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 activeTab="2"/>
  </bookViews>
  <sheets>
    <sheet name="LOC" sheetId="1" r:id="rId1"/>
    <sheet name="Метр.Базис" sheetId="2" r:id="rId2"/>
    <sheet name="FP" sheetId="3" r:id="rId3"/>
  </sheets>
  <calcPr calcId="145621"/>
</workbook>
</file>

<file path=xl/calcChain.xml><?xml version="1.0" encoding="utf-8"?>
<calcChain xmlns="http://schemas.openxmlformats.org/spreadsheetml/2006/main">
  <c r="D26" i="3" l="1"/>
  <c r="C26" i="3"/>
  <c r="A26" i="3"/>
  <c r="F7" i="3"/>
  <c r="C9" i="1"/>
  <c r="D9" i="1"/>
  <c r="E9" i="1"/>
  <c r="F9" i="1"/>
  <c r="G9" i="1"/>
  <c r="H9" i="1"/>
  <c r="I9" i="1"/>
  <c r="B9" i="1"/>
  <c r="I3" i="1" l="1"/>
  <c r="I4" i="1"/>
  <c r="I5" i="1"/>
  <c r="I6" i="1"/>
  <c r="I7" i="1"/>
  <c r="I8" i="1"/>
  <c r="I2" i="1"/>
  <c r="H5" i="1"/>
  <c r="H6" i="1"/>
  <c r="H7" i="1"/>
  <c r="H8" i="1"/>
  <c r="H4" i="1"/>
  <c r="H3" i="1"/>
  <c r="H2" i="1"/>
  <c r="G3" i="1"/>
  <c r="G8" i="1"/>
  <c r="G7" i="1"/>
  <c r="G6" i="1"/>
  <c r="G5" i="1"/>
  <c r="G4" i="1"/>
  <c r="G2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<sst xmlns="http://schemas.openxmlformats.org/spreadsheetml/2006/main" count="73" uniqueCount="68">
  <si>
    <t>Функция</t>
  </si>
  <si>
    <t>Удельная стоимость ($/LOC)</t>
  </si>
  <si>
    <t>Стоимость ($)</t>
  </si>
  <si>
    <t>Производительность (LOC/чел.мес.)</t>
  </si>
  <si>
    <t>Затраты (чел.мес.)</t>
  </si>
  <si>
    <t>Лучшее (LOC)</t>
  </si>
  <si>
    <t>Вероятное (LOC)</t>
  </si>
  <si>
    <t>Худшее (LOC)</t>
  </si>
  <si>
    <t>Ожидаемое (LOC)</t>
  </si>
  <si>
    <t>СУПИ</t>
  </si>
  <si>
    <t>А2Г</t>
  </si>
  <si>
    <t>УБД</t>
  </si>
  <si>
    <t>КДГ</t>
  </si>
  <si>
    <t>УП</t>
  </si>
  <si>
    <t>МПА</t>
  </si>
  <si>
    <t>Итого</t>
  </si>
  <si>
    <t>А3Г</t>
  </si>
  <si>
    <t>Удельная стоимость($/LOC)</t>
  </si>
  <si>
    <t>Производительность_ан(LOC/чел.мес.)</t>
  </si>
  <si>
    <t>LOC_ан</t>
  </si>
  <si>
    <t>А_Г</t>
  </si>
  <si>
    <t>КГД</t>
  </si>
  <si>
    <t>Характеристика</t>
  </si>
  <si>
    <t>Лучшее</t>
  </si>
  <si>
    <t>Вероятностное</t>
  </si>
  <si>
    <t>Худшее</t>
  </si>
  <si>
    <t>Сложность</t>
  </si>
  <si>
    <t>Количество</t>
  </si>
  <si>
    <t>Вводы</t>
  </si>
  <si>
    <t>Выводы</t>
  </si>
  <si>
    <t>Запросы</t>
  </si>
  <si>
    <t>Логические файлы</t>
  </si>
  <si>
    <t>Интерфейсные файлы</t>
  </si>
  <si>
    <t>Общее количество</t>
  </si>
  <si>
    <t xml:space="preserve">Коэффициент регулировки сложности </t>
  </si>
  <si>
    <t>Оценка</t>
  </si>
  <si>
    <t>F1</t>
  </si>
  <si>
    <t xml:space="preserve">Передачи данных </t>
  </si>
  <si>
    <t>F2</t>
  </si>
  <si>
    <t xml:space="preserve">Рспределенная обработка данных </t>
  </si>
  <si>
    <t>F3</t>
  </si>
  <si>
    <t>Производительность</t>
  </si>
  <si>
    <t>F4</t>
  </si>
  <si>
    <t>распространенность</t>
  </si>
  <si>
    <t>F5</t>
  </si>
  <si>
    <t xml:space="preserve">Скорость транзакций </t>
  </si>
  <si>
    <t>F6</t>
  </si>
  <si>
    <t xml:space="preserve">Оперативный ввод данных </t>
  </si>
  <si>
    <t>F7</t>
  </si>
  <si>
    <t xml:space="preserve">Эффективность работы </t>
  </si>
  <si>
    <t>F8</t>
  </si>
  <si>
    <t xml:space="preserve">Оперативное обновление </t>
  </si>
  <si>
    <t>F9</t>
  </si>
  <si>
    <t xml:space="preserve">Сложность обработки </t>
  </si>
  <si>
    <t>F10</t>
  </si>
  <si>
    <t xml:space="preserve">Повторная используемость </t>
  </si>
  <si>
    <t>F11</t>
  </si>
  <si>
    <t xml:space="preserve">Легкость инсталяции </t>
  </si>
  <si>
    <t>F12</t>
  </si>
  <si>
    <t xml:space="preserve">Легкость эксплуатации </t>
  </si>
  <si>
    <t>F13</t>
  </si>
  <si>
    <t xml:space="preserve">Разнообразные условия размещения </t>
  </si>
  <si>
    <t>F14</t>
  </si>
  <si>
    <t xml:space="preserve">Простота изменений </t>
  </si>
  <si>
    <t>FP</t>
  </si>
  <si>
    <t xml:space="preserve">Производительность </t>
  </si>
  <si>
    <t>Затраты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</si>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</sst>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.5"/>
      <color theme="1"/>
      <name val="Verdana"/>
      <family val="2"/>
      <charset val="204"/>
    </font>
    <font>
      <b/>
      <sz val="10.5"/>
      <color theme="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7427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42700"/>
      </left>
      <right style="medium">
        <color rgb="FF742700"/>
      </right>
      <top style="medium">
        <color rgb="FF742700"/>
      </top>
      <bottom style="medium">
        <color rgb="FF742700"/>
      </bottom>
      <diagonal/>
    </border>
    <border>
      <left style="medium">
        <color rgb="FF742700"/>
      </left>
      <right/>
      <top style="medium">
        <color rgb="FF742700"/>
      </top>
      <bottom style="medium">
        <color rgb="FF742700"/>
      </bottom>
      <diagonal/>
    </border>
    <border>
      <left/>
      <right style="medium">
        <color rgb="FF742700"/>
      </right>
      <top style="medium">
        <color rgb="FF742700"/>
      </top>
      <bottom style="medium">
        <color rgb="FF7427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7" sqref="G17"/>
    </sheetView>
  </sheetViews>
  <sheetFormatPr defaultRowHeight="15" x14ac:dyDescent="0.25"/>
  <cols>
    <col min="2" max="2" width="13.42578125" customWidth="1"/>
    <col min="3" max="3" width="16" customWidth="1"/>
    <col min="4" max="4" width="13.28515625" customWidth="1"/>
    <col min="5" max="5" width="17" customWidth="1"/>
    <col min="6" max="6" width="26.42578125" customWidth="1"/>
    <col min="7" max="7" width="13.42578125" customWidth="1"/>
    <col min="8" max="8" width="34.42578125" customWidth="1"/>
    <col min="9" max="9" width="17.85546875" customWidth="1"/>
  </cols>
  <sheetData>
    <row r="1" spans="1:9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 s="1" t="s">
        <v>9</v>
      </c>
      <c r="B2" s="1">
        <v>1800</v>
      </c>
      <c r="C2" s="1">
        <v>2400</v>
      </c>
      <c r="D2" s="1">
        <v>2650</v>
      </c>
      <c r="E2" s="1">
        <f>(B2+D2+4*C2)/6</f>
        <v>2341.6666666666665</v>
      </c>
      <c r="F2" s="1">
        <v>14</v>
      </c>
      <c r="G2" s="1">
        <f>LOC!E2*Метр.Базис!C2</f>
        <v>32783.333333333328</v>
      </c>
      <c r="H2" s="1">
        <f>Метр.Базис!D2*(Метр.Базис!B2/LOC!E2)</f>
        <v>314.77580071174378</v>
      </c>
      <c r="I2" s="1">
        <f>E2/H2</f>
        <v>7.4391572076757253</v>
      </c>
    </row>
    <row r="3" spans="1:9" x14ac:dyDescent="0.25">
      <c r="A3" s="1" t="s">
        <v>10</v>
      </c>
      <c r="B3" s="1">
        <v>4100</v>
      </c>
      <c r="C3" s="1">
        <v>5200</v>
      </c>
      <c r="D3" s="1">
        <v>7400</v>
      </c>
      <c r="E3" s="1">
        <f t="shared" ref="E3:E8" si="0">(B3+D3+4*C3)/6</f>
        <v>5383.333333333333</v>
      </c>
      <c r="F3" s="1">
        <v>20</v>
      </c>
      <c r="G3" s="1">
        <f>LOC!E3*Метр.Базис!C3</f>
        <v>107666.66666666666</v>
      </c>
      <c r="H3" s="1">
        <f>Метр.Базис!D3*(Метр.Базис!B3/LOC!E3)</f>
        <v>245.20123839009287</v>
      </c>
      <c r="I3" s="1">
        <f t="shared" ref="I3:I8" si="1">E3/H3</f>
        <v>21.954755892255893</v>
      </c>
    </row>
    <row r="4" spans="1:9" x14ac:dyDescent="0.25">
      <c r="A4" s="1" t="s">
        <v>16</v>
      </c>
      <c r="B4" s="1">
        <v>4600</v>
      </c>
      <c r="C4" s="1">
        <v>6900</v>
      </c>
      <c r="D4" s="1">
        <v>8600</v>
      </c>
      <c r="E4" s="1">
        <f t="shared" si="0"/>
        <v>6800</v>
      </c>
      <c r="F4" s="1">
        <v>20</v>
      </c>
      <c r="G4" s="1">
        <f>LOC!E4*Метр.Базис!C3</f>
        <v>136000</v>
      </c>
      <c r="H4" s="1">
        <f>Метр.Базис!D3*(Метр.Базис!B3/LOC!E4)</f>
        <v>194.11764705882354</v>
      </c>
      <c r="I4" s="1">
        <f t="shared" si="1"/>
        <v>35.030303030303031</v>
      </c>
    </row>
    <row r="5" spans="1:9" x14ac:dyDescent="0.25">
      <c r="A5" s="1" t="s">
        <v>11</v>
      </c>
      <c r="B5" s="1">
        <v>2950</v>
      </c>
      <c r="C5" s="1">
        <v>3400</v>
      </c>
      <c r="D5" s="1">
        <v>3600</v>
      </c>
      <c r="E5" s="1">
        <f t="shared" si="0"/>
        <v>3358.3333333333335</v>
      </c>
      <c r="F5" s="1">
        <v>18</v>
      </c>
      <c r="G5" s="1">
        <f>LOC!E5*Метр.Базис!C4</f>
        <v>60450</v>
      </c>
      <c r="H5" s="1">
        <f>Метр.Базис!D4*(Метр.Базис!B4/LOC!E5)</f>
        <v>239.47593052109181</v>
      </c>
      <c r="I5" s="1">
        <f t="shared" si="1"/>
        <v>14.023677978933874</v>
      </c>
    </row>
    <row r="6" spans="1:9" x14ac:dyDescent="0.25">
      <c r="A6" s="1" t="s">
        <v>12</v>
      </c>
      <c r="B6" s="1">
        <v>4050</v>
      </c>
      <c r="C6" s="1">
        <v>4900</v>
      </c>
      <c r="D6" s="1">
        <v>6200</v>
      </c>
      <c r="E6" s="1">
        <f t="shared" si="0"/>
        <v>4975</v>
      </c>
      <c r="F6" s="1">
        <v>22</v>
      </c>
      <c r="G6" s="1">
        <f>LOC!E6*Метр.Базис!C5</f>
        <v>109450</v>
      </c>
      <c r="H6" s="1">
        <f>Метр.Базис!D5*(Метр.Базис!B5/LOC!E6)</f>
        <v>198.99497487437185</v>
      </c>
      <c r="I6" s="1">
        <f t="shared" si="1"/>
        <v>25.000631313131315</v>
      </c>
    </row>
    <row r="7" spans="1:9" x14ac:dyDescent="0.25">
      <c r="A7" s="1" t="s">
        <v>13</v>
      </c>
      <c r="B7" s="1">
        <v>2000</v>
      </c>
      <c r="C7" s="1">
        <v>2100</v>
      </c>
      <c r="D7" s="1">
        <v>2450</v>
      </c>
      <c r="E7" s="1">
        <f t="shared" si="0"/>
        <v>2141.6666666666665</v>
      </c>
      <c r="F7" s="1">
        <v>28</v>
      </c>
      <c r="G7" s="1">
        <f>LOC!E7*Метр.Базис!C6</f>
        <v>59966.666666666664</v>
      </c>
      <c r="H7" s="1">
        <f>Метр.Базис!D6*(Метр.Базис!B6/LOC!E7)</f>
        <v>139.8910505836576</v>
      </c>
      <c r="I7" s="1">
        <f t="shared" si="1"/>
        <v>15.309533081145227</v>
      </c>
    </row>
    <row r="8" spans="1:9" x14ac:dyDescent="0.25">
      <c r="A8" s="1" t="s">
        <v>14</v>
      </c>
      <c r="B8" s="1">
        <v>6600</v>
      </c>
      <c r="C8" s="1">
        <v>8500</v>
      </c>
      <c r="D8" s="1">
        <v>9800</v>
      </c>
      <c r="E8" s="1">
        <f t="shared" si="0"/>
        <v>8400</v>
      </c>
      <c r="F8" s="1">
        <v>18</v>
      </c>
      <c r="G8" s="1">
        <f>LOC!E8*Метр.Базис!C7</f>
        <v>151200</v>
      </c>
      <c r="H8" s="1">
        <f>Метр.Базис!D7*(Метр.Базис!B7/LOC!E8)</f>
        <v>300</v>
      </c>
      <c r="I8" s="1">
        <f t="shared" si="1"/>
        <v>28</v>
      </c>
    </row>
    <row r="9" spans="1:9" x14ac:dyDescent="0.25">
      <c r="A9" s="1" t="s">
        <v>15</v>
      </c>
      <c r="B9" s="1">
        <f>SUM(B2:B8)</f>
        <v>26100</v>
      </c>
      <c r="C9" s="1">
        <f t="shared" ref="C9:I9" si="2">SUM(C2:C8)</f>
        <v>33400</v>
      </c>
      <c r="D9" s="1">
        <f t="shared" si="2"/>
        <v>40700</v>
      </c>
      <c r="E9" s="1">
        <f t="shared" si="2"/>
        <v>33400</v>
      </c>
      <c r="F9" s="1">
        <f t="shared" si="2"/>
        <v>140</v>
      </c>
      <c r="G9" s="1">
        <f t="shared" si="2"/>
        <v>657516.66666666674</v>
      </c>
      <c r="H9" s="1">
        <f t="shared" si="2"/>
        <v>1632.4566421397813</v>
      </c>
      <c r="I9" s="1">
        <f t="shared" si="2"/>
        <v>146.75805850344506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3" sqref="D23"/>
    </sheetView>
  </sheetViews>
  <sheetFormatPr defaultRowHeight="15" x14ac:dyDescent="0.25"/>
  <cols>
    <col min="3" max="3" width="26.5703125" customWidth="1"/>
    <col min="4" max="4" width="36.7109375" customWidth="1"/>
  </cols>
  <sheetData>
    <row r="1" spans="1:4" x14ac:dyDescent="0.25">
      <c r="A1" s="1" t="s">
        <v>0</v>
      </c>
      <c r="B1" s="1" t="s">
        <v>19</v>
      </c>
      <c r="C1" s="1" t="s">
        <v>17</v>
      </c>
      <c r="D1" s="1" t="s">
        <v>18</v>
      </c>
    </row>
    <row r="2" spans="1:4" x14ac:dyDescent="0.25">
      <c r="A2" s="1" t="s">
        <v>9</v>
      </c>
      <c r="B2" s="1">
        <v>585</v>
      </c>
      <c r="C2" s="1">
        <v>14</v>
      </c>
      <c r="D2" s="1">
        <v>1260</v>
      </c>
    </row>
    <row r="3" spans="1:4" x14ac:dyDescent="0.25">
      <c r="A3" s="1" t="s">
        <v>20</v>
      </c>
      <c r="B3" s="1">
        <v>3000</v>
      </c>
      <c r="C3" s="1">
        <v>20</v>
      </c>
      <c r="D3" s="1">
        <v>440</v>
      </c>
    </row>
    <row r="4" spans="1:4" x14ac:dyDescent="0.25">
      <c r="A4" s="1" t="s">
        <v>11</v>
      </c>
      <c r="B4" s="1">
        <v>1117</v>
      </c>
      <c r="C4" s="1">
        <v>18</v>
      </c>
      <c r="D4" s="1">
        <v>720</v>
      </c>
    </row>
    <row r="5" spans="1:4" x14ac:dyDescent="0.25">
      <c r="A5" s="1" t="s">
        <v>21</v>
      </c>
      <c r="B5" s="1">
        <v>2475</v>
      </c>
      <c r="C5" s="1">
        <v>22</v>
      </c>
      <c r="D5" s="1">
        <v>400</v>
      </c>
    </row>
    <row r="6" spans="1:4" x14ac:dyDescent="0.25">
      <c r="A6" s="1" t="s">
        <v>13</v>
      </c>
      <c r="B6" s="1">
        <v>214</v>
      </c>
      <c r="C6" s="1">
        <v>28</v>
      </c>
      <c r="D6" s="1">
        <v>1400</v>
      </c>
    </row>
    <row r="7" spans="1:4" x14ac:dyDescent="0.25">
      <c r="A7" s="1" t="s">
        <v>14</v>
      </c>
      <c r="B7" s="1">
        <v>1400</v>
      </c>
      <c r="C7" s="1">
        <v>18</v>
      </c>
      <c r="D7" s="1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22" sqref="C22"/>
    </sheetView>
  </sheetViews>
  <sheetFormatPr defaultRowHeight="15" x14ac:dyDescent="0.25"/>
  <cols>
    <col min="1" max="1" width="21.85546875" customWidth="1"/>
    <col min="2" max="2" width="48.140625" customWidth="1"/>
    <col min="3" max="3" width="18.42578125" customWidth="1"/>
    <col min="4" max="4" width="13.5703125" customWidth="1"/>
    <col min="5" max="5" width="13.7109375" customWidth="1"/>
    <col min="6" max="6" width="13.5703125" customWidth="1"/>
  </cols>
  <sheetData>
    <row r="1" spans="1:6" ht="15.75" thickBot="1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ht="15.75" thickBot="1" x14ac:dyDescent="0.3">
      <c r="A2" s="1" t="s">
        <v>28</v>
      </c>
      <c r="B2" s="2">
        <v>20</v>
      </c>
      <c r="C2" s="2">
        <v>24</v>
      </c>
      <c r="D2" s="2">
        <v>30</v>
      </c>
      <c r="E2" s="2">
        <v>4</v>
      </c>
      <c r="F2" s="2">
        <v>96</v>
      </c>
    </row>
    <row r="3" spans="1:6" ht="15.75" thickBot="1" x14ac:dyDescent="0.3">
      <c r="A3" s="1" t="s">
        <v>29</v>
      </c>
      <c r="B3" s="2">
        <v>12</v>
      </c>
      <c r="C3" s="2">
        <v>15</v>
      </c>
      <c r="D3" s="2">
        <v>22</v>
      </c>
      <c r="E3" s="2">
        <v>5</v>
      </c>
      <c r="F3" s="2">
        <v>80</v>
      </c>
    </row>
    <row r="4" spans="1:6" ht="15.75" thickBot="1" x14ac:dyDescent="0.3">
      <c r="A4" s="1" t="s">
        <v>30</v>
      </c>
      <c r="B4" s="2">
        <v>16</v>
      </c>
      <c r="C4" s="2">
        <v>22</v>
      </c>
      <c r="D4" s="2">
        <v>28</v>
      </c>
      <c r="E4" s="2">
        <v>4</v>
      </c>
      <c r="F4" s="2">
        <v>88</v>
      </c>
    </row>
    <row r="5" spans="1:6" ht="15.75" thickBot="1" x14ac:dyDescent="0.3">
      <c r="A5" s="1" t="s">
        <v>31</v>
      </c>
      <c r="B5" s="2">
        <v>4</v>
      </c>
      <c r="C5" s="2">
        <v>4</v>
      </c>
      <c r="D5" s="2">
        <v>5</v>
      </c>
      <c r="E5" s="2">
        <v>10</v>
      </c>
      <c r="F5" s="2">
        <v>40</v>
      </c>
    </row>
    <row r="6" spans="1:6" ht="15.75" thickBot="1" x14ac:dyDescent="0.3">
      <c r="A6" s="1" t="s">
        <v>32</v>
      </c>
      <c r="B6" s="2">
        <v>2</v>
      </c>
      <c r="C6" s="2">
        <v>2</v>
      </c>
      <c r="D6" s="2">
        <v>3</v>
      </c>
      <c r="E6" s="2">
        <v>7</v>
      </c>
      <c r="F6" s="2">
        <v>14</v>
      </c>
    </row>
    <row r="7" spans="1:6" x14ac:dyDescent="0.25">
      <c r="A7" s="1" t="s">
        <v>33</v>
      </c>
      <c r="B7" s="1"/>
      <c r="C7" s="1"/>
      <c r="D7" s="1"/>
      <c r="E7" s="1"/>
      <c r="F7" s="1">
        <f>SUM(F2:F6)</f>
        <v>318</v>
      </c>
    </row>
    <row r="8" spans="1:6" ht="15.75" thickBot="1" x14ac:dyDescent="0.3"/>
    <row r="9" spans="1:6" ht="27" customHeight="1" thickBot="1" x14ac:dyDescent="0.3">
      <c r="A9" s="4" t="s">
        <v>34</v>
      </c>
      <c r="B9" s="5"/>
      <c r="C9" s="6" t="s">
        <v>35</v>
      </c>
    </row>
    <row r="10" spans="1:6" ht="27.75" thickBot="1" x14ac:dyDescent="0.3">
      <c r="A10" s="3" t="s">
        <v>36</v>
      </c>
      <c r="B10" s="3" t="s">
        <v>37</v>
      </c>
      <c r="C10" s="2">
        <v>2</v>
      </c>
    </row>
    <row r="11" spans="1:6" ht="19.5" customHeight="1" thickBot="1" x14ac:dyDescent="0.3">
      <c r="A11" s="3" t="s">
        <v>38</v>
      </c>
      <c r="B11" s="3" t="s">
        <v>39</v>
      </c>
      <c r="C11" s="2">
        <v>0</v>
      </c>
    </row>
    <row r="12" spans="1:6" ht="17.25" customHeight="1" thickBot="1" x14ac:dyDescent="0.3">
      <c r="A12" s="3" t="s">
        <v>40</v>
      </c>
      <c r="B12" s="3" t="s">
        <v>41</v>
      </c>
      <c r="C12" s="2">
        <v>4</v>
      </c>
    </row>
    <row r="13" spans="1:6" ht="16.5" customHeight="1" thickBot="1" x14ac:dyDescent="0.3">
      <c r="A13" s="3" t="s">
        <v>42</v>
      </c>
      <c r="B13" s="3" t="s">
        <v>43</v>
      </c>
      <c r="C13" s="2">
        <v>3</v>
      </c>
    </row>
    <row r="14" spans="1:6" ht="19.5" customHeight="1" thickBot="1" x14ac:dyDescent="0.3">
      <c r="A14" s="3" t="s">
        <v>44</v>
      </c>
      <c r="B14" s="3" t="s">
        <v>45</v>
      </c>
      <c r="C14" s="2">
        <v>4</v>
      </c>
    </row>
    <row r="15" spans="1:6" ht="17.25" customHeight="1" thickBot="1" x14ac:dyDescent="0.3">
      <c r="A15" s="3" t="s">
        <v>46</v>
      </c>
      <c r="B15" s="3" t="s">
        <v>47</v>
      </c>
      <c r="C15" s="2">
        <v>5</v>
      </c>
    </row>
    <row r="16" spans="1:6" ht="17.25" customHeight="1" thickBot="1" x14ac:dyDescent="0.3">
      <c r="A16" s="3" t="s">
        <v>48</v>
      </c>
      <c r="B16" s="3" t="s">
        <v>49</v>
      </c>
      <c r="C16" s="2">
        <v>5</v>
      </c>
    </row>
    <row r="17" spans="1:4" ht="20.25" customHeight="1" thickBot="1" x14ac:dyDescent="0.3">
      <c r="A17" s="3" t="s">
        <v>50</v>
      </c>
      <c r="B17" s="3" t="s">
        <v>51</v>
      </c>
      <c r="C17" s="2">
        <v>3</v>
      </c>
    </row>
    <row r="18" spans="1:4" ht="15.75" customHeight="1" thickBot="1" x14ac:dyDescent="0.3">
      <c r="A18" s="3" t="s">
        <v>52</v>
      </c>
      <c r="B18" s="3" t="s">
        <v>53</v>
      </c>
      <c r="C18" s="2">
        <v>5</v>
      </c>
    </row>
    <row r="19" spans="1:4" ht="20.25" customHeight="1" thickBot="1" x14ac:dyDescent="0.3">
      <c r="A19" s="3" t="s">
        <v>54</v>
      </c>
      <c r="B19" s="3" t="s">
        <v>55</v>
      </c>
      <c r="C19" s="2">
        <v>4</v>
      </c>
    </row>
    <row r="20" spans="1:4" ht="19.5" customHeight="1" thickBot="1" x14ac:dyDescent="0.3">
      <c r="A20" s="3" t="s">
        <v>56</v>
      </c>
      <c r="B20" s="3" t="s">
        <v>57</v>
      </c>
      <c r="C20" s="2">
        <v>3</v>
      </c>
    </row>
    <row r="21" spans="1:4" ht="18.75" customHeight="1" thickBot="1" x14ac:dyDescent="0.3">
      <c r="A21" s="3" t="s">
        <v>58</v>
      </c>
      <c r="B21" s="3" t="s">
        <v>59</v>
      </c>
      <c r="C21" s="2">
        <v>4</v>
      </c>
    </row>
    <row r="22" spans="1:4" ht="18" customHeight="1" thickBot="1" x14ac:dyDescent="0.3">
      <c r="A22" s="3" t="s">
        <v>60</v>
      </c>
      <c r="B22" s="3" t="s">
        <v>61</v>
      </c>
      <c r="C22" s="2">
        <v>5</v>
      </c>
    </row>
    <row r="23" spans="1:4" ht="20.25" customHeight="1" thickBot="1" x14ac:dyDescent="0.3">
      <c r="A23" s="3" t="s">
        <v>62</v>
      </c>
      <c r="B23" s="3" t="s">
        <v>63</v>
      </c>
      <c r="C23" s="2">
        <v>6</v>
      </c>
    </row>
    <row r="25" spans="1:4" x14ac:dyDescent="0.25">
      <c r="A25" s="7" t="s">
        <v>64</v>
      </c>
      <c r="B25" s="7" t="s">
        <v>65</v>
      </c>
      <c r="C25" s="1" t="s">
        <v>66</v>
      </c>
      <c r="D25" s="1" t="s">
        <v>67</v>
      </c>
    </row>
    <row r="26" spans="1:4" x14ac:dyDescent="0.25">
      <c r="A26" s="1">
        <f>F7*(0.65+0.01*SUM(C10:C23))</f>
        <v>375.24000000000007</v>
      </c>
      <c r="B26" s="1">
        <v>2.5499999999999998</v>
      </c>
      <c r="C26" s="1">
        <f>A26/B26</f>
        <v>147.15294117647062</v>
      </c>
      <c r="D26" s="1">
        <f>C26*4500</f>
        <v>662188.23529411783</v>
      </c>
    </row>
  </sheetData>
  <mergeCells count="1"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LOC</vt:lpstr>
      <vt:lpstr>Метр.Базис</vt:lpstr>
      <vt:lpstr>FP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2019-10-02T08:59:41Z</dcterms:created>
  <dcterms:modified xsi:type="dcterms:W3CDTF">2019-10-03T12:26:22Z</dcterms:modified>
</cp:coreProperties>
</file>