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utorials\CNN - Magic behind image classification\"/>
    </mc:Choice>
  </mc:AlternateContent>
  <xr:revisionPtr revIDLastSave="0" documentId="13_ncr:1_{2D312C95-0106-4D07-AFAA-3B013E2D1B5C}" xr6:coauthVersionLast="41" xr6:coauthVersionMax="41" xr10:uidLastSave="{00000000-0000-0000-0000-000000000000}"/>
  <bookViews>
    <workbookView xWindow="-7224" yWindow="4212" windowWidth="17280" windowHeight="9072" activeTab="4" xr2:uid="{7F7F8890-EA98-41F4-89EE-ABD861DC8A3B}"/>
  </bookViews>
  <sheets>
    <sheet name="Convolving" sheetId="1" r:id="rId1"/>
    <sheet name="Padding" sheetId="2" r:id="rId2"/>
    <sheet name="Stride" sheetId="3" r:id="rId3"/>
    <sheet name="Pooling" sheetId="4" r:id="rId4"/>
    <sheet name="Full networ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66" i="5" l="1"/>
  <c r="Z10" i="4" l="1"/>
  <c r="AA10" i="4"/>
  <c r="AB10" i="4"/>
  <c r="AC10" i="4"/>
  <c r="AD10" i="4"/>
  <c r="Z11" i="4"/>
  <c r="AA11" i="4"/>
  <c r="AB11" i="4"/>
  <c r="AC11" i="4"/>
  <c r="AD11" i="4"/>
  <c r="Z12" i="4"/>
  <c r="AA12" i="4"/>
  <c r="AB12" i="4"/>
  <c r="AC12" i="4"/>
  <c r="AD12" i="4"/>
  <c r="Z13" i="4"/>
  <c r="AA13" i="4"/>
  <c r="AB13" i="4"/>
  <c r="AC13" i="4"/>
  <c r="AD13" i="4"/>
  <c r="AA9" i="4"/>
  <c r="AB9" i="4"/>
  <c r="AC9" i="4"/>
  <c r="AD9" i="4"/>
  <c r="Z9" i="4"/>
  <c r="Y20" i="3"/>
  <c r="Z20" i="3"/>
  <c r="Z19" i="3"/>
  <c r="Y19" i="3"/>
  <c r="Y10" i="3"/>
  <c r="Z10" i="3"/>
  <c r="AA10" i="3"/>
  <c r="Z9" i="3"/>
  <c r="AA9" i="3"/>
  <c r="Y9" i="3"/>
  <c r="Z20" i="2"/>
  <c r="AA20" i="2"/>
  <c r="AB20" i="2"/>
  <c r="Z21" i="2"/>
  <c r="AA21" i="2"/>
  <c r="AB21" i="2"/>
  <c r="AA19" i="2"/>
  <c r="AB19" i="2"/>
  <c r="Z19" i="2"/>
  <c r="Z9" i="2"/>
  <c r="AA9" i="2"/>
  <c r="AB9" i="2"/>
  <c r="AC9" i="2"/>
  <c r="AD9" i="2"/>
  <c r="Z10" i="2"/>
  <c r="AA10" i="2"/>
  <c r="AB10" i="2"/>
  <c r="AC10" i="2"/>
  <c r="AD10" i="2"/>
  <c r="Z11" i="2"/>
  <c r="AA11" i="2"/>
  <c r="AB11" i="2"/>
  <c r="AC11" i="2"/>
  <c r="AD11" i="2"/>
  <c r="Z12" i="2"/>
  <c r="AA12" i="2"/>
  <c r="AB12" i="2"/>
  <c r="AC12" i="2"/>
  <c r="AD12" i="2"/>
  <c r="AA8" i="2"/>
  <c r="AB8" i="2"/>
  <c r="AC8" i="2"/>
  <c r="AD8" i="2"/>
  <c r="Z8" i="2"/>
  <c r="Y10" i="1"/>
  <c r="Z10" i="1"/>
  <c r="AA10" i="1"/>
  <c r="Y11" i="1"/>
  <c r="Z11" i="1"/>
  <c r="AA11" i="1"/>
  <c r="Z9" i="1"/>
  <c r="AA9" i="1"/>
  <c r="Y9" i="1"/>
  <c r="Z67" i="5"/>
  <c r="AA67" i="5"/>
  <c r="AB67" i="5"/>
  <c r="AC67" i="5"/>
  <c r="AD67" i="5"/>
  <c r="Z68" i="5"/>
  <c r="AA68" i="5"/>
  <c r="AB68" i="5"/>
  <c r="AC68" i="5"/>
  <c r="AD68" i="5"/>
  <c r="Z69" i="5"/>
  <c r="AA69" i="5"/>
  <c r="AB69" i="5"/>
  <c r="AC69" i="5"/>
  <c r="AQ70" i="5" s="1"/>
  <c r="AD69" i="5"/>
  <c r="Z70" i="5"/>
  <c r="AN69" i="5" s="1"/>
  <c r="AA70" i="5"/>
  <c r="AB70" i="5"/>
  <c r="AC70" i="5"/>
  <c r="AD70" i="5"/>
  <c r="AA66" i="5"/>
  <c r="AB66" i="5"/>
  <c r="AC66" i="5"/>
  <c r="AD66" i="5"/>
  <c r="Z66" i="5"/>
  <c r="AN66" i="5" s="1"/>
  <c r="Z10" i="5"/>
  <c r="AA10" i="5"/>
  <c r="AB10" i="5"/>
  <c r="AC10" i="5"/>
  <c r="AD10" i="5"/>
  <c r="Z11" i="5"/>
  <c r="AA11" i="5"/>
  <c r="AB11" i="5"/>
  <c r="AC11" i="5"/>
  <c r="AD11" i="5"/>
  <c r="Z12" i="5"/>
  <c r="AA12" i="5"/>
  <c r="AB12" i="5"/>
  <c r="AC12" i="5"/>
  <c r="AD12" i="5"/>
  <c r="Z13" i="5"/>
  <c r="AA13" i="5"/>
  <c r="AB13" i="5"/>
  <c r="AC13" i="5"/>
  <c r="AD13" i="5"/>
  <c r="AA9" i="5"/>
  <c r="AB9" i="5"/>
  <c r="AC9" i="5"/>
  <c r="AD9" i="5"/>
  <c r="Z9" i="5"/>
  <c r="AP69" i="5" l="1"/>
  <c r="AN67" i="5"/>
  <c r="AV71" i="5" s="1"/>
  <c r="AR70" i="5"/>
  <c r="AV90" i="5" s="1"/>
  <c r="AQ69" i="5"/>
  <c r="AV84" i="5" s="1"/>
  <c r="AO68" i="5"/>
  <c r="AV77" i="5" s="1"/>
  <c r="AR69" i="5"/>
  <c r="AV85" i="5" s="1"/>
  <c r="AP68" i="5"/>
  <c r="AV78" i="5" s="1"/>
  <c r="AQ68" i="5"/>
  <c r="AV79" i="5" s="1"/>
  <c r="AO70" i="5"/>
  <c r="AV87" i="5" s="1"/>
  <c r="AO67" i="5"/>
  <c r="AV72" i="5" s="1"/>
  <c r="AR68" i="5"/>
  <c r="AV80" i="5" s="1"/>
  <c r="AP67" i="5"/>
  <c r="AV73" i="5" s="1"/>
  <c r="AV89" i="5"/>
  <c r="AO69" i="5"/>
  <c r="AV82" i="5" s="1"/>
  <c r="AP66" i="5"/>
  <c r="AV68" i="5" s="1"/>
  <c r="AV83" i="5"/>
  <c r="AV66" i="5"/>
  <c r="AO66" i="5"/>
  <c r="AV67" i="5" s="1"/>
  <c r="AV81" i="5"/>
  <c r="AN68" i="5"/>
  <c r="AV76" i="5" s="1"/>
  <c r="AP70" i="5"/>
  <c r="AV88" i="5" s="1"/>
  <c r="AR67" i="5"/>
  <c r="AV75" i="5" s="1"/>
  <c r="AQ66" i="5"/>
  <c r="AV69" i="5" s="1"/>
  <c r="AR66" i="5"/>
  <c r="AV70" i="5" s="1"/>
  <c r="AN70" i="5"/>
  <c r="AV86" i="5" s="1"/>
  <c r="AQ67" i="5"/>
  <c r="AV74" i="5" s="1"/>
  <c r="AP11" i="5"/>
  <c r="AV21" i="5" s="1"/>
  <c r="AR11" i="5"/>
  <c r="AV23" i="5" s="1"/>
  <c r="AQ11" i="5"/>
  <c r="AV22" i="5" s="1"/>
  <c r="AO13" i="5"/>
  <c r="AV30" i="5" s="1"/>
  <c r="AQ13" i="5"/>
  <c r="AV32" i="5" s="1"/>
  <c r="AO12" i="5"/>
  <c r="AV25" i="5" s="1"/>
  <c r="AR13" i="5"/>
  <c r="AV33" i="5" s="1"/>
  <c r="AR12" i="5"/>
  <c r="AV28" i="5" s="1"/>
  <c r="AQ12" i="5"/>
  <c r="AV27" i="5" s="1"/>
  <c r="AQ9" i="5"/>
  <c r="AV12" i="5" s="1"/>
  <c r="AP12" i="5"/>
  <c r="AV26" i="5" s="1"/>
  <c r="AN11" i="5"/>
  <c r="AV19" i="5" s="1"/>
  <c r="AP10" i="5"/>
  <c r="AV16" i="5" s="1"/>
  <c r="AP13" i="5"/>
  <c r="AV31" i="5" s="1"/>
  <c r="AO10" i="5"/>
  <c r="AV15" i="5" s="1"/>
  <c r="AR9" i="5"/>
  <c r="AV13" i="5" s="1"/>
  <c r="AO9" i="5"/>
  <c r="AV10" i="5" s="1"/>
  <c r="AN10" i="5"/>
  <c r="AV14" i="5" s="1"/>
  <c r="AP9" i="5"/>
  <c r="AV11" i="5" s="1"/>
  <c r="AO11" i="5"/>
  <c r="AV20" i="5" s="1"/>
  <c r="AR10" i="5"/>
  <c r="AV18" i="5" s="1"/>
  <c r="AN12" i="5"/>
  <c r="AV24" i="5" s="1"/>
  <c r="AQ10" i="5"/>
  <c r="AV17" i="5" s="1"/>
  <c r="AN9" i="5"/>
  <c r="AV9" i="5" s="1"/>
  <c r="AN13" i="5"/>
  <c r="AV29" i="5" s="1"/>
  <c r="AN28" i="4"/>
  <c r="BH9" i="5" l="1"/>
  <c r="BH69" i="5"/>
  <c r="BL66" i="5" s="1"/>
  <c r="BH36" i="5"/>
  <c r="AN31" i="4"/>
  <c r="AN29" i="4"/>
  <c r="AP30" i="4"/>
  <c r="AQ30" i="4"/>
  <c r="AQ9" i="4"/>
  <c r="AR12" i="4"/>
  <c r="AO11" i="4"/>
  <c r="AR18" i="4"/>
  <c r="AP28" i="4"/>
  <c r="AQ31" i="4"/>
  <c r="AN22" i="4"/>
  <c r="AQ29" i="4"/>
  <c r="AO31" i="4"/>
  <c r="AQ11" i="4"/>
  <c r="AN11" i="4"/>
  <c r="AR27" i="4"/>
  <c r="AR10" i="4"/>
  <c r="AQ21" i="4"/>
  <c r="AO29" i="4"/>
  <c r="AR13" i="4"/>
  <c r="AO12" i="4"/>
  <c r="AQ10" i="4"/>
  <c r="AO18" i="4"/>
  <c r="AP21" i="4"/>
  <c r="AR19" i="4"/>
  <c r="AP27" i="4"/>
  <c r="AQ12" i="4"/>
  <c r="AR21" i="4"/>
  <c r="AO9" i="4"/>
  <c r="AP12" i="4"/>
  <c r="AP18" i="4"/>
  <c r="AR30" i="4"/>
  <c r="AQ13" i="4"/>
  <c r="AN12" i="4"/>
  <c r="AP10" i="4"/>
  <c r="AR22" i="4"/>
  <c r="AO21" i="4"/>
  <c r="AQ19" i="4"/>
  <c r="AO27" i="4"/>
  <c r="AR28" i="4"/>
  <c r="AO20" i="4"/>
  <c r="AQ27" i="4"/>
  <c r="AP13" i="4"/>
  <c r="AR11" i="4"/>
  <c r="AO10" i="4"/>
  <c r="AQ22" i="4"/>
  <c r="AN21" i="4"/>
  <c r="AP19" i="4"/>
  <c r="AR31" i="4"/>
  <c r="AO30" i="4"/>
  <c r="AQ28" i="4"/>
  <c r="AP9" i="4"/>
  <c r="AQ18" i="4"/>
  <c r="AP29" i="4"/>
  <c r="AN20" i="4"/>
  <c r="AN9" i="4"/>
  <c r="AO13" i="4"/>
  <c r="AN10" i="4"/>
  <c r="AP22" i="4"/>
  <c r="AR20" i="4"/>
  <c r="AO19" i="4"/>
  <c r="AN30" i="4"/>
  <c r="AR9" i="4"/>
  <c r="AN13" i="4"/>
  <c r="AP11" i="4"/>
  <c r="AN18" i="4"/>
  <c r="AO22" i="4"/>
  <c r="AQ20" i="4"/>
  <c r="AN19" i="4"/>
  <c r="AP31" i="4"/>
  <c r="AR29" i="4"/>
  <c r="AO28" i="4"/>
  <c r="AP20" i="4"/>
  <c r="AN27" i="4"/>
  <c r="BL69" i="5" l="1"/>
  <c r="BL9" i="5"/>
  <c r="BL36" i="5"/>
  <c r="BP9" i="5" l="1"/>
  <c r="BP66" i="5"/>
</calcChain>
</file>

<file path=xl/sharedStrings.xml><?xml version="1.0" encoding="utf-8"?>
<sst xmlns="http://schemas.openxmlformats.org/spreadsheetml/2006/main" count="33" uniqueCount="20">
  <si>
    <t>padding="same"</t>
  </si>
  <si>
    <t>padding="valid"</t>
  </si>
  <si>
    <t>Strides=(2, 2)</t>
  </si>
  <si>
    <t>Strides=(1, 2)</t>
  </si>
  <si>
    <t>Convolution: padding="same", stride=(1, 1)</t>
  </si>
  <si>
    <t>Pooling: padding="same", stride=(1, 1)</t>
  </si>
  <si>
    <t>MaxPooling</t>
  </si>
  <si>
    <t>AvgPooling</t>
  </si>
  <si>
    <t>SumPooling</t>
  </si>
  <si>
    <t>Operation</t>
  </si>
  <si>
    <t>Input data</t>
  </si>
  <si>
    <t>Convolution: padding="valid"</t>
  </si>
  <si>
    <t>Dense weights</t>
  </si>
  <si>
    <t>Flatten</t>
  </si>
  <si>
    <t>Output</t>
  </si>
  <si>
    <t>Dense bias</t>
  </si>
  <si>
    <t>CNN Bias</t>
  </si>
  <si>
    <t>+</t>
  </si>
  <si>
    <t>Softmax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</si>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</sst>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"/>
    <numFmt numFmtId="166" formatCode="0.0000"/>
    <numFmt numFmtId="167" formatCode="0.000000"/>
    <numFmt numFmtId="168" formatCode="0.0000000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2" tint="-0.74999237037263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sz val="9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rgb="FF3F3F3F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4" fillId="0" borderId="3" applyNumberFormat="0" applyFill="0" applyAlignment="0" applyProtection="0"/>
    <xf numFmtId="0" fontId="5" fillId="9" borderId="2" applyNumberFormat="0" applyAlignment="0" applyProtection="0"/>
    <xf numFmtId="0" fontId="6" fillId="10" borderId="4" applyNumberFormat="0" applyAlignment="0" applyProtection="0"/>
  </cellStyleXfs>
  <cellXfs count="32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3" borderId="1" xfId="2" applyNumberFormat="1" applyBorder="1" applyAlignment="1">
      <alignment horizontal="center"/>
    </xf>
    <xf numFmtId="1" fontId="1" fillId="4" borderId="2" xfId="3" applyNumberFormat="1" applyBorder="1" applyAlignment="1">
      <alignment horizontal="center"/>
    </xf>
    <xf numFmtId="1" fontId="1" fillId="2" borderId="1" xfId="1" applyNumberFormat="1" applyBorder="1" applyAlignment="1">
      <alignment horizontal="center"/>
    </xf>
    <xf numFmtId="1" fontId="3" fillId="7" borderId="2" xfId="6" applyNumberFormat="1" applyFont="1" applyBorder="1" applyAlignment="1">
      <alignment horizontal="center"/>
    </xf>
    <xf numFmtId="1" fontId="1" fillId="5" borderId="1" xfId="4" applyNumberFormat="1" applyBorder="1" applyAlignment="1">
      <alignment horizontal="center"/>
    </xf>
    <xf numFmtId="1" fontId="2" fillId="8" borderId="2" xfId="7" applyNumberFormat="1" applyBorder="1" applyAlignment="1">
      <alignment horizontal="center"/>
    </xf>
    <xf numFmtId="0" fontId="4" fillId="0" borderId="3" xfId="8"/>
    <xf numFmtId="164" fontId="7" fillId="3" borderId="2" xfId="2" applyNumberFormat="1" applyFont="1" applyBorder="1" applyAlignment="1">
      <alignment horizontal="left" vertical="center"/>
    </xf>
    <xf numFmtId="11" fontId="7" fillId="3" borderId="2" xfId="2" applyNumberFormat="1" applyFont="1" applyBorder="1" applyAlignment="1">
      <alignment horizontal="left" vertical="center"/>
    </xf>
    <xf numFmtId="2" fontId="9" fillId="0" borderId="0" xfId="0" applyNumberFormat="1" applyFont="1" applyAlignment="1">
      <alignment horizontal="center"/>
    </xf>
    <xf numFmtId="2" fontId="4" fillId="0" borderId="3" xfId="8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10" fillId="9" borderId="2" xfId="9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6" fillId="10" borderId="4" xfId="10" applyAlignment="1">
      <alignment horizontal="center"/>
    </xf>
    <xf numFmtId="2" fontId="6" fillId="10" borderId="4" xfId="10" applyNumberFormat="1" applyAlignment="1">
      <alignment horizontal="left"/>
    </xf>
    <xf numFmtId="0" fontId="6" fillId="10" borderId="4" xfId="10"/>
    <xf numFmtId="167" fontId="6" fillId="10" borderId="4" xfId="10" applyNumberFormat="1" applyAlignment="1">
      <alignment horizontal="center"/>
    </xf>
    <xf numFmtId="167" fontId="7" fillId="3" borderId="2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8" applyAlignment="1">
      <alignment horizontal="center"/>
    </xf>
    <xf numFmtId="0" fontId="6" fillId="2" borderId="0" xfId="1" applyFont="1" applyAlignment="1">
      <alignment horizontal="center"/>
    </xf>
    <xf numFmtId="167" fontId="6" fillId="2" borderId="0" xfId="1" applyNumberFormat="1" applyFont="1" applyAlignment="1">
      <alignment horizontal="center"/>
    </xf>
    <xf numFmtId="165" fontId="8" fillId="6" borderId="2" xfId="5" applyNumberFormat="1" applyFont="1" applyBorder="1" applyAlignment="1">
      <alignment horizontal="center"/>
    </xf>
    <xf numFmtId="165" fontId="8" fillId="4" borderId="2" xfId="3" applyNumberFormat="1" applyFont="1" applyBorder="1" applyAlignment="1">
      <alignment horizontal="center"/>
    </xf>
    <xf numFmtId="0" fontId="0" fillId="0" borderId="0" xfId="0" applyAlignment="1"/>
    <xf numFmtId="1" fontId="1" fillId="6" borderId="2" xfId="5" applyNumberFormat="1" applyBorder="1" applyAlignment="1">
      <alignment horizontal="center"/>
    </xf>
    <xf numFmtId="0" fontId="6" fillId="4" borderId="0" xfId="3" applyFont="1" applyAlignment="1">
      <alignment horizontal="center"/>
    </xf>
    <xf numFmtId="0" fontId="0" fillId="0" borderId="0" xfId="0"/>
  </cellXfs>
  <cellStyles count="11">
    <cellStyle name="20% - Isticanje4" xfId="6" builtinId="42"/>
    <cellStyle name="20% - Isticanje6" xfId="7" builtinId="50"/>
    <cellStyle name="Isticanje2" xfId="4" builtinId="33"/>
    <cellStyle name="Isticanje3" xfId="5" builtinId="37"/>
    <cellStyle name="Isticanje4" xfId="1" builtinId="41"/>
    <cellStyle name="Isticanje5" xfId="2" builtinId="45"/>
    <cellStyle name="Isticanje6" xfId="3" builtinId="49"/>
    <cellStyle name="Izlaz" xfId="9" builtinId="21"/>
    <cellStyle name="Naslov 3" xfId="8" builtinId="18"/>
    <cellStyle name="Normalno" xfId="0" builtinId="0"/>
    <cellStyle name="Provjera ćelije" xfId="10" builtinId="23"/>
  </cellStyles>
  <dxfs count="0"/>
  <tableStyles count="0" defaultTableStyle="TableStyleMedium2" defaultPivotStyle="PivotStyleLight16"/>
  <colors>
    <mruColors>
      <color rgb="FFF86308"/>
      <color rgb="FFFF0066"/>
      <color rgb="FF263238"/>
      <color rgb="FFCFD8DC"/>
      <color rgb="FF1B5E20"/>
      <color rgb="FFC8E6C9"/>
      <color rgb="FFE65109"/>
      <color rgb="FFE1CB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DF8C-D49C-40A3-BB76-75556C406C16}">
  <dimension ref="A5:AE12"/>
  <sheetViews>
    <sheetView zoomScale="130" zoomScaleNormal="130" workbookViewId="0">
      <selection activeCell="Y9" sqref="Y9:AA11"/>
    </sheetView>
  </sheetViews>
  <sheetFormatPr defaultRowHeight="14.4" x14ac:dyDescent="0.3"/>
  <cols>
    <col min="1" max="1" width="8.88671875" style="2"/>
    <col min="2" max="2" width="11.33203125" style="2" customWidth="1"/>
    <col min="3" max="16" width="2.77734375" style="1" customWidth="1"/>
    <col min="17" max="41" width="2.77734375" style="2" customWidth="1"/>
    <col min="42" max="16384" width="8.88671875" style="2"/>
  </cols>
  <sheetData>
    <row r="5" spans="1:31" ht="15" thickBot="1" x14ac:dyDescent="0.35">
      <c r="A5" s="9" t="s">
        <v>9</v>
      </c>
      <c r="B5" s="9"/>
      <c r="C5" s="9" t="s">
        <v>10</v>
      </c>
      <c r="D5" s="9"/>
      <c r="E5" s="9"/>
      <c r="F5" s="9"/>
      <c r="G5" s="9"/>
      <c r="H5" s="9"/>
      <c r="I5" s="9"/>
      <c r="J5" s="9"/>
      <c r="K5" s="9" t="s">
        <v>11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/>
    </row>
    <row r="8" spans="1:31" x14ac:dyDescent="0.3">
      <c r="C8" s="5">
        <v>0</v>
      </c>
      <c r="D8" s="5">
        <v>0</v>
      </c>
      <c r="E8" s="5">
        <v>1</v>
      </c>
      <c r="F8" s="5">
        <v>0</v>
      </c>
      <c r="G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Q8" s="1"/>
      <c r="R8" s="1"/>
      <c r="S8" s="1"/>
      <c r="T8" s="1"/>
      <c r="U8" s="1"/>
      <c r="V8" s="1"/>
      <c r="W8" s="1"/>
      <c r="X8" s="1"/>
    </row>
    <row r="9" spans="1:31" x14ac:dyDescent="0.3">
      <c r="C9" s="5">
        <v>0</v>
      </c>
      <c r="D9" s="5">
        <v>1</v>
      </c>
      <c r="E9" s="5">
        <v>1</v>
      </c>
      <c r="F9" s="5">
        <v>0</v>
      </c>
      <c r="G9" s="5">
        <v>0</v>
      </c>
      <c r="K9" s="5">
        <v>0</v>
      </c>
      <c r="L9" s="5">
        <v>1</v>
      </c>
      <c r="M9" s="5">
        <v>1</v>
      </c>
      <c r="N9" s="5">
        <v>0</v>
      </c>
      <c r="O9" s="5">
        <v>0</v>
      </c>
      <c r="Q9" s="1"/>
      <c r="R9" s="1"/>
      <c r="S9" s="3">
        <v>2</v>
      </c>
      <c r="T9" s="3">
        <v>2</v>
      </c>
      <c r="U9" s="3">
        <v>2</v>
      </c>
      <c r="V9" s="1"/>
      <c r="W9" s="1"/>
      <c r="X9" s="1"/>
      <c r="Y9" s="4">
        <f>SUM(SUMPRODUCT(K8:M10,$S$9:$U$11))</f>
        <v>4</v>
      </c>
      <c r="Z9" s="4">
        <f t="shared" ref="Z9:AA9" si="0">SUM(SUMPRODUCT(L8:N10,$S$9:$U$11))</f>
        <v>4</v>
      </c>
      <c r="AA9" s="4">
        <f t="shared" si="0"/>
        <v>3</v>
      </c>
    </row>
    <row r="10" spans="1:31" x14ac:dyDescent="0.3">
      <c r="C10" s="5">
        <v>0</v>
      </c>
      <c r="D10" s="5">
        <v>0</v>
      </c>
      <c r="E10" s="5">
        <v>1</v>
      </c>
      <c r="F10" s="5">
        <v>0</v>
      </c>
      <c r="G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Q10" s="1"/>
      <c r="R10" s="1"/>
      <c r="S10" s="3">
        <v>1</v>
      </c>
      <c r="T10" s="3">
        <v>1</v>
      </c>
      <c r="U10" s="3">
        <v>1</v>
      </c>
      <c r="V10" s="1"/>
      <c r="W10" s="1"/>
      <c r="X10" s="1"/>
      <c r="Y10" s="4">
        <f t="shared" ref="Y10:Y11" si="1">SUM(SUMPRODUCT(K9:M11,$S$9:$U$11))</f>
        <v>5</v>
      </c>
      <c r="Z10" s="4">
        <f t="shared" ref="Z10:Z11" si="2">SUM(SUMPRODUCT(L9:N11,$S$9:$U$11))</f>
        <v>5</v>
      </c>
      <c r="AA10" s="4">
        <f t="shared" ref="AA10:AA11" si="3">SUM(SUMPRODUCT(M9:O11,$S$9:$U$11))</f>
        <v>3</v>
      </c>
    </row>
    <row r="11" spans="1:31" x14ac:dyDescent="0.3">
      <c r="C11" s="5">
        <v>0</v>
      </c>
      <c r="D11" s="5">
        <v>0</v>
      </c>
      <c r="E11" s="5">
        <v>1</v>
      </c>
      <c r="F11" s="5">
        <v>0</v>
      </c>
      <c r="G11" s="5">
        <v>0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Q11" s="1"/>
      <c r="R11" s="1"/>
      <c r="S11" s="3">
        <v>0</v>
      </c>
      <c r="T11" s="3">
        <v>0</v>
      </c>
      <c r="U11" s="3">
        <v>0</v>
      </c>
      <c r="V11" s="1"/>
      <c r="W11" s="1"/>
      <c r="X11" s="1"/>
      <c r="Y11" s="4">
        <f t="shared" si="1"/>
        <v>3</v>
      </c>
      <c r="Z11" s="4">
        <f t="shared" si="2"/>
        <v>3</v>
      </c>
      <c r="AA11" s="4">
        <f t="shared" si="3"/>
        <v>3</v>
      </c>
    </row>
    <row r="12" spans="1:31" x14ac:dyDescent="0.3">
      <c r="C12" s="5">
        <v>0</v>
      </c>
      <c r="D12" s="5">
        <v>0</v>
      </c>
      <c r="E12" s="5">
        <v>1</v>
      </c>
      <c r="F12" s="5">
        <v>0</v>
      </c>
      <c r="G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Q12" s="1"/>
      <c r="R12" s="1"/>
      <c r="S12" s="1"/>
      <c r="T12" s="1"/>
      <c r="U12" s="1"/>
      <c r="V12" s="1"/>
      <c r="W12" s="1"/>
      <c r="X12" s="1"/>
    </row>
  </sheetData>
  <conditionalFormatting sqref="K8:O12">
    <cfRule type="colorScale" priority="3">
      <colorScale>
        <cfvo type="min"/>
        <cfvo type="max"/>
        <color rgb="FFE1CB80"/>
        <color rgb="FFE65109"/>
      </colorScale>
    </cfRule>
  </conditionalFormatting>
  <conditionalFormatting sqref="Y9:AA11">
    <cfRule type="colorScale" priority="2">
      <colorScale>
        <cfvo type="min"/>
        <cfvo type="max"/>
        <color rgb="FFC8E6C9"/>
        <color rgb="FF1B5E20"/>
      </colorScale>
    </cfRule>
  </conditionalFormatting>
  <conditionalFormatting sqref="C8:G12">
    <cfRule type="colorScale" priority="1">
      <colorScale>
        <cfvo type="min"/>
        <cfvo type="max"/>
        <color rgb="FFE1CB80"/>
        <color rgb="FFE6510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317E-C4B8-4F3B-AF2D-ECB83A557B8C}">
  <dimension ref="A5:AD24"/>
  <sheetViews>
    <sheetView topLeftCell="A4" zoomScale="115" zoomScaleNormal="115" workbookViewId="0">
      <selection activeCell="AE16" sqref="AE16"/>
    </sheetView>
  </sheetViews>
  <sheetFormatPr defaultRowHeight="14.4" x14ac:dyDescent="0.3"/>
  <cols>
    <col min="1" max="1" width="14.6640625" customWidth="1"/>
    <col min="3" max="20" width="2.77734375" customWidth="1"/>
    <col min="21" max="21" width="3.109375" customWidth="1"/>
    <col min="22" max="23" width="3" customWidth="1"/>
    <col min="24" max="45" width="2.77734375" customWidth="1"/>
  </cols>
  <sheetData>
    <row r="5" spans="1:30" ht="15" thickBot="1" x14ac:dyDescent="0.35">
      <c r="A5" s="9" t="s">
        <v>9</v>
      </c>
      <c r="B5" s="9"/>
      <c r="C5" s="9" t="s">
        <v>10</v>
      </c>
      <c r="D5" s="9"/>
      <c r="E5" s="9"/>
      <c r="F5" s="9"/>
      <c r="G5" s="9"/>
      <c r="H5" s="9"/>
      <c r="I5" s="9"/>
      <c r="J5" s="9"/>
      <c r="K5" s="9" t="s">
        <v>11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7" spans="1:30" ht="15" thickBot="1" x14ac:dyDescent="0.35">
      <c r="A7" s="9" t="s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0" x14ac:dyDescent="0.3">
      <c r="C8" s="5">
        <v>0</v>
      </c>
      <c r="D8" s="5">
        <v>0</v>
      </c>
      <c r="E8" s="5">
        <v>1</v>
      </c>
      <c r="F8" s="5">
        <v>0</v>
      </c>
      <c r="G8" s="5">
        <v>0</v>
      </c>
      <c r="K8" s="6">
        <v>0</v>
      </c>
      <c r="L8" s="5">
        <v>0</v>
      </c>
      <c r="M8" s="5">
        <v>0</v>
      </c>
      <c r="N8" s="5">
        <v>1</v>
      </c>
      <c r="O8" s="5">
        <v>0</v>
      </c>
      <c r="P8" s="5">
        <v>0</v>
      </c>
      <c r="Q8" s="6">
        <v>0</v>
      </c>
      <c r="R8" s="1"/>
      <c r="S8" s="1"/>
      <c r="T8" s="1"/>
      <c r="U8" s="1"/>
      <c r="V8" s="1"/>
      <c r="W8" s="2"/>
      <c r="X8" s="2"/>
      <c r="Y8" s="2"/>
      <c r="Z8" s="4">
        <f>SUM(SUMPRODUCT(K7:M9,$T$9:$V$11))</f>
        <v>0</v>
      </c>
      <c r="AA8" s="4">
        <f t="shared" ref="AA8:AD8" si="0">SUM(SUMPRODUCT(L7:N9,$T$9:$V$11))</f>
        <v>1</v>
      </c>
      <c r="AB8" s="4">
        <f t="shared" si="0"/>
        <v>1</v>
      </c>
      <c r="AC8" s="4">
        <f t="shared" si="0"/>
        <v>1</v>
      </c>
      <c r="AD8" s="4">
        <f t="shared" si="0"/>
        <v>0</v>
      </c>
    </row>
    <row r="9" spans="1:30" x14ac:dyDescent="0.3">
      <c r="C9" s="5">
        <v>0</v>
      </c>
      <c r="D9" s="5">
        <v>1</v>
      </c>
      <c r="E9" s="5">
        <v>1</v>
      </c>
      <c r="F9" s="5">
        <v>0</v>
      </c>
      <c r="G9" s="5">
        <v>0</v>
      </c>
      <c r="K9" s="6">
        <v>0</v>
      </c>
      <c r="L9" s="5">
        <v>0</v>
      </c>
      <c r="M9" s="5">
        <v>1</v>
      </c>
      <c r="N9" s="5">
        <v>1</v>
      </c>
      <c r="O9" s="5">
        <v>0</v>
      </c>
      <c r="P9" s="5">
        <v>0</v>
      </c>
      <c r="Q9" s="6">
        <v>0</v>
      </c>
      <c r="R9" s="1"/>
      <c r="S9" s="1"/>
      <c r="T9" s="3">
        <v>2</v>
      </c>
      <c r="U9" s="3">
        <v>2</v>
      </c>
      <c r="V9" s="3">
        <v>2</v>
      </c>
      <c r="W9" s="2"/>
      <c r="X9" s="2"/>
      <c r="Y9" s="2"/>
      <c r="Z9" s="4">
        <f t="shared" ref="Z9:Z12" si="1">SUM(SUMPRODUCT(K8:M10,$T$9:$V$11))</f>
        <v>1</v>
      </c>
      <c r="AA9" s="4">
        <f t="shared" ref="AA9:AA12" si="2">SUM(SUMPRODUCT(L8:N10,$T$9:$V$11))</f>
        <v>4</v>
      </c>
      <c r="AB9" s="4">
        <f t="shared" ref="AB9:AB12" si="3">SUM(SUMPRODUCT(M8:O10,$T$9:$V$11))</f>
        <v>4</v>
      </c>
      <c r="AC9" s="4">
        <f t="shared" ref="AC9:AC12" si="4">SUM(SUMPRODUCT(N8:P10,$T$9:$V$11))</f>
        <v>3</v>
      </c>
      <c r="AD9" s="4">
        <f t="shared" ref="AD9:AD12" si="5">SUM(SUMPRODUCT(O8:Q10,$T$9:$V$11))</f>
        <v>0</v>
      </c>
    </row>
    <row r="10" spans="1:30" x14ac:dyDescent="0.3">
      <c r="C10" s="5">
        <v>0</v>
      </c>
      <c r="D10" s="5">
        <v>0</v>
      </c>
      <c r="E10" s="5">
        <v>1</v>
      </c>
      <c r="F10" s="5">
        <v>0</v>
      </c>
      <c r="G10" s="5">
        <v>0</v>
      </c>
      <c r="K10" s="6">
        <v>0</v>
      </c>
      <c r="L10" s="5">
        <v>0</v>
      </c>
      <c r="M10" s="5">
        <v>0</v>
      </c>
      <c r="N10" s="5">
        <v>1</v>
      </c>
      <c r="O10" s="5">
        <v>0</v>
      </c>
      <c r="P10" s="5">
        <v>0</v>
      </c>
      <c r="Q10" s="6">
        <v>0</v>
      </c>
      <c r="R10" s="1"/>
      <c r="S10" s="1"/>
      <c r="T10" s="3">
        <v>1</v>
      </c>
      <c r="U10" s="3">
        <v>1</v>
      </c>
      <c r="V10" s="3">
        <v>1</v>
      </c>
      <c r="W10" s="2"/>
      <c r="X10" s="2"/>
      <c r="Y10" s="2"/>
      <c r="Z10" s="4">
        <f t="shared" si="1"/>
        <v>2</v>
      </c>
      <c r="AA10" s="4">
        <f t="shared" si="2"/>
        <v>5</v>
      </c>
      <c r="AB10" s="4">
        <f t="shared" si="3"/>
        <v>5</v>
      </c>
      <c r="AC10" s="4">
        <f t="shared" si="4"/>
        <v>3</v>
      </c>
      <c r="AD10" s="4">
        <f t="shared" si="5"/>
        <v>0</v>
      </c>
    </row>
    <row r="11" spans="1:30" x14ac:dyDescent="0.3">
      <c r="C11" s="5">
        <v>0</v>
      </c>
      <c r="D11" s="5">
        <v>0</v>
      </c>
      <c r="E11" s="5">
        <v>1</v>
      </c>
      <c r="F11" s="5">
        <v>0</v>
      </c>
      <c r="G11" s="5">
        <v>0</v>
      </c>
      <c r="K11" s="6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6">
        <v>0</v>
      </c>
      <c r="R11" s="1"/>
      <c r="S11" s="1"/>
      <c r="T11" s="3">
        <v>0</v>
      </c>
      <c r="U11" s="3">
        <v>0</v>
      </c>
      <c r="V11" s="3">
        <v>0</v>
      </c>
      <c r="W11" s="2"/>
      <c r="X11" s="2"/>
      <c r="Y11" s="2"/>
      <c r="Z11" s="4">
        <f t="shared" si="1"/>
        <v>0</v>
      </c>
      <c r="AA11" s="4">
        <f t="shared" si="2"/>
        <v>3</v>
      </c>
      <c r="AB11" s="4">
        <f t="shared" si="3"/>
        <v>3</v>
      </c>
      <c r="AC11" s="4">
        <f t="shared" si="4"/>
        <v>3</v>
      </c>
      <c r="AD11" s="4">
        <f t="shared" si="5"/>
        <v>0</v>
      </c>
    </row>
    <row r="12" spans="1:30" x14ac:dyDescent="0.3">
      <c r="C12" s="5">
        <v>0</v>
      </c>
      <c r="D12" s="5">
        <v>0</v>
      </c>
      <c r="E12" s="5">
        <v>1</v>
      </c>
      <c r="F12" s="5">
        <v>0</v>
      </c>
      <c r="G12" s="5">
        <v>0</v>
      </c>
      <c r="K12" s="6">
        <v>0</v>
      </c>
      <c r="L12" s="5">
        <v>0</v>
      </c>
      <c r="M12" s="5">
        <v>0</v>
      </c>
      <c r="N12" s="5">
        <v>1</v>
      </c>
      <c r="O12" s="5">
        <v>0</v>
      </c>
      <c r="P12" s="5">
        <v>0</v>
      </c>
      <c r="Q12" s="6">
        <v>0</v>
      </c>
      <c r="R12" s="1"/>
      <c r="S12" s="1"/>
      <c r="T12" s="1"/>
      <c r="U12" s="1"/>
      <c r="V12" s="1"/>
      <c r="W12" s="2"/>
      <c r="X12" s="2"/>
      <c r="Y12" s="2"/>
      <c r="Z12" s="4">
        <f t="shared" si="1"/>
        <v>0</v>
      </c>
      <c r="AA12" s="4">
        <f t="shared" si="2"/>
        <v>3</v>
      </c>
      <c r="AB12" s="4">
        <f t="shared" si="3"/>
        <v>3</v>
      </c>
      <c r="AC12" s="4">
        <f t="shared" si="4"/>
        <v>3</v>
      </c>
      <c r="AD12" s="4">
        <f t="shared" si="5"/>
        <v>0</v>
      </c>
    </row>
    <row r="13" spans="1:30" x14ac:dyDescent="0.3"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2"/>
      <c r="S13" s="2"/>
      <c r="T13" s="2"/>
      <c r="U13" s="2"/>
      <c r="V13" s="2"/>
      <c r="W13" s="2"/>
      <c r="X13" s="2"/>
      <c r="Y13" s="2"/>
      <c r="Z13" s="1"/>
      <c r="AA13" s="1"/>
      <c r="AB13" s="1"/>
      <c r="AC13" s="1"/>
      <c r="AD13" s="1"/>
    </row>
    <row r="14" spans="1:30" x14ac:dyDescent="0.3"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"/>
      <c r="AA14" s="1"/>
      <c r="AB14" s="1"/>
      <c r="AC14" s="1"/>
      <c r="AD14" s="22"/>
    </row>
    <row r="15" spans="1:30" x14ac:dyDescent="0.3"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"/>
      <c r="AA15" s="1"/>
      <c r="AB15" s="1"/>
      <c r="AC15" s="1"/>
      <c r="AD15" s="22"/>
    </row>
    <row r="16" spans="1:30" x14ac:dyDescent="0.3"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"/>
      <c r="AA16" s="1"/>
      <c r="AB16" s="1"/>
      <c r="AC16" s="1"/>
      <c r="AD16" s="1"/>
    </row>
    <row r="17" spans="1:30" x14ac:dyDescent="0.3"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"/>
      <c r="AA17" s="1"/>
      <c r="AB17" s="1"/>
      <c r="AC17" s="1"/>
      <c r="AD17" s="1"/>
    </row>
    <row r="18" spans="1:30" ht="15" thickBot="1" x14ac:dyDescent="0.35">
      <c r="A18" s="9" t="s">
        <v>1</v>
      </c>
      <c r="C18" s="5">
        <v>0</v>
      </c>
      <c r="D18" s="5">
        <v>0</v>
      </c>
      <c r="E18" s="5">
        <v>1</v>
      </c>
      <c r="F18" s="5">
        <v>0</v>
      </c>
      <c r="G18" s="5">
        <v>0</v>
      </c>
      <c r="K18" s="2"/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3">
      <c r="C19" s="5">
        <v>0</v>
      </c>
      <c r="D19" s="5">
        <v>1</v>
      </c>
      <c r="E19" s="5">
        <v>1</v>
      </c>
      <c r="F19" s="5">
        <v>0</v>
      </c>
      <c r="G19" s="5">
        <v>0</v>
      </c>
      <c r="K19" s="2"/>
      <c r="L19" s="5">
        <v>0</v>
      </c>
      <c r="M19" s="5">
        <v>1</v>
      </c>
      <c r="N19" s="5">
        <v>1</v>
      </c>
      <c r="O19" s="5">
        <v>0</v>
      </c>
      <c r="P19" s="5">
        <v>0</v>
      </c>
      <c r="Q19" s="1"/>
      <c r="R19" s="1"/>
      <c r="S19" s="1"/>
      <c r="T19" s="3">
        <v>2</v>
      </c>
      <c r="U19" s="3">
        <v>2</v>
      </c>
      <c r="V19" s="3">
        <v>2</v>
      </c>
      <c r="W19" s="1"/>
      <c r="X19" s="1"/>
      <c r="Y19" s="1"/>
      <c r="Z19" s="4">
        <f>SUM(SUMPRODUCT(L18:N20,$T$19:$V$21))</f>
        <v>4</v>
      </c>
      <c r="AA19" s="4">
        <f t="shared" ref="AA19:AB19" si="6">SUM(SUMPRODUCT(M18:O20,$T$19:$V$21))</f>
        <v>4</v>
      </c>
      <c r="AB19" s="4">
        <f t="shared" si="6"/>
        <v>3</v>
      </c>
      <c r="AC19" s="1"/>
      <c r="AD19" s="1"/>
    </row>
    <row r="20" spans="1:30" x14ac:dyDescent="0.3">
      <c r="C20" s="5">
        <v>0</v>
      </c>
      <c r="D20" s="5">
        <v>0</v>
      </c>
      <c r="E20" s="5">
        <v>1</v>
      </c>
      <c r="F20" s="5">
        <v>0</v>
      </c>
      <c r="G20" s="5">
        <v>0</v>
      </c>
      <c r="K20" s="2"/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1"/>
      <c r="R20" s="1"/>
      <c r="S20" s="1"/>
      <c r="T20" s="3">
        <v>1</v>
      </c>
      <c r="U20" s="3">
        <v>1</v>
      </c>
      <c r="V20" s="3">
        <v>1</v>
      </c>
      <c r="W20" s="1"/>
      <c r="X20" s="1"/>
      <c r="Y20" s="1"/>
      <c r="Z20" s="4">
        <f t="shared" ref="Z20:Z21" si="7">SUM(SUMPRODUCT(L19:N21,$T$19:$V$21))</f>
        <v>5</v>
      </c>
      <c r="AA20" s="4">
        <f t="shared" ref="AA20:AA21" si="8">SUM(SUMPRODUCT(M19:O21,$T$19:$V$21))</f>
        <v>5</v>
      </c>
      <c r="AB20" s="4">
        <f t="shared" ref="AB20:AB21" si="9">SUM(SUMPRODUCT(N19:P21,$T$19:$V$21))</f>
        <v>3</v>
      </c>
      <c r="AC20" s="1"/>
      <c r="AD20" s="1"/>
    </row>
    <row r="21" spans="1:30" x14ac:dyDescent="0.3">
      <c r="C21" s="5">
        <v>0</v>
      </c>
      <c r="D21" s="5">
        <v>0</v>
      </c>
      <c r="E21" s="5">
        <v>1</v>
      </c>
      <c r="F21" s="5">
        <v>0</v>
      </c>
      <c r="G21" s="5">
        <v>0</v>
      </c>
      <c r="K21" s="2"/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1"/>
      <c r="R21" s="1"/>
      <c r="S21" s="1"/>
      <c r="T21" s="3">
        <v>0</v>
      </c>
      <c r="U21" s="3">
        <v>0</v>
      </c>
      <c r="V21" s="3">
        <v>0</v>
      </c>
      <c r="W21" s="1"/>
      <c r="X21" s="1"/>
      <c r="Y21" s="1"/>
      <c r="Z21" s="4">
        <f t="shared" si="7"/>
        <v>3</v>
      </c>
      <c r="AA21" s="4">
        <f t="shared" si="8"/>
        <v>3</v>
      </c>
      <c r="AB21" s="4">
        <f t="shared" si="9"/>
        <v>3</v>
      </c>
      <c r="AC21" s="1"/>
      <c r="AD21" s="1"/>
    </row>
    <row r="22" spans="1:30" x14ac:dyDescent="0.3">
      <c r="C22" s="5">
        <v>0</v>
      </c>
      <c r="D22" s="5">
        <v>0</v>
      </c>
      <c r="E22" s="5">
        <v>1</v>
      </c>
      <c r="F22" s="5">
        <v>0</v>
      </c>
      <c r="G22" s="5">
        <v>0</v>
      </c>
      <c r="K22" s="2"/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30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</sheetData>
  <conditionalFormatting sqref="L8:P12">
    <cfRule type="colorScale" priority="6">
      <colorScale>
        <cfvo type="min"/>
        <cfvo type="max"/>
        <color rgb="FFE1CB80"/>
        <color rgb="FFE65109"/>
      </colorScale>
    </cfRule>
  </conditionalFormatting>
  <conditionalFormatting sqref="L18:P22">
    <cfRule type="colorScale" priority="5">
      <colorScale>
        <cfvo type="min"/>
        <cfvo type="max"/>
        <color rgb="FFE1CB80"/>
        <color rgb="FFE65109"/>
      </colorScale>
    </cfRule>
  </conditionalFormatting>
  <conditionalFormatting sqref="Z8:AD12">
    <cfRule type="colorScale" priority="4">
      <colorScale>
        <cfvo type="min"/>
        <cfvo type="max"/>
        <color rgb="FFC8E6C9"/>
        <color rgb="FF1B5E20"/>
      </colorScale>
    </cfRule>
  </conditionalFormatting>
  <conditionalFormatting sqref="Z19:AB21">
    <cfRule type="colorScale" priority="3">
      <colorScale>
        <cfvo type="min"/>
        <cfvo type="max"/>
        <color rgb="FFC8E6C9"/>
        <color rgb="FF1B5E20"/>
      </colorScale>
    </cfRule>
  </conditionalFormatting>
  <conditionalFormatting sqref="C8:G12">
    <cfRule type="colorScale" priority="2">
      <colorScale>
        <cfvo type="min"/>
        <cfvo type="max"/>
        <color rgb="FFE1CB80"/>
        <color rgb="FFE65109"/>
      </colorScale>
    </cfRule>
  </conditionalFormatting>
  <conditionalFormatting sqref="C18:G22">
    <cfRule type="colorScale" priority="1">
      <colorScale>
        <cfvo type="min"/>
        <cfvo type="max"/>
        <color rgb="FFE1CB80"/>
        <color rgb="FFE6510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9633-4FAC-4036-88EB-96139249385F}">
  <dimension ref="A5:AA22"/>
  <sheetViews>
    <sheetView zoomScale="115" zoomScaleNormal="115" workbookViewId="0">
      <selection activeCell="Z19" sqref="Z19"/>
    </sheetView>
  </sheetViews>
  <sheetFormatPr defaultRowHeight="14.4" x14ac:dyDescent="0.3"/>
  <cols>
    <col min="1" max="1" width="11.5546875" customWidth="1"/>
    <col min="3" max="17" width="2.77734375" customWidth="1"/>
    <col min="18" max="19" width="3" customWidth="1"/>
    <col min="20" max="49" width="2.77734375" customWidth="1"/>
  </cols>
  <sheetData>
    <row r="5" spans="1:27" ht="15" thickBot="1" x14ac:dyDescent="0.35">
      <c r="A5" s="9" t="s">
        <v>9</v>
      </c>
      <c r="B5" s="9"/>
      <c r="C5" s="9" t="s">
        <v>10</v>
      </c>
      <c r="D5" s="9"/>
      <c r="E5" s="9"/>
      <c r="F5" s="9"/>
      <c r="G5" s="9"/>
      <c r="H5" s="9"/>
      <c r="I5" s="9"/>
      <c r="J5" s="9"/>
      <c r="K5" s="9" t="s">
        <v>11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8" spans="1:27" ht="15" thickBot="1" x14ac:dyDescent="0.35">
      <c r="A8" s="9" t="s">
        <v>3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</row>
    <row r="9" spans="1:27" x14ac:dyDescent="0.3">
      <c r="C9" s="5">
        <v>0</v>
      </c>
      <c r="D9" s="5">
        <v>1</v>
      </c>
      <c r="E9" s="5">
        <v>1</v>
      </c>
      <c r="F9" s="5">
        <v>0</v>
      </c>
      <c r="G9" s="5">
        <v>0</v>
      </c>
      <c r="K9" s="5">
        <v>0</v>
      </c>
      <c r="L9" s="5">
        <v>1</v>
      </c>
      <c r="M9" s="5">
        <v>1</v>
      </c>
      <c r="N9" s="5">
        <v>0</v>
      </c>
      <c r="O9" s="5">
        <v>0</v>
      </c>
      <c r="P9" s="1"/>
      <c r="Q9" s="1"/>
      <c r="R9" s="1"/>
      <c r="S9" s="3">
        <v>2</v>
      </c>
      <c r="T9" s="3">
        <v>2</v>
      </c>
      <c r="U9" s="3">
        <v>2</v>
      </c>
      <c r="V9" s="1"/>
      <c r="W9" s="1"/>
      <c r="X9" s="1"/>
      <c r="Y9" s="4">
        <f>SUM(SUMPRODUCT(K8:M10,$S$9:$U$11))</f>
        <v>4</v>
      </c>
      <c r="Z9" s="4">
        <f t="shared" ref="Z9:AA9" si="0">SUM(SUMPRODUCT(L8:N10,$S$9:$U$11))</f>
        <v>4</v>
      </c>
      <c r="AA9" s="4">
        <f t="shared" si="0"/>
        <v>3</v>
      </c>
    </row>
    <row r="10" spans="1:27" x14ac:dyDescent="0.3">
      <c r="C10" s="5">
        <v>0</v>
      </c>
      <c r="D10" s="5">
        <v>0</v>
      </c>
      <c r="E10" s="5">
        <v>1</v>
      </c>
      <c r="F10" s="5">
        <v>0</v>
      </c>
      <c r="G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1"/>
      <c r="Q10" s="1"/>
      <c r="R10" s="1"/>
      <c r="S10" s="3">
        <v>1</v>
      </c>
      <c r="T10" s="3">
        <v>1</v>
      </c>
      <c r="U10" s="3">
        <v>1</v>
      </c>
      <c r="V10" s="1"/>
      <c r="W10" s="1"/>
      <c r="X10" s="1"/>
      <c r="Y10" s="4">
        <f>SUM(SUMPRODUCT(K9:M11,$S$9:$U$11))</f>
        <v>5</v>
      </c>
      <c r="Z10" s="4">
        <f t="shared" ref="Z10" si="1">SUM(SUMPRODUCT(L9:N11,$S$9:$U$11))</f>
        <v>5</v>
      </c>
      <c r="AA10" s="4">
        <f t="shared" ref="AA10" si="2">SUM(SUMPRODUCT(M9:O11,$S$9:$U$11))</f>
        <v>3</v>
      </c>
    </row>
    <row r="11" spans="1:27" x14ac:dyDescent="0.3">
      <c r="C11" s="5">
        <v>0</v>
      </c>
      <c r="D11" s="5">
        <v>0</v>
      </c>
      <c r="E11" s="5">
        <v>1</v>
      </c>
      <c r="F11" s="5">
        <v>0</v>
      </c>
      <c r="G11" s="5">
        <v>0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1"/>
      <c r="Q11" s="1"/>
      <c r="R11" s="1"/>
      <c r="S11" s="3">
        <v>0</v>
      </c>
      <c r="T11" s="3">
        <v>0</v>
      </c>
      <c r="U11" s="3">
        <v>0</v>
      </c>
      <c r="V11" s="1"/>
      <c r="W11" s="1"/>
      <c r="X11" s="1"/>
      <c r="Y11" s="22"/>
      <c r="Z11" s="22"/>
      <c r="AA11" s="22"/>
    </row>
    <row r="12" spans="1:27" x14ac:dyDescent="0.3">
      <c r="C12" s="5">
        <v>0</v>
      </c>
      <c r="D12" s="5">
        <v>0</v>
      </c>
      <c r="E12" s="5">
        <v>1</v>
      </c>
      <c r="F12" s="5">
        <v>0</v>
      </c>
      <c r="G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">
      <c r="Y13" s="22"/>
      <c r="Z13" s="22"/>
      <c r="AA13" s="22"/>
    </row>
    <row r="14" spans="1:27" x14ac:dyDescent="0.3">
      <c r="Y14" s="22"/>
      <c r="Z14" s="22"/>
      <c r="AA14" s="22"/>
    </row>
    <row r="15" spans="1:27" x14ac:dyDescent="0.3">
      <c r="Y15" s="22"/>
      <c r="Z15" s="22"/>
      <c r="AA15" s="22"/>
    </row>
    <row r="16" spans="1:27" x14ac:dyDescent="0.3">
      <c r="Y16" s="22"/>
      <c r="Z16" s="22"/>
      <c r="AA16" s="22"/>
    </row>
    <row r="17" spans="1:27" x14ac:dyDescent="0.3">
      <c r="Y17" s="22"/>
      <c r="Z17" s="22"/>
      <c r="AA17" s="22"/>
    </row>
    <row r="18" spans="1:27" ht="15" thickBot="1" x14ac:dyDescent="0.35">
      <c r="A18" s="9" t="s">
        <v>2</v>
      </c>
      <c r="C18" s="5">
        <v>0</v>
      </c>
      <c r="D18" s="5">
        <v>0</v>
      </c>
      <c r="E18" s="5">
        <v>1</v>
      </c>
      <c r="F18" s="5">
        <v>0</v>
      </c>
      <c r="G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2"/>
    </row>
    <row r="19" spans="1:27" x14ac:dyDescent="0.3">
      <c r="C19" s="5">
        <v>0</v>
      </c>
      <c r="D19" s="5">
        <v>1</v>
      </c>
      <c r="E19" s="5">
        <v>1</v>
      </c>
      <c r="F19" s="5">
        <v>0</v>
      </c>
      <c r="G19" s="5">
        <v>0</v>
      </c>
      <c r="K19" s="5">
        <v>0</v>
      </c>
      <c r="L19" s="5">
        <v>1</v>
      </c>
      <c r="M19" s="5">
        <v>1</v>
      </c>
      <c r="N19" s="5">
        <v>0</v>
      </c>
      <c r="O19" s="5">
        <v>0</v>
      </c>
      <c r="P19" s="1"/>
      <c r="Q19" s="1"/>
      <c r="R19" s="1"/>
      <c r="S19" s="3">
        <v>2</v>
      </c>
      <c r="T19" s="3">
        <v>2</v>
      </c>
      <c r="U19" s="3">
        <v>2</v>
      </c>
      <c r="V19" s="1"/>
      <c r="W19" s="1"/>
      <c r="X19" s="1"/>
      <c r="Y19" s="4">
        <f>SUM(SUMPRODUCT(K18:M20,$S$19:$U$21))</f>
        <v>4</v>
      </c>
      <c r="Z19" s="4">
        <f>SUM(SUMPRODUCT(L18:N20,$S$19:$U$21))</f>
        <v>4</v>
      </c>
      <c r="AA19" s="22"/>
    </row>
    <row r="20" spans="1:27" x14ac:dyDescent="0.3">
      <c r="C20" s="5">
        <v>0</v>
      </c>
      <c r="D20" s="5">
        <v>0</v>
      </c>
      <c r="E20" s="5">
        <v>1</v>
      </c>
      <c r="F20" s="5">
        <v>0</v>
      </c>
      <c r="G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1"/>
      <c r="Q20" s="1"/>
      <c r="R20" s="1"/>
      <c r="S20" s="3">
        <v>1</v>
      </c>
      <c r="T20" s="3">
        <v>1</v>
      </c>
      <c r="U20" s="3">
        <v>1</v>
      </c>
      <c r="V20" s="1"/>
      <c r="W20" s="1"/>
      <c r="X20" s="1"/>
      <c r="Y20" s="4">
        <f>SUM(SUMPRODUCT(K19:M21,$S$19:$U$21))</f>
        <v>5</v>
      </c>
      <c r="Z20" s="4">
        <f>SUM(SUMPRODUCT(L19:N21,$S$19:$U$21))</f>
        <v>5</v>
      </c>
      <c r="AA20" s="22"/>
    </row>
    <row r="21" spans="1:27" x14ac:dyDescent="0.3">
      <c r="C21" s="5">
        <v>0</v>
      </c>
      <c r="D21" s="5">
        <v>0</v>
      </c>
      <c r="E21" s="5">
        <v>1</v>
      </c>
      <c r="F21" s="5">
        <v>0</v>
      </c>
      <c r="G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1"/>
      <c r="Q21" s="1"/>
      <c r="R21" s="1"/>
      <c r="S21" s="3">
        <v>0</v>
      </c>
      <c r="T21" s="3">
        <v>0</v>
      </c>
      <c r="U21" s="3">
        <v>0</v>
      </c>
      <c r="V21" s="1"/>
      <c r="W21" s="1"/>
      <c r="X21" s="1"/>
      <c r="Y21" s="22"/>
      <c r="Z21" s="22"/>
      <c r="AA21" s="22"/>
    </row>
    <row r="22" spans="1:27" x14ac:dyDescent="0.3">
      <c r="C22" s="5">
        <v>0</v>
      </c>
      <c r="D22" s="5">
        <v>0</v>
      </c>
      <c r="E22" s="5">
        <v>1</v>
      </c>
      <c r="F22" s="5">
        <v>0</v>
      </c>
      <c r="G22" s="5">
        <v>0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1"/>
      <c r="Q22" s="1"/>
      <c r="R22" s="1"/>
      <c r="S22" s="1"/>
      <c r="T22" s="1"/>
      <c r="U22" s="1"/>
      <c r="V22" s="1"/>
      <c r="W22" s="1"/>
      <c r="X22" s="1"/>
      <c r="Y22" s="2"/>
      <c r="Z22" s="2"/>
    </row>
  </sheetData>
  <conditionalFormatting sqref="K8:O12">
    <cfRule type="colorScale" priority="6">
      <colorScale>
        <cfvo type="min"/>
        <cfvo type="max"/>
        <color rgb="FFE1CB80"/>
        <color rgb="FFE65109"/>
      </colorScale>
    </cfRule>
  </conditionalFormatting>
  <conditionalFormatting sqref="K18:O22">
    <cfRule type="colorScale" priority="5">
      <colorScale>
        <cfvo type="min"/>
        <cfvo type="max"/>
        <color rgb="FFE1CB80"/>
        <color rgb="FFE65109"/>
      </colorScale>
    </cfRule>
  </conditionalFormatting>
  <conditionalFormatting sqref="Y9:AA10">
    <cfRule type="colorScale" priority="4">
      <colorScale>
        <cfvo type="min"/>
        <cfvo type="max"/>
        <color rgb="FFC8E6C9"/>
        <color rgb="FF1B5E20"/>
      </colorScale>
    </cfRule>
  </conditionalFormatting>
  <conditionalFormatting sqref="Y19:Z20">
    <cfRule type="colorScale" priority="3">
      <colorScale>
        <cfvo type="min"/>
        <cfvo type="max"/>
        <color rgb="FFC8E6C9"/>
        <color rgb="FF1B5E20"/>
      </colorScale>
    </cfRule>
  </conditionalFormatting>
  <conditionalFormatting sqref="C8:G12">
    <cfRule type="colorScale" priority="2">
      <colorScale>
        <cfvo type="min"/>
        <cfvo type="max"/>
        <color rgb="FFE1CB80"/>
        <color rgb="FFE65109"/>
      </colorScale>
    </cfRule>
  </conditionalFormatting>
  <conditionalFormatting sqref="C18:G22">
    <cfRule type="colorScale" priority="1">
      <colorScale>
        <cfvo type="min"/>
        <cfvo type="max"/>
        <color rgb="FFE1CB80"/>
        <color rgb="FFE6510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4AE1-2812-4FA2-8F40-5EF214FEE603}">
  <dimension ref="A5:AR31"/>
  <sheetViews>
    <sheetView zoomScale="115" zoomScaleNormal="115" workbookViewId="0">
      <selection activeCell="AN9" sqref="AN9"/>
    </sheetView>
  </sheetViews>
  <sheetFormatPr defaultRowHeight="14.4" x14ac:dyDescent="0.3"/>
  <cols>
    <col min="3" max="19" width="2.77734375" customWidth="1"/>
    <col min="20" max="21" width="3" customWidth="1"/>
    <col min="22" max="52" width="2.77734375" customWidth="1"/>
  </cols>
  <sheetData>
    <row r="5" spans="1:44" ht="15" thickBot="1" x14ac:dyDescent="0.35">
      <c r="A5" s="9" t="s">
        <v>9</v>
      </c>
      <c r="B5" s="9"/>
      <c r="C5" s="9" t="s">
        <v>10</v>
      </c>
      <c r="D5" s="9"/>
      <c r="E5" s="9"/>
      <c r="F5" s="9"/>
      <c r="G5" s="9"/>
      <c r="H5" s="9"/>
      <c r="I5" s="9"/>
      <c r="J5" s="9"/>
      <c r="K5" s="9" t="s">
        <v>4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 t="s">
        <v>5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7" spans="1:44" x14ac:dyDescent="0.3">
      <c r="AO7" s="22" t="s">
        <v>6</v>
      </c>
    </row>
    <row r="8" spans="1:44" x14ac:dyDescent="0.3"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2"/>
      <c r="S8" s="2"/>
      <c r="T8" s="2"/>
      <c r="U8" s="2"/>
      <c r="V8" s="2"/>
      <c r="W8" s="2"/>
      <c r="X8" s="2"/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</row>
    <row r="9" spans="1:44" x14ac:dyDescent="0.3">
      <c r="C9" s="5">
        <v>0</v>
      </c>
      <c r="D9" s="5">
        <v>0</v>
      </c>
      <c r="E9" s="5">
        <v>1</v>
      </c>
      <c r="F9" s="5">
        <v>0</v>
      </c>
      <c r="G9" s="5">
        <v>0</v>
      </c>
      <c r="K9" s="6">
        <v>0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Q9" s="6">
        <v>0</v>
      </c>
      <c r="R9" s="1"/>
      <c r="S9" s="1"/>
      <c r="T9" s="1"/>
      <c r="U9" s="1"/>
      <c r="V9" s="1"/>
      <c r="W9" s="2"/>
      <c r="X9" s="2"/>
      <c r="Y9" s="8">
        <v>0</v>
      </c>
      <c r="Z9" s="4">
        <f>SUM(SUMPRODUCT(K8:M10,$T$10:$V$12))</f>
        <v>0</v>
      </c>
      <c r="AA9" s="4">
        <f t="shared" ref="AA9:AD9" si="0">SUM(SUMPRODUCT(L8:N10,$T$10:$V$12))</f>
        <v>1</v>
      </c>
      <c r="AB9" s="4">
        <f t="shared" si="0"/>
        <v>1</v>
      </c>
      <c r="AC9" s="4">
        <f t="shared" si="0"/>
        <v>1</v>
      </c>
      <c r="AD9" s="4">
        <f t="shared" si="0"/>
        <v>0</v>
      </c>
      <c r="AE9" s="8">
        <v>0</v>
      </c>
      <c r="AF9" s="22"/>
      <c r="AG9" s="22"/>
      <c r="AH9" s="22"/>
      <c r="AI9" s="22"/>
      <c r="AJ9" s="22"/>
      <c r="AK9" s="22"/>
      <c r="AL9" s="22"/>
      <c r="AM9" s="22"/>
      <c r="AN9" s="29">
        <f>MAX(Y8:AA10)</f>
        <v>4</v>
      </c>
      <c r="AO9" s="29">
        <f t="shared" ref="AO9:AR9" si="1">MAX(Z8:AB10)</f>
        <v>4</v>
      </c>
      <c r="AP9" s="29">
        <f t="shared" si="1"/>
        <v>4</v>
      </c>
      <c r="AQ9" s="29">
        <f t="shared" si="1"/>
        <v>4</v>
      </c>
      <c r="AR9" s="29">
        <f t="shared" si="1"/>
        <v>3</v>
      </c>
    </row>
    <row r="10" spans="1:44" x14ac:dyDescent="0.3">
      <c r="C10" s="5">
        <v>0</v>
      </c>
      <c r="D10" s="5">
        <v>1</v>
      </c>
      <c r="E10" s="5">
        <v>1</v>
      </c>
      <c r="F10" s="5">
        <v>0</v>
      </c>
      <c r="G10" s="5">
        <v>0</v>
      </c>
      <c r="K10" s="6">
        <v>0</v>
      </c>
      <c r="L10" s="5">
        <v>0</v>
      </c>
      <c r="M10" s="5">
        <v>1</v>
      </c>
      <c r="N10" s="5">
        <v>1</v>
      </c>
      <c r="O10" s="5">
        <v>0</v>
      </c>
      <c r="P10" s="5">
        <v>0</v>
      </c>
      <c r="Q10" s="6">
        <v>0</v>
      </c>
      <c r="R10" s="1"/>
      <c r="S10" s="1"/>
      <c r="T10" s="3">
        <v>2</v>
      </c>
      <c r="U10" s="3">
        <v>2</v>
      </c>
      <c r="V10" s="3">
        <v>2</v>
      </c>
      <c r="W10" s="2"/>
      <c r="X10" s="2"/>
      <c r="Y10" s="8">
        <v>0</v>
      </c>
      <c r="Z10" s="4">
        <f t="shared" ref="Z10:Z13" si="2">SUM(SUMPRODUCT(K9:M11,$T$10:$V$12))</f>
        <v>1</v>
      </c>
      <c r="AA10" s="4">
        <f t="shared" ref="AA10:AA13" si="3">SUM(SUMPRODUCT(L9:N11,$T$10:$V$12))</f>
        <v>4</v>
      </c>
      <c r="AB10" s="4">
        <f t="shared" ref="AB10:AB13" si="4">SUM(SUMPRODUCT(M9:O11,$T$10:$V$12))</f>
        <v>4</v>
      </c>
      <c r="AC10" s="4">
        <f t="shared" ref="AC10:AC13" si="5">SUM(SUMPRODUCT(N9:P11,$T$10:$V$12))</f>
        <v>3</v>
      </c>
      <c r="AD10" s="4">
        <f t="shared" ref="AD10:AD13" si="6">SUM(SUMPRODUCT(O9:Q11,$T$10:$V$12))</f>
        <v>0</v>
      </c>
      <c r="AE10" s="8">
        <v>0</v>
      </c>
      <c r="AF10" s="22"/>
      <c r="AG10" s="22"/>
      <c r="AH10" s="7"/>
      <c r="AI10" s="7"/>
      <c r="AJ10" s="7"/>
      <c r="AK10" s="22"/>
      <c r="AL10" s="22"/>
      <c r="AM10" s="22"/>
      <c r="AN10" s="29">
        <f t="shared" ref="AN10:AN13" si="7">MAX(Y9:AA11)</f>
        <v>5</v>
      </c>
      <c r="AO10" s="29">
        <f t="shared" ref="AO10:AO13" si="8">MAX(Z9:AB11)</f>
        <v>5</v>
      </c>
      <c r="AP10" s="29">
        <f t="shared" ref="AP10:AP13" si="9">MAX(AA9:AC11)</f>
        <v>5</v>
      </c>
      <c r="AQ10" s="29">
        <f t="shared" ref="AQ10:AQ13" si="10">MAX(AB9:AD11)</f>
        <v>5</v>
      </c>
      <c r="AR10" s="29">
        <f t="shared" ref="AR10:AR13" si="11">MAX(AC9:AE11)</f>
        <v>3</v>
      </c>
    </row>
    <row r="11" spans="1:44" x14ac:dyDescent="0.3">
      <c r="C11" s="5">
        <v>0</v>
      </c>
      <c r="D11" s="5">
        <v>0</v>
      </c>
      <c r="E11" s="5">
        <v>1</v>
      </c>
      <c r="F11" s="5">
        <v>0</v>
      </c>
      <c r="G11" s="5">
        <v>0</v>
      </c>
      <c r="K11" s="6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6">
        <v>0</v>
      </c>
      <c r="R11" s="1"/>
      <c r="S11" s="1"/>
      <c r="T11" s="3">
        <v>1</v>
      </c>
      <c r="U11" s="3">
        <v>1</v>
      </c>
      <c r="V11" s="3">
        <v>1</v>
      </c>
      <c r="W11" s="2"/>
      <c r="X11" s="2"/>
      <c r="Y11" s="8">
        <v>0</v>
      </c>
      <c r="Z11" s="4">
        <f t="shared" si="2"/>
        <v>2</v>
      </c>
      <c r="AA11" s="4">
        <f t="shared" si="3"/>
        <v>5</v>
      </c>
      <c r="AB11" s="4">
        <f t="shared" si="4"/>
        <v>5</v>
      </c>
      <c r="AC11" s="4">
        <f t="shared" si="5"/>
        <v>3</v>
      </c>
      <c r="AD11" s="4">
        <f t="shared" si="6"/>
        <v>0</v>
      </c>
      <c r="AE11" s="8">
        <v>0</v>
      </c>
      <c r="AF11" s="22"/>
      <c r="AG11" s="22"/>
      <c r="AH11" s="7"/>
      <c r="AI11" s="7"/>
      <c r="AJ11" s="7"/>
      <c r="AK11" s="22"/>
      <c r="AL11" s="22"/>
      <c r="AM11" s="22"/>
      <c r="AN11" s="29">
        <f t="shared" si="7"/>
        <v>5</v>
      </c>
      <c r="AO11" s="29">
        <f t="shared" si="8"/>
        <v>5</v>
      </c>
      <c r="AP11" s="29">
        <f t="shared" si="9"/>
        <v>5</v>
      </c>
      <c r="AQ11" s="29">
        <f t="shared" si="10"/>
        <v>5</v>
      </c>
      <c r="AR11" s="29">
        <f t="shared" si="11"/>
        <v>3</v>
      </c>
    </row>
    <row r="12" spans="1:44" x14ac:dyDescent="0.3">
      <c r="C12" s="5">
        <v>0</v>
      </c>
      <c r="D12" s="5">
        <v>0</v>
      </c>
      <c r="E12" s="5">
        <v>1</v>
      </c>
      <c r="F12" s="5">
        <v>0</v>
      </c>
      <c r="G12" s="5">
        <v>0</v>
      </c>
      <c r="K12" s="6">
        <v>0</v>
      </c>
      <c r="L12" s="5">
        <v>0</v>
      </c>
      <c r="M12" s="5">
        <v>0</v>
      </c>
      <c r="N12" s="5">
        <v>1</v>
      </c>
      <c r="O12" s="5">
        <v>0</v>
      </c>
      <c r="P12" s="5">
        <v>0</v>
      </c>
      <c r="Q12" s="6">
        <v>0</v>
      </c>
      <c r="R12" s="1"/>
      <c r="S12" s="1"/>
      <c r="T12" s="3">
        <v>0</v>
      </c>
      <c r="U12" s="3">
        <v>0</v>
      </c>
      <c r="V12" s="3">
        <v>0</v>
      </c>
      <c r="W12" s="2"/>
      <c r="X12" s="2"/>
      <c r="Y12" s="8">
        <v>0</v>
      </c>
      <c r="Z12" s="4">
        <f t="shared" si="2"/>
        <v>0</v>
      </c>
      <c r="AA12" s="4">
        <f t="shared" si="3"/>
        <v>3</v>
      </c>
      <c r="AB12" s="4">
        <f t="shared" si="4"/>
        <v>3</v>
      </c>
      <c r="AC12" s="4">
        <f t="shared" si="5"/>
        <v>3</v>
      </c>
      <c r="AD12" s="4">
        <f t="shared" si="6"/>
        <v>0</v>
      </c>
      <c r="AE12" s="8">
        <v>0</v>
      </c>
      <c r="AF12" s="22"/>
      <c r="AG12" s="22"/>
      <c r="AH12" s="7"/>
      <c r="AI12" s="7"/>
      <c r="AJ12" s="7"/>
      <c r="AK12" s="22"/>
      <c r="AL12" s="22"/>
      <c r="AM12" s="22"/>
      <c r="AN12" s="29">
        <f t="shared" si="7"/>
        <v>5</v>
      </c>
      <c r="AO12" s="29">
        <f t="shared" si="8"/>
        <v>5</v>
      </c>
      <c r="AP12" s="29">
        <f t="shared" si="9"/>
        <v>5</v>
      </c>
      <c r="AQ12" s="29">
        <f t="shared" si="10"/>
        <v>5</v>
      </c>
      <c r="AR12" s="29">
        <f t="shared" si="11"/>
        <v>3</v>
      </c>
    </row>
    <row r="13" spans="1:44" x14ac:dyDescent="0.3">
      <c r="C13" s="5">
        <v>0</v>
      </c>
      <c r="D13" s="5">
        <v>0</v>
      </c>
      <c r="E13" s="5">
        <v>1</v>
      </c>
      <c r="F13" s="5">
        <v>0</v>
      </c>
      <c r="G13" s="5">
        <v>0</v>
      </c>
      <c r="K13" s="6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6">
        <v>0</v>
      </c>
      <c r="R13" s="1"/>
      <c r="S13" s="1"/>
      <c r="T13" s="1"/>
      <c r="U13" s="1"/>
      <c r="V13" s="1"/>
      <c r="W13" s="2"/>
      <c r="X13" s="2"/>
      <c r="Y13" s="8">
        <v>0</v>
      </c>
      <c r="Z13" s="4">
        <f t="shared" si="2"/>
        <v>0</v>
      </c>
      <c r="AA13" s="4">
        <f t="shared" si="3"/>
        <v>3</v>
      </c>
      <c r="AB13" s="4">
        <f t="shared" si="4"/>
        <v>3</v>
      </c>
      <c r="AC13" s="4">
        <f t="shared" si="5"/>
        <v>3</v>
      </c>
      <c r="AD13" s="4">
        <f t="shared" si="6"/>
        <v>0</v>
      </c>
      <c r="AE13" s="8">
        <v>0</v>
      </c>
      <c r="AF13" s="22"/>
      <c r="AG13" s="22"/>
      <c r="AH13" s="22"/>
      <c r="AI13" s="22"/>
      <c r="AJ13" s="22"/>
      <c r="AK13" s="22"/>
      <c r="AL13" s="22"/>
      <c r="AM13" s="22"/>
      <c r="AN13" s="29">
        <f t="shared" si="7"/>
        <v>3</v>
      </c>
      <c r="AO13" s="29">
        <f t="shared" si="8"/>
        <v>3</v>
      </c>
      <c r="AP13" s="29">
        <f t="shared" si="9"/>
        <v>3</v>
      </c>
      <c r="AQ13" s="29">
        <f t="shared" si="10"/>
        <v>3</v>
      </c>
      <c r="AR13" s="29">
        <f t="shared" si="11"/>
        <v>3</v>
      </c>
    </row>
    <row r="14" spans="1:44" x14ac:dyDescent="0.3"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2"/>
      <c r="S14" s="2"/>
      <c r="T14" s="2"/>
      <c r="U14" s="2"/>
      <c r="V14" s="2"/>
      <c r="W14" s="2"/>
      <c r="X14" s="2"/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spans="1:44" x14ac:dyDescent="0.3"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</row>
    <row r="16" spans="1:44" x14ac:dyDescent="0.3"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8"/>
      <c r="AO16" s="22" t="s">
        <v>7</v>
      </c>
      <c r="AP16" s="22"/>
      <c r="AQ16" s="22"/>
      <c r="AR16" s="22"/>
    </row>
    <row r="17" spans="25:44" x14ac:dyDescent="0.3"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spans="25:44" x14ac:dyDescent="0.3"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9">
        <f>AVERAGE(Y8:AA10)</f>
        <v>0.66666666666666663</v>
      </c>
      <c r="AO18" s="29">
        <f t="shared" ref="AO18:AR18" si="12">AVERAGE(Z8:AB10)</f>
        <v>1.2222222222222223</v>
      </c>
      <c r="AP18" s="29">
        <f t="shared" si="12"/>
        <v>1.5555555555555556</v>
      </c>
      <c r="AQ18" s="29">
        <f t="shared" si="12"/>
        <v>1</v>
      </c>
      <c r="AR18" s="29">
        <f t="shared" si="12"/>
        <v>0.44444444444444442</v>
      </c>
    </row>
    <row r="19" spans="25:44" x14ac:dyDescent="0.3"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9">
        <f t="shared" ref="AN19:AN22" si="13">AVERAGE(Y9:AA11)</f>
        <v>1.4444444444444444</v>
      </c>
      <c r="AO19" s="29">
        <f t="shared" ref="AO19:AO22" si="14">AVERAGE(Z9:AB11)</f>
        <v>2.5555555555555554</v>
      </c>
      <c r="AP19" s="29">
        <f t="shared" ref="AP19:AP22" si="15">AVERAGE(AA9:AC11)</f>
        <v>3</v>
      </c>
      <c r="AQ19" s="29">
        <f t="shared" ref="AQ19:AQ22" si="16">AVERAGE(AB9:AD11)</f>
        <v>1.8888888888888888</v>
      </c>
      <c r="AR19" s="29">
        <f t="shared" ref="AR19:AR22" si="17">AVERAGE(AC9:AE11)</f>
        <v>0.77777777777777779</v>
      </c>
    </row>
    <row r="20" spans="25:44" x14ac:dyDescent="0.3"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9">
        <f t="shared" si="13"/>
        <v>1.6666666666666667</v>
      </c>
      <c r="AO20" s="29">
        <f t="shared" si="14"/>
        <v>3</v>
      </c>
      <c r="AP20" s="29">
        <f t="shared" si="15"/>
        <v>3.6666666666666665</v>
      </c>
      <c r="AQ20" s="29">
        <f t="shared" si="16"/>
        <v>2.3333333333333335</v>
      </c>
      <c r="AR20" s="29">
        <f t="shared" si="17"/>
        <v>1</v>
      </c>
    </row>
    <row r="21" spans="25:44" x14ac:dyDescent="0.3"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9">
        <f t="shared" si="13"/>
        <v>1.4444444444444444</v>
      </c>
      <c r="AO21" s="29">
        <f t="shared" si="14"/>
        <v>2.6666666666666665</v>
      </c>
      <c r="AP21" s="29">
        <f t="shared" si="15"/>
        <v>3.4444444444444446</v>
      </c>
      <c r="AQ21" s="29">
        <f t="shared" si="16"/>
        <v>2.2222222222222223</v>
      </c>
      <c r="AR21" s="29">
        <f t="shared" si="17"/>
        <v>1</v>
      </c>
    </row>
    <row r="22" spans="25:44" x14ac:dyDescent="0.3"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9">
        <f t="shared" si="13"/>
        <v>0.66666666666666663</v>
      </c>
      <c r="AO22" s="29">
        <f t="shared" si="14"/>
        <v>1.3333333333333333</v>
      </c>
      <c r="AP22" s="29">
        <f t="shared" si="15"/>
        <v>2</v>
      </c>
      <c r="AQ22" s="29">
        <f t="shared" si="16"/>
        <v>1.3333333333333333</v>
      </c>
      <c r="AR22" s="29">
        <f t="shared" si="17"/>
        <v>0.66666666666666663</v>
      </c>
    </row>
    <row r="23" spans="25:44" x14ac:dyDescent="0.3"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</row>
    <row r="24" spans="25:44" x14ac:dyDescent="0.3"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  <row r="25" spans="25:44" x14ac:dyDescent="0.3"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O25" s="22" t="s">
        <v>8</v>
      </c>
      <c r="AP25" s="22"/>
      <c r="AQ25" s="22"/>
      <c r="AR25" s="22"/>
    </row>
    <row r="26" spans="25:44" x14ac:dyDescent="0.3"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 spans="25:44" x14ac:dyDescent="0.3"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9">
        <f t="shared" ref="AN27:AR31" si="18">SUM(Y8:AA10)</f>
        <v>6</v>
      </c>
      <c r="AO27" s="29">
        <f t="shared" si="18"/>
        <v>11</v>
      </c>
      <c r="AP27" s="29">
        <f t="shared" si="18"/>
        <v>14</v>
      </c>
      <c r="AQ27" s="29">
        <f t="shared" si="18"/>
        <v>9</v>
      </c>
      <c r="AR27" s="29">
        <f t="shared" si="18"/>
        <v>4</v>
      </c>
    </row>
    <row r="28" spans="25:44" x14ac:dyDescent="0.3"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9">
        <f t="shared" si="18"/>
        <v>13</v>
      </c>
      <c r="AO28" s="29">
        <f t="shared" si="18"/>
        <v>23</v>
      </c>
      <c r="AP28" s="29">
        <f t="shared" si="18"/>
        <v>27</v>
      </c>
      <c r="AQ28" s="29">
        <f t="shared" si="18"/>
        <v>17</v>
      </c>
      <c r="AR28" s="29">
        <f t="shared" si="18"/>
        <v>7</v>
      </c>
    </row>
    <row r="29" spans="25:44" x14ac:dyDescent="0.3"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9">
        <f t="shared" si="18"/>
        <v>15</v>
      </c>
      <c r="AO29" s="29">
        <f t="shared" si="18"/>
        <v>27</v>
      </c>
      <c r="AP29" s="29">
        <f t="shared" si="18"/>
        <v>33</v>
      </c>
      <c r="AQ29" s="29">
        <f t="shared" si="18"/>
        <v>21</v>
      </c>
      <c r="AR29" s="29">
        <f t="shared" si="18"/>
        <v>9</v>
      </c>
    </row>
    <row r="30" spans="25:44" x14ac:dyDescent="0.3"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9">
        <f t="shared" si="18"/>
        <v>13</v>
      </c>
      <c r="AO30" s="29">
        <f t="shared" si="18"/>
        <v>24</v>
      </c>
      <c r="AP30" s="29">
        <f t="shared" si="18"/>
        <v>31</v>
      </c>
      <c r="AQ30" s="29">
        <f t="shared" si="18"/>
        <v>20</v>
      </c>
      <c r="AR30" s="29">
        <f t="shared" si="18"/>
        <v>9</v>
      </c>
    </row>
    <row r="31" spans="25:44" x14ac:dyDescent="0.3"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9">
        <f t="shared" si="18"/>
        <v>6</v>
      </c>
      <c r="AO31" s="29">
        <f t="shared" si="18"/>
        <v>12</v>
      </c>
      <c r="AP31" s="29">
        <f t="shared" si="18"/>
        <v>18</v>
      </c>
      <c r="AQ31" s="29">
        <f t="shared" si="18"/>
        <v>12</v>
      </c>
      <c r="AR31" s="29">
        <f t="shared" si="18"/>
        <v>6</v>
      </c>
    </row>
  </sheetData>
  <conditionalFormatting sqref="L9:P13">
    <cfRule type="colorScale" priority="6">
      <colorScale>
        <cfvo type="min"/>
        <cfvo type="max"/>
        <color rgb="FFE1CB80"/>
        <color rgb="FFE65109"/>
      </colorScale>
    </cfRule>
  </conditionalFormatting>
  <conditionalFormatting sqref="Z9:AD13">
    <cfRule type="colorScale" priority="5">
      <colorScale>
        <cfvo type="min"/>
        <cfvo type="max"/>
        <color rgb="FFC8E6C9"/>
        <color rgb="FF1B5E20"/>
      </colorScale>
    </cfRule>
  </conditionalFormatting>
  <conditionalFormatting sqref="AN9:AR13">
    <cfRule type="colorScale" priority="4">
      <colorScale>
        <cfvo type="min"/>
        <cfvo type="max"/>
        <color rgb="FFCFD8DC"/>
        <color rgb="FF263238"/>
      </colorScale>
    </cfRule>
  </conditionalFormatting>
  <conditionalFormatting sqref="AN18:AR22">
    <cfRule type="colorScale" priority="3">
      <colorScale>
        <cfvo type="min"/>
        <cfvo type="max"/>
        <color rgb="FFCFD8DC"/>
        <color rgb="FF263238"/>
      </colorScale>
    </cfRule>
  </conditionalFormatting>
  <conditionalFormatting sqref="AN27:AR31">
    <cfRule type="colorScale" priority="2">
      <colorScale>
        <cfvo type="min"/>
        <cfvo type="max"/>
        <color rgb="FFCFD8DC"/>
        <color rgb="FF263238"/>
      </colorScale>
    </cfRule>
  </conditionalFormatting>
  <conditionalFormatting sqref="C9:G13">
    <cfRule type="colorScale" priority="1">
      <colorScale>
        <cfvo type="min"/>
        <cfvo type="max"/>
        <color rgb="FFE1CB80"/>
        <color rgb="FFE6510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E09A-60ED-441B-B5FD-6CD9699DC21F}">
  <dimension ref="A4:BP90"/>
  <sheetViews>
    <sheetView tabSelected="1" topLeftCell="Q53" zoomScaleNormal="100" workbookViewId="0">
      <selection activeCell="AC65" sqref="AC65"/>
    </sheetView>
  </sheetViews>
  <sheetFormatPr defaultRowHeight="14.4" x14ac:dyDescent="0.3"/>
  <cols>
    <col min="3" max="19" width="2.77734375" customWidth="1"/>
    <col min="20" max="22" width="8.77734375" customWidth="1"/>
    <col min="23" max="25" width="2.77734375" customWidth="1"/>
    <col min="26" max="30" width="8.77734375" customWidth="1"/>
    <col min="31" max="39" width="2.77734375" customWidth="1"/>
    <col min="40" max="44" width="8.77734375" customWidth="1"/>
    <col min="45" max="47" width="2.77734375" customWidth="1"/>
    <col min="48" max="48" width="8.77734375" style="14" customWidth="1"/>
    <col min="49" max="51" width="2.77734375" customWidth="1"/>
    <col min="52" max="52" width="12.109375" style="12" customWidth="1"/>
    <col min="53" max="55" width="2.77734375" customWidth="1"/>
    <col min="56" max="56" width="0.109375" style="14" customWidth="1"/>
    <col min="57" max="59" width="2.77734375" hidden="1" customWidth="1"/>
    <col min="60" max="60" width="10.77734375" customWidth="1"/>
    <col min="61" max="63" width="2.77734375" customWidth="1"/>
    <col min="64" max="64" width="8.77734375" style="22" customWidth="1"/>
    <col min="65" max="67" width="2.77734375" customWidth="1"/>
    <col min="68" max="68" width="9.21875" customWidth="1"/>
    <col min="69" max="77" width="2.77734375" customWidth="1"/>
  </cols>
  <sheetData>
    <row r="4" spans="1:68" ht="15" thickBot="1" x14ac:dyDescent="0.35"/>
    <row r="5" spans="1:68" ht="15.6" thickTop="1" thickBot="1" x14ac:dyDescent="0.35">
      <c r="K5" s="31"/>
      <c r="L5" s="31"/>
      <c r="M5" s="31"/>
      <c r="N5" s="31"/>
      <c r="T5" s="19" t="s">
        <v>16</v>
      </c>
      <c r="AZ5" s="18" t="s">
        <v>15</v>
      </c>
    </row>
    <row r="6" spans="1:68" ht="15.6" thickTop="1" thickBot="1" x14ac:dyDescent="0.35">
      <c r="A6" s="9" t="s">
        <v>9</v>
      </c>
      <c r="B6" s="9"/>
      <c r="C6" s="9" t="s">
        <v>10</v>
      </c>
      <c r="D6" s="9"/>
      <c r="E6" s="9"/>
      <c r="F6" s="9"/>
      <c r="G6" s="9"/>
      <c r="H6" s="9"/>
      <c r="I6" s="9"/>
      <c r="J6" s="9"/>
      <c r="K6" s="9" t="s">
        <v>4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 t="s">
        <v>5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 t="s">
        <v>6</v>
      </c>
      <c r="AO6" s="9"/>
      <c r="AP6" s="9"/>
      <c r="AQ6" s="9"/>
      <c r="AR6" s="9"/>
      <c r="AS6" s="9"/>
      <c r="AT6" s="9"/>
      <c r="AU6" s="9"/>
      <c r="AV6" s="13" t="s">
        <v>13</v>
      </c>
      <c r="AW6" s="9"/>
      <c r="AX6" s="9"/>
      <c r="AY6" s="9"/>
      <c r="AZ6" s="13" t="s">
        <v>12</v>
      </c>
      <c r="BA6" s="9"/>
      <c r="BB6" s="9"/>
      <c r="BC6" s="9"/>
      <c r="BE6" s="9"/>
      <c r="BF6" s="9"/>
      <c r="BG6" s="9"/>
      <c r="BH6" s="9" t="s">
        <v>14</v>
      </c>
      <c r="BI6" s="9"/>
      <c r="BJ6" s="23" t="s">
        <v>17</v>
      </c>
      <c r="BK6" s="9"/>
      <c r="BL6" s="23" t="s">
        <v>18</v>
      </c>
      <c r="BM6" s="9"/>
      <c r="BN6" s="9"/>
      <c r="BO6" s="9"/>
      <c r="BP6" s="9" t="s">
        <v>19</v>
      </c>
    </row>
    <row r="7" spans="1:68" ht="15" thickBot="1" x14ac:dyDescent="0.35"/>
    <row r="8" spans="1:68" ht="15.6" thickTop="1" thickBot="1" x14ac:dyDescent="0.35"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2"/>
      <c r="S8" s="2"/>
      <c r="T8" s="2"/>
      <c r="U8" s="2"/>
      <c r="V8" s="2"/>
      <c r="W8" s="2"/>
      <c r="X8" s="2"/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Z8" s="17">
        <v>-0.22651953</v>
      </c>
    </row>
    <row r="9" spans="1:68" ht="15.6" thickTop="1" thickBot="1" x14ac:dyDescent="0.35">
      <c r="C9" s="5">
        <v>0</v>
      </c>
      <c r="D9" s="5">
        <v>0</v>
      </c>
      <c r="E9" s="5">
        <v>1</v>
      </c>
      <c r="F9" s="5">
        <v>0</v>
      </c>
      <c r="G9" s="5">
        <v>0</v>
      </c>
      <c r="K9" s="6">
        <v>0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Q9" s="6">
        <v>0</v>
      </c>
      <c r="R9" s="1"/>
      <c r="S9" s="1"/>
      <c r="T9" s="20">
        <v>4.7562E-2</v>
      </c>
      <c r="W9" s="2"/>
      <c r="X9" s="2"/>
      <c r="Y9" s="8">
        <v>0</v>
      </c>
      <c r="Z9" s="27">
        <f>MAX(0, SUM(SUMPRODUCT(K8:M10,$T$10:$V$12)) + $T$9)</f>
        <v>0.102364705</v>
      </c>
      <c r="AA9" s="27">
        <f t="shared" ref="AA9:AD9" si="0">MAX(0, SUM(SUMPRODUCT(L8:N10,$T$10:$V$12)) + $T$9)</f>
        <v>0.18340198499999999</v>
      </c>
      <c r="AB9" s="27">
        <f t="shared" si="0"/>
        <v>0</v>
      </c>
      <c r="AC9" s="27">
        <f t="shared" si="0"/>
        <v>0.73859366975930008</v>
      </c>
      <c r="AD9" s="27">
        <f t="shared" si="0"/>
        <v>4.7562E-2</v>
      </c>
      <c r="AE9" s="8">
        <v>0</v>
      </c>
      <c r="AF9" s="22"/>
      <c r="AG9" s="22"/>
      <c r="AH9" s="22"/>
      <c r="AI9" s="22"/>
      <c r="AJ9" s="22"/>
      <c r="AK9" s="22"/>
      <c r="AL9" s="22"/>
      <c r="AM9" s="22"/>
      <c r="AN9" s="26">
        <f>MAX(Y8:AA10)</f>
        <v>0.86502634999999994</v>
      </c>
      <c r="AO9" s="26">
        <f>MAX(Z8:AB10)</f>
        <v>0.86502634999999994</v>
      </c>
      <c r="AP9" s="26">
        <f t="shared" ref="AO9:AR13" si="1">MAX(AA8:AC10)</f>
        <v>0.73866176499999991</v>
      </c>
      <c r="AQ9" s="26">
        <f t="shared" si="1"/>
        <v>0.73859366975930008</v>
      </c>
      <c r="AR9" s="26">
        <f t="shared" si="1"/>
        <v>0.73859366975930008</v>
      </c>
      <c r="AV9" s="26">
        <f>AN9</f>
        <v>0.86502634999999994</v>
      </c>
      <c r="AZ9" s="15">
        <v>-0.12265175</v>
      </c>
      <c r="BC9" s="2"/>
      <c r="BG9" s="2"/>
      <c r="BH9" s="16">
        <f>SUMPRODUCT(AV9:AV33, $AZ$9:$AZ$33) + $AZ$8</f>
        <v>-4.3560532420910008</v>
      </c>
      <c r="BK9" s="2"/>
      <c r="BL9" s="25">
        <f>EXP(BH9) / SUM(EXP(BH9), EXP(BH36))</f>
        <v>2.8902666017272842E-3</v>
      </c>
      <c r="BP9" s="30">
        <f>IF(BL9&gt;BL36,0,1)</f>
        <v>1</v>
      </c>
    </row>
    <row r="10" spans="1:68" ht="15" thickTop="1" x14ac:dyDescent="0.3">
      <c r="C10" s="5">
        <v>0</v>
      </c>
      <c r="D10" s="5">
        <v>1</v>
      </c>
      <c r="E10" s="5">
        <v>1</v>
      </c>
      <c r="F10" s="5">
        <v>0</v>
      </c>
      <c r="G10" s="5">
        <v>0</v>
      </c>
      <c r="K10" s="6">
        <v>0</v>
      </c>
      <c r="L10" s="5">
        <v>0</v>
      </c>
      <c r="M10" s="5">
        <v>1</v>
      </c>
      <c r="N10" s="5">
        <v>1</v>
      </c>
      <c r="O10" s="5">
        <v>0</v>
      </c>
      <c r="P10" s="5">
        <v>0</v>
      </c>
      <c r="Q10" s="6">
        <v>0</v>
      </c>
      <c r="R10" s="1"/>
      <c r="S10" s="1"/>
      <c r="T10" s="10">
        <v>-1.8535985000000001E-2</v>
      </c>
      <c r="U10" s="21">
        <v>1.0264934999999999</v>
      </c>
      <c r="V10" s="11">
        <v>0.12747546000000001</v>
      </c>
      <c r="W10" s="2"/>
      <c r="X10" s="2"/>
      <c r="Y10" s="8">
        <v>0</v>
      </c>
      <c r="Z10" s="27">
        <f t="shared" ref="Z10:Z13" si="2">MAX(0, SUM(SUMPRODUCT(K9:M11,$T$10:$V$12)) + $T$9)</f>
        <v>0.86502634999999994</v>
      </c>
      <c r="AA10" s="27">
        <f t="shared" ref="AA10:AA13" si="3">MAX(0, SUM(SUMPRODUCT(L9:N11,$T$10:$V$12)) + $T$9)</f>
        <v>0.73866176499999991</v>
      </c>
      <c r="AB10" s="27">
        <f t="shared" ref="AB10:AB13" si="4">MAX(0, SUM(SUMPRODUCT(M9:O11,$T$10:$V$12)) + $T$9)</f>
        <v>0.72001398000000016</v>
      </c>
      <c r="AC10" s="27">
        <f t="shared" ref="AC10:AC13" si="5">MAX(0, SUM(SUMPRODUCT(N9:P11,$T$10:$V$12)) + $T$9)</f>
        <v>0.7200576847593001</v>
      </c>
      <c r="AD10" s="27">
        <f t="shared" ref="AD10:AD13" si="6">MAX(0, SUM(SUMPRODUCT(O9:Q11,$T$10:$V$12)) + $T$9)</f>
        <v>4.7562E-2</v>
      </c>
      <c r="AE10" s="8">
        <v>0</v>
      </c>
      <c r="AF10" s="22"/>
      <c r="AG10" s="22"/>
      <c r="AH10" s="7"/>
      <c r="AI10" s="7"/>
      <c r="AJ10" s="7"/>
      <c r="AK10" s="22"/>
      <c r="AL10" s="22"/>
      <c r="AM10" s="22"/>
      <c r="AN10" s="26">
        <f t="shared" ref="AN10:AN13" si="7">MAX(Y9:AA11)</f>
        <v>2.0737980150000004</v>
      </c>
      <c r="AO10" s="26">
        <f t="shared" si="1"/>
        <v>2.0737980150000004</v>
      </c>
      <c r="AP10" s="26">
        <f t="shared" si="1"/>
        <v>2.0737980150000004</v>
      </c>
      <c r="AQ10" s="26">
        <f t="shared" si="1"/>
        <v>0.73859366975930008</v>
      </c>
      <c r="AR10" s="26">
        <f t="shared" si="1"/>
        <v>0.73859366975930008</v>
      </c>
      <c r="AV10" s="26">
        <f>AO9</f>
        <v>0.86502634999999994</v>
      </c>
      <c r="AZ10" s="15">
        <v>0.34441808000000002</v>
      </c>
    </row>
    <row r="11" spans="1:68" x14ac:dyDescent="0.3">
      <c r="C11" s="5">
        <v>0</v>
      </c>
      <c r="D11" s="5">
        <v>0</v>
      </c>
      <c r="E11" s="5">
        <v>1</v>
      </c>
      <c r="F11" s="5">
        <v>0</v>
      </c>
      <c r="G11" s="5">
        <v>0</v>
      </c>
      <c r="K11" s="6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6">
        <v>0</v>
      </c>
      <c r="R11" s="1"/>
      <c r="S11" s="1"/>
      <c r="T11" s="11">
        <v>0.69102830000000004</v>
      </c>
      <c r="U11" s="10">
        <v>-0.30864275000000002</v>
      </c>
      <c r="V11" s="11">
        <v>0.81746434999999995</v>
      </c>
      <c r="W11" s="2"/>
      <c r="X11" s="2"/>
      <c r="Y11" s="8">
        <v>0</v>
      </c>
      <c r="Z11" s="27">
        <f t="shared" si="2"/>
        <v>0.17503746000000001</v>
      </c>
      <c r="AA11" s="27">
        <f t="shared" si="3"/>
        <v>2.0737980150000004</v>
      </c>
      <c r="AB11" s="27">
        <f t="shared" si="4"/>
        <v>1.0449695000000044E-2</v>
      </c>
      <c r="AC11" s="27">
        <f t="shared" si="5"/>
        <v>0.7200576847593001</v>
      </c>
      <c r="AD11" s="27">
        <f t="shared" si="6"/>
        <v>4.7562E-2</v>
      </c>
      <c r="AE11" s="8">
        <v>0</v>
      </c>
      <c r="AF11" s="22"/>
      <c r="AG11" s="22"/>
      <c r="AH11" s="7"/>
      <c r="AI11" s="7"/>
      <c r="AJ11" s="7"/>
      <c r="AK11" s="22"/>
      <c r="AL11" s="22"/>
      <c r="AM11" s="22"/>
      <c r="AN11" s="26">
        <f t="shared" si="7"/>
        <v>2.0737980150000004</v>
      </c>
      <c r="AO11" s="26">
        <f t="shared" si="1"/>
        <v>2.0737980150000004</v>
      </c>
      <c r="AP11" s="26">
        <f t="shared" si="1"/>
        <v>2.0737980150000004</v>
      </c>
      <c r="AQ11" s="26">
        <f t="shared" si="1"/>
        <v>0.7200576847593001</v>
      </c>
      <c r="AR11" s="26">
        <f t="shared" si="1"/>
        <v>0.7200576847593001</v>
      </c>
      <c r="AV11" s="26">
        <f>AP9</f>
        <v>0.73866176499999991</v>
      </c>
      <c r="AZ11" s="15">
        <v>0.6001107</v>
      </c>
    </row>
    <row r="12" spans="1:68" x14ac:dyDescent="0.3">
      <c r="C12" s="5">
        <v>0</v>
      </c>
      <c r="D12" s="5">
        <v>0</v>
      </c>
      <c r="E12" s="5">
        <v>1</v>
      </c>
      <c r="F12" s="5">
        <v>0</v>
      </c>
      <c r="G12" s="5">
        <v>0</v>
      </c>
      <c r="K12" s="6">
        <v>0</v>
      </c>
      <c r="L12" s="5">
        <v>0</v>
      </c>
      <c r="M12" s="5">
        <v>0</v>
      </c>
      <c r="N12" s="5">
        <v>1</v>
      </c>
      <c r="O12" s="5">
        <v>0</v>
      </c>
      <c r="P12" s="5">
        <v>0</v>
      </c>
      <c r="Q12" s="6">
        <v>0</v>
      </c>
      <c r="R12" s="1"/>
      <c r="S12" s="1"/>
      <c r="T12" s="11">
        <v>3.3697593000000001E-6</v>
      </c>
      <c r="U12" s="10">
        <v>-0.73642706999999996</v>
      </c>
      <c r="V12" s="11">
        <v>5.4802705E-2</v>
      </c>
      <c r="W12" s="2"/>
      <c r="X12" s="2"/>
      <c r="Y12" s="8">
        <v>0</v>
      </c>
      <c r="Z12" s="27">
        <f t="shared" si="2"/>
        <v>4.7562E-2</v>
      </c>
      <c r="AA12" s="27">
        <f t="shared" si="3"/>
        <v>1.047304515</v>
      </c>
      <c r="AB12" s="27">
        <f t="shared" si="4"/>
        <v>2.8985680000000021E-2</v>
      </c>
      <c r="AC12" s="27">
        <f t="shared" si="5"/>
        <v>0.7200576847593001</v>
      </c>
      <c r="AD12" s="27">
        <f t="shared" si="6"/>
        <v>4.7562E-2</v>
      </c>
      <c r="AE12" s="8">
        <v>0</v>
      </c>
      <c r="AF12" s="22"/>
      <c r="AG12" s="22"/>
      <c r="AH12" s="7"/>
      <c r="AI12" s="7"/>
      <c r="AJ12" s="7"/>
      <c r="AK12" s="22"/>
      <c r="AL12" s="22"/>
      <c r="AM12" s="22"/>
      <c r="AN12" s="26">
        <f t="shared" si="7"/>
        <v>2.0737980150000004</v>
      </c>
      <c r="AO12" s="26">
        <f t="shared" si="1"/>
        <v>2.0737980150000004</v>
      </c>
      <c r="AP12" s="26">
        <f t="shared" si="1"/>
        <v>2.0737980150000004</v>
      </c>
      <c r="AQ12" s="26">
        <f t="shared" si="1"/>
        <v>0.76541274999999998</v>
      </c>
      <c r="AR12" s="26">
        <f t="shared" si="1"/>
        <v>0.7200576847593001</v>
      </c>
      <c r="AV12" s="26">
        <f>AQ9</f>
        <v>0.73859366975930008</v>
      </c>
      <c r="AZ12" s="15">
        <v>0.25966388000000001</v>
      </c>
    </row>
    <row r="13" spans="1:68" x14ac:dyDescent="0.3">
      <c r="C13" s="5">
        <v>0</v>
      </c>
      <c r="D13" s="5">
        <v>0</v>
      </c>
      <c r="E13" s="5">
        <v>1</v>
      </c>
      <c r="F13" s="5">
        <v>0</v>
      </c>
      <c r="G13" s="5">
        <v>0</v>
      </c>
      <c r="K13" s="6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6">
        <v>0</v>
      </c>
      <c r="R13" s="1"/>
      <c r="S13" s="1"/>
      <c r="T13" s="1"/>
      <c r="U13" s="1"/>
      <c r="V13" s="1"/>
      <c r="W13" s="2"/>
      <c r="X13" s="2"/>
      <c r="Y13" s="8">
        <v>0</v>
      </c>
      <c r="Z13" s="27">
        <f t="shared" si="2"/>
        <v>4.7562E-2</v>
      </c>
      <c r="AA13" s="27">
        <f t="shared" si="3"/>
        <v>0.99250180999999993</v>
      </c>
      <c r="AB13" s="27">
        <f t="shared" si="4"/>
        <v>0.76541274999999998</v>
      </c>
      <c r="AC13" s="27">
        <f t="shared" si="5"/>
        <v>0.72005431500000006</v>
      </c>
      <c r="AD13" s="27">
        <f t="shared" si="6"/>
        <v>4.7562E-2</v>
      </c>
      <c r="AE13" s="8">
        <v>0</v>
      </c>
      <c r="AF13" s="22"/>
      <c r="AG13" s="22"/>
      <c r="AH13" s="22"/>
      <c r="AI13" s="22"/>
      <c r="AJ13" s="22"/>
      <c r="AK13" s="22"/>
      <c r="AL13" s="22"/>
      <c r="AM13" s="22"/>
      <c r="AN13" s="26">
        <f t="shared" si="7"/>
        <v>1.047304515</v>
      </c>
      <c r="AO13" s="26">
        <f t="shared" si="1"/>
        <v>1.047304515</v>
      </c>
      <c r="AP13" s="26">
        <f t="shared" si="1"/>
        <v>1.047304515</v>
      </c>
      <c r="AQ13" s="26">
        <f t="shared" si="1"/>
        <v>0.76541274999999998</v>
      </c>
      <c r="AR13" s="26">
        <f t="shared" si="1"/>
        <v>0.7200576847593001</v>
      </c>
      <c r="AV13" s="26">
        <f>AR9</f>
        <v>0.73859366975930008</v>
      </c>
      <c r="AZ13" s="15">
        <v>-0.21143203999999999</v>
      </c>
    </row>
    <row r="14" spans="1:68" x14ac:dyDescent="0.3"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2"/>
      <c r="S14" s="2"/>
      <c r="T14" s="2"/>
      <c r="U14" s="2"/>
      <c r="V14" s="2"/>
      <c r="W14" s="2"/>
      <c r="X14" s="2"/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V14" s="26">
        <f>AN10</f>
        <v>2.0737980150000004</v>
      </c>
      <c r="AZ14" s="15">
        <v>-0.32615032999999999</v>
      </c>
    </row>
    <row r="15" spans="1:68" x14ac:dyDescent="0.3">
      <c r="AV15" s="26">
        <f>AO10</f>
        <v>2.0737980150000004</v>
      </c>
      <c r="AZ15" s="15">
        <v>-0.25310746000000001</v>
      </c>
    </row>
    <row r="16" spans="1:68" x14ac:dyDescent="0.3">
      <c r="AV16" s="26">
        <f>AP10</f>
        <v>2.0737980150000004</v>
      </c>
      <c r="AZ16" s="15">
        <v>8.6400956000000001E-2</v>
      </c>
    </row>
    <row r="17" spans="48:52" x14ac:dyDescent="0.3">
      <c r="AV17" s="26">
        <f>AQ10</f>
        <v>0.73859366975930008</v>
      </c>
      <c r="AZ17" s="15">
        <v>0.18277957</v>
      </c>
    </row>
    <row r="18" spans="48:52" x14ac:dyDescent="0.3">
      <c r="AV18" s="26">
        <f>AR10</f>
        <v>0.73859366975930008</v>
      </c>
      <c r="AZ18" s="15">
        <v>-0.63190690000000005</v>
      </c>
    </row>
    <row r="19" spans="48:52" x14ac:dyDescent="0.3">
      <c r="AV19" s="26">
        <f>AN11</f>
        <v>2.0737980150000004</v>
      </c>
      <c r="AZ19" s="15">
        <v>-0.33834785000000001</v>
      </c>
    </row>
    <row r="20" spans="48:52" x14ac:dyDescent="0.3">
      <c r="AV20" s="26">
        <f>AO11</f>
        <v>2.0737980150000004</v>
      </c>
      <c r="AZ20" s="15">
        <v>-0.120262235</v>
      </c>
    </row>
    <row r="21" spans="48:52" x14ac:dyDescent="0.3">
      <c r="AV21" s="26">
        <f>AP11</f>
        <v>2.0737980150000004</v>
      </c>
      <c r="AZ21" s="15">
        <v>-0.35742069999999998</v>
      </c>
    </row>
    <row r="22" spans="48:52" x14ac:dyDescent="0.3">
      <c r="AV22" s="26">
        <f>AQ11</f>
        <v>0.7200576847593001</v>
      </c>
      <c r="AZ22" s="15">
        <v>0.71897465000000005</v>
      </c>
    </row>
    <row r="23" spans="48:52" x14ac:dyDescent="0.3">
      <c r="AV23" s="26">
        <f>AR11</f>
        <v>0.7200576847593001</v>
      </c>
      <c r="AZ23" s="15">
        <v>-9.841946E-2</v>
      </c>
    </row>
    <row r="24" spans="48:52" x14ac:dyDescent="0.3">
      <c r="AV24" s="26">
        <f>AN12</f>
        <v>2.0737980150000004</v>
      </c>
      <c r="AZ24" s="15">
        <v>-0.71557519999999997</v>
      </c>
    </row>
    <row r="25" spans="48:52" x14ac:dyDescent="0.3">
      <c r="AV25" s="26">
        <f>AO12</f>
        <v>2.0737980150000004</v>
      </c>
      <c r="AZ25" s="15">
        <v>-0.27383867000000001</v>
      </c>
    </row>
    <row r="26" spans="48:52" x14ac:dyDescent="0.3">
      <c r="AV26" s="26">
        <f>AP12</f>
        <v>2.0737980150000004</v>
      </c>
      <c r="AZ26" s="15">
        <v>-0.67337860000000005</v>
      </c>
    </row>
    <row r="27" spans="48:52" x14ac:dyDescent="0.3">
      <c r="AV27" s="26">
        <f>AQ12</f>
        <v>0.76541274999999998</v>
      </c>
      <c r="AZ27" s="15">
        <v>0.20231157999999999</v>
      </c>
    </row>
    <row r="28" spans="48:52" x14ac:dyDescent="0.3">
      <c r="AV28" s="26">
        <f>AR12</f>
        <v>0.7200576847593001</v>
      </c>
      <c r="AZ28" s="15">
        <v>0.42223755000000002</v>
      </c>
    </row>
    <row r="29" spans="48:52" x14ac:dyDescent="0.3">
      <c r="AV29" s="26">
        <f>AN13</f>
        <v>1.047304515</v>
      </c>
      <c r="AZ29" s="15">
        <v>0.19316965</v>
      </c>
    </row>
    <row r="30" spans="48:52" x14ac:dyDescent="0.3">
      <c r="AV30" s="26">
        <f>AO13</f>
        <v>1.047304515</v>
      </c>
      <c r="AZ30" s="15">
        <v>-0.1080942</v>
      </c>
    </row>
    <row r="31" spans="48:52" x14ac:dyDescent="0.3">
      <c r="AV31" s="26">
        <f>AP13</f>
        <v>1.047304515</v>
      </c>
      <c r="AZ31" s="15">
        <v>-6.1465016999999997E-2</v>
      </c>
    </row>
    <row r="32" spans="48:52" x14ac:dyDescent="0.3">
      <c r="AV32" s="26">
        <f>AQ13</f>
        <v>0.76541274999999998</v>
      </c>
      <c r="AZ32" s="15">
        <v>0.6460321</v>
      </c>
    </row>
    <row r="33" spans="48:64" x14ac:dyDescent="0.3">
      <c r="AV33" s="26">
        <f>AR13</f>
        <v>0.7200576847593001</v>
      </c>
      <c r="AZ33" s="15">
        <v>0.37383889999999997</v>
      </c>
    </row>
    <row r="34" spans="48:64" ht="15" thickBot="1" x14ac:dyDescent="0.35">
      <c r="AV34"/>
    </row>
    <row r="35" spans="48:64" ht="15.6" thickTop="1" thickBot="1" x14ac:dyDescent="0.35">
      <c r="AV35"/>
      <c r="AZ35" s="17">
        <v>0.22651954999999999</v>
      </c>
    </row>
    <row r="36" spans="48:64" ht="15" thickTop="1" x14ac:dyDescent="0.3">
      <c r="AV36"/>
      <c r="AZ36" s="15">
        <v>6.389947E-2</v>
      </c>
      <c r="BH36" s="16">
        <f>SUMPRODUCT(AV9:AV33,$AZ$36:$AZ$60) + $AZ$35</f>
        <v>1.4874588378011047</v>
      </c>
      <c r="BL36" s="25">
        <f>EXP(BH36)/SUM(EXP(BH36), EXP(BH9))</f>
        <v>0.99710973339827269</v>
      </c>
    </row>
    <row r="37" spans="48:64" x14ac:dyDescent="0.3">
      <c r="AV37"/>
      <c r="AZ37" s="15">
        <v>-0.55400170000000004</v>
      </c>
    </row>
    <row r="38" spans="48:64" x14ac:dyDescent="0.3">
      <c r="AV38"/>
      <c r="AZ38" s="15">
        <v>4.5208789999999999E-2</v>
      </c>
    </row>
    <row r="39" spans="48:64" x14ac:dyDescent="0.3">
      <c r="AV39"/>
      <c r="AZ39" s="15">
        <v>-0.7376315</v>
      </c>
    </row>
    <row r="40" spans="48:64" x14ac:dyDescent="0.3">
      <c r="AV40"/>
      <c r="AZ40" s="15">
        <v>0.44682105999999999</v>
      </c>
    </row>
    <row r="41" spans="48:64" x14ac:dyDescent="0.3">
      <c r="AV41"/>
      <c r="AZ41" s="15">
        <v>0.4450537</v>
      </c>
    </row>
    <row r="42" spans="48:64" x14ac:dyDescent="0.3">
      <c r="AV42"/>
      <c r="AZ42" s="15">
        <v>0.33478936999999998</v>
      </c>
    </row>
    <row r="43" spans="48:64" x14ac:dyDescent="0.3">
      <c r="AV43"/>
      <c r="AZ43" s="15">
        <v>-0.14628494</v>
      </c>
    </row>
    <row r="44" spans="48:64" x14ac:dyDescent="0.3">
      <c r="AV44"/>
      <c r="AZ44" s="15">
        <v>-0.47381257999999998</v>
      </c>
    </row>
    <row r="45" spans="48:64" x14ac:dyDescent="0.3">
      <c r="AV45"/>
      <c r="AZ45" s="15">
        <v>-6.8022219999999994E-2</v>
      </c>
    </row>
    <row r="46" spans="48:64" x14ac:dyDescent="0.3">
      <c r="AV46"/>
      <c r="AZ46" s="15">
        <v>0.51848360000000004</v>
      </c>
    </row>
    <row r="47" spans="48:64" x14ac:dyDescent="0.3">
      <c r="AV47"/>
      <c r="AZ47" s="15">
        <v>-5.0795133999999999E-2</v>
      </c>
    </row>
    <row r="48" spans="48:64" x14ac:dyDescent="0.3">
      <c r="AV48"/>
      <c r="AZ48" s="15">
        <v>-6.4000390000000004E-2</v>
      </c>
    </row>
    <row r="49" spans="52:52" x14ac:dyDescent="0.3">
      <c r="AZ49" s="15">
        <v>-0.50141829999999998</v>
      </c>
    </row>
    <row r="50" spans="52:52" x14ac:dyDescent="0.3">
      <c r="AZ50" s="15">
        <v>0.63791070000000005</v>
      </c>
    </row>
    <row r="51" spans="52:52" x14ac:dyDescent="0.3">
      <c r="AZ51" s="15">
        <v>-8.5953020000000005E-2</v>
      </c>
    </row>
    <row r="52" spans="52:52" x14ac:dyDescent="0.3">
      <c r="AZ52" s="15">
        <v>7.1367379999999994E-2</v>
      </c>
    </row>
    <row r="53" spans="52:52" x14ac:dyDescent="0.3">
      <c r="AZ53" s="15">
        <v>0.42696909999999999</v>
      </c>
    </row>
    <row r="54" spans="52:52" x14ac:dyDescent="0.3">
      <c r="AZ54" s="15">
        <v>0.13466330000000001</v>
      </c>
    </row>
    <row r="55" spans="52:52" x14ac:dyDescent="0.3">
      <c r="AZ55" s="15">
        <v>0.16020922000000001</v>
      </c>
    </row>
    <row r="56" spans="52:52" x14ac:dyDescent="0.3">
      <c r="AZ56" s="15">
        <v>-0.56685870000000005</v>
      </c>
    </row>
    <row r="57" spans="52:52" x14ac:dyDescent="0.3">
      <c r="AZ57" s="15">
        <v>-0.49279719999999999</v>
      </c>
    </row>
    <row r="58" spans="52:52" x14ac:dyDescent="0.3">
      <c r="AZ58" s="15">
        <v>7.3049920000000004E-2</v>
      </c>
    </row>
    <row r="59" spans="52:52" x14ac:dyDescent="0.3">
      <c r="AZ59" s="15">
        <v>0.20061641999999999</v>
      </c>
    </row>
    <row r="60" spans="52:52" x14ac:dyDescent="0.3">
      <c r="AZ60" s="15">
        <v>-0.24546471</v>
      </c>
    </row>
    <row r="65" spans="3:68" x14ac:dyDescent="0.3"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</row>
    <row r="66" spans="3:68" x14ac:dyDescent="0.3">
      <c r="C66" s="5">
        <v>0</v>
      </c>
      <c r="D66" s="5">
        <v>0</v>
      </c>
      <c r="E66" s="5">
        <v>1</v>
      </c>
      <c r="F66" s="5">
        <v>0</v>
      </c>
      <c r="G66" s="5">
        <v>0</v>
      </c>
      <c r="K66" s="6">
        <v>0</v>
      </c>
      <c r="L66" s="5">
        <v>0</v>
      </c>
      <c r="M66" s="5">
        <v>0</v>
      </c>
      <c r="N66" s="5">
        <v>1</v>
      </c>
      <c r="O66" s="5">
        <v>0</v>
      </c>
      <c r="P66" s="5">
        <v>0</v>
      </c>
      <c r="Q66" s="6">
        <v>0</v>
      </c>
      <c r="Y66" s="8">
        <v>0</v>
      </c>
      <c r="Z66" s="27">
        <f>MAX(0, SUM(SUMPRODUCT(K65:M67,$T$10:$V$12)) + $T$9)</f>
        <v>0.102364705</v>
      </c>
      <c r="AA66" s="27">
        <f t="shared" ref="AA66:AD66" si="8">MAX(0, SUM(SUMPRODUCT(L65:N67,$T$10:$V$12)) + $T$9)</f>
        <v>0.12859927999999998</v>
      </c>
      <c r="AB66" s="27">
        <f t="shared" si="8"/>
        <v>0</v>
      </c>
      <c r="AC66" s="27">
        <f t="shared" si="8"/>
        <v>2.1632300000000784E-3</v>
      </c>
      <c r="AD66" s="27">
        <f t="shared" si="8"/>
        <v>4.7565369759300001E-2</v>
      </c>
      <c r="AE66" s="8">
        <v>0</v>
      </c>
      <c r="AF66" s="22"/>
      <c r="AG66" s="22"/>
      <c r="AH66" s="22"/>
      <c r="AI66" s="22"/>
      <c r="AJ66" s="22"/>
      <c r="AK66" s="22"/>
      <c r="AL66" s="22"/>
      <c r="AM66" s="22"/>
      <c r="AN66" s="26">
        <f>MAX(Y65:AA67)</f>
        <v>0.9198290549999999</v>
      </c>
      <c r="AO66" s="26">
        <f>MAX(Z65:AB67)</f>
        <v>2.6373542247593003</v>
      </c>
      <c r="AP66" s="26">
        <f t="shared" ref="AP66:AP70" si="9">MAX(AA65:AC67)</f>
        <v>2.6373542247593003</v>
      </c>
      <c r="AQ66" s="26">
        <f t="shared" ref="AQ66:AQ69" si="10">MAX(AB65:AD67)</f>
        <v>2.6373542247593003</v>
      </c>
      <c r="AR66" s="26">
        <f t="shared" ref="AR66:AR70" si="11">MAX(AC65:AE67)</f>
        <v>0.73859366975930008</v>
      </c>
      <c r="AV66" s="26">
        <f>AN66</f>
        <v>0.9198290549999999</v>
      </c>
      <c r="BH66" s="16">
        <f>SUMPRODUCT(AV66:AV90, $AZ$9:$AZ$33) + $AZ$8</f>
        <v>1.9231519017102991</v>
      </c>
      <c r="BL66" s="24">
        <f>EXP(BH66) / SUM(EXP(BH66), EXP(BH69))</f>
        <v>0.99791401986612205</v>
      </c>
      <c r="BP66" s="30">
        <f>IF(BL66&gt;BL69,0,1)</f>
        <v>0</v>
      </c>
    </row>
    <row r="67" spans="3:68" x14ac:dyDescent="0.3">
      <c r="C67" s="5">
        <v>0</v>
      </c>
      <c r="D67" s="5">
        <v>1</v>
      </c>
      <c r="E67" s="5">
        <v>0</v>
      </c>
      <c r="F67" s="5">
        <v>1</v>
      </c>
      <c r="G67" s="5">
        <v>0</v>
      </c>
      <c r="K67" s="6">
        <v>0</v>
      </c>
      <c r="L67" s="5">
        <v>0</v>
      </c>
      <c r="M67" s="5">
        <v>1</v>
      </c>
      <c r="N67" s="5">
        <v>0</v>
      </c>
      <c r="O67" s="5">
        <v>1</v>
      </c>
      <c r="P67" s="5">
        <v>0</v>
      </c>
      <c r="Q67" s="6">
        <v>0</v>
      </c>
      <c r="Y67" s="8">
        <v>0</v>
      </c>
      <c r="Z67" s="27">
        <f t="shared" ref="Z67:Z70" si="12">MAX(0, SUM(SUMPRODUCT(K66:M68,$T$10:$V$12)) + $T$9)</f>
        <v>0.9198290549999999</v>
      </c>
      <c r="AA67" s="27">
        <f t="shared" ref="AA67:AA70" si="13">MAX(0, SUM(SUMPRODUCT(L66:N68,$T$10:$V$12)) + $T$9)</f>
        <v>0</v>
      </c>
      <c r="AB67" s="27">
        <f t="shared" ref="AB67:AB70" si="14">MAX(0, SUM(SUMPRODUCT(M66:O68,$T$10:$V$12)) + $T$9)</f>
        <v>2.6373542247593003</v>
      </c>
      <c r="AC67" s="27">
        <f t="shared" ref="AC67:AC70" si="15">MAX(0, SUM(SUMPRODUCT(N66:P68,$T$10:$V$12)) + $T$9)</f>
        <v>0</v>
      </c>
      <c r="AD67" s="27">
        <f t="shared" ref="AD67:AD70" si="16">MAX(0, SUM(SUMPRODUCT(O66:Q68,$T$10:$V$12)) + $T$9)</f>
        <v>0.73859366975930008</v>
      </c>
      <c r="AE67" s="8">
        <v>0</v>
      </c>
      <c r="AF67" s="22"/>
      <c r="AG67" s="22"/>
      <c r="AH67" s="7"/>
      <c r="AI67" s="7"/>
      <c r="AJ67" s="7"/>
      <c r="AK67" s="22"/>
      <c r="AL67" s="22"/>
      <c r="AM67" s="22"/>
      <c r="AN67" s="26">
        <f>MAX(Y66:AA68)</f>
        <v>1.047304515</v>
      </c>
      <c r="AO67" s="26">
        <f t="shared" ref="AO67:AO70" si="17">MAX(Z66:AB68)</f>
        <v>2.6373542247593003</v>
      </c>
      <c r="AP67" s="26">
        <f t="shared" si="9"/>
        <v>2.6373542247593003</v>
      </c>
      <c r="AQ67" s="26">
        <f t="shared" si="10"/>
        <v>2.6373542247593003</v>
      </c>
      <c r="AR67" s="26">
        <f t="shared" si="11"/>
        <v>0.73859366975930008</v>
      </c>
      <c r="AV67" s="26">
        <f>AO66</f>
        <v>2.6373542247593003</v>
      </c>
    </row>
    <row r="68" spans="3:68" x14ac:dyDescent="0.3">
      <c r="C68" s="5">
        <v>0</v>
      </c>
      <c r="D68" s="5">
        <v>1</v>
      </c>
      <c r="E68" s="5">
        <v>0</v>
      </c>
      <c r="F68" s="5">
        <v>1</v>
      </c>
      <c r="G68" s="5">
        <v>0</v>
      </c>
      <c r="K68" s="6">
        <v>0</v>
      </c>
      <c r="L68" s="5">
        <v>0</v>
      </c>
      <c r="M68" s="5">
        <v>1</v>
      </c>
      <c r="N68" s="5">
        <v>0</v>
      </c>
      <c r="O68" s="5">
        <v>1</v>
      </c>
      <c r="P68" s="5">
        <v>0</v>
      </c>
      <c r="Q68" s="6">
        <v>0</v>
      </c>
      <c r="Y68" s="8">
        <v>0</v>
      </c>
      <c r="Z68" s="27">
        <f t="shared" si="12"/>
        <v>1.047304515</v>
      </c>
      <c r="AA68" s="27">
        <f t="shared" si="13"/>
        <v>2.8985680000000021E-2</v>
      </c>
      <c r="AB68" s="27">
        <f t="shared" si="14"/>
        <v>1.7198001997593002</v>
      </c>
      <c r="AC68" s="27">
        <f t="shared" si="15"/>
        <v>2.8985680000000021E-2</v>
      </c>
      <c r="AD68" s="27">
        <f t="shared" si="16"/>
        <v>0.7200576847593001</v>
      </c>
      <c r="AE68" s="8">
        <v>0</v>
      </c>
      <c r="AF68" s="22"/>
      <c r="AG68" s="22"/>
      <c r="AH68" s="7"/>
      <c r="AI68" s="7"/>
      <c r="AJ68" s="7"/>
      <c r="AK68" s="22"/>
      <c r="AL68" s="22"/>
      <c r="AM68" s="22"/>
      <c r="AN68" s="26">
        <f t="shared" ref="AN68:AN70" si="18">MAX(Y67:AA69)</f>
        <v>1.047304515</v>
      </c>
      <c r="AO68" s="26">
        <f t="shared" si="17"/>
        <v>2.6373542247593003</v>
      </c>
      <c r="AP68" s="26">
        <f t="shared" si="9"/>
        <v>2.6373542247593003</v>
      </c>
      <c r="AQ68" s="26">
        <f t="shared" si="10"/>
        <v>2.6373542247593003</v>
      </c>
      <c r="AR68" s="26">
        <f t="shared" si="11"/>
        <v>0.76541611975930002</v>
      </c>
      <c r="AV68" s="26">
        <f>AP66</f>
        <v>2.6373542247593003</v>
      </c>
    </row>
    <row r="69" spans="3:68" x14ac:dyDescent="0.3">
      <c r="C69" s="5">
        <v>0</v>
      </c>
      <c r="D69" s="5">
        <v>1</v>
      </c>
      <c r="E69" s="5">
        <v>0</v>
      </c>
      <c r="F69" s="5">
        <v>1</v>
      </c>
      <c r="G69" s="5">
        <v>0</v>
      </c>
      <c r="K69" s="6">
        <v>0</v>
      </c>
      <c r="L69" s="5">
        <v>0</v>
      </c>
      <c r="M69" s="5">
        <v>1</v>
      </c>
      <c r="N69" s="5">
        <v>0</v>
      </c>
      <c r="O69" s="5">
        <v>1</v>
      </c>
      <c r="P69" s="5">
        <v>0</v>
      </c>
      <c r="Q69" s="6">
        <v>0</v>
      </c>
      <c r="Y69" s="8">
        <v>0</v>
      </c>
      <c r="Z69" s="27">
        <f t="shared" si="12"/>
        <v>0.99250180999999993</v>
      </c>
      <c r="AA69" s="27">
        <f t="shared" si="13"/>
        <v>0.82021545499999993</v>
      </c>
      <c r="AB69" s="27">
        <f t="shared" si="14"/>
        <v>0.92856705500000014</v>
      </c>
      <c r="AC69" s="27">
        <f t="shared" si="15"/>
        <v>0.76541611975930002</v>
      </c>
      <c r="AD69" s="27">
        <f t="shared" si="16"/>
        <v>0.72005431500000006</v>
      </c>
      <c r="AE69" s="8">
        <v>0</v>
      </c>
      <c r="AF69" s="22"/>
      <c r="AG69" s="22"/>
      <c r="AH69" s="7"/>
      <c r="AI69" s="7"/>
      <c r="AJ69" s="7"/>
      <c r="AK69" s="22"/>
      <c r="AL69" s="22"/>
      <c r="AM69" s="22"/>
      <c r="AN69" s="26">
        <f>MAX(Y68:AA70)</f>
        <v>1.8915198499999999</v>
      </c>
      <c r="AO69" s="26">
        <f t="shared" si="17"/>
        <v>1.8915198499999999</v>
      </c>
      <c r="AP69" s="26">
        <f>MAX(AA68:AC70)</f>
        <v>1.8915198499999999</v>
      </c>
      <c r="AQ69" s="26">
        <f t="shared" si="10"/>
        <v>1.7650838000000002</v>
      </c>
      <c r="AR69" s="26">
        <f t="shared" si="11"/>
        <v>1.7650838000000002</v>
      </c>
      <c r="AV69" s="26">
        <f>AQ66</f>
        <v>2.6373542247593003</v>
      </c>
      <c r="BH69" s="16">
        <f>SUMPRODUCT(AV66:AV90,$AZ$36:$AZ$60) + $AZ$35</f>
        <v>-4.2472763854662947</v>
      </c>
      <c r="BL69" s="24">
        <f>EXP(BH69) / SUM(EXP(BH69), EXP(BH66))</f>
        <v>2.0859801338779307E-3</v>
      </c>
    </row>
    <row r="70" spans="3:68" x14ac:dyDescent="0.3">
      <c r="C70" s="5">
        <v>0</v>
      </c>
      <c r="D70" s="5">
        <v>0</v>
      </c>
      <c r="E70" s="5">
        <v>1</v>
      </c>
      <c r="F70" s="5">
        <v>0</v>
      </c>
      <c r="G70" s="5">
        <v>0</v>
      </c>
      <c r="K70" s="6">
        <v>0</v>
      </c>
      <c r="L70" s="5">
        <v>0</v>
      </c>
      <c r="M70" s="5">
        <v>0</v>
      </c>
      <c r="N70" s="5">
        <v>1</v>
      </c>
      <c r="O70" s="5">
        <v>0</v>
      </c>
      <c r="P70" s="5">
        <v>0</v>
      </c>
      <c r="Q70" s="6">
        <v>0</v>
      </c>
      <c r="Y70" s="8">
        <v>0</v>
      </c>
      <c r="Z70" s="27">
        <f t="shared" si="12"/>
        <v>0.17503746000000001</v>
      </c>
      <c r="AA70" s="27">
        <f t="shared" si="13"/>
        <v>1.8915198499999999</v>
      </c>
      <c r="AB70" s="27">
        <f t="shared" si="14"/>
        <v>0</v>
      </c>
      <c r="AC70" s="27">
        <f t="shared" si="15"/>
        <v>1.7650838000000002</v>
      </c>
      <c r="AD70" s="27">
        <f t="shared" si="16"/>
        <v>2.9026014999999999E-2</v>
      </c>
      <c r="AE70" s="8">
        <v>0</v>
      </c>
      <c r="AF70" s="22"/>
      <c r="AG70" s="22"/>
      <c r="AH70" s="22"/>
      <c r="AI70" s="22"/>
      <c r="AJ70" s="22"/>
      <c r="AK70" s="22"/>
      <c r="AL70" s="22"/>
      <c r="AM70" s="22"/>
      <c r="AN70" s="26">
        <f t="shared" si="18"/>
        <v>1.8915198499999999</v>
      </c>
      <c r="AO70" s="26">
        <f t="shared" si="17"/>
        <v>1.8915198499999999</v>
      </c>
      <c r="AP70" s="26">
        <f t="shared" si="9"/>
        <v>1.8915198499999999</v>
      </c>
      <c r="AQ70" s="26">
        <f>MAX(AB69:AD71)</f>
        <v>1.7650838000000002</v>
      </c>
      <c r="AR70" s="26">
        <f t="shared" si="11"/>
        <v>1.7650838000000002</v>
      </c>
      <c r="AV70" s="26">
        <f>AR66</f>
        <v>0.73859366975930008</v>
      </c>
    </row>
    <row r="71" spans="3:68" x14ac:dyDescent="0.3"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V71" s="26">
        <f>AN67</f>
        <v>1.047304515</v>
      </c>
    </row>
    <row r="72" spans="3:68" x14ac:dyDescent="0.3">
      <c r="AV72" s="26">
        <f>AO67</f>
        <v>2.6373542247593003</v>
      </c>
    </row>
    <row r="73" spans="3:68" x14ac:dyDescent="0.3">
      <c r="AV73" s="26">
        <f>AP67</f>
        <v>2.6373542247593003</v>
      </c>
    </row>
    <row r="74" spans="3:68" x14ac:dyDescent="0.3">
      <c r="AV74" s="26">
        <f>AQ67</f>
        <v>2.6373542247593003</v>
      </c>
    </row>
    <row r="75" spans="3:68" x14ac:dyDescent="0.3">
      <c r="AV75" s="26">
        <f>AR67</f>
        <v>0.73859366975930008</v>
      </c>
    </row>
    <row r="76" spans="3:68" x14ac:dyDescent="0.3">
      <c r="AV76" s="26">
        <f>AN68</f>
        <v>1.047304515</v>
      </c>
    </row>
    <row r="77" spans="3:68" x14ac:dyDescent="0.3">
      <c r="AV77" s="26">
        <f>AO68</f>
        <v>2.6373542247593003</v>
      </c>
    </row>
    <row r="78" spans="3:68" x14ac:dyDescent="0.3">
      <c r="AV78" s="26">
        <f>AP68</f>
        <v>2.6373542247593003</v>
      </c>
    </row>
    <row r="79" spans="3:68" x14ac:dyDescent="0.3">
      <c r="AV79" s="26">
        <f>AQ68</f>
        <v>2.6373542247593003</v>
      </c>
    </row>
    <row r="80" spans="3:68" x14ac:dyDescent="0.3">
      <c r="AV80" s="26">
        <f>AR68</f>
        <v>0.76541611975930002</v>
      </c>
    </row>
    <row r="81" spans="48:48" x14ac:dyDescent="0.3">
      <c r="AV81" s="26">
        <f>AN69</f>
        <v>1.8915198499999999</v>
      </c>
    </row>
    <row r="82" spans="48:48" x14ac:dyDescent="0.3">
      <c r="AV82" s="26">
        <f>AO69</f>
        <v>1.8915198499999999</v>
      </c>
    </row>
    <row r="83" spans="48:48" x14ac:dyDescent="0.3">
      <c r="AV83" s="26">
        <f>AP69</f>
        <v>1.8915198499999999</v>
      </c>
    </row>
    <row r="84" spans="48:48" x14ac:dyDescent="0.3">
      <c r="AV84" s="26">
        <f>AQ69</f>
        <v>1.7650838000000002</v>
      </c>
    </row>
    <row r="85" spans="48:48" x14ac:dyDescent="0.3">
      <c r="AV85" s="26">
        <f>AR69</f>
        <v>1.7650838000000002</v>
      </c>
    </row>
    <row r="86" spans="48:48" x14ac:dyDescent="0.3">
      <c r="AV86" s="26">
        <f>AN70</f>
        <v>1.8915198499999999</v>
      </c>
    </row>
    <row r="87" spans="48:48" x14ac:dyDescent="0.3">
      <c r="AV87" s="26">
        <f>AO70</f>
        <v>1.8915198499999999</v>
      </c>
    </row>
    <row r="88" spans="48:48" x14ac:dyDescent="0.3">
      <c r="AV88" s="26">
        <f>AP70</f>
        <v>1.8915198499999999</v>
      </c>
    </row>
    <row r="89" spans="48:48" x14ac:dyDescent="0.3">
      <c r="AV89" s="26">
        <f>AQ70</f>
        <v>1.7650838000000002</v>
      </c>
    </row>
    <row r="90" spans="48:48" x14ac:dyDescent="0.3">
      <c r="AV90" s="26">
        <f>AR70</f>
        <v>1.7650838000000002</v>
      </c>
    </row>
  </sheetData>
  <mergeCells count="1">
    <mergeCell ref="K5:N5"/>
  </mergeCells>
  <conditionalFormatting sqref="L9:P13">
    <cfRule type="colorScale" priority="51">
      <colorScale>
        <cfvo type="min"/>
        <cfvo type="max"/>
        <color rgb="FFE1CB80"/>
        <color rgb="FFE65109"/>
      </colorScale>
    </cfRule>
  </conditionalFormatting>
  <conditionalFormatting sqref="Z9:AD13">
    <cfRule type="colorScale" priority="50">
      <colorScale>
        <cfvo type="min"/>
        <cfvo type="max"/>
        <color rgb="FFC8E6C9"/>
        <color rgb="FF1B5E20"/>
      </colorScale>
    </cfRule>
  </conditionalFormatting>
  <conditionalFormatting sqref="AN9:AR13">
    <cfRule type="colorScale" priority="49">
      <colorScale>
        <cfvo type="min"/>
        <cfvo type="max"/>
        <color rgb="FFCFD8DC"/>
        <color rgb="FF263238"/>
      </colorScale>
    </cfRule>
  </conditionalFormatting>
  <conditionalFormatting sqref="C9:G13">
    <cfRule type="colorScale" priority="48">
      <colorScale>
        <cfvo type="min"/>
        <cfvo type="max"/>
        <color rgb="FFE1CB80"/>
        <color rgb="FFE65109"/>
      </colorScale>
    </cfRule>
  </conditionalFormatting>
  <conditionalFormatting sqref="C66:G70">
    <cfRule type="colorScale" priority="47">
      <colorScale>
        <cfvo type="min"/>
        <cfvo type="max"/>
        <color rgb="FFE1CB80"/>
        <color rgb="FFE65109"/>
      </colorScale>
    </cfRule>
  </conditionalFormatting>
  <conditionalFormatting sqref="L66:P70">
    <cfRule type="colorScale" priority="45">
      <colorScale>
        <cfvo type="min"/>
        <cfvo type="max"/>
        <color rgb="FFE1CB80"/>
        <color rgb="FFE65109"/>
      </colorScale>
    </cfRule>
  </conditionalFormatting>
  <conditionalFormatting sqref="AV9">
    <cfRule type="colorScale" priority="43">
      <colorScale>
        <cfvo type="min"/>
        <cfvo type="max"/>
        <color rgb="FFCFD8DC"/>
        <color rgb="FF263238"/>
      </colorScale>
    </cfRule>
  </conditionalFormatting>
  <conditionalFormatting sqref="AV10:AV13 AV34:AV47">
    <cfRule type="colorScale" priority="40">
      <colorScale>
        <cfvo type="min"/>
        <cfvo type="max"/>
        <color rgb="FFCFD8DC"/>
        <color rgb="FF263238"/>
      </colorScale>
    </cfRule>
  </conditionalFormatting>
  <conditionalFormatting sqref="AV14">
    <cfRule type="colorScale" priority="39">
      <colorScale>
        <cfvo type="min"/>
        <cfvo type="max"/>
        <color rgb="FFCFD8DC"/>
        <color rgb="FF263238"/>
      </colorScale>
    </cfRule>
  </conditionalFormatting>
  <conditionalFormatting sqref="AV15:AV18">
    <cfRule type="colorScale" priority="38">
      <colorScale>
        <cfvo type="min"/>
        <cfvo type="max"/>
        <color rgb="FFCFD8DC"/>
        <color rgb="FF263238"/>
      </colorScale>
    </cfRule>
  </conditionalFormatting>
  <conditionalFormatting sqref="AV19">
    <cfRule type="colorScale" priority="37">
      <colorScale>
        <cfvo type="min"/>
        <cfvo type="max"/>
        <color rgb="FFCFD8DC"/>
        <color rgb="FF263238"/>
      </colorScale>
    </cfRule>
  </conditionalFormatting>
  <conditionalFormatting sqref="AV20:AV23">
    <cfRule type="colorScale" priority="36">
      <colorScale>
        <cfvo type="min"/>
        <cfvo type="max"/>
        <color rgb="FFCFD8DC"/>
        <color rgb="FF263238"/>
      </colorScale>
    </cfRule>
  </conditionalFormatting>
  <conditionalFormatting sqref="AV24">
    <cfRule type="colorScale" priority="35">
      <colorScale>
        <cfvo type="min"/>
        <cfvo type="max"/>
        <color rgb="FFCFD8DC"/>
        <color rgb="FF263238"/>
      </colorScale>
    </cfRule>
  </conditionalFormatting>
  <conditionalFormatting sqref="AV25:AV28">
    <cfRule type="colorScale" priority="34">
      <colorScale>
        <cfvo type="min"/>
        <cfvo type="max"/>
        <color rgb="FFCFD8DC"/>
        <color rgb="FF263238"/>
      </colorScale>
    </cfRule>
  </conditionalFormatting>
  <conditionalFormatting sqref="AV29">
    <cfRule type="colorScale" priority="33">
      <colorScale>
        <cfvo type="min"/>
        <cfvo type="max"/>
        <color rgb="FFCFD8DC"/>
        <color rgb="FF263238"/>
      </colorScale>
    </cfRule>
  </conditionalFormatting>
  <conditionalFormatting sqref="AV30:AV33">
    <cfRule type="colorScale" priority="32">
      <colorScale>
        <cfvo type="min"/>
        <cfvo type="max"/>
        <color rgb="FFCFD8DC"/>
        <color rgb="FF263238"/>
      </colorScale>
    </cfRule>
  </conditionalFormatting>
  <conditionalFormatting sqref="AZ36:AZ60 AZ9:AZ33">
    <cfRule type="colorScale" priority="52">
      <colorScale>
        <cfvo type="min"/>
        <cfvo type="max"/>
        <color theme="4" tint="0.59999389629810485"/>
        <color rgb="FF7030A0"/>
      </colorScale>
    </cfRule>
    <cfRule type="colorScale" priority="53">
      <colorScale>
        <cfvo type="min"/>
        <cfvo type="max"/>
        <color theme="4" tint="0.59999389629810485"/>
        <color theme="4" tint="-0.499984740745262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BH36 BH9">
    <cfRule type="colorScale" priority="25">
      <colorScale>
        <cfvo type="min"/>
        <cfvo type="max"/>
        <color theme="5" tint="0.59999389629810485"/>
        <color rgb="FFF86308"/>
      </colorScale>
    </cfRule>
    <cfRule type="colorScale" priority="26">
      <colorScale>
        <cfvo type="min"/>
        <cfvo type="max"/>
        <color theme="7" tint="0.59999389629810485"/>
        <color theme="7" tint="0.39997558519241921"/>
      </colorScale>
    </cfRule>
    <cfRule type="colorScale" priority="27">
      <colorScale>
        <cfvo type="min"/>
        <cfvo type="max"/>
        <color theme="7"/>
        <color rgb="FFFF0066"/>
      </colorScale>
    </cfRule>
    <cfRule type="colorScale" priority="28">
      <colorScale>
        <cfvo type="min"/>
        <cfvo type="max"/>
        <color theme="5" tint="0.39997558519241921"/>
        <color rgb="FFFF0000"/>
      </colorScale>
    </cfRule>
  </conditionalFormatting>
  <conditionalFormatting sqref="Z66:AD70">
    <cfRule type="colorScale" priority="24">
      <colorScale>
        <cfvo type="min"/>
        <cfvo type="max"/>
        <color rgb="FFC8E6C9"/>
        <color rgb="FF1B5E20"/>
      </colorScale>
    </cfRule>
  </conditionalFormatting>
  <conditionalFormatting sqref="AN66:AR70">
    <cfRule type="colorScale" priority="23">
      <colorScale>
        <cfvo type="min"/>
        <cfvo type="max"/>
        <color rgb="FFCFD8DC"/>
        <color rgb="FF263238"/>
      </colorScale>
    </cfRule>
  </conditionalFormatting>
  <conditionalFormatting sqref="AV66">
    <cfRule type="colorScale" priority="22">
      <colorScale>
        <cfvo type="min"/>
        <cfvo type="max"/>
        <color rgb="FFCFD8DC"/>
        <color rgb="FF263238"/>
      </colorScale>
    </cfRule>
  </conditionalFormatting>
  <conditionalFormatting sqref="AV67:AV70">
    <cfRule type="colorScale" priority="21">
      <colorScale>
        <cfvo type="min"/>
        <cfvo type="max"/>
        <color rgb="FFCFD8DC"/>
        <color rgb="FF263238"/>
      </colorScale>
    </cfRule>
  </conditionalFormatting>
  <conditionalFormatting sqref="AV71">
    <cfRule type="colorScale" priority="20">
      <colorScale>
        <cfvo type="min"/>
        <cfvo type="max"/>
        <color rgb="FFCFD8DC"/>
        <color rgb="FF263238"/>
      </colorScale>
    </cfRule>
  </conditionalFormatting>
  <conditionalFormatting sqref="AV72:AV75">
    <cfRule type="colorScale" priority="19">
      <colorScale>
        <cfvo type="min"/>
        <cfvo type="max"/>
        <color rgb="FFCFD8DC"/>
        <color rgb="FF263238"/>
      </colorScale>
    </cfRule>
  </conditionalFormatting>
  <conditionalFormatting sqref="AV76">
    <cfRule type="colorScale" priority="18">
      <colorScale>
        <cfvo type="min"/>
        <cfvo type="max"/>
        <color rgb="FFCFD8DC"/>
        <color rgb="FF263238"/>
      </colorScale>
    </cfRule>
  </conditionalFormatting>
  <conditionalFormatting sqref="AV77:AV80">
    <cfRule type="colorScale" priority="17">
      <colorScale>
        <cfvo type="min"/>
        <cfvo type="max"/>
        <color rgb="FFCFD8DC"/>
        <color rgb="FF263238"/>
      </colorScale>
    </cfRule>
  </conditionalFormatting>
  <conditionalFormatting sqref="AV81">
    <cfRule type="colorScale" priority="16">
      <colorScale>
        <cfvo type="min"/>
        <cfvo type="max"/>
        <color rgb="FFCFD8DC"/>
        <color rgb="FF263238"/>
      </colorScale>
    </cfRule>
  </conditionalFormatting>
  <conditionalFormatting sqref="AV82:AV85">
    <cfRule type="colorScale" priority="15">
      <colorScale>
        <cfvo type="min"/>
        <cfvo type="max"/>
        <color rgb="FFCFD8DC"/>
        <color rgb="FF263238"/>
      </colorScale>
    </cfRule>
  </conditionalFormatting>
  <conditionalFormatting sqref="AV86">
    <cfRule type="colorScale" priority="14">
      <colorScale>
        <cfvo type="min"/>
        <cfvo type="max"/>
        <color rgb="FFCFD8DC"/>
        <color rgb="FF263238"/>
      </colorScale>
    </cfRule>
  </conditionalFormatting>
  <conditionalFormatting sqref="AV87:AV90">
    <cfRule type="colorScale" priority="13">
      <colorScale>
        <cfvo type="min"/>
        <cfvo type="max"/>
        <color rgb="FFCFD8DC"/>
        <color rgb="FF263238"/>
      </colorScale>
    </cfRule>
  </conditionalFormatting>
  <conditionalFormatting sqref="BH69">
    <cfRule type="colorScale" priority="5">
      <colorScale>
        <cfvo type="min"/>
        <cfvo type="max"/>
        <color theme="5" tint="0.59999389629810485"/>
        <color rgb="FFF86308"/>
      </colorScale>
    </cfRule>
    <cfRule type="colorScale" priority="6">
      <colorScale>
        <cfvo type="min"/>
        <cfvo type="max"/>
        <color theme="7" tint="0.59999389629810485"/>
        <color theme="7" tint="0.39997558519241921"/>
      </colorScale>
    </cfRule>
    <cfRule type="colorScale" priority="7">
      <colorScale>
        <cfvo type="min"/>
        <cfvo type="max"/>
        <color theme="7"/>
        <color rgb="FFFF0066"/>
      </colorScale>
    </cfRule>
    <cfRule type="colorScale" priority="8">
      <colorScale>
        <cfvo type="min"/>
        <cfvo type="max"/>
        <color theme="5" tint="0.39997558519241921"/>
        <color rgb="FFFF0000"/>
      </colorScale>
    </cfRule>
  </conditionalFormatting>
  <conditionalFormatting sqref="BH66">
    <cfRule type="colorScale" priority="1">
      <colorScale>
        <cfvo type="min"/>
        <cfvo type="max"/>
        <color theme="5" tint="0.59999389629810485"/>
        <color rgb="FFF86308"/>
      </colorScale>
    </cfRule>
    <cfRule type="colorScale" priority="2">
      <colorScale>
        <cfvo type="min"/>
        <cfvo type="max"/>
        <color theme="7" tint="0.59999389629810485"/>
        <color theme="7" tint="0.39997558519241921"/>
      </colorScale>
    </cfRule>
    <cfRule type="colorScale" priority="3">
      <colorScale>
        <cfvo type="min"/>
        <cfvo type="max"/>
        <color theme="7"/>
        <color rgb="FFFF0066"/>
      </colorScale>
    </cfRule>
    <cfRule type="colorScale" priority="4">
      <colorScale>
        <cfvo type="min"/>
        <cfvo type="max"/>
        <color theme="5" tint="0.39997558519241921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5</vt:i4>
      </vt:variant>
    </vt:vector>
  </HeadingPairs>
  <TitlesOfParts>
    <vt:vector size="5" baseType="lpstr">
      <vt:lpstr>Convolving</vt:lpstr>
      <vt:lpstr>Padding</vt:lpstr>
      <vt:lpstr>Stride</vt:lpstr>
      <vt:lpstr>Pooling</vt:lpstr>
      <vt:lpstr>Full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2019-10-21T15:54:49Z</dcterms:created>
  <dcterms:modified xsi:type="dcterms:W3CDTF">2019-10-22T15:38:44Z</dcterms:modified>
</cp:coreProperties>
</file>