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22335" windowHeight="16650"/>
  </bookViews>
  <sheets>
    <sheet name="炎" sheetId="1" r:id="rId1"/>
    <sheet name="水" sheetId="2" r:id="rId2"/>
    <sheet name="風" sheetId="3" r:id="rId3"/>
    <sheet name="光" sheetId="4" r:id="rId4"/>
    <sheet name="闇" sheetId="5" r:id="rId5"/>
  </sheets>
  <calcPr calcId="145621"/>
</workbook>
</file>

<file path=xl/calcChain.xml><?xml version="1.0" encoding="utf-8"?>
<calcChain xmlns="http://schemas.openxmlformats.org/spreadsheetml/2006/main">
  <c r="AD11" i="4" l="1"/>
  <c r="AC11" i="4"/>
  <c r="AD10" i="4"/>
  <c r="AC10" i="4"/>
  <c r="AD9" i="4"/>
  <c r="AC9" i="4"/>
  <c r="AD8" i="4"/>
  <c r="AC8" i="4"/>
  <c r="AD7" i="4"/>
  <c r="AC7" i="4"/>
  <c r="AD6" i="4"/>
  <c r="AC6" i="4"/>
  <c r="AD5" i="4"/>
  <c r="AC5" i="4"/>
  <c r="AD4" i="4"/>
  <c r="AC4" i="4"/>
  <c r="AD3" i="4"/>
  <c r="AC3" i="4"/>
  <c r="AD2" i="4"/>
  <c r="AC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4" i="4"/>
  <c r="T4" i="4"/>
  <c r="U3" i="4"/>
  <c r="T3" i="4"/>
  <c r="U2" i="4"/>
  <c r="T2" i="4"/>
  <c r="Z11" i="5"/>
  <c r="Z10" i="5"/>
  <c r="Z9" i="5"/>
  <c r="Z8" i="5"/>
  <c r="Z7" i="5"/>
  <c r="Z6" i="5"/>
  <c r="Z5" i="5"/>
  <c r="Z4" i="5"/>
  <c r="Z3" i="5"/>
  <c r="Z2" i="5"/>
  <c r="Q11" i="5"/>
  <c r="Q10" i="5"/>
  <c r="Q9" i="5"/>
  <c r="Q8" i="5"/>
  <c r="Q7" i="5"/>
  <c r="Q6" i="5"/>
  <c r="Q5" i="5"/>
  <c r="Q4" i="5"/>
  <c r="Q3" i="5"/>
  <c r="Q2" i="5"/>
  <c r="Z11" i="4"/>
  <c r="Z10" i="4"/>
  <c r="Z9" i="4"/>
  <c r="Z8" i="4"/>
  <c r="Z7" i="4"/>
  <c r="Z6" i="4"/>
  <c r="Z5" i="4"/>
  <c r="Z4" i="4"/>
  <c r="Z3" i="4"/>
  <c r="Z2" i="4"/>
  <c r="Q11" i="4"/>
  <c r="Q10" i="4"/>
  <c r="Q9" i="4"/>
  <c r="Q8" i="4"/>
  <c r="Q7" i="4"/>
  <c r="Q6" i="4"/>
  <c r="Q5" i="4"/>
  <c r="Q4" i="4"/>
  <c r="Q3" i="4"/>
  <c r="Q2" i="4"/>
  <c r="R2" i="4" s="1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3" i="3"/>
  <c r="T3" i="3"/>
  <c r="U2" i="3"/>
  <c r="T2" i="3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Q11" i="2"/>
  <c r="P11" i="2"/>
  <c r="S11" i="2" s="1"/>
  <c r="Q10" i="2"/>
  <c r="P10" i="2"/>
  <c r="S10" i="2" s="1"/>
  <c r="Q9" i="2"/>
  <c r="P9" i="2"/>
  <c r="S9" i="2" s="1"/>
  <c r="Q8" i="2"/>
  <c r="P8" i="2"/>
  <c r="S8" i="2" s="1"/>
  <c r="Q7" i="2"/>
  <c r="P7" i="2"/>
  <c r="S7" i="2" s="1"/>
  <c r="Q6" i="2"/>
  <c r="P6" i="2"/>
  <c r="S6" i="2" s="1"/>
  <c r="Q5" i="2"/>
  <c r="P5" i="2"/>
  <c r="S5" i="2" s="1"/>
  <c r="Q4" i="2"/>
  <c r="P4" i="2"/>
  <c r="S4" i="2" s="1"/>
  <c r="Q3" i="2"/>
  <c r="P3" i="2"/>
  <c r="S3" i="2" s="1"/>
  <c r="Q2" i="2"/>
  <c r="P2" i="2"/>
  <c r="S2" i="2" s="1"/>
  <c r="T2" i="2" s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Q11" i="1"/>
  <c r="Q10" i="1"/>
  <c r="Q9" i="1"/>
  <c r="Q8" i="1"/>
  <c r="Q7" i="1"/>
  <c r="Q6" i="1"/>
  <c r="Q5" i="1"/>
  <c r="Q4" i="1"/>
  <c r="Q3" i="1"/>
  <c r="Q2" i="1"/>
  <c r="P11" i="1"/>
  <c r="S11" i="1" s="1"/>
  <c r="P10" i="1"/>
  <c r="S10" i="1" s="1"/>
  <c r="P9" i="1"/>
  <c r="S9" i="1" s="1"/>
  <c r="P8" i="1"/>
  <c r="S8" i="1" s="1"/>
  <c r="P7" i="1"/>
  <c r="S7" i="1" s="1"/>
  <c r="P6" i="1"/>
  <c r="S6" i="1" s="1"/>
  <c r="P5" i="1"/>
  <c r="S5" i="1" s="1"/>
  <c r="P4" i="1"/>
  <c r="S4" i="1" s="1"/>
  <c r="P3" i="1"/>
  <c r="S3" i="1" s="1"/>
  <c r="P2" i="1"/>
  <c r="S2" i="1" s="1"/>
  <c r="T2" i="1" s="1"/>
  <c r="Q11" i="3"/>
  <c r="Q10" i="3"/>
  <c r="Q9" i="3"/>
  <c r="Q8" i="3"/>
  <c r="Q7" i="3"/>
  <c r="Q6" i="3"/>
  <c r="Q5" i="3"/>
  <c r="Q4" i="3"/>
  <c r="Q3" i="3"/>
  <c r="Q2" i="3"/>
  <c r="R2" i="3"/>
  <c r="R3" i="3" s="1"/>
  <c r="R4" i="3" s="1"/>
  <c r="N1" i="3"/>
  <c r="N1" i="2"/>
  <c r="AA2" i="5"/>
  <c r="AA3" i="5" s="1"/>
  <c r="AA4" i="5" s="1"/>
  <c r="AA5" i="5" s="1"/>
  <c r="AA6" i="5" s="1"/>
  <c r="AA7" i="5" s="1"/>
  <c r="AA8" i="5" s="1"/>
  <c r="AA9" i="5" s="1"/>
  <c r="AA10" i="5" s="1"/>
  <c r="AA11" i="5" s="1"/>
  <c r="R2" i="5"/>
  <c r="R3" i="5" s="1"/>
  <c r="R4" i="5" s="1"/>
  <c r="N1" i="5"/>
  <c r="AA2" i="4"/>
  <c r="AA3" i="4" s="1"/>
  <c r="AA4" i="4" s="1"/>
  <c r="N1" i="4"/>
  <c r="N1" i="1"/>
  <c r="T3" i="1" l="1"/>
  <c r="R5" i="5"/>
  <c r="R6" i="5" s="1"/>
  <c r="R7" i="5" s="1"/>
  <c r="R8" i="5" s="1"/>
  <c r="R9" i="5" s="1"/>
  <c r="R10" i="5" s="1"/>
  <c r="R11" i="5" s="1"/>
  <c r="R3" i="4"/>
  <c r="R4" i="4" s="1"/>
  <c r="R5" i="4" s="1"/>
  <c r="R6" i="4" s="1"/>
  <c r="R7" i="4" s="1"/>
  <c r="R8" i="4" s="1"/>
  <c r="R9" i="4" s="1"/>
  <c r="R10" i="4" s="1"/>
  <c r="R11" i="4" s="1"/>
  <c r="AA5" i="4"/>
  <c r="AA6" i="4" s="1"/>
  <c r="AA7" i="4" s="1"/>
  <c r="AA8" i="4" s="1"/>
  <c r="AA9" i="4" s="1"/>
  <c r="AA10" i="4" s="1"/>
  <c r="AA11" i="4" s="1"/>
  <c r="R5" i="3"/>
  <c r="R6" i="3" s="1"/>
  <c r="R7" i="3" s="1"/>
  <c r="R8" i="3" s="1"/>
  <c r="R9" i="3" s="1"/>
  <c r="R10" i="3" s="1"/>
  <c r="R11" i="3" s="1"/>
  <c r="T3" i="2"/>
  <c r="T4" i="2" s="1"/>
  <c r="T5" i="2" s="1"/>
  <c r="T6" i="2" s="1"/>
  <c r="T7" i="2" s="1"/>
  <c r="T8" i="2" s="1"/>
  <c r="T9" i="2" s="1"/>
  <c r="T10" i="2" s="1"/>
  <c r="T11" i="2" s="1"/>
  <c r="T4" i="1"/>
  <c r="T5" i="1" s="1"/>
  <c r="T6" i="1" s="1"/>
  <c r="T7" i="1" s="1"/>
  <c r="T8" i="1" s="1"/>
  <c r="T9" i="1" s="1"/>
  <c r="T10" i="1" s="1"/>
  <c r="T11" i="1" s="1"/>
</calcChain>
</file>

<file path=xl/sharedStrings.xml><?xml version="1.0" encoding="utf-8"?>
<sst xmlns="http://schemas.openxmlformats.org/spreadsheetml/2006/main" count="1342" uniqueCount="544">
  <si>
    <t>宝珠名</t>
  </si>
  <si>
    <t>P</t>
  </si>
  <si>
    <t>効果</t>
  </si>
  <si>
    <t>効果 【宝珠強化】</t>
  </si>
  <si>
    <t>果てなき攻撃力アップ</t>
  </si>
  <si>
    <t>不屈の闘志</t>
  </si>
  <si>
    <t>始まりのラリホー</t>
  </si>
  <si>
    <t>B</t>
  </si>
  <si>
    <t>効果時間+2秒 【+2秒】</t>
  </si>
  <si>
    <t>さいだいHP+2 【+2】</t>
  </si>
  <si>
    <t>―</t>
  </si>
  <si>
    <t>A</t>
  </si>
  <si>
    <t>開戦時2%の確率で敵1体にラリホー 【+2%】</t>
  </si>
  <si>
    <t>打たれ名人</t>
  </si>
  <si>
    <t>｜</t>
  </si>
  <si>
    <t>始まりの聖女の守り</t>
  </si>
  <si>
    <t>果てなき守備力アップ</t>
  </si>
  <si>
    <t>鉄壁のブレス耐性</t>
  </si>
  <si>
    <t>始まりのヘナトス</t>
  </si>
  <si>
    <t>開戦時2%の確率で敵1体にヘナトス 【+2%】</t>
  </si>
  <si>
    <t>深淵なる叡智</t>
  </si>
  <si>
    <t>さいだいMP+5 【+5】</t>
  </si>
  <si>
    <t>始まりのキラキラポーン</t>
  </si>
  <si>
    <t>鉄壁の会心完全ガード</t>
  </si>
  <si>
    <t>果てなき攻撃呪文威力アップ</t>
  </si>
  <si>
    <t>武神の豪腕</t>
  </si>
  <si>
    <t>始まりのルカニ</t>
  </si>
  <si>
    <t>ちから+1 【+1】</t>
  </si>
  <si>
    <t>開戦時2%の確率で敵1体にルカニ 【+2%】</t>
  </si>
  <si>
    <t>ふんばり魂</t>
  </si>
  <si>
    <t>鉄壁のふっとびガード</t>
  </si>
  <si>
    <t>始まりのチャージタイム短縮</t>
  </si>
  <si>
    <t>果てなき回復呪文威力アップ</t>
  </si>
  <si>
    <t>始まりのボミエ</t>
  </si>
  <si>
    <t>開戦時2%の確率で敵1体にボミエ 【+2%】</t>
  </si>
  <si>
    <t>鋼鉄の肉体</t>
  </si>
  <si>
    <t>みのまもり+5 【+5】</t>
  </si>
  <si>
    <t>ヘナトスの盾</t>
  </si>
  <si>
    <t>始まりのバイシオン</t>
  </si>
  <si>
    <t>勝どきMP回復</t>
  </si>
  <si>
    <t>開戦時2%の確率でバイシオン 【+2%】</t>
  </si>
  <si>
    <t>果てなき聖女の守り</t>
  </si>
  <si>
    <t>忍耐のMP回復</t>
  </si>
  <si>
    <t>韋駄天の足</t>
  </si>
  <si>
    <t>始まりの重さダウン</t>
  </si>
  <si>
    <t>開戦時2%の確率で敵1体の重さダウン 【+2%】</t>
  </si>
  <si>
    <t>すばやさ+5 【+5】</t>
  </si>
  <si>
    <t>逆境のみかわしアップ</t>
  </si>
  <si>
    <t>ザオラルの瞬き</t>
  </si>
  <si>
    <t>始まりのぶきみなひかり</t>
  </si>
  <si>
    <t>禁断のMPアップ</t>
  </si>
  <si>
    <t>開戦時2%の確率でぶきみなひかり 【+2%】</t>
  </si>
  <si>
    <t>最大HP-2 最大MP+2 【-2、+2】</t>
  </si>
  <si>
    <t>神業の手</t>
  </si>
  <si>
    <t>ベホイミの奇跡</t>
  </si>
  <si>
    <t>ディバインスペルの技巧</t>
  </si>
  <si>
    <t>バイキルト系呪文の瞬き</t>
  </si>
  <si>
    <t>きようさ+5 【+5】</t>
  </si>
  <si>
    <t>開戦時2%で聖女の守り 【+2%】</t>
  </si>
  <si>
    <t>禁断のちからアップ</t>
  </si>
  <si>
    <t>鉄壁のおびえガード</t>
  </si>
  <si>
    <t>みのまもり-5＆ちから+1 【-5、+1】</t>
  </si>
  <si>
    <t>戦場のヴィーナス</t>
  </si>
  <si>
    <t>ベホマラーの奇跡</t>
  </si>
  <si>
    <t>みりょく+3 【+3】</t>
  </si>
  <si>
    <t>ベホイミの瞬き</t>
  </si>
  <si>
    <t>禁断のおもさアップ</t>
  </si>
  <si>
    <t>鉄壁の毒ガード</t>
  </si>
  <si>
    <t>移動速度-2%＆おもさ+1 【-2、+1】</t>
  </si>
  <si>
    <t>開戦時2%でキラキラポーン 【+2%】</t>
  </si>
  <si>
    <t>おもさ+2 【+2】</t>
  </si>
  <si>
    <t>復讐の聖女の守り</t>
  </si>
  <si>
    <t>禁断のこうげき魔力アップ</t>
  </si>
  <si>
    <t>鉄壁のはどうガード</t>
  </si>
  <si>
    <t>最大HP-3&amp;攻撃魔力+1 【-3、+1】</t>
  </si>
  <si>
    <t>会心練磨</t>
  </si>
  <si>
    <t>大賢者の御手</t>
  </si>
  <si>
    <t>こうげき魔力+3 【+3】</t>
  </si>
  <si>
    <t>開戦時2%チャージ時間-10秒 【2%】</t>
  </si>
  <si>
    <t>禁断のかいふく魔力アップ</t>
  </si>
  <si>
    <t>最大MP-3&amp;回復魔力+2 【-3、+2】</t>
  </si>
  <si>
    <t>鉄壁の攻撃呪文耐性</t>
  </si>
  <si>
    <t>先見の眼</t>
  </si>
  <si>
    <t>始まりの移動速度アップ</t>
  </si>
  <si>
    <t>開戦時移動速度+1% 【+1%】</t>
  </si>
  <si>
    <t>いつくしむ心</t>
  </si>
  <si>
    <t>かいふく魔力+3 【+3】</t>
  </si>
  <si>
    <t>盾ガードと武器ガード時2%の確率でヘナトス【+2%】</t>
  </si>
  <si>
    <t>復讐のテンションアップ</t>
  </si>
  <si>
    <t>復讐のバイシオン</t>
  </si>
  <si>
    <t>ルカニの盾</t>
  </si>
  <si>
    <t>鉄壁の雷耐性</t>
  </si>
  <si>
    <t>盾ガードと武器ガード時2%の確率でルカニ【+2%】</t>
  </si>
  <si>
    <t>味方死亡時3%の確率で自分にバイシオン【+3%】</t>
  </si>
  <si>
    <t>不滅の攻撃力アップ</t>
  </si>
  <si>
    <t>復讐のスカラ</t>
  </si>
  <si>
    <t>死亡時3%で攻撃力アップ残り 【+3%】</t>
  </si>
  <si>
    <t>会心率と呪文暴走率+0.2％ 【+0.2%】</t>
  </si>
  <si>
    <t>味方死亡時3%の確率で自分にスカラ【+3%】</t>
  </si>
  <si>
    <t>不滅の攻撃呪文強化</t>
  </si>
  <si>
    <t>みかわし率+0.2% 【+0.2%】</t>
  </si>
  <si>
    <t>死亡時3%で呪文威力アップ残り 【+3%】</t>
  </si>
  <si>
    <t>味方死亡時3%の確率でテンションアップ【+3%】</t>
  </si>
  <si>
    <t>鉄壁のマヒガード</t>
  </si>
  <si>
    <t>復讐の早詠みの杖</t>
  </si>
  <si>
    <t>マヒガード率+2% 【+2%】</t>
  </si>
  <si>
    <t>不滅の回復呪文強化</t>
  </si>
  <si>
    <t>死亡時3%で回復アップ残り 【+3%】</t>
  </si>
  <si>
    <t>鉄壁の混乱ガード</t>
  </si>
  <si>
    <t>味方死亡時3%の確率で自分に早詠みの杖【+3%】</t>
  </si>
  <si>
    <t>不滅のテンション</t>
  </si>
  <si>
    <t>混乱ガード率+2% 【+2%】</t>
  </si>
  <si>
    <t>復讐の聖なる祈り</t>
  </si>
  <si>
    <t>死亡時3%でテンション残り 【+3%】</t>
  </si>
  <si>
    <t>鉄壁の幻惑ガード</t>
  </si>
  <si>
    <t>幻惑ガード率+2% 【+2%】</t>
  </si>
  <si>
    <t>味方死亡時3%の確率で自分に聖なる祈り【+3%】</t>
  </si>
  <si>
    <t>瀕死時3%でみかわし率+30% 【+3%】</t>
  </si>
  <si>
    <t>復活のHP回復量アップ</t>
  </si>
  <si>
    <t>毒ガード率+2% 【+2%】</t>
  </si>
  <si>
    <t>鉄壁の眠りガード</t>
  </si>
  <si>
    <t>味方死亡時3%の確率で自分に聖女の守り【+3%】</t>
  </si>
  <si>
    <t>蘇生時HP回復量+1% 【+1%】</t>
  </si>
  <si>
    <t>眠りガード率+2% 【+2%】</t>
  </si>
  <si>
    <t>共鳴のテンションアップ</t>
  </si>
  <si>
    <t>鉄壁の転びガード</t>
  </si>
  <si>
    <t>1%でテンションリンク 【+1%】</t>
  </si>
  <si>
    <t>転びガード率+2% 【+2%】</t>
  </si>
  <si>
    <t>3％で被ダメージの1％MP回復 【+3%】</t>
  </si>
  <si>
    <t>気まぐれな追撃</t>
  </si>
  <si>
    <t>ヘナトスの技巧</t>
  </si>
  <si>
    <t>おびえガード率+2% 【+2%】</t>
  </si>
  <si>
    <t>1%の確率で2回行動 【+1%】</t>
  </si>
  <si>
    <t>成功率+5% 【+5%】</t>
  </si>
  <si>
    <t>ルカニ系呪文の技巧</t>
  </si>
  <si>
    <t>鉄壁の魅了ガード</t>
  </si>
  <si>
    <t>会心完全ガード+2% 【+2%】</t>
  </si>
  <si>
    <t>魅了ガード率+2% 【+2%】</t>
  </si>
  <si>
    <t>ボミエ系呪文の技巧</t>
  </si>
  <si>
    <t>鉄壁の封印ガード</t>
  </si>
  <si>
    <t>ふっとびガード+1% 【+1%】</t>
  </si>
  <si>
    <t>封印ガード率+2% 【+2%】</t>
  </si>
  <si>
    <t>鉄壁のしばりガード</t>
  </si>
  <si>
    <t>被ダメージ2軽減 【+2】</t>
  </si>
  <si>
    <t>ラリホー系呪文の技巧</t>
  </si>
  <si>
    <t>しばりガード率+2% 【+2%】</t>
  </si>
  <si>
    <t>鉄壁の即死ガード</t>
  </si>
  <si>
    <t>メダパニ系呪文の技巧</t>
  </si>
  <si>
    <t>即死ガード率+2% 【+2%】</t>
  </si>
  <si>
    <t>鉄壁の呪いガード</t>
  </si>
  <si>
    <t>敵を倒すとMPを1回復 【+1】</t>
  </si>
  <si>
    <t>呪いガード率+2% 【+2%】</t>
  </si>
  <si>
    <t>マヌーサの技巧</t>
  </si>
  <si>
    <t>奇跡の会心攻撃</t>
  </si>
  <si>
    <t>鉄壁のみとれガード</t>
  </si>
  <si>
    <t>会心、暴走時のダメージ+5 【+5】</t>
  </si>
  <si>
    <t>みとれガード率+2% 【+2%】</t>
  </si>
  <si>
    <t>マホトーンの技巧</t>
  </si>
  <si>
    <t>メラゾーマの瞬き</t>
  </si>
  <si>
    <t>鉄壁の踊りガード</t>
  </si>
  <si>
    <t>詠唱速度+2% 【+2%】</t>
  </si>
  <si>
    <t>踊りガード率+2% 【+2%】</t>
  </si>
  <si>
    <t>メラガイアーの瞬き</t>
  </si>
  <si>
    <t>鉄壁のMP吸収ガード</t>
  </si>
  <si>
    <t>ホイミの奇跡</t>
  </si>
  <si>
    <t>回復量+2％ 【+2%】</t>
  </si>
  <si>
    <t>マヒャドの瞬き</t>
  </si>
  <si>
    <t>MP吸収ガード率+2% 【+2%】</t>
  </si>
  <si>
    <t>詠唱速度+3% 【+3%】</t>
  </si>
  <si>
    <t>マヒャデドスの瞬き</t>
  </si>
  <si>
    <t>はどうガード率+2% 【+2%】</t>
  </si>
  <si>
    <t>ベホイムの奇跡</t>
  </si>
  <si>
    <t>鉄壁の笑いガード</t>
  </si>
  <si>
    <t>イオナズンの瞬き</t>
  </si>
  <si>
    <t>笑いガード率+2％ 【+2%】</t>
  </si>
  <si>
    <t>イオグランデの瞬き</t>
  </si>
  <si>
    <t>鉄壁の炎耐性</t>
  </si>
  <si>
    <t>ザオの戦域</t>
  </si>
  <si>
    <t>炎ダメージ1%軽減 【+1%】</t>
  </si>
  <si>
    <t>射程距離+0.5m 【+0.5m】</t>
  </si>
  <si>
    <t>バギクロスの瞬き</t>
  </si>
  <si>
    <t>詠唱速度+4% 【+4%】</t>
  </si>
  <si>
    <t>ザオラルの戦域</t>
  </si>
  <si>
    <t>鉄壁の氷耐性</t>
  </si>
  <si>
    <t>バギムーチョの瞬き</t>
  </si>
  <si>
    <t>射程距離+0.2m 【+0.2m】</t>
  </si>
  <si>
    <t>氷ダメージ1%軽減 【+1%】</t>
  </si>
  <si>
    <t>ドルモーアの瞬き</t>
  </si>
  <si>
    <t>ザオリクの戦域</t>
  </si>
  <si>
    <t>鉄壁の風耐性</t>
  </si>
  <si>
    <t>ドルマドンの瞬き</t>
  </si>
  <si>
    <t>風ダメージ1%軽減 【+1%】</t>
  </si>
  <si>
    <t>マホトラの瞬き</t>
  </si>
  <si>
    <t>雷ダメージ1%軽減 【+1%】</t>
  </si>
  <si>
    <t>ヘナトスの瞬き</t>
  </si>
  <si>
    <t>鉄壁の土耐性</t>
  </si>
  <si>
    <t>ルカニ系呪文の瞬き</t>
  </si>
  <si>
    <t>土ダメージ1%軽減 【+1%】</t>
  </si>
  <si>
    <t>鉄壁の光耐性</t>
  </si>
  <si>
    <t>ボミエ系呪文の瞬き</t>
  </si>
  <si>
    <t>光ダメージ1%軽減 【+1%】</t>
  </si>
  <si>
    <t>ディバインスペルの瞬き</t>
  </si>
  <si>
    <t>鉄壁の闇耐性</t>
  </si>
  <si>
    <t>闇ダメージ1%軽減 【+1%】</t>
  </si>
  <si>
    <t>ラリホー系呪文の瞬き</t>
  </si>
  <si>
    <t>メダパニ系呪文の瞬き</t>
  </si>
  <si>
    <t>呪文ダメージ1%軽減 【+1%】</t>
  </si>
  <si>
    <t>マヌーサの瞬き</t>
  </si>
  <si>
    <t>マホトーンの瞬き</t>
  </si>
  <si>
    <t>ブレスダメージ1%軽減 【+1%】</t>
  </si>
  <si>
    <t>スカラ系呪文の瞬き</t>
  </si>
  <si>
    <t>ピオラ系呪文の瞬き</t>
  </si>
  <si>
    <t>ズッシードの瞬き</t>
  </si>
  <si>
    <t>マホカンタ系呪文の瞬き</t>
  </si>
  <si>
    <t>マホキテの瞬き</t>
  </si>
  <si>
    <t>フバーハ系呪文の瞬き</t>
  </si>
  <si>
    <t>マジックバリアの瞬き</t>
  </si>
  <si>
    <t>ベホイムの瞬き</t>
  </si>
  <si>
    <t>ベホマラーの瞬き</t>
  </si>
  <si>
    <t>ザオの瞬き</t>
  </si>
  <si>
    <t>詠唱速度+5% 【+5%】</t>
  </si>
  <si>
    <t>ザオリクの瞬き</t>
  </si>
  <si>
    <t>格
闘</t>
  </si>
  <si>
    <t>石つぶての極意</t>
  </si>
  <si>
    <t>呪
文</t>
  </si>
  <si>
    <t>威力+100% 【+50%】</t>
  </si>
  <si>
    <t>メラ系とギラ系呪文の極意</t>
  </si>
  <si>
    <t>威力+1% 【+0.5%】</t>
  </si>
  <si>
    <t>パラ</t>
  </si>
  <si>
    <t>イオ系呪文の極意</t>
  </si>
  <si>
    <t>かまいたちの極意</t>
  </si>
  <si>
    <t>威力+35% 【+8%】</t>
  </si>
  <si>
    <t>ヒャド系呪文の極意</t>
  </si>
  <si>
    <t>せいけん突きの極意</t>
  </si>
  <si>
    <t>威力+5%＆会心率+1％【威力+3%＆会心率+1％】</t>
  </si>
  <si>
    <t>バギ系呪文の極意</t>
  </si>
  <si>
    <t>ムーンサルトの極意</t>
  </si>
  <si>
    <t>威力+30% 【+8%】</t>
  </si>
  <si>
    <t>ドルマ系呪文の極意</t>
  </si>
  <si>
    <t>ばくれつけんの極意</t>
  </si>
  <si>
    <t>威力+6% 【+3%】</t>
  </si>
  <si>
    <t>戦
士</t>
  </si>
  <si>
    <t>かばうの極意</t>
  </si>
  <si>
    <t>かばう中のダメージ-1 【-1】</t>
  </si>
  <si>
    <t>岩石おとしの極意</t>
  </si>
  <si>
    <t>威力+5% 【+2%】</t>
  </si>
  <si>
    <t>ロストアタックの極意</t>
  </si>
  <si>
    <t>威力+8％ 【+4%】</t>
  </si>
  <si>
    <t>せいけん爆撃の極意</t>
  </si>
  <si>
    <t>威力+3% 【+1%】</t>
  </si>
  <si>
    <t>たいあたりの極意</t>
  </si>
  <si>
    <t>威力+5％ 【+2%】</t>
  </si>
  <si>
    <t>片
手
剣</t>
  </si>
  <si>
    <t>かえん斬りの極意</t>
  </si>
  <si>
    <t>やいばくだきの極意</t>
  </si>
  <si>
    <t>威力+15% 【+5%】</t>
  </si>
  <si>
    <t>チャージタックルの極意</t>
  </si>
  <si>
    <t>ドラゴン斬りの極意</t>
  </si>
  <si>
    <t>威力+25% 【+5%】</t>
  </si>
  <si>
    <t>ミラクルソードの極意</t>
  </si>
  <si>
    <t>真・やいばくだきの極意</t>
  </si>
  <si>
    <t>威力+5%＆回復量+5% 【+3%】</t>
  </si>
  <si>
    <t>威力+3％ 【+1%】</t>
  </si>
  <si>
    <t>はやぶさ斬りの極意</t>
  </si>
  <si>
    <t>真・やいばくだきの技巧</t>
  </si>
  <si>
    <t>威力+6% 【+2%】</t>
  </si>
  <si>
    <t>成功率+5% 【+2%】</t>
  </si>
  <si>
    <t>会心必中の極意</t>
  </si>
  <si>
    <t>会心必中の閃き</t>
  </si>
  <si>
    <t>チャージ率0.5%アップ 【+0.1%】</t>
  </si>
  <si>
    <t>僧
侶</t>
  </si>
  <si>
    <t>おはらいの瞬き</t>
  </si>
  <si>
    <t>発動速度+5% 【+2%】</t>
  </si>
  <si>
    <t>ギガスラッシュの極意</t>
  </si>
  <si>
    <t>果てなきマホトラのころも</t>
  </si>
  <si>
    <t>＋</t>
  </si>
  <si>
    <t>効果時間+3秒 【+2秒】</t>
  </si>
  <si>
    <t>超はやぶさ斬りの極意</t>
  </si>
  <si>
    <t>天使の守りの瞬き</t>
  </si>
  <si>
    <t>ギガブレイクの極意</t>
  </si>
  <si>
    <t>ホーリーライトの極意</t>
  </si>
  <si>
    <t>威力+5％ 【+3%】</t>
  </si>
  <si>
    <t>両
手
剣</t>
  </si>
  <si>
    <t>聖者の詩の閃き</t>
  </si>
  <si>
    <t>果てなきブレードガード</t>
  </si>
  <si>
    <t>魔
使</t>
  </si>
  <si>
    <t>ドラゴンスラッシュの極意</t>
  </si>
  <si>
    <t>ぶきみなひかりの瞬き</t>
  </si>
  <si>
    <t>ぶんまわしの極意</t>
  </si>
  <si>
    <t>威力+8% 【+4%】</t>
  </si>
  <si>
    <t>ぶきみなひかりの技巧</t>
  </si>
  <si>
    <t>フリーズブレードの極意</t>
  </si>
  <si>
    <t>魔力かくせいの瞬き</t>
  </si>
  <si>
    <t>威力+8% 【+1%】</t>
  </si>
  <si>
    <t>渾身斬りの極意</t>
  </si>
  <si>
    <t>ミラクルゾーンの閃き</t>
  </si>
  <si>
    <t>ビッグバンの極意</t>
  </si>
  <si>
    <t>武
闘
家</t>
  </si>
  <si>
    <t>全身全霊斬りの極意</t>
  </si>
  <si>
    <t>ためるの極意</t>
  </si>
  <si>
    <t>追加テンション1% 【+1%】</t>
  </si>
  <si>
    <t>心頭滅却の瞬き</t>
  </si>
  <si>
    <t>おたけびの技巧</t>
  </si>
  <si>
    <t>成功率5%アップ 【+2%】</t>
  </si>
  <si>
    <t>めいそうの奇跡</t>
  </si>
  <si>
    <t>めいそうの回復量+3％ 【+1%】</t>
  </si>
  <si>
    <t>ためる弐の極意</t>
  </si>
  <si>
    <t>短
剣</t>
  </si>
  <si>
    <t>無念無想の極意</t>
  </si>
  <si>
    <t>MP回復量+2％ 【+1%】</t>
  </si>
  <si>
    <t>ためる参の極意</t>
  </si>
  <si>
    <t>キラーブーンの極意</t>
  </si>
  <si>
    <t>一喝の極意</t>
  </si>
  <si>
    <t>追加テンション3% 【+1%】</t>
  </si>
  <si>
    <t>一喝の閃き</t>
  </si>
  <si>
    <t>スリープダガーの極意</t>
  </si>
  <si>
    <t>盗
賊</t>
  </si>
  <si>
    <t>スリープダガーの技巧</t>
  </si>
  <si>
    <t>成功率+3% 【+2%】</t>
  </si>
  <si>
    <t>サプライズラッシュの極意</t>
  </si>
  <si>
    <t>ヒュプノスハントの極意</t>
  </si>
  <si>
    <t>サプライズラッシュの技巧</t>
  </si>
  <si>
    <t>成功率+1% 【+0.5%】</t>
  </si>
  <si>
    <t>ヴァイパーファングの極意</t>
  </si>
  <si>
    <t>お宝ハンターの閃き</t>
  </si>
  <si>
    <t>お宝ハンターの極意</t>
  </si>
  <si>
    <t>威力+50 【+30】</t>
  </si>
  <si>
    <t>ヴァイパーファングの技巧</t>
  </si>
  <si>
    <t>旅
芸
人</t>
  </si>
  <si>
    <t>ボケの技巧</t>
  </si>
  <si>
    <t>タナトスハントの極意</t>
  </si>
  <si>
    <t>果てなきタップダンス</t>
  </si>
  <si>
    <t>効果時間+3秒 【+1秒】</t>
  </si>
  <si>
    <t>カオスエッジの極意</t>
  </si>
  <si>
    <t>キラージャグリングの極意</t>
  </si>
  <si>
    <t>ハッスルダンスの奇跡</t>
  </si>
  <si>
    <t>ナイトメアファングの極意</t>
  </si>
  <si>
    <t>回復量+3％ 【+1%】</t>
  </si>
  <si>
    <t>ハッスルダンスの戦域</t>
  </si>
  <si>
    <t>ス
テ</t>
  </si>
  <si>
    <t>範囲+0.3m 【+0.3m】</t>
  </si>
  <si>
    <t>ゴッドジャグリングの極意</t>
  </si>
  <si>
    <t>果てなきマジステッキ</t>
  </si>
  <si>
    <t>たたかいのビートの戦域</t>
  </si>
  <si>
    <t>アクロバットスターの閃き</t>
  </si>
  <si>
    <t>デビルンチャームの極意</t>
  </si>
  <si>
    <t>威力+20%＆魅了成功率+2%【威力+10%＆魅了成功率+1%】</t>
  </si>
  <si>
    <t>バ
ト
マ
ス</t>
  </si>
  <si>
    <t>とうこん討ちの極意</t>
  </si>
  <si>
    <t>パニパニハニーの技巧</t>
  </si>
  <si>
    <t>もろば斬りの極意</t>
  </si>
  <si>
    <t>成功率+10% 【+2%】</t>
  </si>
  <si>
    <t>杖</t>
  </si>
  <si>
    <t>無心こうげきの極意</t>
  </si>
  <si>
    <t>悪魔ばらいの極意</t>
  </si>
  <si>
    <t>天下無双の極意</t>
  </si>
  <si>
    <t>威力+20%&amp;マヒ成功率+2%【威力+10%＆マヒ成功率+1%】</t>
  </si>
  <si>
    <t>果てなきテンションバーン</t>
  </si>
  <si>
    <t>果てなき早詠みの杖</t>
  </si>
  <si>
    <t>効果時間+3秒 【+3秒】</t>
  </si>
  <si>
    <t>効果時間+2秒 【+1秒】</t>
  </si>
  <si>
    <t>果てなきミラクルブースト</t>
  </si>
  <si>
    <t>しゅくふくの杖の奇跡</t>
  </si>
  <si>
    <t>テンションブーストの閃き</t>
  </si>
  <si>
    <t>回復量+10% 【+5%】</t>
  </si>
  <si>
    <t>ヤ
リ</t>
  </si>
  <si>
    <t>パ
ラ</t>
  </si>
  <si>
    <t>やいばのぼうぎょの極意</t>
  </si>
  <si>
    <t>けもの突きの極意</t>
  </si>
  <si>
    <t>被ダメージ-1% 【-0.5%】</t>
  </si>
  <si>
    <t>におうだちの極意</t>
  </si>
  <si>
    <t>被ダメージ-1 【-1】</t>
  </si>
  <si>
    <t>果てなきヘヴィチャージ</t>
  </si>
  <si>
    <t>雷鳴突きの極意</t>
  </si>
  <si>
    <t>大ぼうぎょの極意</t>
  </si>
  <si>
    <t>大ぼうぎょ中のダメージ-2% 【-0.5%】</t>
  </si>
  <si>
    <t>グランドネビュラの極意</t>
  </si>
  <si>
    <t>一閃突きの極意</t>
  </si>
  <si>
    <t>会心率+2% 【+1%】</t>
  </si>
  <si>
    <t>果てなきパラディンガード</t>
  </si>
  <si>
    <t>効果時間+1秒 【+1秒】</t>
  </si>
  <si>
    <t>狼牙突きの極意</t>
  </si>
  <si>
    <t>さみだれ突きの極意</t>
  </si>
  <si>
    <t>魔
法
戦
士</t>
  </si>
  <si>
    <t>威力+4％ 【+2%】</t>
  </si>
  <si>
    <t>ファイアフォースの護り</t>
  </si>
  <si>
    <t>ジゴスパークの極意</t>
  </si>
  <si>
    <t>ファイアフォース時の炎耐性2%アップ 【+1%】</t>
  </si>
  <si>
    <t>アイスフォースの護り</t>
  </si>
  <si>
    <t>オ
ノ</t>
  </si>
  <si>
    <t>アイスフォース時の氷耐性2%アップ 【+1%】</t>
  </si>
  <si>
    <t>ストームフォースの護り</t>
  </si>
  <si>
    <t>たいぼく斬の極意</t>
  </si>
  <si>
    <t>ストームフォース時の風耐性2%アップ 【+1%】</t>
  </si>
  <si>
    <t>ダークフォースの護り</t>
  </si>
  <si>
    <t>かぶと割りの極意</t>
  </si>
  <si>
    <t>ダークフォース時の闇耐性2%アップ 【+1%】</t>
  </si>
  <si>
    <t>ライトフォースの護り</t>
  </si>
  <si>
    <t>まじん斬りの極意</t>
  </si>
  <si>
    <t>ライトフォース時の光耐性2%アップ 【+1%】</t>
  </si>
  <si>
    <t>フォースブレイクの極意</t>
  </si>
  <si>
    <t>蒼天魔斬の極意</t>
  </si>
  <si>
    <t>フォースブレイクの技巧</t>
  </si>
  <si>
    <t>成功率2%アップ 【+1%】</t>
  </si>
  <si>
    <t>マダンテの極意</t>
  </si>
  <si>
    <t>オノむそうの極意</t>
  </si>
  <si>
    <t>マジックルーレットの閃き</t>
  </si>
  <si>
    <t>鉄甲斬の極意</t>
  </si>
  <si>
    <t>威力+8% 【+3%】</t>
  </si>
  <si>
    <t>真・オノむそうの極意</t>
  </si>
  <si>
    <t>マジックルーレットの戦域</t>
  </si>
  <si>
    <t>レ
ン</t>
  </si>
  <si>
    <t>ハ
ン
マ</t>
  </si>
  <si>
    <t>てなづけるの技巧</t>
  </si>
  <si>
    <t>ウェイトブレイクの極意</t>
  </si>
  <si>
    <t>メタルトラップの技巧</t>
  </si>
  <si>
    <t>ウェイトブレイクの技巧</t>
  </si>
  <si>
    <t>成功率6%アップ 【+3%】</t>
  </si>
  <si>
    <t>オオカミアタックの極意</t>
  </si>
  <si>
    <t>ドラムクラッシュの極意</t>
  </si>
  <si>
    <t>あんこくのきりの技巧</t>
  </si>
  <si>
    <t>シールドブレイクの極意</t>
  </si>
  <si>
    <t>フェンリルアタックの極意</t>
  </si>
  <si>
    <t>シールドブレイクの技巧</t>
  </si>
  <si>
    <t>妖精のポルカの閃き</t>
  </si>
  <si>
    <t>キャンセルショットの技巧</t>
  </si>
  <si>
    <t>賢
者</t>
  </si>
  <si>
    <t>成功率+2% 【+1%】</t>
  </si>
  <si>
    <t>いやしの雨の輝き</t>
  </si>
  <si>
    <t>ランドインパクトの極意</t>
  </si>
  <si>
    <t>魔導の書の技巧</t>
  </si>
  <si>
    <t>スタンショットの技巧</t>
  </si>
  <si>
    <t>成功率8%アップ 【+4%】</t>
  </si>
  <si>
    <t>果てなき神の息吹</t>
  </si>
  <si>
    <t>プレートインパクトの極意</t>
  </si>
  <si>
    <t>神の息吹の閃き</t>
  </si>
  <si>
    <t>棍</t>
  </si>
  <si>
    <t>足ばらいの技巧</t>
  </si>
  <si>
    <t>ス
パ</t>
  </si>
  <si>
    <t>黄泉送りの極意</t>
  </si>
  <si>
    <t>サインぜめの極意</t>
  </si>
  <si>
    <t>威力+50％ 【+25%】</t>
  </si>
  <si>
    <t>なぎはらいの極意</t>
  </si>
  <si>
    <t>威力+2% 【+1%】</t>
  </si>
  <si>
    <t>スキャンダルの技巧</t>
  </si>
  <si>
    <t>氷結らんげきの極意</t>
  </si>
  <si>
    <t>メイクアップの瞬き</t>
  </si>
  <si>
    <t>奥義・棍閃殺の極意</t>
  </si>
  <si>
    <t>果てなきモンスターゾーン</t>
  </si>
  <si>
    <t>ツ
メ</t>
  </si>
  <si>
    <t>モンスターゾーンの閃き</t>
  </si>
  <si>
    <t>ウィングブロウの極意</t>
  </si>
  <si>
    <t>ま
も</t>
  </si>
  <si>
    <t>裂鋼拳の極意</t>
  </si>
  <si>
    <t>威力+20% 【+4%】</t>
  </si>
  <si>
    <t>ブレスクラッシュの極意</t>
  </si>
  <si>
    <t>必中拳の極意</t>
  </si>
  <si>
    <t>ブレスクラッシュの技巧</t>
  </si>
  <si>
    <t>タイガークローの極意</t>
  </si>
  <si>
    <t>スキルクラッシュの極意</t>
  </si>
  <si>
    <t>ゴールドフィンガーの極意</t>
  </si>
  <si>
    <t>威力+3％ 【+2%】</t>
  </si>
  <si>
    <t>スキルクラッシュの技巧</t>
  </si>
  <si>
    <t>サイクロンアッパーの極意</t>
  </si>
  <si>
    <t>ライガークラッシュの極意</t>
  </si>
  <si>
    <t>果てなきウォークライ</t>
  </si>
  <si>
    <t>扇</t>
  </si>
  <si>
    <t>花ふぶきの技巧</t>
  </si>
  <si>
    <t>果てなきビーストモード</t>
  </si>
  <si>
    <t>成功率+8% 【+2%】</t>
  </si>
  <si>
    <t>波紋演舞の極意</t>
  </si>
  <si>
    <t>ビーストモードの閃き</t>
  </si>
  <si>
    <t>おうぎのまいの極意</t>
  </si>
  <si>
    <t>アゲハ乱舞の極意</t>
  </si>
  <si>
    <t>ど
う
ぐ</t>
  </si>
  <si>
    <t>ピンクタイフーンの極意</t>
  </si>
  <si>
    <t>威力+6％ 【+2%】</t>
  </si>
  <si>
    <t>果てなきどうぐ倍加術</t>
  </si>
  <si>
    <t>百花繚乱の極意</t>
  </si>
  <si>
    <t>磁界シールドの瞬き</t>
  </si>
  <si>
    <t>ム
チ</t>
  </si>
  <si>
    <t>果てなきどうぐ範囲化術</t>
  </si>
  <si>
    <t>らせん打ちの極意</t>
  </si>
  <si>
    <t>メディカルデバイスの瞬き</t>
  </si>
  <si>
    <t>らせん打ちの技巧</t>
  </si>
  <si>
    <t>プラズマリムーバーの瞬き</t>
  </si>
  <si>
    <t>愛のムチの極意</t>
  </si>
  <si>
    <t>プラズマリムーバーの戦域</t>
  </si>
  <si>
    <t>スパークショットの極意</t>
  </si>
  <si>
    <t>範囲+0.5m 【+0.3m】</t>
  </si>
  <si>
    <t>スパークショットの技巧</t>
  </si>
  <si>
    <t>強化ガジェット零式の閃き</t>
  </si>
  <si>
    <t>しばり打ちの極意</t>
  </si>
  <si>
    <t>もうどくのブルースの瞬き</t>
  </si>
  <si>
    <t>しばり打ちの技巧</t>
  </si>
  <si>
    <t>会心まいしんラップの瞬き</t>
  </si>
  <si>
    <t>地ばしり打ちの極意</t>
  </si>
  <si>
    <t>祈りのゴスペルの瞬き</t>
  </si>
  <si>
    <t>双竜打ちの極意</t>
  </si>
  <si>
    <t>疾風迅雷の極意</t>
  </si>
  <si>
    <t>覚醒のアリアの瞬き</t>
  </si>
  <si>
    <t>極竜打ちの極意</t>
  </si>
  <si>
    <t>よみがえり節の瞬き</t>
  </si>
  <si>
    <t>ブ
メ</t>
  </si>
  <si>
    <t>魔力のバラードの瞬き</t>
  </si>
  <si>
    <t>スライムブロウの極意</t>
  </si>
  <si>
    <t>回復のララバイの瞬き</t>
  </si>
  <si>
    <t>パワフルスローの極意</t>
  </si>
  <si>
    <t>威力+6% &amp; 会心率+1%【威力+3%&amp; 会心率+1%】</t>
  </si>
  <si>
    <t>ふういんのダンスの技巧</t>
  </si>
  <si>
    <t>シャインスコールの極意</t>
  </si>
  <si>
    <t>威力+40% 【+5%】</t>
  </si>
  <si>
    <t>こんらんのダンスの技巧</t>
  </si>
  <si>
    <t>バーニングバードの極意</t>
  </si>
  <si>
    <t>ねむりのダンスの技巧</t>
  </si>
  <si>
    <t>デュアルカッターの極意</t>
  </si>
  <si>
    <t>ドラゴンステップの技巧</t>
  </si>
  <si>
    <t>フローズンバードの極意</t>
  </si>
  <si>
    <t>ビーナスステップの技巧</t>
  </si>
  <si>
    <t>デュアルブレイカーの極意</t>
  </si>
  <si>
    <t>ロイヤルステップの技巧</t>
  </si>
  <si>
    <t>弓</t>
  </si>
  <si>
    <t>つるぎの舞の極意</t>
  </si>
  <si>
    <t>マジックアローの極意</t>
  </si>
  <si>
    <t>威力+8% 【+2%】</t>
  </si>
  <si>
    <t>戦鬼の乱れ舞の瞬き</t>
  </si>
  <si>
    <t>マジックアローの技巧</t>
  </si>
  <si>
    <t>踊</t>
  </si>
  <si>
    <t>バードシュートの極意</t>
  </si>
  <si>
    <t>荒神の舞の閃き</t>
  </si>
  <si>
    <t>サンダーボルトの極意</t>
  </si>
  <si>
    <t>さみだれうちの極意</t>
  </si>
  <si>
    <t>天使の矢の極意</t>
  </si>
  <si>
    <t>威力+8%＆MP回復量+2%【威力+4%＆MP回復量+1%】</t>
  </si>
  <si>
    <t>シャイニングボウの極意</t>
  </si>
  <si>
    <t>弓聖の守り星の戦域</t>
  </si>
  <si>
    <t>範囲+0.3m 【+0.2m】</t>
  </si>
  <si>
    <t>ダークネスショットの極意</t>
  </si>
  <si>
    <t>うた</t>
    <phoneticPr fontId="1"/>
  </si>
  <si>
    <t>おどり</t>
    <phoneticPr fontId="1"/>
  </si>
  <si>
    <t>B</t>
    <phoneticPr fontId="1"/>
  </si>
  <si>
    <t>A</t>
    <phoneticPr fontId="1"/>
  </si>
  <si>
    <t>バイキルト系呪文の瞬き</t>
    <phoneticPr fontId="1"/>
  </si>
  <si>
    <t>パラディンガードの閃き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</si>
</sst>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6"/>
      <name val="ＭＳ Ｐゴシック"/>
      <family val="3"/>
      <charset val="128"/>
    </font>
    <font>
      <b/>
      <sz val="10"/>
      <color rgb="FFFFFF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8080FF"/>
        <bgColor rgb="FF8080FF"/>
      </patternFill>
    </fill>
    <fill>
      <patternFill patternType="solid">
        <fgColor rgb="FFFFFFFF"/>
        <bgColor rgb="FFFFFFFF"/>
      </patternFill>
    </fill>
    <fill>
      <patternFill patternType="solid">
        <fgColor rgb="FFF4F4FF"/>
        <bgColor rgb="FFF4F4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5" borderId="0" xfId="0" applyFont="1" applyFill="1" applyAlignment="1"/>
    <xf numFmtId="0" fontId="4" fillId="6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workbookViewId="0"/>
  </sheetViews>
  <sheetFormatPr defaultColWidth="14.42578125" defaultRowHeight="14.25" x14ac:dyDescent="0.25"/>
  <cols>
    <col min="1" max="1" width="25.7109375" style="4" customWidth="1"/>
    <col min="2" max="2" width="3.28515625" style="4" bestFit="1" customWidth="1"/>
    <col min="3" max="3" width="60.7109375" style="4" customWidth="1"/>
    <col min="4" max="4" width="3.7109375" style="19" customWidth="1"/>
    <col min="5" max="14" width="3.7109375" style="4" customWidth="1"/>
    <col min="15" max="15" width="25.7109375" style="16" customWidth="1"/>
    <col min="16" max="16" width="3.7109375" style="22" customWidth="1"/>
    <col min="17" max="17" width="3.7109375" style="27" customWidth="1"/>
    <col min="18" max="19" width="3.7109375" style="4" customWidth="1"/>
    <col min="20" max="20" width="5.7109375" style="16" customWidth="1"/>
    <col min="21" max="21" width="25.7109375" style="25" customWidth="1"/>
    <col min="22" max="22" width="3" style="22" bestFit="1" customWidth="1"/>
    <col min="23" max="23" width="3.5703125" style="22" bestFit="1" customWidth="1"/>
    <col min="24" max="24" width="41.85546875" style="16" customWidth="1"/>
    <col min="25" max="28" width="41.85546875" style="4" customWidth="1"/>
    <col min="29" max="16384" width="14.42578125" style="4"/>
  </cols>
  <sheetData>
    <row r="1" spans="1:24" x14ac:dyDescent="0.25">
      <c r="A1" s="3" t="s">
        <v>0</v>
      </c>
      <c r="B1" s="3" t="s">
        <v>1</v>
      </c>
      <c r="C1" s="3" t="s">
        <v>3</v>
      </c>
      <c r="H1" s="4">
        <v>1</v>
      </c>
      <c r="I1" s="5">
        <v>2</v>
      </c>
      <c r="J1" s="5">
        <v>3</v>
      </c>
      <c r="K1" s="5">
        <v>4</v>
      </c>
      <c r="L1" s="5">
        <v>5</v>
      </c>
      <c r="N1" s="4">
        <f>SUM(N2:N11)</f>
        <v>20</v>
      </c>
    </row>
    <row r="2" spans="1:24" x14ac:dyDescent="0.25">
      <c r="A2" s="7" t="s">
        <v>5</v>
      </c>
      <c r="B2" s="8" t="s">
        <v>7</v>
      </c>
      <c r="C2" s="7" t="s">
        <v>9</v>
      </c>
      <c r="D2" s="20" t="s">
        <v>10</v>
      </c>
      <c r="E2" s="5"/>
      <c r="F2" s="5">
        <v>2</v>
      </c>
      <c r="G2" s="5" t="s">
        <v>11</v>
      </c>
      <c r="H2" s="5">
        <v>0</v>
      </c>
      <c r="I2" s="5">
        <v>2</v>
      </c>
      <c r="J2" s="5">
        <v>8</v>
      </c>
      <c r="K2" s="5">
        <v>20</v>
      </c>
      <c r="L2" s="5">
        <v>50</v>
      </c>
      <c r="N2" s="24">
        <v>2</v>
      </c>
      <c r="O2" s="23" t="s">
        <v>17</v>
      </c>
      <c r="P2" s="29" t="str">
        <f>IFERROR(VLOOKUP(O2,$A$2:$D$150,2,FALSE),"")</f>
        <v>B</v>
      </c>
      <c r="Q2" s="30" t="str">
        <f>IF(IFERROR(VLOOKUP(O2,$A$2:$D$150,4,FALSE),"")=0,"",IFERROR(VLOOKUP(O2,$A$2:$D$150,4,FALSE),""))</f>
        <v>―</v>
      </c>
      <c r="R2" s="23">
        <v>4</v>
      </c>
      <c r="S2" s="5">
        <f>IF(P2="A",CHOOSE(R2,0,2,3,20,50),CHOOSE(R2,0,3,10,26,56))</f>
        <v>26</v>
      </c>
      <c r="T2" s="17">
        <f>S2</f>
        <v>26</v>
      </c>
      <c r="V2" s="21" t="str">
        <f t="shared" ref="V2:V11" si="0">IFERROR(VLOOKUP(U2,$A$2:$D$150,2,FALSE),"")</f>
        <v/>
      </c>
      <c r="W2" s="28" t="str">
        <f t="shared" ref="W2:W11" si="1">IF(IFERROR(VLOOKUP(U2,$A$2:$D$150,4,FALSE),"")=0,"",IFERROR(VLOOKUP(U2,$A$2:$D$150,4,FALSE),""))</f>
        <v/>
      </c>
    </row>
    <row r="3" spans="1:24" x14ac:dyDescent="0.25">
      <c r="A3" s="10" t="s">
        <v>20</v>
      </c>
      <c r="B3" s="11" t="s">
        <v>11</v>
      </c>
      <c r="C3" s="10" t="s">
        <v>21</v>
      </c>
      <c r="D3" s="20"/>
      <c r="E3" s="5"/>
      <c r="F3" s="5">
        <v>2</v>
      </c>
      <c r="G3" s="5" t="s">
        <v>7</v>
      </c>
      <c r="H3" s="5">
        <v>0</v>
      </c>
      <c r="I3" s="5">
        <v>3</v>
      </c>
      <c r="J3" s="5">
        <v>10</v>
      </c>
      <c r="K3" s="5">
        <v>26</v>
      </c>
      <c r="L3" s="5">
        <v>65</v>
      </c>
      <c r="N3" s="24">
        <v>2</v>
      </c>
      <c r="O3" s="23" t="s">
        <v>5</v>
      </c>
      <c r="P3" s="29" t="str">
        <f>IFERROR(VLOOKUP(O3,$A$2:$D$150,2,FALSE),"")</f>
        <v>B</v>
      </c>
      <c r="Q3" s="30" t="str">
        <f t="shared" ref="Q3:Q11" si="2">IF(IFERROR(VLOOKUP(O3,$A$2:$D$150,4,FALSE),"")=0,"",IFERROR(VLOOKUP(O3,$A$2:$D$150,4,FALSE),""))</f>
        <v>―</v>
      </c>
      <c r="R3" s="23">
        <v>4</v>
      </c>
      <c r="S3" s="5">
        <f>IF(P3="A",CHOOSE(R3,0,2,3,20,50),CHOOSE(R3,0,3,10,26,56))</f>
        <v>26</v>
      </c>
      <c r="T3" s="17">
        <f t="shared" ref="T3:T11" si="3">S3+T2</f>
        <v>52</v>
      </c>
      <c r="V3" s="21" t="str">
        <f t="shared" si="0"/>
        <v/>
      </c>
      <c r="W3" s="28" t="str">
        <f t="shared" si="1"/>
        <v/>
      </c>
    </row>
    <row r="4" spans="1:24" x14ac:dyDescent="0.25">
      <c r="A4" s="7" t="s">
        <v>25</v>
      </c>
      <c r="B4" s="8" t="s">
        <v>7</v>
      </c>
      <c r="C4" s="7" t="s">
        <v>27</v>
      </c>
      <c r="D4" s="20"/>
      <c r="F4" s="5">
        <v>3</v>
      </c>
      <c r="G4" s="5" t="s">
        <v>11</v>
      </c>
      <c r="H4" s="5">
        <v>0</v>
      </c>
      <c r="I4" s="5">
        <v>1</v>
      </c>
      <c r="J4" s="5">
        <v>6</v>
      </c>
      <c r="K4" s="5">
        <v>16</v>
      </c>
      <c r="L4" s="5">
        <v>40</v>
      </c>
      <c r="N4" s="24">
        <v>2</v>
      </c>
      <c r="O4" s="23" t="s">
        <v>29</v>
      </c>
      <c r="P4" s="29" t="str">
        <f>IFERROR(VLOOKUP(O4,$A$2:$D$150,2,FALSE),"")</f>
        <v>B</v>
      </c>
      <c r="Q4" s="30" t="str">
        <f t="shared" si="2"/>
        <v>―</v>
      </c>
      <c r="R4" s="23">
        <v>4</v>
      </c>
      <c r="S4" s="5">
        <f>IF(P4="A",CHOOSE(R4,0,2,3,20,50),CHOOSE(R4,0,3,10,26,56))</f>
        <v>26</v>
      </c>
      <c r="T4" s="16">
        <f t="shared" si="3"/>
        <v>78</v>
      </c>
      <c r="U4" s="26" t="s">
        <v>25</v>
      </c>
      <c r="V4" s="21" t="str">
        <f t="shared" si="0"/>
        <v>B</v>
      </c>
      <c r="W4" s="28" t="str">
        <f t="shared" si="1"/>
        <v/>
      </c>
    </row>
    <row r="5" spans="1:24" x14ac:dyDescent="0.25">
      <c r="A5" s="10" t="s">
        <v>35</v>
      </c>
      <c r="B5" s="11" t="s">
        <v>11</v>
      </c>
      <c r="C5" s="10" t="s">
        <v>36</v>
      </c>
      <c r="D5" s="20" t="s">
        <v>14</v>
      </c>
      <c r="E5" s="5"/>
      <c r="F5" s="5">
        <v>3</v>
      </c>
      <c r="G5" s="5" t="s">
        <v>7</v>
      </c>
      <c r="H5" s="5">
        <v>0</v>
      </c>
      <c r="I5" s="5">
        <v>2</v>
      </c>
      <c r="J5" s="5">
        <v>8</v>
      </c>
      <c r="K5" s="5">
        <v>20</v>
      </c>
      <c r="L5" s="5">
        <v>52</v>
      </c>
      <c r="N5" s="24">
        <v>2</v>
      </c>
      <c r="O5" s="23" t="s">
        <v>35</v>
      </c>
      <c r="P5" s="29" t="str">
        <f>IFERROR(VLOOKUP(O5,$A$2:$D$150,2,FALSE),"")</f>
        <v>A</v>
      </c>
      <c r="Q5" s="30" t="str">
        <f t="shared" si="2"/>
        <v>｜</v>
      </c>
      <c r="R5" s="23">
        <v>4</v>
      </c>
      <c r="S5" s="5">
        <f>IF(P5="A",CHOOSE(R5,0,2,3,20,50),CHOOSE(R5,0,3,10,26,56))</f>
        <v>20</v>
      </c>
      <c r="T5" s="16">
        <f t="shared" si="3"/>
        <v>98</v>
      </c>
      <c r="U5" s="26"/>
      <c r="V5" s="21" t="str">
        <f t="shared" si="0"/>
        <v/>
      </c>
      <c r="W5" s="28" t="str">
        <f t="shared" si="1"/>
        <v/>
      </c>
    </row>
    <row r="6" spans="1:24" x14ac:dyDescent="0.25">
      <c r="A6" s="7" t="s">
        <v>43</v>
      </c>
      <c r="B6" s="8" t="s">
        <v>11</v>
      </c>
      <c r="C6" s="7" t="s">
        <v>46</v>
      </c>
      <c r="D6" s="20" t="s">
        <v>14</v>
      </c>
      <c r="E6" s="5"/>
      <c r="N6" s="24">
        <v>2</v>
      </c>
      <c r="O6" s="31" t="s">
        <v>43</v>
      </c>
      <c r="P6" s="29" t="str">
        <f t="shared" ref="P6:P11" si="4">IFERROR(VLOOKUP(O6,$A$2:$D$150,2,FALSE),"")</f>
        <v>A</v>
      </c>
      <c r="Q6" s="30" t="str">
        <f t="shared" si="2"/>
        <v>｜</v>
      </c>
      <c r="R6" s="23">
        <v>4</v>
      </c>
      <c r="S6" s="5">
        <f>IF(P6="A",CHOOSE(R6,0,2,3,20,50),CHOOSE(R6,0,3,10,26,56))</f>
        <v>20</v>
      </c>
      <c r="T6" s="16">
        <f t="shared" si="3"/>
        <v>118</v>
      </c>
      <c r="U6" s="17" t="s">
        <v>53</v>
      </c>
      <c r="V6" s="21" t="str">
        <f t="shared" si="0"/>
        <v>A</v>
      </c>
      <c r="W6" s="28" t="str">
        <f t="shared" si="1"/>
        <v/>
      </c>
      <c r="X6" s="21"/>
    </row>
    <row r="7" spans="1:24" x14ac:dyDescent="0.25">
      <c r="A7" s="10" t="s">
        <v>53</v>
      </c>
      <c r="B7" s="11" t="s">
        <v>11</v>
      </c>
      <c r="C7" s="10" t="s">
        <v>57</v>
      </c>
      <c r="D7" s="20"/>
      <c r="N7" s="5">
        <v>2</v>
      </c>
      <c r="O7" s="17" t="s">
        <v>60</v>
      </c>
      <c r="P7" s="21" t="str">
        <f t="shared" si="4"/>
        <v>A</v>
      </c>
      <c r="Q7" s="28" t="str">
        <f t="shared" si="2"/>
        <v>―</v>
      </c>
      <c r="R7" s="5">
        <v>3</v>
      </c>
      <c r="S7" s="5">
        <f>IF(P7="A",CHOOSE(R7,0,2,3,20,50),CHOOSE(R7,0,3,10,26,56))</f>
        <v>3</v>
      </c>
      <c r="T7" s="16">
        <f t="shared" si="3"/>
        <v>121</v>
      </c>
      <c r="V7" s="21" t="str">
        <f t="shared" si="0"/>
        <v/>
      </c>
      <c r="W7" s="28" t="str">
        <f t="shared" si="1"/>
        <v/>
      </c>
    </row>
    <row r="8" spans="1:24" x14ac:dyDescent="0.25">
      <c r="A8" s="7" t="s">
        <v>62</v>
      </c>
      <c r="B8" s="8" t="s">
        <v>11</v>
      </c>
      <c r="C8" s="7" t="s">
        <v>64</v>
      </c>
      <c r="D8" s="20"/>
      <c r="N8" s="5">
        <v>2</v>
      </c>
      <c r="O8" s="17" t="s">
        <v>67</v>
      </c>
      <c r="P8" s="21" t="str">
        <f t="shared" si="4"/>
        <v>A</v>
      </c>
      <c r="Q8" s="28" t="str">
        <f t="shared" si="2"/>
        <v>｜</v>
      </c>
      <c r="R8" s="5">
        <v>2</v>
      </c>
      <c r="S8" s="5">
        <f>IF(P8="A",CHOOSE(R8,0,2,3,20,50),CHOOSE(R8,0,3,10,26,56))</f>
        <v>2</v>
      </c>
      <c r="T8" s="16">
        <f t="shared" si="3"/>
        <v>123</v>
      </c>
      <c r="V8" s="21" t="str">
        <f t="shared" si="0"/>
        <v/>
      </c>
      <c r="W8" s="28" t="str">
        <f t="shared" si="1"/>
        <v/>
      </c>
    </row>
    <row r="9" spans="1:24" x14ac:dyDescent="0.25">
      <c r="A9" s="10" t="s">
        <v>29</v>
      </c>
      <c r="B9" s="11" t="s">
        <v>7</v>
      </c>
      <c r="C9" s="10" t="s">
        <v>70</v>
      </c>
      <c r="D9" s="20" t="s">
        <v>10</v>
      </c>
      <c r="N9" s="5">
        <v>2</v>
      </c>
      <c r="O9" s="17" t="s">
        <v>73</v>
      </c>
      <c r="P9" s="21" t="str">
        <f t="shared" si="4"/>
        <v>B</v>
      </c>
      <c r="Q9" s="28" t="str">
        <f t="shared" si="2"/>
        <v>―</v>
      </c>
      <c r="R9" s="5">
        <v>5</v>
      </c>
      <c r="S9" s="5">
        <f>IF(P9="A",CHOOSE(R9,0,2,3,20,50),CHOOSE(R9,0,3,10,26,56))</f>
        <v>56</v>
      </c>
      <c r="T9" s="16">
        <f t="shared" si="3"/>
        <v>179</v>
      </c>
      <c r="U9" s="26" t="s">
        <v>75</v>
      </c>
      <c r="V9" s="21" t="str">
        <f t="shared" si="0"/>
        <v>B</v>
      </c>
      <c r="W9" s="28" t="str">
        <f t="shared" si="1"/>
        <v>―</v>
      </c>
    </row>
    <row r="10" spans="1:24" x14ac:dyDescent="0.25">
      <c r="A10" s="7" t="s">
        <v>76</v>
      </c>
      <c r="B10" s="8" t="s">
        <v>7</v>
      </c>
      <c r="C10" s="7" t="s">
        <v>77</v>
      </c>
      <c r="D10" s="20" t="s">
        <v>14</v>
      </c>
      <c r="N10" s="5">
        <v>2</v>
      </c>
      <c r="O10" s="17" t="s">
        <v>81</v>
      </c>
      <c r="P10" s="21" t="str">
        <f t="shared" si="4"/>
        <v>B</v>
      </c>
      <c r="Q10" s="28" t="str">
        <f t="shared" si="2"/>
        <v/>
      </c>
      <c r="R10" s="5">
        <v>5</v>
      </c>
      <c r="S10" s="5">
        <f>IF(P10="A",CHOOSE(R10,0,2,3,20,50),CHOOSE(R10,0,3,10,26,56))</f>
        <v>56</v>
      </c>
      <c r="T10" s="16">
        <f t="shared" si="3"/>
        <v>235</v>
      </c>
      <c r="U10" s="26" t="s">
        <v>82</v>
      </c>
      <c r="V10" s="21" t="str">
        <f t="shared" si="0"/>
        <v>B</v>
      </c>
      <c r="W10" s="28" t="str">
        <f t="shared" si="1"/>
        <v/>
      </c>
    </row>
    <row r="11" spans="1:24" x14ac:dyDescent="0.25">
      <c r="A11" s="10" t="s">
        <v>85</v>
      </c>
      <c r="B11" s="11" t="s">
        <v>7</v>
      </c>
      <c r="C11" s="10" t="s">
        <v>86</v>
      </c>
      <c r="D11" s="20"/>
      <c r="N11" s="5">
        <v>2</v>
      </c>
      <c r="O11" s="17" t="s">
        <v>91</v>
      </c>
      <c r="P11" s="21" t="str">
        <f t="shared" si="4"/>
        <v>B</v>
      </c>
      <c r="Q11" s="28" t="str">
        <f t="shared" si="2"/>
        <v/>
      </c>
      <c r="R11" s="5">
        <v>3</v>
      </c>
      <c r="S11" s="5">
        <f>IF(P11="A",CHOOSE(R11,0,2,3,20,50),CHOOSE(R11,0,3,10,26,56))</f>
        <v>10</v>
      </c>
      <c r="T11" s="16">
        <f t="shared" si="3"/>
        <v>245</v>
      </c>
      <c r="V11" s="21" t="str">
        <f t="shared" si="0"/>
        <v/>
      </c>
      <c r="W11" s="28" t="str">
        <f t="shared" si="1"/>
        <v/>
      </c>
    </row>
    <row r="12" spans="1:24" x14ac:dyDescent="0.25">
      <c r="A12" s="7" t="s">
        <v>75</v>
      </c>
      <c r="B12" s="8" t="s">
        <v>7</v>
      </c>
      <c r="C12" s="7" t="s">
        <v>97</v>
      </c>
      <c r="D12" s="20" t="s">
        <v>10</v>
      </c>
    </row>
    <row r="13" spans="1:24" x14ac:dyDescent="0.25">
      <c r="A13" s="10" t="s">
        <v>82</v>
      </c>
      <c r="B13" s="11" t="s">
        <v>7</v>
      </c>
      <c r="C13" s="10" t="s">
        <v>100</v>
      </c>
      <c r="D13" s="20"/>
    </row>
    <row r="14" spans="1:24" x14ac:dyDescent="0.25">
      <c r="A14" s="10" t="s">
        <v>103</v>
      </c>
      <c r="B14" s="11" t="s">
        <v>11</v>
      </c>
      <c r="C14" s="10" t="s">
        <v>105</v>
      </c>
      <c r="D14" s="20" t="s">
        <v>14</v>
      </c>
    </row>
    <row r="15" spans="1:24" x14ac:dyDescent="0.25">
      <c r="A15" s="10" t="s">
        <v>108</v>
      </c>
      <c r="B15" s="11" t="s">
        <v>11</v>
      </c>
      <c r="C15" s="10" t="s">
        <v>111</v>
      </c>
      <c r="D15" s="20"/>
    </row>
    <row r="16" spans="1:24" x14ac:dyDescent="0.25">
      <c r="A16" s="10" t="s">
        <v>114</v>
      </c>
      <c r="B16" s="11" t="s">
        <v>11</v>
      </c>
      <c r="C16" s="10" t="s">
        <v>115</v>
      </c>
      <c r="D16" s="20"/>
    </row>
    <row r="17" spans="1:4" x14ac:dyDescent="0.25">
      <c r="A17" s="7" t="s">
        <v>67</v>
      </c>
      <c r="B17" s="8" t="s">
        <v>11</v>
      </c>
      <c r="C17" s="7" t="s">
        <v>119</v>
      </c>
      <c r="D17" s="20" t="s">
        <v>14</v>
      </c>
    </row>
    <row r="18" spans="1:4" x14ac:dyDescent="0.25">
      <c r="A18" s="7" t="s">
        <v>120</v>
      </c>
      <c r="B18" s="8" t="s">
        <v>11</v>
      </c>
      <c r="C18" s="7" t="s">
        <v>123</v>
      </c>
      <c r="D18" s="20"/>
    </row>
    <row r="19" spans="1:4" x14ac:dyDescent="0.25">
      <c r="A19" s="10" t="s">
        <v>125</v>
      </c>
      <c r="B19" s="11" t="s">
        <v>11</v>
      </c>
      <c r="C19" s="10" t="s">
        <v>127</v>
      </c>
      <c r="D19" s="20" t="s">
        <v>10</v>
      </c>
    </row>
    <row r="20" spans="1:4" x14ac:dyDescent="0.25">
      <c r="A20" s="10" t="s">
        <v>60</v>
      </c>
      <c r="B20" s="11" t="s">
        <v>11</v>
      </c>
      <c r="C20" s="10" t="s">
        <v>131</v>
      </c>
      <c r="D20" s="20" t="s">
        <v>10</v>
      </c>
    </row>
    <row r="21" spans="1:4" x14ac:dyDescent="0.25">
      <c r="A21" s="7" t="s">
        <v>135</v>
      </c>
      <c r="B21" s="8" t="s">
        <v>11</v>
      </c>
      <c r="C21" s="7" t="s">
        <v>137</v>
      </c>
      <c r="D21" s="20" t="s">
        <v>10</v>
      </c>
    </row>
    <row r="22" spans="1:4" x14ac:dyDescent="0.25">
      <c r="A22" s="7" t="s">
        <v>139</v>
      </c>
      <c r="B22" s="8" t="s">
        <v>11</v>
      </c>
      <c r="C22" s="7" t="s">
        <v>141</v>
      </c>
      <c r="D22" s="20"/>
    </row>
    <row r="23" spans="1:4" x14ac:dyDescent="0.25">
      <c r="A23" s="7" t="s">
        <v>142</v>
      </c>
      <c r="B23" s="8" t="s">
        <v>11</v>
      </c>
      <c r="C23" s="7" t="s">
        <v>145</v>
      </c>
      <c r="D23" s="20"/>
    </row>
    <row r="24" spans="1:4" x14ac:dyDescent="0.25">
      <c r="A24" s="7" t="s">
        <v>146</v>
      </c>
      <c r="B24" s="8" t="s">
        <v>11</v>
      </c>
      <c r="C24" s="7" t="s">
        <v>148</v>
      </c>
      <c r="D24" s="20"/>
    </row>
    <row r="25" spans="1:4" x14ac:dyDescent="0.25">
      <c r="A25" s="10" t="s">
        <v>149</v>
      </c>
      <c r="B25" s="11" t="s">
        <v>11</v>
      </c>
      <c r="C25" s="10" t="s">
        <v>151</v>
      </c>
      <c r="D25" s="20" t="s">
        <v>10</v>
      </c>
    </row>
    <row r="26" spans="1:4" x14ac:dyDescent="0.25">
      <c r="A26" s="7" t="s">
        <v>154</v>
      </c>
      <c r="B26" s="8" t="s">
        <v>7</v>
      </c>
      <c r="C26" s="7" t="s">
        <v>156</v>
      </c>
      <c r="D26" s="20" t="s">
        <v>14</v>
      </c>
    </row>
    <row r="27" spans="1:4" x14ac:dyDescent="0.25">
      <c r="A27" s="10" t="s">
        <v>159</v>
      </c>
      <c r="B27" s="11" t="s">
        <v>11</v>
      </c>
      <c r="C27" s="10" t="s">
        <v>161</v>
      </c>
      <c r="D27" s="20"/>
    </row>
    <row r="28" spans="1:4" x14ac:dyDescent="0.25">
      <c r="A28" s="7" t="s">
        <v>163</v>
      </c>
      <c r="B28" s="8" t="s">
        <v>11</v>
      </c>
      <c r="C28" s="7" t="s">
        <v>167</v>
      </c>
      <c r="D28" s="20"/>
    </row>
    <row r="29" spans="1:4" x14ac:dyDescent="0.25">
      <c r="A29" s="10" t="s">
        <v>73</v>
      </c>
      <c r="B29" s="11" t="s">
        <v>7</v>
      </c>
      <c r="C29" s="10" t="s">
        <v>170</v>
      </c>
      <c r="D29" s="20" t="s">
        <v>10</v>
      </c>
    </row>
    <row r="30" spans="1:4" x14ac:dyDescent="0.25">
      <c r="A30" s="7" t="s">
        <v>172</v>
      </c>
      <c r="B30" s="8" t="s">
        <v>7</v>
      </c>
      <c r="C30" s="7" t="s">
        <v>174</v>
      </c>
      <c r="D30" s="20"/>
    </row>
    <row r="31" spans="1:4" x14ac:dyDescent="0.25">
      <c r="A31" s="10" t="s">
        <v>176</v>
      </c>
      <c r="B31" s="11" t="s">
        <v>7</v>
      </c>
      <c r="C31" s="10" t="s">
        <v>178</v>
      </c>
      <c r="D31" s="20" t="s">
        <v>10</v>
      </c>
    </row>
    <row r="32" spans="1:4" x14ac:dyDescent="0.25">
      <c r="A32" s="7" t="s">
        <v>183</v>
      </c>
      <c r="B32" s="8" t="s">
        <v>7</v>
      </c>
      <c r="C32" s="7" t="s">
        <v>186</v>
      </c>
      <c r="D32" s="20" t="s">
        <v>14</v>
      </c>
    </row>
    <row r="33" spans="1:4" x14ac:dyDescent="0.25">
      <c r="A33" s="10" t="s">
        <v>189</v>
      </c>
      <c r="B33" s="11" t="s">
        <v>7</v>
      </c>
      <c r="C33" s="10" t="s">
        <v>191</v>
      </c>
      <c r="D33" s="20"/>
    </row>
    <row r="34" spans="1:4" x14ac:dyDescent="0.25">
      <c r="A34" s="10" t="s">
        <v>91</v>
      </c>
      <c r="B34" s="11" t="s">
        <v>7</v>
      </c>
      <c r="C34" s="10" t="s">
        <v>193</v>
      </c>
      <c r="D34" s="20"/>
    </row>
    <row r="35" spans="1:4" x14ac:dyDescent="0.25">
      <c r="A35" s="7" t="s">
        <v>195</v>
      </c>
      <c r="B35" s="8" t="s">
        <v>7</v>
      </c>
      <c r="C35" s="7" t="s">
        <v>197</v>
      </c>
      <c r="D35" s="20"/>
    </row>
    <row r="36" spans="1:4" x14ac:dyDescent="0.25">
      <c r="A36" s="10" t="s">
        <v>198</v>
      </c>
      <c r="B36" s="11" t="s">
        <v>7</v>
      </c>
      <c r="C36" s="10" t="s">
        <v>200</v>
      </c>
      <c r="D36" s="20"/>
    </row>
    <row r="37" spans="1:4" x14ac:dyDescent="0.25">
      <c r="A37" s="7" t="s">
        <v>202</v>
      </c>
      <c r="B37" s="8" t="s">
        <v>7</v>
      </c>
      <c r="C37" s="7" t="s">
        <v>203</v>
      </c>
      <c r="D37" s="20"/>
    </row>
    <row r="38" spans="1:4" x14ac:dyDescent="0.25">
      <c r="A38" s="7" t="s">
        <v>81</v>
      </c>
      <c r="B38" s="8" t="s">
        <v>7</v>
      </c>
      <c r="C38" s="7" t="s">
        <v>206</v>
      </c>
      <c r="D38" s="20"/>
    </row>
    <row r="39" spans="1:4" x14ac:dyDescent="0.25">
      <c r="A39" s="10" t="s">
        <v>17</v>
      </c>
      <c r="B39" s="11" t="s">
        <v>7</v>
      </c>
      <c r="C39" s="10" t="s">
        <v>209</v>
      </c>
      <c r="D39" s="20" t="s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/>
  </sheetViews>
  <sheetFormatPr defaultColWidth="14.42578125" defaultRowHeight="14.25" x14ac:dyDescent="0.25"/>
  <cols>
    <col min="1" max="1" width="25.7109375" style="4" customWidth="1"/>
    <col min="2" max="2" width="3.28515625" style="4" bestFit="1" customWidth="1"/>
    <col min="3" max="3" width="60.7109375" style="4" customWidth="1"/>
    <col min="4" max="4" width="3.7109375" style="19" customWidth="1"/>
    <col min="5" max="14" width="3.7109375" style="4" customWidth="1"/>
    <col min="15" max="15" width="25.7109375" style="16" customWidth="1"/>
    <col min="16" max="17" width="3.7109375" style="22" customWidth="1"/>
    <col min="18" max="19" width="3.7109375" style="4" customWidth="1"/>
    <col min="20" max="20" width="5.7109375" style="16" customWidth="1"/>
    <col min="21" max="21" width="25.7109375" style="16" customWidth="1"/>
    <col min="22" max="23" width="3.7109375" style="22" customWidth="1"/>
    <col min="24" max="24" width="3.7109375" style="16" customWidth="1"/>
    <col min="25" max="25" width="60" style="4" customWidth="1"/>
    <col min="26" max="16384" width="14.42578125" style="4"/>
  </cols>
  <sheetData>
    <row r="1" spans="1:23" x14ac:dyDescent="0.25">
      <c r="A1" s="3" t="s">
        <v>0</v>
      </c>
      <c r="B1" s="3" t="s">
        <v>1</v>
      </c>
      <c r="C1" s="3" t="s">
        <v>2</v>
      </c>
      <c r="H1" s="4">
        <v>1</v>
      </c>
      <c r="I1" s="5">
        <v>2</v>
      </c>
      <c r="J1" s="5">
        <v>3</v>
      </c>
      <c r="K1" s="5">
        <v>4</v>
      </c>
      <c r="L1" s="5">
        <v>5</v>
      </c>
      <c r="N1" s="4">
        <f>SUM(N2:N11)</f>
        <v>20</v>
      </c>
    </row>
    <row r="2" spans="1:23" x14ac:dyDescent="0.25">
      <c r="A2" s="7" t="s">
        <v>6</v>
      </c>
      <c r="B2" s="8" t="s">
        <v>7</v>
      </c>
      <c r="C2" s="7" t="s">
        <v>12</v>
      </c>
      <c r="D2" s="20"/>
      <c r="E2" s="5"/>
      <c r="F2" s="5">
        <v>2</v>
      </c>
      <c r="G2" s="5" t="s">
        <v>11</v>
      </c>
      <c r="H2" s="5">
        <v>0</v>
      </c>
      <c r="I2" s="5">
        <v>2</v>
      </c>
      <c r="J2" s="5">
        <v>8</v>
      </c>
      <c r="K2" s="5">
        <v>20</v>
      </c>
      <c r="L2" s="5">
        <v>50</v>
      </c>
      <c r="N2" s="23">
        <v>2</v>
      </c>
      <c r="O2" s="23" t="s">
        <v>15</v>
      </c>
      <c r="P2" s="29" t="str">
        <f>IFERROR(VLOOKUP(O2,$A$2:$D$150,2,FALSE),"")</f>
        <v>B</v>
      </c>
      <c r="Q2" s="30" t="str">
        <f>IF(IFERROR(VLOOKUP(O2,$A$2:$D$150,4,FALSE),"")=0,"",IFERROR(VLOOKUP(O2,$A$2:$D$150,4,FALSE),""))</f>
        <v>―</v>
      </c>
      <c r="R2" s="23">
        <v>4</v>
      </c>
      <c r="S2" s="23">
        <f>IF(P2="A",CHOOSE(R2,0,2,3,20,50),CHOOSE(R2,0,3,10,26,56))</f>
        <v>26</v>
      </c>
      <c r="T2" s="17">
        <f>S2</f>
        <v>26</v>
      </c>
      <c r="V2" s="21" t="str">
        <f>IFERROR(VLOOKUP(U2,$A$2:$D$150,2,FALSE),"")</f>
        <v/>
      </c>
      <c r="W2" s="28" t="str">
        <f>IF(IFERROR(VLOOKUP(U2,$A$2:$D$150,4,FALSE),"")=0,"",IFERROR(VLOOKUP(U2,$A$2:$D$150,4,FALSE),""))</f>
        <v/>
      </c>
    </row>
    <row r="3" spans="1:23" x14ac:dyDescent="0.25">
      <c r="A3" s="10" t="s">
        <v>18</v>
      </c>
      <c r="B3" s="11" t="s">
        <v>7</v>
      </c>
      <c r="C3" s="10" t="s">
        <v>19</v>
      </c>
      <c r="D3" s="20"/>
      <c r="E3" s="5"/>
      <c r="F3" s="5">
        <v>2</v>
      </c>
      <c r="G3" s="5" t="s">
        <v>7</v>
      </c>
      <c r="H3" s="5">
        <v>0</v>
      </c>
      <c r="I3" s="5">
        <v>3</v>
      </c>
      <c r="J3" s="5">
        <v>10</v>
      </c>
      <c r="K3" s="5">
        <v>26</v>
      </c>
      <c r="L3" s="5">
        <v>65</v>
      </c>
      <c r="N3" s="23">
        <v>2</v>
      </c>
      <c r="O3" s="23" t="s">
        <v>22</v>
      </c>
      <c r="P3" s="29" t="str">
        <f>IFERROR(VLOOKUP(O3,$A$2:$D$150,2,FALSE),"")</f>
        <v>B</v>
      </c>
      <c r="Q3" s="30" t="str">
        <f>IF(IFERROR(VLOOKUP(O3,$A$2:$D$150,4,FALSE),"")=0,"",IFERROR(VLOOKUP(O3,$A$2:$D$150,4,FALSE),""))</f>
        <v>｜</v>
      </c>
      <c r="R3" s="23">
        <v>4</v>
      </c>
      <c r="S3" s="23">
        <f>IF(P3="A",CHOOSE(R3,0,2,3,20,50),CHOOSE(R3,0,3,10,26,56))</f>
        <v>26</v>
      </c>
      <c r="T3" s="17">
        <f t="shared" ref="T3:T11" si="0">S3+T2</f>
        <v>52</v>
      </c>
      <c r="V3" s="21" t="str">
        <f>IFERROR(VLOOKUP(U3,$A$2:$D$150,2,FALSE),"")</f>
        <v/>
      </c>
      <c r="W3" s="28" t="str">
        <f>IF(IFERROR(VLOOKUP(U3,$A$2:$D$150,4,FALSE),"")=0,"",IFERROR(VLOOKUP(U3,$A$2:$D$150,4,FALSE),""))</f>
        <v/>
      </c>
    </row>
    <row r="4" spans="1:23" x14ac:dyDescent="0.25">
      <c r="A4" s="7" t="s">
        <v>26</v>
      </c>
      <c r="B4" s="8" t="s">
        <v>7</v>
      </c>
      <c r="C4" s="7" t="s">
        <v>28</v>
      </c>
      <c r="D4" s="20" t="s">
        <v>14</v>
      </c>
      <c r="F4" s="5">
        <v>3</v>
      </c>
      <c r="G4" s="5" t="s">
        <v>11</v>
      </c>
      <c r="H4" s="5">
        <v>0</v>
      </c>
      <c r="I4" s="5">
        <v>1</v>
      </c>
      <c r="J4" s="5">
        <v>6</v>
      </c>
      <c r="K4" s="5">
        <v>16</v>
      </c>
      <c r="L4" s="5">
        <v>40</v>
      </c>
      <c r="N4" s="23">
        <v>2</v>
      </c>
      <c r="O4" s="23" t="s">
        <v>31</v>
      </c>
      <c r="P4" s="29" t="str">
        <f>IFERROR(VLOOKUP(O4,$A$2:$D$150,2,FALSE),"")</f>
        <v>B</v>
      </c>
      <c r="Q4" s="30" t="str">
        <f>IF(IFERROR(VLOOKUP(O4,$A$2:$D$150,4,FALSE),"")=0,"",IFERROR(VLOOKUP(O4,$A$2:$D$150,4,FALSE),""))</f>
        <v/>
      </c>
      <c r="R4" s="23">
        <v>4</v>
      </c>
      <c r="S4" s="23">
        <f>IF(P4="A",CHOOSE(R4,0,2,3,20,50),CHOOSE(R4,0,3,10,26,56))</f>
        <v>26</v>
      </c>
      <c r="T4" s="16">
        <f t="shared" si="0"/>
        <v>78</v>
      </c>
      <c r="V4" s="21" t="str">
        <f>IFERROR(VLOOKUP(U4,$A$2:$D$150,2,FALSE),"")</f>
        <v/>
      </c>
      <c r="W4" s="28" t="str">
        <f>IF(IFERROR(VLOOKUP(U4,$A$2:$D$150,4,FALSE),"")=0,"",IFERROR(VLOOKUP(U4,$A$2:$D$150,4,FALSE),""))</f>
        <v/>
      </c>
    </row>
    <row r="5" spans="1:23" x14ac:dyDescent="0.25">
      <c r="A5" s="10" t="s">
        <v>33</v>
      </c>
      <c r="B5" s="11" t="s">
        <v>7</v>
      </c>
      <c r="C5" s="10" t="s">
        <v>34</v>
      </c>
      <c r="D5" s="20"/>
      <c r="E5" s="5"/>
      <c r="F5" s="5">
        <v>3</v>
      </c>
      <c r="G5" s="5" t="s">
        <v>7</v>
      </c>
      <c r="H5" s="5">
        <v>0</v>
      </c>
      <c r="I5" s="5">
        <v>2</v>
      </c>
      <c r="J5" s="5">
        <v>8</v>
      </c>
      <c r="K5" s="5">
        <v>20</v>
      </c>
      <c r="L5" s="5">
        <v>52</v>
      </c>
      <c r="N5" s="23">
        <v>2</v>
      </c>
      <c r="O5" s="23" t="s">
        <v>37</v>
      </c>
      <c r="P5" s="29" t="str">
        <f>IFERROR(VLOOKUP(O5,$A$2:$D$150,2,FALSE),"")</f>
        <v>A</v>
      </c>
      <c r="Q5" s="30" t="str">
        <f>IF(IFERROR(VLOOKUP(O5,$A$2:$D$150,4,FALSE),"")=0,"",IFERROR(VLOOKUP(O5,$A$2:$D$150,4,FALSE),""))</f>
        <v/>
      </c>
      <c r="R5" s="23">
        <v>4</v>
      </c>
      <c r="S5" s="23">
        <f>IF(P5="A",CHOOSE(R5,0,2,3,20,50),CHOOSE(R5,0,3,10,26,56))</f>
        <v>20</v>
      </c>
      <c r="T5" s="16">
        <f t="shared" si="0"/>
        <v>98</v>
      </c>
      <c r="V5" s="21" t="str">
        <f>IFERROR(VLOOKUP(U5,$A$2:$D$150,2,FALSE),"")</f>
        <v/>
      </c>
      <c r="W5" s="28" t="str">
        <f>IF(IFERROR(VLOOKUP(U5,$A$2:$D$150,4,FALSE),"")=0,"",IFERROR(VLOOKUP(U5,$A$2:$D$150,4,FALSE),""))</f>
        <v/>
      </c>
    </row>
    <row r="6" spans="1:23" x14ac:dyDescent="0.25">
      <c r="A6" s="7" t="s">
        <v>38</v>
      </c>
      <c r="B6" s="8" t="s">
        <v>7</v>
      </c>
      <c r="C6" s="7" t="s">
        <v>40</v>
      </c>
      <c r="D6" s="20"/>
      <c r="E6" s="5"/>
      <c r="N6" s="23">
        <v>2</v>
      </c>
      <c r="O6" s="23" t="s">
        <v>42</v>
      </c>
      <c r="P6" s="29" t="str">
        <f>IFERROR(VLOOKUP(O6,$A$2:$D$150,2,FALSE),"")</f>
        <v>A</v>
      </c>
      <c r="Q6" s="30" t="str">
        <f>IF(IFERROR(VLOOKUP(O6,$A$2:$D$150,4,FALSE),"")=0,"",IFERROR(VLOOKUP(O6,$A$2:$D$150,4,FALSE),""))</f>
        <v>―</v>
      </c>
      <c r="R6" s="23">
        <v>4</v>
      </c>
      <c r="S6" s="23">
        <f>IF(P6="A",CHOOSE(R6,0,2,3,20,50),CHOOSE(R6,0,3,10,26,56))</f>
        <v>20</v>
      </c>
      <c r="T6" s="16">
        <f t="shared" si="0"/>
        <v>118</v>
      </c>
      <c r="V6" s="21" t="str">
        <f>IFERROR(VLOOKUP(U6,$A$2:$D$150,2,FALSE),"")</f>
        <v/>
      </c>
      <c r="W6" s="28" t="str">
        <f>IF(IFERROR(VLOOKUP(U6,$A$2:$D$150,4,FALSE),"")=0,"",IFERROR(VLOOKUP(U6,$A$2:$D$150,4,FALSE),""))</f>
        <v/>
      </c>
    </row>
    <row r="7" spans="1:23" x14ac:dyDescent="0.25">
      <c r="A7" s="10" t="s">
        <v>44</v>
      </c>
      <c r="B7" s="11" t="s">
        <v>7</v>
      </c>
      <c r="C7" s="10" t="s">
        <v>45</v>
      </c>
      <c r="D7" s="20" t="s">
        <v>14</v>
      </c>
      <c r="N7" s="5">
        <v>2</v>
      </c>
      <c r="O7" s="17" t="s">
        <v>47</v>
      </c>
      <c r="P7" s="21" t="str">
        <f>IFERROR(VLOOKUP(O7,$A$2:$D$150,2,FALSE),"")</f>
        <v>A</v>
      </c>
      <c r="Q7" s="28" t="str">
        <f>IF(IFERROR(VLOOKUP(O7,$A$2:$D$150,4,FALSE),"")=0,"",IFERROR(VLOOKUP(O7,$A$2:$D$150,4,FALSE),""))</f>
        <v>―</v>
      </c>
      <c r="R7" s="5">
        <v>5</v>
      </c>
      <c r="S7" s="5">
        <f>IF(P7="A",CHOOSE(R7,0,2,3,20,50),CHOOSE(R7,0,3,10,26,56))</f>
        <v>50</v>
      </c>
      <c r="T7" s="16">
        <f t="shared" si="0"/>
        <v>168</v>
      </c>
      <c r="V7" s="21" t="str">
        <f>IFERROR(VLOOKUP(U7,$A$2:$D$150,2,FALSE),"")</f>
        <v/>
      </c>
      <c r="W7" s="28" t="str">
        <f>IF(IFERROR(VLOOKUP(U7,$A$2:$D$150,4,FALSE),"")=0,"",IFERROR(VLOOKUP(U7,$A$2:$D$150,4,FALSE),""))</f>
        <v/>
      </c>
    </row>
    <row r="8" spans="1:23" x14ac:dyDescent="0.25">
      <c r="A8" s="7" t="s">
        <v>49</v>
      </c>
      <c r="B8" s="8" t="s">
        <v>7</v>
      </c>
      <c r="C8" s="7" t="s">
        <v>51</v>
      </c>
      <c r="N8" s="5">
        <v>2</v>
      </c>
      <c r="O8" s="17" t="s">
        <v>54</v>
      </c>
      <c r="P8" s="21" t="str">
        <f>IFERROR(VLOOKUP(O8,$A$2:$D$150,2,FALSE),"")</f>
        <v>A</v>
      </c>
      <c r="Q8" s="28" t="str">
        <f>IF(IFERROR(VLOOKUP(O8,$A$2:$D$150,4,FALSE),"")=0,"",IFERROR(VLOOKUP(O8,$A$2:$D$150,4,FALSE),""))</f>
        <v/>
      </c>
      <c r="R8" s="5">
        <v>5</v>
      </c>
      <c r="S8" s="5">
        <f>IF(P8="A",CHOOSE(R8,0,2,3,20,50),CHOOSE(R8,0,3,10,26,56))</f>
        <v>50</v>
      </c>
      <c r="T8" s="16">
        <f t="shared" si="0"/>
        <v>218</v>
      </c>
      <c r="U8" s="17" t="s">
        <v>55</v>
      </c>
      <c r="V8" s="21" t="str">
        <f>IFERROR(VLOOKUP(U8,$A$2:$D$150,2,FALSE),"")</f>
        <v>A</v>
      </c>
      <c r="W8" s="28" t="str">
        <f>IF(IFERROR(VLOOKUP(U8,$A$2:$D$150,4,FALSE),"")=0,"",IFERROR(VLOOKUP(U8,$A$2:$D$150,4,FALSE),""))</f>
        <v>―</v>
      </c>
    </row>
    <row r="9" spans="1:23" x14ac:dyDescent="0.25">
      <c r="A9" s="10" t="s">
        <v>15</v>
      </c>
      <c r="B9" s="11" t="s">
        <v>7</v>
      </c>
      <c r="C9" s="10" t="s">
        <v>58</v>
      </c>
      <c r="D9" s="20" t="s">
        <v>10</v>
      </c>
      <c r="N9" s="5">
        <v>2</v>
      </c>
      <c r="O9" s="17" t="s">
        <v>18</v>
      </c>
      <c r="P9" s="21" t="str">
        <f>IFERROR(VLOOKUP(O9,$A$2:$D$150,2,FALSE),"")</f>
        <v>B</v>
      </c>
      <c r="Q9" s="28" t="str">
        <f>IF(IFERROR(VLOOKUP(O9,$A$2:$D$150,4,FALSE),"")=0,"",IFERROR(VLOOKUP(O9,$A$2:$D$150,4,FALSE),""))</f>
        <v/>
      </c>
      <c r="R9" s="5">
        <v>4</v>
      </c>
      <c r="S9" s="5">
        <f>IF(P9="A",CHOOSE(R9,0,2,3,20,50),CHOOSE(R9,0,3,10,26,56))</f>
        <v>26</v>
      </c>
      <c r="T9" s="16">
        <f t="shared" si="0"/>
        <v>244</v>
      </c>
      <c r="U9" s="17" t="s">
        <v>63</v>
      </c>
      <c r="V9" s="21" t="str">
        <f>IFERROR(VLOOKUP(U9,$A$2:$D$150,2,FALSE),"")</f>
        <v>B</v>
      </c>
      <c r="W9" s="28" t="str">
        <f>IF(IFERROR(VLOOKUP(U9,$A$2:$D$150,4,FALSE),"")=0,"",IFERROR(VLOOKUP(U9,$A$2:$D$150,4,FALSE),""))</f>
        <v>―</v>
      </c>
    </row>
    <row r="10" spans="1:23" x14ac:dyDescent="0.25">
      <c r="A10" s="7" t="s">
        <v>22</v>
      </c>
      <c r="B10" s="8" t="s">
        <v>7</v>
      </c>
      <c r="C10" s="7" t="s">
        <v>69</v>
      </c>
      <c r="D10" s="20" t="s">
        <v>14</v>
      </c>
      <c r="N10" s="5">
        <v>2</v>
      </c>
      <c r="O10" s="17" t="s">
        <v>44</v>
      </c>
      <c r="P10" s="21" t="str">
        <f>IFERROR(VLOOKUP(O10,$A$2:$D$150,2,FALSE),"")</f>
        <v>B</v>
      </c>
      <c r="Q10" s="28" t="str">
        <f>IF(IFERROR(VLOOKUP(O10,$A$2:$D$150,4,FALSE),"")=0,"",IFERROR(VLOOKUP(O10,$A$2:$D$150,4,FALSE),""))</f>
        <v>｜</v>
      </c>
      <c r="R10" s="5">
        <v>1</v>
      </c>
      <c r="S10" s="5">
        <f>IF(P10="A",CHOOSE(R10,0,2,3,20,50),CHOOSE(R10,0,3,10,26,56))</f>
        <v>0</v>
      </c>
      <c r="T10" s="16">
        <f t="shared" si="0"/>
        <v>244</v>
      </c>
      <c r="V10" s="21" t="str">
        <f>IFERROR(VLOOKUP(U10,$A$2:$D$150,2,FALSE),"")</f>
        <v/>
      </c>
      <c r="W10" s="28" t="str">
        <f>IF(IFERROR(VLOOKUP(U10,$A$2:$D$150,4,FALSE),"")=0,"",IFERROR(VLOOKUP(U10,$A$2:$D$150,4,FALSE),""))</f>
        <v/>
      </c>
    </row>
    <row r="11" spans="1:23" x14ac:dyDescent="0.25">
      <c r="A11" s="10" t="s">
        <v>31</v>
      </c>
      <c r="B11" s="11" t="s">
        <v>7</v>
      </c>
      <c r="C11" s="10" t="s">
        <v>78</v>
      </c>
      <c r="N11" s="5">
        <v>2</v>
      </c>
      <c r="O11" s="17" t="s">
        <v>49</v>
      </c>
      <c r="P11" s="21" t="str">
        <f>IFERROR(VLOOKUP(O11,$A$2:$D$150,2,FALSE),"")</f>
        <v>B</v>
      </c>
      <c r="Q11" s="28" t="str">
        <f>IF(IFERROR(VLOOKUP(O11,$A$2:$D$150,4,FALSE),"")=0,"",IFERROR(VLOOKUP(O11,$A$2:$D$150,4,FALSE),""))</f>
        <v/>
      </c>
      <c r="R11" s="5">
        <v>1</v>
      </c>
      <c r="S11" s="5">
        <f>IF(P11="A",CHOOSE(R11,0,2,3,20,50),CHOOSE(R11,0,3,10,26,56))</f>
        <v>0</v>
      </c>
      <c r="T11" s="16">
        <f t="shared" si="0"/>
        <v>244</v>
      </c>
      <c r="V11" s="21" t="str">
        <f>IFERROR(VLOOKUP(U11,$A$2:$D$150,2,FALSE),"")</f>
        <v/>
      </c>
      <c r="W11" s="28" t="str">
        <f>IF(IFERROR(VLOOKUP(U11,$A$2:$D$150,4,FALSE),"")=0,"",IFERROR(VLOOKUP(U11,$A$2:$D$150,4,FALSE),""))</f>
        <v/>
      </c>
    </row>
    <row r="12" spans="1:23" x14ac:dyDescent="0.25">
      <c r="A12" s="7" t="s">
        <v>83</v>
      </c>
      <c r="B12" s="8" t="s">
        <v>11</v>
      </c>
      <c r="C12" s="7" t="s">
        <v>84</v>
      </c>
      <c r="D12" s="20" t="s">
        <v>10</v>
      </c>
    </row>
    <row r="13" spans="1:23" x14ac:dyDescent="0.25">
      <c r="A13" s="10" t="s">
        <v>37</v>
      </c>
      <c r="B13" s="11" t="s">
        <v>11</v>
      </c>
      <c r="C13" s="10" t="s">
        <v>87</v>
      </c>
    </row>
    <row r="14" spans="1:23" x14ac:dyDescent="0.25">
      <c r="A14" s="7" t="s">
        <v>90</v>
      </c>
      <c r="B14" s="8" t="s">
        <v>11</v>
      </c>
      <c r="C14" s="7" t="s">
        <v>92</v>
      </c>
    </row>
    <row r="15" spans="1:23" x14ac:dyDescent="0.25">
      <c r="A15" s="10" t="s">
        <v>94</v>
      </c>
      <c r="B15" s="11" t="s">
        <v>7</v>
      </c>
      <c r="C15" s="10" t="s">
        <v>96</v>
      </c>
    </row>
    <row r="16" spans="1:23" x14ac:dyDescent="0.25">
      <c r="A16" s="7" t="s">
        <v>99</v>
      </c>
      <c r="B16" s="8" t="s">
        <v>7</v>
      </c>
      <c r="C16" s="7" t="s">
        <v>101</v>
      </c>
      <c r="D16" s="20" t="s">
        <v>14</v>
      </c>
    </row>
    <row r="17" spans="1:4" x14ac:dyDescent="0.25">
      <c r="A17" s="10" t="s">
        <v>106</v>
      </c>
      <c r="B17" s="11" t="s">
        <v>7</v>
      </c>
      <c r="C17" s="10" t="s">
        <v>107</v>
      </c>
    </row>
    <row r="18" spans="1:4" x14ac:dyDescent="0.25">
      <c r="A18" s="7" t="s">
        <v>110</v>
      </c>
      <c r="B18" s="8" t="s">
        <v>7</v>
      </c>
      <c r="C18" s="7" t="s">
        <v>113</v>
      </c>
    </row>
    <row r="19" spans="1:4" x14ac:dyDescent="0.25">
      <c r="A19" s="10" t="s">
        <v>47</v>
      </c>
      <c r="B19" s="11" t="s">
        <v>11</v>
      </c>
      <c r="C19" s="10" t="s">
        <v>117</v>
      </c>
      <c r="D19" s="20" t="s">
        <v>10</v>
      </c>
    </row>
    <row r="20" spans="1:4" x14ac:dyDescent="0.25">
      <c r="A20" s="7" t="s">
        <v>118</v>
      </c>
      <c r="B20" s="8" t="s">
        <v>7</v>
      </c>
      <c r="C20" s="7" t="s">
        <v>122</v>
      </c>
      <c r="D20" s="20" t="s">
        <v>14</v>
      </c>
    </row>
    <row r="21" spans="1:4" x14ac:dyDescent="0.25">
      <c r="A21" s="10" t="s">
        <v>42</v>
      </c>
      <c r="B21" s="11" t="s">
        <v>11</v>
      </c>
      <c r="C21" s="10" t="s">
        <v>128</v>
      </c>
      <c r="D21" s="20" t="s">
        <v>10</v>
      </c>
    </row>
    <row r="22" spans="1:4" x14ac:dyDescent="0.25">
      <c r="A22" s="7" t="s">
        <v>130</v>
      </c>
      <c r="B22" s="8" t="s">
        <v>11</v>
      </c>
      <c r="C22" s="7" t="s">
        <v>133</v>
      </c>
    </row>
    <row r="23" spans="1:4" x14ac:dyDescent="0.25">
      <c r="A23" s="10" t="s">
        <v>134</v>
      </c>
      <c r="B23" s="11" t="s">
        <v>11</v>
      </c>
      <c r="C23" s="10" t="s">
        <v>133</v>
      </c>
    </row>
    <row r="24" spans="1:4" x14ac:dyDescent="0.25">
      <c r="A24" s="7" t="s">
        <v>138</v>
      </c>
      <c r="B24" s="8" t="s">
        <v>11</v>
      </c>
      <c r="C24" s="7" t="s">
        <v>133</v>
      </c>
    </row>
    <row r="25" spans="1:4" x14ac:dyDescent="0.25">
      <c r="A25" s="10" t="s">
        <v>55</v>
      </c>
      <c r="B25" s="11" t="s">
        <v>11</v>
      </c>
      <c r="C25" s="10" t="s">
        <v>133</v>
      </c>
      <c r="D25" s="20" t="s">
        <v>10</v>
      </c>
    </row>
    <row r="26" spans="1:4" x14ac:dyDescent="0.25">
      <c r="A26" s="7" t="s">
        <v>144</v>
      </c>
      <c r="B26" s="8" t="s">
        <v>11</v>
      </c>
      <c r="C26" s="7" t="s">
        <v>133</v>
      </c>
      <c r="D26" s="20" t="s">
        <v>14</v>
      </c>
    </row>
    <row r="27" spans="1:4" x14ac:dyDescent="0.25">
      <c r="A27" s="10" t="s">
        <v>147</v>
      </c>
      <c r="B27" s="11" t="s">
        <v>11</v>
      </c>
      <c r="C27" s="10" t="s">
        <v>133</v>
      </c>
      <c r="D27" s="20" t="s">
        <v>10</v>
      </c>
    </row>
    <row r="28" spans="1:4" x14ac:dyDescent="0.25">
      <c r="A28" s="7" t="s">
        <v>152</v>
      </c>
      <c r="B28" s="8" t="s">
        <v>11</v>
      </c>
      <c r="C28" s="7" t="s">
        <v>133</v>
      </c>
      <c r="D28" s="20" t="s">
        <v>10</v>
      </c>
    </row>
    <row r="29" spans="1:4" x14ac:dyDescent="0.25">
      <c r="A29" s="10" t="s">
        <v>157</v>
      </c>
      <c r="B29" s="11" t="s">
        <v>11</v>
      </c>
      <c r="C29" s="10" t="s">
        <v>133</v>
      </c>
      <c r="D29" s="20" t="s">
        <v>14</v>
      </c>
    </row>
    <row r="30" spans="1:4" x14ac:dyDescent="0.25">
      <c r="A30" s="7" t="s">
        <v>164</v>
      </c>
      <c r="B30" s="8" t="s">
        <v>11</v>
      </c>
      <c r="C30" s="7" t="s">
        <v>165</v>
      </c>
    </row>
    <row r="31" spans="1:4" x14ac:dyDescent="0.25">
      <c r="A31" s="10" t="s">
        <v>54</v>
      </c>
      <c r="B31" s="11" t="s">
        <v>11</v>
      </c>
      <c r="C31" s="10" t="s">
        <v>165</v>
      </c>
    </row>
    <row r="32" spans="1:4" x14ac:dyDescent="0.25">
      <c r="A32" s="7" t="s">
        <v>171</v>
      </c>
      <c r="B32" s="8" t="s">
        <v>7</v>
      </c>
      <c r="C32" s="7" t="s">
        <v>165</v>
      </c>
      <c r="D32" s="20" t="s">
        <v>14</v>
      </c>
    </row>
    <row r="33" spans="1:4" x14ac:dyDescent="0.25">
      <c r="A33" s="10" t="s">
        <v>63</v>
      </c>
      <c r="B33" s="11" t="s">
        <v>7</v>
      </c>
      <c r="C33" s="10" t="s">
        <v>165</v>
      </c>
      <c r="D33" s="20" t="s">
        <v>10</v>
      </c>
    </row>
    <row r="34" spans="1:4" x14ac:dyDescent="0.25">
      <c r="A34" s="7" t="s">
        <v>177</v>
      </c>
      <c r="B34" s="8" t="s">
        <v>11</v>
      </c>
      <c r="C34" s="7" t="s">
        <v>179</v>
      </c>
    </row>
    <row r="35" spans="1:4" x14ac:dyDescent="0.25">
      <c r="A35" s="10" t="s">
        <v>182</v>
      </c>
      <c r="B35" s="11" t="s">
        <v>7</v>
      </c>
      <c r="C35" s="10" t="s">
        <v>185</v>
      </c>
      <c r="D35" s="20" t="s">
        <v>10</v>
      </c>
    </row>
    <row r="36" spans="1:4" x14ac:dyDescent="0.25">
      <c r="A36" s="7" t="s">
        <v>188</v>
      </c>
      <c r="B36" s="8" t="s">
        <v>7</v>
      </c>
      <c r="C36" s="7" t="s">
        <v>185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/>
  </sheetViews>
  <sheetFormatPr defaultColWidth="14.42578125" defaultRowHeight="14.25" x14ac:dyDescent="0.25"/>
  <cols>
    <col min="1" max="1" width="25.7109375" style="4" customWidth="1"/>
    <col min="2" max="2" width="3.28515625" style="4" bestFit="1" customWidth="1"/>
    <col min="3" max="3" width="60.7109375" style="4" customWidth="1"/>
    <col min="4" max="4" width="3.7109375" style="19" customWidth="1"/>
    <col min="5" max="17" width="3.7109375" style="4" customWidth="1"/>
    <col min="18" max="18" width="5.7109375" style="16" customWidth="1"/>
    <col min="19" max="19" width="25.7109375" style="16" customWidth="1"/>
    <col min="20" max="21" width="3.7109375" style="22" customWidth="1"/>
    <col min="22" max="25" width="3.7109375" style="4" customWidth="1"/>
    <col min="26" max="16384" width="14.42578125" style="4"/>
  </cols>
  <sheetData>
    <row r="1" spans="1:21" x14ac:dyDescent="0.25">
      <c r="A1" s="3" t="s">
        <v>0</v>
      </c>
      <c r="B1" s="3" t="s">
        <v>1</v>
      </c>
      <c r="C1" s="3" t="s">
        <v>2</v>
      </c>
      <c r="H1" s="4">
        <v>1</v>
      </c>
      <c r="I1" s="5">
        <v>2</v>
      </c>
      <c r="J1" s="5">
        <v>3</v>
      </c>
      <c r="K1" s="5">
        <v>4</v>
      </c>
      <c r="L1" s="5">
        <v>5</v>
      </c>
      <c r="N1" s="4">
        <f>SUM(N2:N11)</f>
        <v>20</v>
      </c>
    </row>
    <row r="2" spans="1:21" x14ac:dyDescent="0.25">
      <c r="A2" s="7" t="s">
        <v>4</v>
      </c>
      <c r="B2" s="8" t="s">
        <v>7</v>
      </c>
      <c r="C2" s="7" t="s">
        <v>8</v>
      </c>
      <c r="D2" s="20"/>
      <c r="E2" s="5"/>
      <c r="F2" s="5">
        <v>2</v>
      </c>
      <c r="G2" s="5" t="s">
        <v>11</v>
      </c>
      <c r="H2" s="5">
        <v>0</v>
      </c>
      <c r="I2" s="5">
        <v>2</v>
      </c>
      <c r="J2" s="5">
        <v>8</v>
      </c>
      <c r="K2" s="5">
        <v>20</v>
      </c>
      <c r="L2" s="5">
        <v>50</v>
      </c>
      <c r="N2" s="23">
        <v>2</v>
      </c>
      <c r="O2" s="23" t="s">
        <v>7</v>
      </c>
      <c r="P2" s="23">
        <v>4</v>
      </c>
      <c r="Q2" s="5">
        <f>IF(O2="A",CHOOSE(P2,0,2,3,20,50),CHOOSE(P2,0,3,10,26,56))</f>
        <v>26</v>
      </c>
      <c r="R2" s="17">
        <f>Q2</f>
        <v>26</v>
      </c>
      <c r="S2" s="17" t="s">
        <v>13</v>
      </c>
      <c r="T2" s="21" t="str">
        <f>IFERROR(VLOOKUP(S2,$A$2:$D$150,2,FALSE),"")</f>
        <v>B</v>
      </c>
      <c r="U2" s="28" t="str">
        <f>IF(IFERROR(VLOOKUP(S2,$A$2:$D$150,4,FALSE),"")=0,"",IFERROR(VLOOKUP(S2,$A$2:$D$150,4,FALSE),""))</f>
        <v>｜</v>
      </c>
    </row>
    <row r="3" spans="1:21" x14ac:dyDescent="0.25">
      <c r="A3" s="10" t="s">
        <v>16</v>
      </c>
      <c r="B3" s="11" t="s">
        <v>7</v>
      </c>
      <c r="C3" s="10" t="s">
        <v>8</v>
      </c>
      <c r="D3" s="20"/>
      <c r="E3" s="5"/>
      <c r="F3" s="5">
        <v>2</v>
      </c>
      <c r="G3" s="5" t="s">
        <v>7</v>
      </c>
      <c r="H3" s="5">
        <v>0</v>
      </c>
      <c r="I3" s="5">
        <v>3</v>
      </c>
      <c r="J3" s="5">
        <v>10</v>
      </c>
      <c r="K3" s="5">
        <v>26</v>
      </c>
      <c r="L3" s="5">
        <v>65</v>
      </c>
      <c r="N3" s="23">
        <v>2</v>
      </c>
      <c r="O3" s="23" t="s">
        <v>7</v>
      </c>
      <c r="P3" s="23">
        <v>4</v>
      </c>
      <c r="Q3" s="5">
        <f>IF(O3="A",CHOOSE(P3,0,2,3,20,50),CHOOSE(P3,0,3,10,26,56))</f>
        <v>26</v>
      </c>
      <c r="R3" s="17">
        <f t="shared" ref="R3:R11" si="0">Q3+R2</f>
        <v>52</v>
      </c>
      <c r="S3" s="17" t="s">
        <v>23</v>
      </c>
      <c r="T3" s="21" t="str">
        <f>IFERROR(VLOOKUP(S3,$A$2:$D$150,2,FALSE),"")</f>
        <v>B</v>
      </c>
      <c r="U3" s="28" t="str">
        <f>IF(IFERROR(VLOOKUP(S3,$A$2:$D$150,4,FALSE),"")=0,"",IFERROR(VLOOKUP(S3,$A$2:$D$150,4,FALSE),""))</f>
        <v/>
      </c>
    </row>
    <row r="4" spans="1:21" x14ac:dyDescent="0.25">
      <c r="A4" s="7" t="s">
        <v>24</v>
      </c>
      <c r="B4" s="8" t="s">
        <v>7</v>
      </c>
      <c r="C4" s="7" t="s">
        <v>8</v>
      </c>
      <c r="F4" s="5">
        <v>3</v>
      </c>
      <c r="G4" s="5" t="s">
        <v>11</v>
      </c>
      <c r="H4" s="5">
        <v>0</v>
      </c>
      <c r="I4" s="5">
        <v>1</v>
      </c>
      <c r="J4" s="5">
        <v>6</v>
      </c>
      <c r="K4" s="5">
        <v>16</v>
      </c>
      <c r="L4" s="5">
        <v>40</v>
      </c>
      <c r="N4" s="23">
        <v>2</v>
      </c>
      <c r="O4" s="23" t="s">
        <v>7</v>
      </c>
      <c r="P4" s="23">
        <v>4</v>
      </c>
      <c r="Q4" s="5">
        <f>IF(O4="A",CHOOSE(P4,0,2,3,20,50),CHOOSE(P4,0,3,10,26,56))</f>
        <v>26</v>
      </c>
      <c r="R4" s="16">
        <f t="shared" si="0"/>
        <v>78</v>
      </c>
      <c r="S4" s="17" t="s">
        <v>30</v>
      </c>
      <c r="T4" s="21" t="str">
        <f>IFERROR(VLOOKUP(S4,$A$2:$D$150,2,FALSE),"")</f>
        <v>B</v>
      </c>
      <c r="U4" s="28" t="str">
        <f>IF(IFERROR(VLOOKUP(S4,$A$2:$D$150,4,FALSE),"")=0,"",IFERROR(VLOOKUP(S4,$A$2:$D$150,4,FALSE),""))</f>
        <v/>
      </c>
    </row>
    <row r="5" spans="1:21" x14ac:dyDescent="0.25">
      <c r="A5" s="10" t="s">
        <v>32</v>
      </c>
      <c r="B5" s="11" t="s">
        <v>7</v>
      </c>
      <c r="C5" s="10" t="s">
        <v>8</v>
      </c>
      <c r="D5" s="20"/>
      <c r="E5" s="5"/>
      <c r="F5" s="5">
        <v>3</v>
      </c>
      <c r="G5" s="5" t="s">
        <v>7</v>
      </c>
      <c r="H5" s="5">
        <v>0</v>
      </c>
      <c r="I5" s="5">
        <v>2</v>
      </c>
      <c r="J5" s="5">
        <v>8</v>
      </c>
      <c r="K5" s="5">
        <v>20</v>
      </c>
      <c r="L5" s="5">
        <v>52</v>
      </c>
      <c r="N5" s="23">
        <v>2</v>
      </c>
      <c r="O5" s="23" t="s">
        <v>11</v>
      </c>
      <c r="P5" s="23">
        <v>5</v>
      </c>
      <c r="Q5" s="5">
        <f>IF(O5="A",CHOOSE(P5,0,2,3,20,50),CHOOSE(P5,0,3,10,26,56))</f>
        <v>50</v>
      </c>
      <c r="R5" s="16">
        <f t="shared" si="0"/>
        <v>128</v>
      </c>
      <c r="S5" s="17" t="s">
        <v>71</v>
      </c>
      <c r="T5" s="21" t="str">
        <f>IFERROR(VLOOKUP(S5,$A$2:$D$150,2,FALSE),"")</f>
        <v>A</v>
      </c>
      <c r="U5" s="28" t="str">
        <f>IF(IFERROR(VLOOKUP(S5,$A$2:$D$150,4,FALSE),"")=0,"",IFERROR(VLOOKUP(S5,$A$2:$D$150,4,FALSE),""))</f>
        <v/>
      </c>
    </row>
    <row r="6" spans="1:21" x14ac:dyDescent="0.25">
      <c r="A6" s="7" t="s">
        <v>41</v>
      </c>
      <c r="B6" s="8" t="s">
        <v>7</v>
      </c>
      <c r="C6" s="7" t="s">
        <v>8</v>
      </c>
      <c r="D6" s="20"/>
      <c r="E6" s="5"/>
      <c r="N6" s="23">
        <v>2</v>
      </c>
      <c r="O6" s="23" t="s">
        <v>540</v>
      </c>
      <c r="P6" s="23">
        <v>4</v>
      </c>
      <c r="Q6" s="5">
        <f>IF(O6="A",CHOOSE(P6,0,2,3,20,50),CHOOSE(P6,0,3,10,26,56))</f>
        <v>26</v>
      </c>
      <c r="R6" s="16">
        <f t="shared" si="0"/>
        <v>154</v>
      </c>
      <c r="S6" s="17" t="s">
        <v>41</v>
      </c>
      <c r="T6" s="21" t="str">
        <f>IFERROR(VLOOKUP(S6,$A$2:$D$150,2,FALSE),"")</f>
        <v>B</v>
      </c>
      <c r="U6" s="28" t="str">
        <f>IF(IFERROR(VLOOKUP(S6,$A$2:$D$150,4,FALSE),"")=0,"",IFERROR(VLOOKUP(S6,$A$2:$D$150,4,FALSE),""))</f>
        <v/>
      </c>
    </row>
    <row r="7" spans="1:21" x14ac:dyDescent="0.25">
      <c r="A7" s="10" t="s">
        <v>50</v>
      </c>
      <c r="B7" s="11" t="s">
        <v>11</v>
      </c>
      <c r="C7" s="10" t="s">
        <v>52</v>
      </c>
      <c r="D7" s="20" t="s">
        <v>10</v>
      </c>
      <c r="N7" s="5">
        <v>2</v>
      </c>
      <c r="O7" s="5" t="s">
        <v>11</v>
      </c>
      <c r="P7" s="5">
        <v>4</v>
      </c>
      <c r="Q7" s="5">
        <f>IF(O7="A",CHOOSE(P7,0,2,3,20,50),CHOOSE(P7,0,3,10,26,56))</f>
        <v>20</v>
      </c>
      <c r="R7" s="16">
        <f t="shared" si="0"/>
        <v>174</v>
      </c>
      <c r="S7" s="17" t="s">
        <v>542</v>
      </c>
      <c r="T7" s="21" t="str">
        <f>IFERROR(VLOOKUP(S7,$A$2:$D$150,2,FALSE),"")</f>
        <v>A</v>
      </c>
      <c r="U7" s="28" t="str">
        <f>IF(IFERROR(VLOOKUP(S7,$A$2:$D$150,4,FALSE),"")=0,"",IFERROR(VLOOKUP(S7,$A$2:$D$150,4,FALSE),""))</f>
        <v>｜</v>
      </c>
    </row>
    <row r="8" spans="1:21" x14ac:dyDescent="0.25">
      <c r="A8" s="7" t="s">
        <v>59</v>
      </c>
      <c r="B8" s="8" t="s">
        <v>11</v>
      </c>
      <c r="C8" s="7" t="s">
        <v>61</v>
      </c>
      <c r="D8" s="20" t="s">
        <v>10</v>
      </c>
      <c r="N8" s="5">
        <v>2</v>
      </c>
      <c r="O8" s="5" t="s">
        <v>11</v>
      </c>
      <c r="P8" s="5">
        <v>4</v>
      </c>
      <c r="Q8" s="5">
        <f>IF(O8="A",CHOOSE(P8,0,2,3,20,50),CHOOSE(P8,0,3,10,26,56))</f>
        <v>20</v>
      </c>
      <c r="R8" s="16">
        <f t="shared" si="0"/>
        <v>194</v>
      </c>
      <c r="S8" s="17" t="s">
        <v>65</v>
      </c>
      <c r="T8" s="21" t="str">
        <f>IFERROR(VLOOKUP(S8,$A$2:$D$150,2,FALSE),"")</f>
        <v>A</v>
      </c>
      <c r="U8" s="28" t="str">
        <f>IF(IFERROR(VLOOKUP(S8,$A$2:$D$150,4,FALSE),"")=0,"",IFERROR(VLOOKUP(S8,$A$2:$D$150,4,FALSE),""))</f>
        <v/>
      </c>
    </row>
    <row r="9" spans="1:21" x14ac:dyDescent="0.25">
      <c r="A9" s="10" t="s">
        <v>66</v>
      </c>
      <c r="B9" s="11" t="s">
        <v>11</v>
      </c>
      <c r="C9" s="10" t="s">
        <v>68</v>
      </c>
      <c r="N9" s="5">
        <v>2</v>
      </c>
      <c r="O9" s="5" t="s">
        <v>11</v>
      </c>
      <c r="P9" s="5">
        <v>4</v>
      </c>
      <c r="Q9" s="5">
        <f>IF(O9="A",CHOOSE(P9,0,2,3,20,50),CHOOSE(P9,0,3,10,26,56))</f>
        <v>20</v>
      </c>
      <c r="R9" s="16">
        <f t="shared" si="0"/>
        <v>214</v>
      </c>
      <c r="S9" s="17" t="s">
        <v>48</v>
      </c>
      <c r="T9" s="21" t="str">
        <f>IFERROR(VLOOKUP(S9,$A$2:$D$150,2,FALSE),"")</f>
        <v>A</v>
      </c>
      <c r="U9" s="28" t="str">
        <f>IF(IFERROR(VLOOKUP(S9,$A$2:$D$150,4,FALSE),"")=0,"",IFERROR(VLOOKUP(S9,$A$2:$D$150,4,FALSE),""))</f>
        <v/>
      </c>
    </row>
    <row r="10" spans="1:21" x14ac:dyDescent="0.25">
      <c r="A10" s="7" t="s">
        <v>72</v>
      </c>
      <c r="B10" s="8" t="s">
        <v>11</v>
      </c>
      <c r="C10" s="7" t="s">
        <v>74</v>
      </c>
      <c r="N10" s="5">
        <v>2</v>
      </c>
      <c r="O10" s="5" t="s">
        <v>541</v>
      </c>
      <c r="P10" s="5">
        <v>3</v>
      </c>
      <c r="Q10" s="5">
        <f>IF(O10="A",CHOOSE(P10,0,2,3,20,50),CHOOSE(P10,0,3,10,26,56))</f>
        <v>3</v>
      </c>
      <c r="R10" s="16">
        <f t="shared" si="0"/>
        <v>217</v>
      </c>
      <c r="S10" s="17" t="s">
        <v>39</v>
      </c>
      <c r="T10" s="21" t="str">
        <f>IFERROR(VLOOKUP(S10,$A$2:$D$150,2,FALSE),"")</f>
        <v>A</v>
      </c>
      <c r="U10" s="28" t="str">
        <f>IF(IFERROR(VLOOKUP(S10,$A$2:$D$150,4,FALSE),"")=0,"",IFERROR(VLOOKUP(S10,$A$2:$D$150,4,FALSE),""))</f>
        <v>｜</v>
      </c>
    </row>
    <row r="11" spans="1:21" x14ac:dyDescent="0.25">
      <c r="A11" s="10" t="s">
        <v>79</v>
      </c>
      <c r="B11" s="11" t="s">
        <v>11</v>
      </c>
      <c r="C11" s="10" t="s">
        <v>80</v>
      </c>
      <c r="D11" s="20" t="s">
        <v>14</v>
      </c>
      <c r="N11" s="5">
        <v>2</v>
      </c>
      <c r="O11" s="5" t="s">
        <v>11</v>
      </c>
      <c r="P11" s="5">
        <v>4</v>
      </c>
      <c r="Q11" s="5">
        <f>IF(O11="A",CHOOSE(P11,0,2,3,20,50),CHOOSE(P11,0,3,10,26,56))</f>
        <v>20</v>
      </c>
      <c r="R11" s="16">
        <f t="shared" si="0"/>
        <v>237</v>
      </c>
      <c r="S11" s="17" t="s">
        <v>88</v>
      </c>
      <c r="T11" s="21" t="str">
        <f>IFERROR(VLOOKUP(S11,$A$2:$D$150,2,FALSE),"")</f>
        <v>A</v>
      </c>
      <c r="U11" s="28" t="str">
        <f>IF(IFERROR(VLOOKUP(S11,$A$2:$D$150,4,FALSE),"")=0,"",IFERROR(VLOOKUP(S11,$A$2:$D$150,4,FALSE),""))</f>
        <v/>
      </c>
    </row>
    <row r="12" spans="1:21" x14ac:dyDescent="0.25">
      <c r="A12" s="7" t="s">
        <v>89</v>
      </c>
      <c r="B12" s="8" t="s">
        <v>11</v>
      </c>
      <c r="C12" s="7" t="s">
        <v>93</v>
      </c>
    </row>
    <row r="13" spans="1:21" x14ac:dyDescent="0.25">
      <c r="A13" s="10" t="s">
        <v>95</v>
      </c>
      <c r="B13" s="11" t="s">
        <v>11</v>
      </c>
      <c r="C13" s="10" t="s">
        <v>98</v>
      </c>
    </row>
    <row r="14" spans="1:21" x14ac:dyDescent="0.25">
      <c r="A14" s="7" t="s">
        <v>88</v>
      </c>
      <c r="B14" s="8" t="s">
        <v>11</v>
      </c>
      <c r="C14" s="7" t="s">
        <v>102</v>
      </c>
    </row>
    <row r="15" spans="1:21" x14ac:dyDescent="0.25">
      <c r="A15" s="10" t="s">
        <v>104</v>
      </c>
      <c r="B15" s="11" t="s">
        <v>11</v>
      </c>
      <c r="C15" s="10" t="s">
        <v>109</v>
      </c>
    </row>
    <row r="16" spans="1:21" x14ac:dyDescent="0.25">
      <c r="A16" s="7" t="s">
        <v>112</v>
      </c>
      <c r="B16" s="8" t="s">
        <v>11</v>
      </c>
      <c r="C16" s="7" t="s">
        <v>116</v>
      </c>
      <c r="D16" s="20" t="s">
        <v>14</v>
      </c>
    </row>
    <row r="17" spans="1:4" x14ac:dyDescent="0.25">
      <c r="A17" s="10" t="s">
        <v>71</v>
      </c>
      <c r="B17" s="11" t="s">
        <v>11</v>
      </c>
      <c r="C17" s="10" t="s">
        <v>121</v>
      </c>
    </row>
    <row r="18" spans="1:4" x14ac:dyDescent="0.25">
      <c r="A18" s="7" t="s">
        <v>124</v>
      </c>
      <c r="B18" s="8" t="s">
        <v>7</v>
      </c>
      <c r="C18" s="7" t="s">
        <v>126</v>
      </c>
    </row>
    <row r="19" spans="1:4" x14ac:dyDescent="0.25">
      <c r="A19" s="10" t="s">
        <v>129</v>
      </c>
      <c r="B19" s="11" t="s">
        <v>7</v>
      </c>
      <c r="C19" s="10" t="s">
        <v>132</v>
      </c>
    </row>
    <row r="20" spans="1:4" x14ac:dyDescent="0.25">
      <c r="A20" s="7" t="s">
        <v>23</v>
      </c>
      <c r="B20" s="8" t="s">
        <v>7</v>
      </c>
      <c r="C20" s="7" t="s">
        <v>136</v>
      </c>
    </row>
    <row r="21" spans="1:4" x14ac:dyDescent="0.25">
      <c r="A21" s="10" t="s">
        <v>30</v>
      </c>
      <c r="B21" s="11" t="s">
        <v>7</v>
      </c>
      <c r="C21" s="10" t="s">
        <v>140</v>
      </c>
    </row>
    <row r="22" spans="1:4" x14ac:dyDescent="0.25">
      <c r="A22" s="7" t="s">
        <v>13</v>
      </c>
      <c r="B22" s="8" t="s">
        <v>7</v>
      </c>
      <c r="C22" s="7" t="s">
        <v>143</v>
      </c>
      <c r="D22" s="20" t="s">
        <v>14</v>
      </c>
    </row>
    <row r="23" spans="1:4" x14ac:dyDescent="0.25">
      <c r="A23" s="10" t="s">
        <v>39</v>
      </c>
      <c r="B23" s="11" t="s">
        <v>11</v>
      </c>
      <c r="C23" s="10" t="s">
        <v>150</v>
      </c>
      <c r="D23" s="20" t="s">
        <v>14</v>
      </c>
    </row>
    <row r="24" spans="1:4" x14ac:dyDescent="0.25">
      <c r="A24" s="7" t="s">
        <v>153</v>
      </c>
      <c r="B24" s="8" t="s">
        <v>7</v>
      </c>
      <c r="C24" s="7" t="s">
        <v>155</v>
      </c>
      <c r="D24" s="20" t="s">
        <v>14</v>
      </c>
    </row>
    <row r="25" spans="1:4" x14ac:dyDescent="0.25">
      <c r="A25" s="10" t="s">
        <v>158</v>
      </c>
      <c r="B25" s="11" t="s">
        <v>11</v>
      </c>
      <c r="C25" s="10" t="s">
        <v>160</v>
      </c>
    </row>
    <row r="26" spans="1:4" x14ac:dyDescent="0.25">
      <c r="A26" s="7" t="s">
        <v>162</v>
      </c>
      <c r="B26" s="8" t="s">
        <v>11</v>
      </c>
      <c r="C26" s="7" t="s">
        <v>160</v>
      </c>
    </row>
    <row r="27" spans="1:4" x14ac:dyDescent="0.25">
      <c r="A27" s="10" t="s">
        <v>166</v>
      </c>
      <c r="B27" s="11" t="s">
        <v>11</v>
      </c>
      <c r="C27" s="10" t="s">
        <v>168</v>
      </c>
    </row>
    <row r="28" spans="1:4" x14ac:dyDescent="0.25">
      <c r="A28" s="7" t="s">
        <v>169</v>
      </c>
      <c r="B28" s="8" t="s">
        <v>11</v>
      </c>
      <c r="C28" s="7" t="s">
        <v>168</v>
      </c>
      <c r="D28" s="20" t="s">
        <v>10</v>
      </c>
    </row>
    <row r="29" spans="1:4" x14ac:dyDescent="0.25">
      <c r="A29" s="10" t="s">
        <v>173</v>
      </c>
      <c r="B29" s="11" t="s">
        <v>11</v>
      </c>
      <c r="C29" s="10" t="s">
        <v>168</v>
      </c>
    </row>
    <row r="30" spans="1:4" x14ac:dyDescent="0.25">
      <c r="A30" s="7" t="s">
        <v>175</v>
      </c>
      <c r="B30" s="8" t="s">
        <v>11</v>
      </c>
      <c r="C30" s="7" t="s">
        <v>168</v>
      </c>
    </row>
    <row r="31" spans="1:4" x14ac:dyDescent="0.25">
      <c r="A31" s="10" t="s">
        <v>180</v>
      </c>
      <c r="B31" s="11" t="s">
        <v>11</v>
      </c>
      <c r="C31" s="10" t="s">
        <v>181</v>
      </c>
    </row>
    <row r="32" spans="1:4" x14ac:dyDescent="0.25">
      <c r="A32" s="7" t="s">
        <v>184</v>
      </c>
      <c r="B32" s="8" t="s">
        <v>11</v>
      </c>
      <c r="C32" s="7" t="s">
        <v>181</v>
      </c>
    </row>
    <row r="33" spans="1:4" x14ac:dyDescent="0.25">
      <c r="A33" s="10" t="s">
        <v>187</v>
      </c>
      <c r="B33" s="11" t="s">
        <v>11</v>
      </c>
      <c r="C33" s="10" t="s">
        <v>168</v>
      </c>
    </row>
    <row r="34" spans="1:4" x14ac:dyDescent="0.25">
      <c r="A34" s="7" t="s">
        <v>190</v>
      </c>
      <c r="B34" s="8" t="s">
        <v>11</v>
      </c>
      <c r="C34" s="7" t="s">
        <v>168</v>
      </c>
    </row>
    <row r="35" spans="1:4" x14ac:dyDescent="0.25">
      <c r="A35" s="10" t="s">
        <v>192</v>
      </c>
      <c r="B35" s="11" t="s">
        <v>11</v>
      </c>
      <c r="C35" s="10" t="s">
        <v>181</v>
      </c>
    </row>
    <row r="36" spans="1:4" x14ac:dyDescent="0.25">
      <c r="A36" s="7" t="s">
        <v>194</v>
      </c>
      <c r="B36" s="8" t="s">
        <v>11</v>
      </c>
      <c r="C36" s="7" t="s">
        <v>160</v>
      </c>
    </row>
    <row r="37" spans="1:4" x14ac:dyDescent="0.25">
      <c r="A37" s="10" t="s">
        <v>196</v>
      </c>
      <c r="B37" s="11" t="s">
        <v>11</v>
      </c>
      <c r="C37" s="10" t="s">
        <v>168</v>
      </c>
    </row>
    <row r="38" spans="1:4" x14ac:dyDescent="0.25">
      <c r="A38" s="7" t="s">
        <v>199</v>
      </c>
      <c r="B38" s="8" t="s">
        <v>11</v>
      </c>
      <c r="C38" s="7" t="s">
        <v>168</v>
      </c>
      <c r="D38" s="20" t="s">
        <v>14</v>
      </c>
    </row>
    <row r="39" spans="1:4" x14ac:dyDescent="0.25">
      <c r="A39" s="10" t="s">
        <v>201</v>
      </c>
      <c r="B39" s="11" t="s">
        <v>11</v>
      </c>
      <c r="C39" s="10" t="s">
        <v>168</v>
      </c>
    </row>
    <row r="40" spans="1:4" x14ac:dyDescent="0.25">
      <c r="A40" s="7" t="s">
        <v>204</v>
      </c>
      <c r="B40" s="8" t="s">
        <v>11</v>
      </c>
      <c r="C40" s="7" t="s">
        <v>168</v>
      </c>
    </row>
    <row r="41" spans="1:4" x14ac:dyDescent="0.25">
      <c r="A41" s="10" t="s">
        <v>205</v>
      </c>
      <c r="B41" s="11" t="s">
        <v>11</v>
      </c>
      <c r="C41" s="10" t="s">
        <v>168</v>
      </c>
    </row>
    <row r="42" spans="1:4" x14ac:dyDescent="0.25">
      <c r="A42" s="7" t="s">
        <v>207</v>
      </c>
      <c r="B42" s="8" t="s">
        <v>11</v>
      </c>
      <c r="C42" s="7" t="s">
        <v>168</v>
      </c>
    </row>
    <row r="43" spans="1:4" x14ac:dyDescent="0.25">
      <c r="A43" s="10" t="s">
        <v>208</v>
      </c>
      <c r="B43" s="11" t="s">
        <v>11</v>
      </c>
      <c r="C43" s="10" t="s">
        <v>168</v>
      </c>
    </row>
    <row r="44" spans="1:4" x14ac:dyDescent="0.25">
      <c r="A44" s="7" t="s">
        <v>56</v>
      </c>
      <c r="B44" s="8" t="s">
        <v>11</v>
      </c>
      <c r="C44" s="7" t="s">
        <v>168</v>
      </c>
      <c r="D44" s="20" t="s">
        <v>14</v>
      </c>
    </row>
    <row r="45" spans="1:4" x14ac:dyDescent="0.25">
      <c r="A45" s="10" t="s">
        <v>210</v>
      </c>
      <c r="B45" s="11" t="s">
        <v>11</v>
      </c>
      <c r="C45" s="10" t="s">
        <v>168</v>
      </c>
      <c r="D45" s="20" t="s">
        <v>10</v>
      </c>
    </row>
    <row r="46" spans="1:4" x14ac:dyDescent="0.25">
      <c r="A46" s="7" t="s">
        <v>211</v>
      </c>
      <c r="B46" s="8" t="s">
        <v>11</v>
      </c>
      <c r="C46" s="7" t="s">
        <v>168</v>
      </c>
    </row>
    <row r="47" spans="1:4" x14ac:dyDescent="0.25">
      <c r="A47" s="10" t="s">
        <v>212</v>
      </c>
      <c r="B47" s="11" t="s">
        <v>11</v>
      </c>
      <c r="C47" s="10" t="s">
        <v>168</v>
      </c>
    </row>
    <row r="48" spans="1:4" x14ac:dyDescent="0.25">
      <c r="A48" s="7" t="s">
        <v>213</v>
      </c>
      <c r="B48" s="8" t="s">
        <v>11</v>
      </c>
      <c r="C48" s="7" t="s">
        <v>181</v>
      </c>
      <c r="D48" s="20" t="s">
        <v>10</v>
      </c>
    </row>
    <row r="49" spans="1:4" x14ac:dyDescent="0.25">
      <c r="A49" s="10" t="s">
        <v>214</v>
      </c>
      <c r="B49" s="11" t="s">
        <v>11</v>
      </c>
      <c r="C49" s="10" t="s">
        <v>168</v>
      </c>
      <c r="D49" s="20" t="s">
        <v>10</v>
      </c>
    </row>
    <row r="50" spans="1:4" x14ac:dyDescent="0.25">
      <c r="A50" s="7" t="s">
        <v>215</v>
      </c>
      <c r="B50" s="8" t="s">
        <v>11</v>
      </c>
      <c r="C50" s="7" t="s">
        <v>168</v>
      </c>
    </row>
    <row r="51" spans="1:4" x14ac:dyDescent="0.25">
      <c r="A51" s="10" t="s">
        <v>216</v>
      </c>
      <c r="B51" s="11" t="s">
        <v>11</v>
      </c>
      <c r="C51" s="10" t="s">
        <v>168</v>
      </c>
    </row>
    <row r="52" spans="1:4" x14ac:dyDescent="0.25">
      <c r="A52" s="7" t="s">
        <v>65</v>
      </c>
      <c r="B52" s="8" t="s">
        <v>11</v>
      </c>
      <c r="C52" s="7" t="s">
        <v>160</v>
      </c>
    </row>
    <row r="53" spans="1:4" x14ac:dyDescent="0.25">
      <c r="A53" s="10" t="s">
        <v>217</v>
      </c>
      <c r="B53" s="11" t="s">
        <v>11</v>
      </c>
      <c r="C53" s="10" t="s">
        <v>160</v>
      </c>
    </row>
    <row r="54" spans="1:4" x14ac:dyDescent="0.25">
      <c r="A54" s="7" t="s">
        <v>218</v>
      </c>
      <c r="B54" s="8" t="s">
        <v>11</v>
      </c>
      <c r="C54" s="7" t="s">
        <v>160</v>
      </c>
      <c r="D54" s="20" t="s">
        <v>10</v>
      </c>
    </row>
    <row r="55" spans="1:4" x14ac:dyDescent="0.25">
      <c r="A55" s="10" t="s">
        <v>219</v>
      </c>
      <c r="B55" s="11" t="s">
        <v>11</v>
      </c>
      <c r="C55" s="10" t="s">
        <v>220</v>
      </c>
    </row>
    <row r="56" spans="1:4" x14ac:dyDescent="0.25">
      <c r="A56" s="7" t="s">
        <v>48</v>
      </c>
      <c r="B56" s="8" t="s">
        <v>11</v>
      </c>
      <c r="C56" s="7" t="s">
        <v>168</v>
      </c>
    </row>
    <row r="57" spans="1:4" x14ac:dyDescent="0.25">
      <c r="A57" s="10" t="s">
        <v>221</v>
      </c>
      <c r="B57" s="11" t="s">
        <v>11</v>
      </c>
      <c r="C57" s="10" t="s">
        <v>181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workbookViewId="0">
      <selection sqref="A1:B1"/>
    </sheetView>
  </sheetViews>
  <sheetFormatPr defaultColWidth="14.42578125" defaultRowHeight="14.25" x14ac:dyDescent="0.25"/>
  <cols>
    <col min="1" max="1" width="5.7109375" style="15" customWidth="1"/>
    <col min="2" max="2" width="25.7109375" style="4" customWidth="1"/>
    <col min="3" max="3" width="3.28515625" style="4" bestFit="1" customWidth="1"/>
    <col min="4" max="4" width="60.7109375" style="4" customWidth="1"/>
    <col min="5" max="5" width="3.7109375" style="19" customWidth="1"/>
    <col min="6" max="12" width="3.7109375" style="4" customWidth="1"/>
    <col min="13" max="17" width="3.7109375" style="16" customWidth="1"/>
    <col min="18" max="18" width="5.7109375" style="16" customWidth="1"/>
    <col min="19" max="19" width="25.7109375" style="16" customWidth="1"/>
    <col min="20" max="26" width="3.7109375" style="16" customWidth="1"/>
    <col min="27" max="27" width="5.7109375" style="16" customWidth="1"/>
    <col min="28" max="28" width="25.7109375" style="16" customWidth="1"/>
    <col min="29" max="30" width="3.7109375" style="16" customWidth="1"/>
    <col min="31" max="31" width="14.42578125" style="16"/>
    <col min="32" max="16384" width="14.42578125" style="4"/>
  </cols>
  <sheetData>
    <row r="1" spans="1:30" x14ac:dyDescent="0.25">
      <c r="A1" s="1" t="s">
        <v>0</v>
      </c>
      <c r="B1" s="2"/>
      <c r="C1" s="3" t="s">
        <v>1</v>
      </c>
      <c r="D1" s="3" t="s">
        <v>2</v>
      </c>
      <c r="I1" s="5">
        <v>2</v>
      </c>
      <c r="J1" s="5">
        <v>3</v>
      </c>
      <c r="K1" s="5">
        <v>4</v>
      </c>
      <c r="L1" s="5">
        <v>5</v>
      </c>
      <c r="N1" s="16">
        <f>SUM(N2:N11)</f>
        <v>20</v>
      </c>
      <c r="S1" s="17" t="s">
        <v>228</v>
      </c>
    </row>
    <row r="2" spans="1:30" x14ac:dyDescent="0.25">
      <c r="A2" s="6" t="s">
        <v>224</v>
      </c>
      <c r="B2" s="7" t="s">
        <v>226</v>
      </c>
      <c r="C2" s="8" t="s">
        <v>7</v>
      </c>
      <c r="D2" s="7" t="s">
        <v>227</v>
      </c>
      <c r="E2" s="20"/>
      <c r="F2" s="5"/>
      <c r="G2" s="5">
        <v>2</v>
      </c>
      <c r="H2" s="5" t="s">
        <v>11</v>
      </c>
      <c r="I2" s="5">
        <v>2</v>
      </c>
      <c r="J2" s="5">
        <v>8</v>
      </c>
      <c r="K2" s="5">
        <v>20</v>
      </c>
      <c r="L2" s="5">
        <v>50</v>
      </c>
      <c r="N2" s="17">
        <v>2</v>
      </c>
      <c r="O2" s="17" t="s">
        <v>7</v>
      </c>
      <c r="P2" s="17">
        <v>4</v>
      </c>
      <c r="Q2" s="5">
        <f>IF(O2="A",CHOOSE(P2,0,2,3,20,50),CHOOSE(P2,0,3,10,26,56))</f>
        <v>26</v>
      </c>
      <c r="R2" s="17">
        <f>Q2</f>
        <v>26</v>
      </c>
      <c r="S2" s="17" t="s">
        <v>374</v>
      </c>
      <c r="T2" s="21" t="str">
        <f>IFERROR(VLOOKUP(S2,$B$2:$E$150,2,FALSE),"")</f>
        <v>B</v>
      </c>
      <c r="U2" s="28" t="str">
        <f>IF(IFERROR(VLOOKUP(S2,$B$2:$E$150,4,FALSE),"")=0,"",IFERROR(VLOOKUP(S2,$B$2:$F$150,4,FALSE),""))</f>
        <v/>
      </c>
      <c r="V2" s="17"/>
      <c r="W2" s="17">
        <v>2</v>
      </c>
      <c r="X2" s="17" t="s">
        <v>7</v>
      </c>
      <c r="Y2" s="17">
        <v>4</v>
      </c>
      <c r="Z2" s="5">
        <f>IF(X2="A",CHOOSE(Y2,0,2,3,20,50),CHOOSE(Y2,0,3,10,26,56))</f>
        <v>26</v>
      </c>
      <c r="AA2" s="17">
        <f>Z2</f>
        <v>26</v>
      </c>
      <c r="AB2" s="17"/>
      <c r="AC2" s="21" t="str">
        <f>IFERROR(VLOOKUP(AB2,$B$2:$E$150,2,FALSE),"")</f>
        <v/>
      </c>
      <c r="AD2" s="28" t="str">
        <f>IF(IFERROR(VLOOKUP(AB2,$B$2:$E$150,4,FALSE),"")=0,"",IFERROR(VLOOKUP(AB2,$B$2:$F$150,4,FALSE),""))</f>
        <v/>
      </c>
    </row>
    <row r="3" spans="1:30" x14ac:dyDescent="0.25">
      <c r="A3" s="9"/>
      <c r="B3" s="10" t="s">
        <v>229</v>
      </c>
      <c r="C3" s="11" t="s">
        <v>7</v>
      </c>
      <c r="D3" s="10" t="s">
        <v>227</v>
      </c>
      <c r="E3" s="20" t="s">
        <v>10</v>
      </c>
      <c r="F3" s="5"/>
      <c r="G3" s="5">
        <v>2</v>
      </c>
      <c r="H3" s="5" t="s">
        <v>7</v>
      </c>
      <c r="I3" s="5">
        <v>3</v>
      </c>
      <c r="J3" s="5">
        <v>10</v>
      </c>
      <c r="K3" s="5">
        <v>26</v>
      </c>
      <c r="L3" s="5">
        <v>65</v>
      </c>
      <c r="N3" s="17">
        <v>2</v>
      </c>
      <c r="O3" s="17" t="s">
        <v>7</v>
      </c>
      <c r="P3" s="17">
        <v>4</v>
      </c>
      <c r="Q3" s="5">
        <f>IF(O3="A",CHOOSE(P3,0,2,3,20,50),CHOOSE(P3,0,3,10,26,56))</f>
        <v>26</v>
      </c>
      <c r="R3" s="17">
        <f t="shared" ref="R3:R11" si="0">Q3+R2</f>
        <v>52</v>
      </c>
      <c r="S3" s="17" t="s">
        <v>543</v>
      </c>
      <c r="T3" s="21" t="str">
        <f t="shared" ref="T3:T11" si="1">IFERROR(VLOOKUP(S3,$B$2:$E$150,2,FALSE),"")</f>
        <v>B</v>
      </c>
      <c r="U3" s="28" t="str">
        <f t="shared" ref="U3:U11" si="2">IF(IFERROR(VLOOKUP(S3,$B$2:$E$150,4,FALSE),"")=0,"",IFERROR(VLOOKUP(S3,$B$2:$F$150,4,FALSE),""))</f>
        <v/>
      </c>
      <c r="V3" s="17"/>
      <c r="W3" s="17">
        <v>2</v>
      </c>
      <c r="X3" s="17" t="s">
        <v>7</v>
      </c>
      <c r="Y3" s="17">
        <v>4</v>
      </c>
      <c r="Z3" s="5">
        <f>IF(X3="A",CHOOSE(Y3,0,2,3,20,50),CHOOSE(Y3,0,3,10,26,56))</f>
        <v>26</v>
      </c>
      <c r="AA3" s="17">
        <f t="shared" ref="AA3:AA11" si="3">Z3+AA2</f>
        <v>52</v>
      </c>
      <c r="AB3" s="17"/>
      <c r="AC3" s="21" t="str">
        <f t="shared" ref="AC3:AC11" si="4">IFERROR(VLOOKUP(AB3,$B$2:$E$150,2,FALSE),"")</f>
        <v/>
      </c>
      <c r="AD3" s="28" t="str">
        <f t="shared" ref="AD3:AD11" si="5">IF(IFERROR(VLOOKUP(AB3,$B$2:$E$150,4,FALSE),"")=0,"",IFERROR(VLOOKUP(AB3,$B$2:$F$150,4,FALSE),""))</f>
        <v/>
      </c>
    </row>
    <row r="4" spans="1:30" x14ac:dyDescent="0.25">
      <c r="A4" s="9"/>
      <c r="B4" s="7" t="s">
        <v>232</v>
      </c>
      <c r="C4" s="8" t="s">
        <v>7</v>
      </c>
      <c r="D4" s="7" t="s">
        <v>227</v>
      </c>
      <c r="E4" s="20" t="s">
        <v>14</v>
      </c>
      <c r="G4" s="5">
        <v>3</v>
      </c>
      <c r="H4" s="5" t="s">
        <v>11</v>
      </c>
      <c r="I4" s="5">
        <v>1</v>
      </c>
      <c r="J4" s="5">
        <v>6</v>
      </c>
      <c r="K4" s="5">
        <v>16</v>
      </c>
      <c r="L4" s="5">
        <v>40</v>
      </c>
      <c r="N4" s="17">
        <v>2</v>
      </c>
      <c r="O4" s="17" t="s">
        <v>7</v>
      </c>
      <c r="P4" s="17">
        <v>4</v>
      </c>
      <c r="Q4" s="5">
        <f>IF(O4="A",CHOOSE(P4,0,2,3,20,50),CHOOSE(P4,0,3,10,26,56))</f>
        <v>26</v>
      </c>
      <c r="R4" s="16">
        <f t="shared" si="0"/>
        <v>78</v>
      </c>
      <c r="S4" s="17"/>
      <c r="T4" s="21" t="str">
        <f t="shared" si="1"/>
        <v/>
      </c>
      <c r="U4" s="28" t="str">
        <f t="shared" si="2"/>
        <v/>
      </c>
      <c r="V4" s="17"/>
      <c r="W4" s="17">
        <v>2</v>
      </c>
      <c r="X4" s="17" t="s">
        <v>7</v>
      </c>
      <c r="Y4" s="17">
        <v>4</v>
      </c>
      <c r="Z4" s="5">
        <f>IF(X4="A",CHOOSE(Y4,0,2,3,20,50),CHOOSE(Y4,0,3,10,26,56))</f>
        <v>26</v>
      </c>
      <c r="AA4" s="16">
        <f t="shared" si="3"/>
        <v>78</v>
      </c>
      <c r="AB4" s="17"/>
      <c r="AC4" s="21" t="str">
        <f t="shared" si="4"/>
        <v/>
      </c>
      <c r="AD4" s="28" t="str">
        <f t="shared" si="5"/>
        <v/>
      </c>
    </row>
    <row r="5" spans="1:30" x14ac:dyDescent="0.25">
      <c r="A5" s="9"/>
      <c r="B5" s="10" t="s">
        <v>235</v>
      </c>
      <c r="C5" s="11" t="s">
        <v>7</v>
      </c>
      <c r="D5" s="10" t="s">
        <v>227</v>
      </c>
      <c r="E5" s="20"/>
      <c r="F5" s="5"/>
      <c r="G5" s="5">
        <v>3</v>
      </c>
      <c r="H5" s="5" t="s">
        <v>7</v>
      </c>
      <c r="I5" s="5">
        <v>2</v>
      </c>
      <c r="J5" s="5">
        <v>8</v>
      </c>
      <c r="K5" s="5">
        <v>20</v>
      </c>
      <c r="L5" s="5">
        <v>52</v>
      </c>
      <c r="N5" s="17">
        <v>2</v>
      </c>
      <c r="O5" s="17" t="s">
        <v>11</v>
      </c>
      <c r="P5" s="17">
        <v>5</v>
      </c>
      <c r="Q5" s="5">
        <f>IF(O5="A",CHOOSE(P5,0,2,3,20,50),CHOOSE(P5,0,3,10,26,56))</f>
        <v>50</v>
      </c>
      <c r="R5" s="16">
        <f t="shared" si="0"/>
        <v>128</v>
      </c>
      <c r="S5" s="17"/>
      <c r="T5" s="21" t="str">
        <f t="shared" si="1"/>
        <v/>
      </c>
      <c r="U5" s="28" t="str">
        <f t="shared" si="2"/>
        <v/>
      </c>
      <c r="V5" s="17"/>
      <c r="W5" s="17">
        <v>2</v>
      </c>
      <c r="X5" s="17" t="s">
        <v>11</v>
      </c>
      <c r="Y5" s="17">
        <v>5</v>
      </c>
      <c r="Z5" s="5">
        <f>IF(X5="A",CHOOSE(Y5,0,2,3,20,50),CHOOSE(Y5,0,3,10,26,56))</f>
        <v>50</v>
      </c>
      <c r="AA5" s="16">
        <f t="shared" si="3"/>
        <v>128</v>
      </c>
      <c r="AB5" s="17"/>
      <c r="AC5" s="21" t="str">
        <f t="shared" si="4"/>
        <v/>
      </c>
      <c r="AD5" s="28" t="str">
        <f t="shared" si="5"/>
        <v/>
      </c>
    </row>
    <row r="6" spans="1:30" x14ac:dyDescent="0.25">
      <c r="A6" s="9"/>
      <c r="B6" s="7" t="s">
        <v>238</v>
      </c>
      <c r="C6" s="8" t="s">
        <v>7</v>
      </c>
      <c r="D6" s="7" t="s">
        <v>227</v>
      </c>
      <c r="E6" s="20" t="s">
        <v>10</v>
      </c>
      <c r="F6" s="5"/>
      <c r="N6" s="17">
        <v>2</v>
      </c>
      <c r="O6" s="17" t="s">
        <v>11</v>
      </c>
      <c r="P6" s="17">
        <v>5</v>
      </c>
      <c r="Q6" s="5">
        <f>IF(O6="A",CHOOSE(P6,0,2,3,20,50),CHOOSE(P6,0,3,10,26,56))</f>
        <v>50</v>
      </c>
      <c r="R6" s="16">
        <f t="shared" si="0"/>
        <v>178</v>
      </c>
      <c r="S6" s="17"/>
      <c r="T6" s="21" t="str">
        <f t="shared" si="1"/>
        <v/>
      </c>
      <c r="U6" s="28" t="str">
        <f t="shared" si="2"/>
        <v/>
      </c>
      <c r="V6" s="17"/>
      <c r="W6" s="17">
        <v>2</v>
      </c>
      <c r="X6" s="17" t="s">
        <v>11</v>
      </c>
      <c r="Y6" s="17">
        <v>5</v>
      </c>
      <c r="Z6" s="5">
        <f>IF(X6="A",CHOOSE(Y6,0,2,3,20,50),CHOOSE(Y6,0,3,10,26,56))</f>
        <v>50</v>
      </c>
      <c r="AA6" s="16">
        <f t="shared" si="3"/>
        <v>178</v>
      </c>
      <c r="AB6" s="17"/>
      <c r="AC6" s="21" t="str">
        <f t="shared" si="4"/>
        <v/>
      </c>
      <c r="AD6" s="28" t="str">
        <f t="shared" si="5"/>
        <v/>
      </c>
    </row>
    <row r="7" spans="1:30" x14ac:dyDescent="0.25">
      <c r="A7" s="12" t="s">
        <v>241</v>
      </c>
      <c r="B7" s="10" t="s">
        <v>242</v>
      </c>
      <c r="C7" s="11" t="s">
        <v>11</v>
      </c>
      <c r="D7" s="10" t="s">
        <v>243</v>
      </c>
      <c r="N7" s="17">
        <v>2</v>
      </c>
      <c r="O7" s="17" t="s">
        <v>11</v>
      </c>
      <c r="P7" s="17">
        <v>4</v>
      </c>
      <c r="Q7" s="5">
        <f>IF(O7="A",CHOOSE(P7,0,2,3,20,50),CHOOSE(P7,0,3,10,26,56))</f>
        <v>20</v>
      </c>
      <c r="R7" s="16">
        <f t="shared" si="0"/>
        <v>198</v>
      </c>
      <c r="S7" s="17"/>
      <c r="T7" s="21" t="str">
        <f t="shared" si="1"/>
        <v/>
      </c>
      <c r="U7" s="28" t="str">
        <f t="shared" si="2"/>
        <v/>
      </c>
      <c r="V7" s="17"/>
      <c r="W7" s="17">
        <v>2</v>
      </c>
      <c r="X7" s="17" t="s">
        <v>11</v>
      </c>
      <c r="Y7" s="17">
        <v>4</v>
      </c>
      <c r="Z7" s="5">
        <f>IF(X7="A",CHOOSE(Y7,0,2,3,20,50),CHOOSE(Y7,0,3,10,26,56))</f>
        <v>20</v>
      </c>
      <c r="AA7" s="16">
        <f t="shared" si="3"/>
        <v>198</v>
      </c>
      <c r="AB7" s="17"/>
      <c r="AC7" s="21" t="str">
        <f t="shared" si="4"/>
        <v/>
      </c>
      <c r="AD7" s="28" t="str">
        <f t="shared" si="5"/>
        <v/>
      </c>
    </row>
    <row r="8" spans="1:30" x14ac:dyDescent="0.25">
      <c r="A8" s="9"/>
      <c r="B8" s="7" t="s">
        <v>246</v>
      </c>
      <c r="C8" s="8" t="s">
        <v>11</v>
      </c>
      <c r="D8" s="7" t="s">
        <v>247</v>
      </c>
      <c r="E8" s="20" t="s">
        <v>10</v>
      </c>
      <c r="N8" s="17">
        <v>2</v>
      </c>
      <c r="O8" s="17" t="s">
        <v>11</v>
      </c>
      <c r="P8" s="17">
        <v>4</v>
      </c>
      <c r="Q8" s="5">
        <f>IF(O8="A",CHOOSE(P8,0,2,3,20,50),CHOOSE(P8,0,3,10,26,56))</f>
        <v>20</v>
      </c>
      <c r="R8" s="16">
        <f t="shared" si="0"/>
        <v>218</v>
      </c>
      <c r="S8" s="17"/>
      <c r="T8" s="21" t="str">
        <f t="shared" si="1"/>
        <v/>
      </c>
      <c r="U8" s="28" t="str">
        <f t="shared" si="2"/>
        <v/>
      </c>
      <c r="V8" s="17"/>
      <c r="W8" s="17">
        <v>2</v>
      </c>
      <c r="X8" s="17" t="s">
        <v>11</v>
      </c>
      <c r="Y8" s="17">
        <v>4</v>
      </c>
      <c r="Z8" s="5">
        <f>IF(X8="A",CHOOSE(Y8,0,2,3,20,50),CHOOSE(Y8,0,3,10,26,56))</f>
        <v>20</v>
      </c>
      <c r="AA8" s="16">
        <f t="shared" si="3"/>
        <v>218</v>
      </c>
      <c r="AB8" s="17"/>
      <c r="AC8" s="21" t="str">
        <f t="shared" si="4"/>
        <v/>
      </c>
      <c r="AD8" s="28" t="str">
        <f t="shared" si="5"/>
        <v/>
      </c>
    </row>
    <row r="9" spans="1:30" x14ac:dyDescent="0.25">
      <c r="A9" s="9"/>
      <c r="B9" s="10" t="s">
        <v>250</v>
      </c>
      <c r="C9" s="11" t="s">
        <v>11</v>
      </c>
      <c r="D9" s="10" t="s">
        <v>251</v>
      </c>
      <c r="N9" s="17">
        <v>2</v>
      </c>
      <c r="O9" s="17" t="s">
        <v>11</v>
      </c>
      <c r="P9" s="17">
        <v>4</v>
      </c>
      <c r="Q9" s="5">
        <f>IF(O9="A",CHOOSE(P9,0,2,3,20,50),CHOOSE(P9,0,3,10,26,56))</f>
        <v>20</v>
      </c>
      <c r="R9" s="16">
        <f t="shared" si="0"/>
        <v>238</v>
      </c>
      <c r="S9" s="17"/>
      <c r="T9" s="21" t="str">
        <f t="shared" si="1"/>
        <v/>
      </c>
      <c r="U9" s="28" t="str">
        <f t="shared" si="2"/>
        <v/>
      </c>
      <c r="V9" s="17"/>
      <c r="W9" s="17">
        <v>2</v>
      </c>
      <c r="X9" s="17" t="s">
        <v>11</v>
      </c>
      <c r="Y9" s="17">
        <v>4</v>
      </c>
      <c r="Z9" s="5">
        <f>IF(X9="A",CHOOSE(Y9,0,2,3,20,50),CHOOSE(Y9,0,3,10,26,56))</f>
        <v>20</v>
      </c>
      <c r="AA9" s="16">
        <f t="shared" si="3"/>
        <v>238</v>
      </c>
      <c r="AB9" s="17"/>
      <c r="AC9" s="21" t="str">
        <f t="shared" si="4"/>
        <v/>
      </c>
      <c r="AD9" s="28" t="str">
        <f t="shared" si="5"/>
        <v/>
      </c>
    </row>
    <row r="10" spans="1:30" x14ac:dyDescent="0.25">
      <c r="A10" s="9"/>
      <c r="B10" s="7" t="s">
        <v>254</v>
      </c>
      <c r="C10" s="8" t="s">
        <v>11</v>
      </c>
      <c r="D10" s="7" t="s">
        <v>251</v>
      </c>
      <c r="N10" s="17">
        <v>2</v>
      </c>
      <c r="O10" s="17" t="s">
        <v>7</v>
      </c>
      <c r="P10" s="17">
        <v>2</v>
      </c>
      <c r="Q10" s="5">
        <f>IF(O10="A",CHOOSE(P10,0,2,3,20,50),CHOOSE(P10,0,3,10,26,56))</f>
        <v>3</v>
      </c>
      <c r="R10" s="16">
        <f t="shared" si="0"/>
        <v>241</v>
      </c>
      <c r="S10" s="17"/>
      <c r="T10" s="21" t="str">
        <f t="shared" si="1"/>
        <v/>
      </c>
      <c r="U10" s="28" t="str">
        <f t="shared" si="2"/>
        <v/>
      </c>
      <c r="V10" s="17"/>
      <c r="W10" s="17">
        <v>2</v>
      </c>
      <c r="X10" s="17" t="s">
        <v>7</v>
      </c>
      <c r="Y10" s="17">
        <v>2</v>
      </c>
      <c r="Z10" s="5">
        <f>IF(X10="A",CHOOSE(Y10,0,2,3,20,50),CHOOSE(Y10,0,3,10,26,56))</f>
        <v>3</v>
      </c>
      <c r="AA10" s="16">
        <f t="shared" si="3"/>
        <v>241</v>
      </c>
      <c r="AB10" s="17"/>
      <c r="AC10" s="21" t="str">
        <f t="shared" si="4"/>
        <v/>
      </c>
      <c r="AD10" s="28" t="str">
        <f t="shared" si="5"/>
        <v/>
      </c>
    </row>
    <row r="11" spans="1:30" x14ac:dyDescent="0.25">
      <c r="A11" s="9"/>
      <c r="B11" s="10" t="s">
        <v>256</v>
      </c>
      <c r="C11" s="11" t="s">
        <v>7</v>
      </c>
      <c r="D11" s="10" t="s">
        <v>251</v>
      </c>
      <c r="E11" s="20" t="s">
        <v>10</v>
      </c>
      <c r="N11" s="17">
        <v>2</v>
      </c>
      <c r="O11" s="17" t="s">
        <v>11</v>
      </c>
      <c r="P11" s="17">
        <v>2</v>
      </c>
      <c r="Q11" s="5">
        <f>IF(O11="A",CHOOSE(P11,0,2,3,20,50),CHOOSE(P11,0,3,10,26,56))</f>
        <v>2</v>
      </c>
      <c r="R11" s="16">
        <f t="shared" si="0"/>
        <v>243</v>
      </c>
      <c r="S11" s="17"/>
      <c r="T11" s="21" t="str">
        <f t="shared" si="1"/>
        <v/>
      </c>
      <c r="U11" s="28" t="str">
        <f t="shared" si="2"/>
        <v/>
      </c>
      <c r="V11" s="17"/>
      <c r="W11" s="17">
        <v>2</v>
      </c>
      <c r="X11" s="17" t="s">
        <v>11</v>
      </c>
      <c r="Y11" s="17">
        <v>2</v>
      </c>
      <c r="Z11" s="5">
        <f>IF(X11="A",CHOOSE(Y11,0,2,3,20,50),CHOOSE(Y11,0,3,10,26,56))</f>
        <v>2</v>
      </c>
      <c r="AA11" s="16">
        <f t="shared" si="3"/>
        <v>243</v>
      </c>
      <c r="AC11" s="21" t="str">
        <f t="shared" si="4"/>
        <v/>
      </c>
      <c r="AD11" s="28" t="str">
        <f t="shared" si="5"/>
        <v/>
      </c>
    </row>
    <row r="12" spans="1:30" x14ac:dyDescent="0.25">
      <c r="A12" s="9"/>
      <c r="B12" s="7" t="s">
        <v>260</v>
      </c>
      <c r="C12" s="8" t="s">
        <v>7</v>
      </c>
      <c r="D12" s="7" t="s">
        <v>262</v>
      </c>
      <c r="E12" s="20" t="s">
        <v>14</v>
      </c>
    </row>
    <row r="13" spans="1:30" x14ac:dyDescent="0.25">
      <c r="A13" s="9"/>
      <c r="B13" s="10" t="s">
        <v>264</v>
      </c>
      <c r="C13" s="11" t="s">
        <v>11</v>
      </c>
      <c r="D13" s="10" t="s">
        <v>266</v>
      </c>
      <c r="E13" s="20" t="s">
        <v>14</v>
      </c>
    </row>
    <row r="14" spans="1:30" x14ac:dyDescent="0.25">
      <c r="A14" s="9"/>
      <c r="B14" s="7" t="s">
        <v>267</v>
      </c>
      <c r="C14" s="8" t="s">
        <v>7</v>
      </c>
      <c r="D14" s="7" t="s">
        <v>262</v>
      </c>
    </row>
    <row r="15" spans="1:30" x14ac:dyDescent="0.25">
      <c r="A15" s="9"/>
      <c r="B15" s="10" t="s">
        <v>268</v>
      </c>
      <c r="C15" s="11" t="s">
        <v>7</v>
      </c>
      <c r="D15" s="10" t="s">
        <v>269</v>
      </c>
    </row>
    <row r="16" spans="1:30" x14ac:dyDescent="0.25">
      <c r="A16" s="6" t="s">
        <v>270</v>
      </c>
      <c r="B16" s="7" t="s">
        <v>271</v>
      </c>
      <c r="C16" s="8" t="s">
        <v>11</v>
      </c>
      <c r="D16" s="7" t="s">
        <v>272</v>
      </c>
    </row>
    <row r="17" spans="1:5" x14ac:dyDescent="0.25">
      <c r="A17" s="9"/>
      <c r="B17" s="10" t="s">
        <v>274</v>
      </c>
      <c r="C17" s="11" t="s">
        <v>11</v>
      </c>
      <c r="D17" s="10" t="s">
        <v>276</v>
      </c>
    </row>
    <row r="18" spans="1:5" x14ac:dyDescent="0.25">
      <c r="A18" s="9"/>
      <c r="B18" s="7" t="s">
        <v>278</v>
      </c>
      <c r="C18" s="8" t="s">
        <v>7</v>
      </c>
      <c r="D18" s="7" t="s">
        <v>272</v>
      </c>
      <c r="E18" s="20" t="s">
        <v>14</v>
      </c>
    </row>
    <row r="19" spans="1:5" x14ac:dyDescent="0.25">
      <c r="A19" s="9"/>
      <c r="B19" s="10" t="s">
        <v>280</v>
      </c>
      <c r="C19" s="11" t="s">
        <v>7</v>
      </c>
      <c r="D19" s="10" t="s">
        <v>281</v>
      </c>
    </row>
    <row r="20" spans="1:5" x14ac:dyDescent="0.25">
      <c r="A20" s="9"/>
      <c r="B20" s="7" t="s">
        <v>283</v>
      </c>
      <c r="C20" s="8" t="s">
        <v>7</v>
      </c>
      <c r="D20" s="7" t="s">
        <v>269</v>
      </c>
    </row>
    <row r="21" spans="1:5" x14ac:dyDescent="0.25">
      <c r="A21" s="12" t="s">
        <v>285</v>
      </c>
      <c r="B21" s="10" t="s">
        <v>287</v>
      </c>
      <c r="C21" s="11" t="s">
        <v>11</v>
      </c>
      <c r="D21" s="10" t="s">
        <v>272</v>
      </c>
      <c r="E21" s="20" t="s">
        <v>14</v>
      </c>
    </row>
    <row r="22" spans="1:5" x14ac:dyDescent="0.25">
      <c r="A22" s="9"/>
      <c r="B22" s="7" t="s">
        <v>290</v>
      </c>
      <c r="C22" s="8" t="s">
        <v>11</v>
      </c>
      <c r="D22" s="7" t="s">
        <v>266</v>
      </c>
      <c r="E22" s="20" t="s">
        <v>14</v>
      </c>
    </row>
    <row r="23" spans="1:5" x14ac:dyDescent="0.25">
      <c r="A23" s="9"/>
      <c r="B23" s="10" t="s">
        <v>292</v>
      </c>
      <c r="C23" s="11" t="s">
        <v>11</v>
      </c>
      <c r="D23" s="10" t="s">
        <v>272</v>
      </c>
    </row>
    <row r="24" spans="1:5" x14ac:dyDescent="0.25">
      <c r="A24" s="9"/>
      <c r="B24" s="7" t="s">
        <v>295</v>
      </c>
      <c r="C24" s="8" t="s">
        <v>7</v>
      </c>
      <c r="D24" s="7" t="s">
        <v>269</v>
      </c>
      <c r="E24" s="20" t="s">
        <v>14</v>
      </c>
    </row>
    <row r="25" spans="1:5" x14ac:dyDescent="0.25">
      <c r="A25" s="6" t="s">
        <v>297</v>
      </c>
      <c r="B25" s="10" t="s">
        <v>299</v>
      </c>
      <c r="C25" s="11" t="s">
        <v>7</v>
      </c>
      <c r="D25" s="10" t="s">
        <v>300</v>
      </c>
    </row>
    <row r="26" spans="1:5" x14ac:dyDescent="0.25">
      <c r="A26" s="9"/>
      <c r="B26" s="7" t="s">
        <v>301</v>
      </c>
      <c r="C26" s="8" t="s">
        <v>11</v>
      </c>
      <c r="D26" s="7" t="s">
        <v>272</v>
      </c>
    </row>
    <row r="27" spans="1:5" x14ac:dyDescent="0.25">
      <c r="A27" s="9"/>
      <c r="B27" s="10" t="s">
        <v>302</v>
      </c>
      <c r="C27" s="11" t="s">
        <v>11</v>
      </c>
      <c r="D27" s="10" t="s">
        <v>303</v>
      </c>
      <c r="E27" s="20" t="s">
        <v>14</v>
      </c>
    </row>
    <row r="28" spans="1:5" x14ac:dyDescent="0.25">
      <c r="A28" s="9"/>
      <c r="B28" s="7" t="s">
        <v>304</v>
      </c>
      <c r="C28" s="8" t="s">
        <v>11</v>
      </c>
      <c r="D28" s="7" t="s">
        <v>305</v>
      </c>
    </row>
    <row r="29" spans="1:5" x14ac:dyDescent="0.25">
      <c r="A29" s="9"/>
      <c r="B29" s="10" t="s">
        <v>306</v>
      </c>
      <c r="C29" s="11" t="s">
        <v>7</v>
      </c>
      <c r="D29" s="10" t="s">
        <v>300</v>
      </c>
      <c r="E29" s="20" t="s">
        <v>14</v>
      </c>
    </row>
    <row r="30" spans="1:5" x14ac:dyDescent="0.25">
      <c r="A30" s="9"/>
      <c r="B30" s="7" t="s">
        <v>308</v>
      </c>
      <c r="C30" s="8" t="s">
        <v>7</v>
      </c>
      <c r="D30" s="7" t="s">
        <v>309</v>
      </c>
    </row>
    <row r="31" spans="1:5" x14ac:dyDescent="0.25">
      <c r="A31" s="9"/>
      <c r="B31" s="10" t="s">
        <v>310</v>
      </c>
      <c r="C31" s="11" t="s">
        <v>7</v>
      </c>
      <c r="D31" s="10" t="s">
        <v>300</v>
      </c>
    </row>
    <row r="32" spans="1:5" x14ac:dyDescent="0.25">
      <c r="A32" s="9"/>
      <c r="B32" s="7" t="s">
        <v>312</v>
      </c>
      <c r="C32" s="8" t="s">
        <v>7</v>
      </c>
      <c r="D32" s="7" t="s">
        <v>313</v>
      </c>
    </row>
    <row r="33" spans="1:5" x14ac:dyDescent="0.25">
      <c r="A33" s="9"/>
      <c r="B33" s="10" t="s">
        <v>314</v>
      </c>
      <c r="C33" s="11" t="s">
        <v>7</v>
      </c>
      <c r="D33" s="10" t="s">
        <v>269</v>
      </c>
      <c r="E33" s="20" t="s">
        <v>10</v>
      </c>
    </row>
    <row r="34" spans="1:5" x14ac:dyDescent="0.25">
      <c r="A34" s="12" t="s">
        <v>316</v>
      </c>
      <c r="B34" s="7" t="s">
        <v>319</v>
      </c>
      <c r="C34" s="8" t="s">
        <v>11</v>
      </c>
      <c r="D34" s="7" t="s">
        <v>245</v>
      </c>
    </row>
    <row r="35" spans="1:5" x14ac:dyDescent="0.25">
      <c r="A35" s="9"/>
      <c r="B35" s="10" t="s">
        <v>321</v>
      </c>
      <c r="C35" s="11" t="s">
        <v>7</v>
      </c>
      <c r="D35" s="10" t="s">
        <v>322</v>
      </c>
    </row>
    <row r="36" spans="1:5" x14ac:dyDescent="0.25">
      <c r="A36" s="9"/>
      <c r="B36" s="7" t="s">
        <v>324</v>
      </c>
      <c r="C36" s="8" t="s">
        <v>7</v>
      </c>
      <c r="D36" s="7" t="s">
        <v>269</v>
      </c>
    </row>
    <row r="37" spans="1:5" x14ac:dyDescent="0.25">
      <c r="A37" s="9"/>
      <c r="B37" s="10" t="s">
        <v>325</v>
      </c>
      <c r="C37" s="11" t="s">
        <v>11</v>
      </c>
      <c r="D37" s="10" t="s">
        <v>326</v>
      </c>
      <c r="E37" s="20" t="s">
        <v>10</v>
      </c>
    </row>
    <row r="38" spans="1:5" x14ac:dyDescent="0.25">
      <c r="A38" s="6" t="s">
        <v>328</v>
      </c>
      <c r="B38" s="7" t="s">
        <v>329</v>
      </c>
      <c r="C38" s="8" t="s">
        <v>11</v>
      </c>
      <c r="D38" s="7" t="s">
        <v>303</v>
      </c>
    </row>
    <row r="39" spans="1:5" x14ac:dyDescent="0.25">
      <c r="A39" s="9"/>
      <c r="B39" s="10" t="s">
        <v>331</v>
      </c>
      <c r="C39" s="11" t="s">
        <v>11</v>
      </c>
      <c r="D39" s="10" t="s">
        <v>332</v>
      </c>
    </row>
    <row r="40" spans="1:5" x14ac:dyDescent="0.25">
      <c r="A40" s="9"/>
      <c r="B40" s="7" t="s">
        <v>334</v>
      </c>
      <c r="C40" s="8" t="s">
        <v>11</v>
      </c>
      <c r="D40" s="7" t="s">
        <v>262</v>
      </c>
      <c r="E40" s="20" t="s">
        <v>14</v>
      </c>
    </row>
    <row r="41" spans="1:5" x14ac:dyDescent="0.25">
      <c r="A41" s="9"/>
      <c r="B41" s="10" t="s">
        <v>335</v>
      </c>
      <c r="C41" s="11" t="s">
        <v>7</v>
      </c>
      <c r="D41" s="10" t="s">
        <v>337</v>
      </c>
      <c r="E41" s="20" t="s">
        <v>10</v>
      </c>
    </row>
    <row r="42" spans="1:5" x14ac:dyDescent="0.25">
      <c r="A42" s="9"/>
      <c r="B42" s="7" t="s">
        <v>338</v>
      </c>
      <c r="C42" s="8" t="s">
        <v>7</v>
      </c>
      <c r="D42" s="7" t="s">
        <v>340</v>
      </c>
    </row>
    <row r="43" spans="1:5" x14ac:dyDescent="0.25">
      <c r="A43" s="9"/>
      <c r="B43" s="10" t="s">
        <v>341</v>
      </c>
      <c r="C43" s="11" t="s">
        <v>7</v>
      </c>
      <c r="D43" s="10" t="s">
        <v>262</v>
      </c>
      <c r="E43" s="20" t="s">
        <v>14</v>
      </c>
    </row>
    <row r="44" spans="1:5" x14ac:dyDescent="0.25">
      <c r="A44" s="9"/>
      <c r="B44" s="7" t="s">
        <v>343</v>
      </c>
      <c r="C44" s="8" t="s">
        <v>7</v>
      </c>
      <c r="D44" s="7" t="s">
        <v>340</v>
      </c>
    </row>
    <row r="45" spans="1:5" x14ac:dyDescent="0.25">
      <c r="A45" s="9"/>
      <c r="B45" s="10" t="s">
        <v>344</v>
      </c>
      <c r="C45" s="11" t="s">
        <v>7</v>
      </c>
      <c r="D45" s="10" t="s">
        <v>269</v>
      </c>
      <c r="E45" s="20" t="s">
        <v>10</v>
      </c>
    </row>
    <row r="46" spans="1:5" x14ac:dyDescent="0.25">
      <c r="A46" s="12" t="s">
        <v>347</v>
      </c>
      <c r="B46" s="7" t="s">
        <v>348</v>
      </c>
      <c r="C46" s="8" t="s">
        <v>11</v>
      </c>
      <c r="D46" s="7" t="s">
        <v>245</v>
      </c>
      <c r="E46" s="20" t="s">
        <v>14</v>
      </c>
    </row>
    <row r="47" spans="1:5" x14ac:dyDescent="0.25">
      <c r="A47" s="9"/>
      <c r="B47" s="10" t="s">
        <v>350</v>
      </c>
      <c r="C47" s="11" t="s">
        <v>11</v>
      </c>
      <c r="D47" s="10" t="s">
        <v>262</v>
      </c>
      <c r="E47" s="20" t="s">
        <v>14</v>
      </c>
    </row>
    <row r="48" spans="1:5" x14ac:dyDescent="0.25">
      <c r="A48" s="9"/>
      <c r="B48" s="7" t="s">
        <v>353</v>
      </c>
      <c r="C48" s="8" t="s">
        <v>11</v>
      </c>
      <c r="D48" s="7" t="s">
        <v>245</v>
      </c>
      <c r="E48" s="20" t="s">
        <v>14</v>
      </c>
    </row>
    <row r="49" spans="1:5" x14ac:dyDescent="0.25">
      <c r="A49" s="9"/>
      <c r="B49" s="10" t="s">
        <v>355</v>
      </c>
      <c r="C49" s="11" t="s">
        <v>7</v>
      </c>
      <c r="D49" s="10" t="s">
        <v>262</v>
      </c>
      <c r="E49" s="20" t="s">
        <v>14</v>
      </c>
    </row>
    <row r="50" spans="1:5" x14ac:dyDescent="0.25">
      <c r="A50" s="9"/>
      <c r="B50" s="7" t="s">
        <v>357</v>
      </c>
      <c r="C50" s="8" t="s">
        <v>11</v>
      </c>
      <c r="D50" s="7" t="s">
        <v>359</v>
      </c>
      <c r="E50" s="20" t="s">
        <v>10</v>
      </c>
    </row>
    <row r="51" spans="1:5" x14ac:dyDescent="0.25">
      <c r="A51" s="9"/>
      <c r="B51" s="10" t="s">
        <v>361</v>
      </c>
      <c r="C51" s="11" t="s">
        <v>7</v>
      </c>
      <c r="D51" s="10" t="s">
        <v>276</v>
      </c>
      <c r="E51" s="20" t="s">
        <v>14</v>
      </c>
    </row>
    <row r="52" spans="1:5" x14ac:dyDescent="0.25">
      <c r="A52" s="9"/>
      <c r="B52" s="7" t="s">
        <v>363</v>
      </c>
      <c r="C52" s="8" t="s">
        <v>7</v>
      </c>
      <c r="D52" s="7" t="s">
        <v>269</v>
      </c>
    </row>
    <row r="53" spans="1:5" x14ac:dyDescent="0.25">
      <c r="A53" s="6" t="s">
        <v>366</v>
      </c>
      <c r="B53" s="10" t="s">
        <v>367</v>
      </c>
      <c r="C53" s="11" t="s">
        <v>11</v>
      </c>
      <c r="D53" s="10" t="s">
        <v>369</v>
      </c>
    </row>
    <row r="54" spans="1:5" x14ac:dyDescent="0.25">
      <c r="A54" s="9"/>
      <c r="B54" s="7" t="s">
        <v>370</v>
      </c>
      <c r="C54" s="8" t="s">
        <v>11</v>
      </c>
      <c r="D54" s="7" t="s">
        <v>371</v>
      </c>
      <c r="E54" s="20" t="s">
        <v>10</v>
      </c>
    </row>
    <row r="55" spans="1:5" x14ac:dyDescent="0.25">
      <c r="A55" s="9"/>
      <c r="B55" s="10" t="s">
        <v>372</v>
      </c>
      <c r="C55" s="11" t="s">
        <v>11</v>
      </c>
      <c r="D55" s="10" t="s">
        <v>276</v>
      </c>
    </row>
    <row r="56" spans="1:5" x14ac:dyDescent="0.25">
      <c r="A56" s="9"/>
      <c r="B56" s="7" t="s">
        <v>374</v>
      </c>
      <c r="C56" s="8" t="s">
        <v>7</v>
      </c>
      <c r="D56" s="7" t="s">
        <v>375</v>
      </c>
    </row>
    <row r="57" spans="1:5" x14ac:dyDescent="0.25">
      <c r="A57" s="9"/>
      <c r="B57" s="10" t="s">
        <v>376</v>
      </c>
      <c r="C57" s="11" t="s">
        <v>7</v>
      </c>
      <c r="D57" s="10" t="s">
        <v>245</v>
      </c>
    </row>
    <row r="58" spans="1:5" x14ac:dyDescent="0.25">
      <c r="A58" s="9"/>
      <c r="B58" s="7" t="s">
        <v>379</v>
      </c>
      <c r="C58" s="8" t="s">
        <v>7</v>
      </c>
      <c r="D58" s="7" t="s">
        <v>380</v>
      </c>
      <c r="E58" s="20" t="s">
        <v>10</v>
      </c>
    </row>
    <row r="59" spans="1:5" x14ac:dyDescent="0.25">
      <c r="A59" s="9"/>
      <c r="B59" s="10" t="s">
        <v>543</v>
      </c>
      <c r="C59" s="11" t="s">
        <v>7</v>
      </c>
      <c r="D59" s="10" t="s">
        <v>269</v>
      </c>
    </row>
    <row r="60" spans="1:5" x14ac:dyDescent="0.25">
      <c r="A60" s="12" t="s">
        <v>383</v>
      </c>
      <c r="B60" s="7" t="s">
        <v>385</v>
      </c>
      <c r="C60" s="8" t="s">
        <v>11</v>
      </c>
      <c r="D60" s="7" t="s">
        <v>387</v>
      </c>
      <c r="E60" s="20" t="s">
        <v>10</v>
      </c>
    </row>
    <row r="61" spans="1:5" x14ac:dyDescent="0.25">
      <c r="A61" s="9"/>
      <c r="B61" s="10" t="s">
        <v>388</v>
      </c>
      <c r="C61" s="11" t="s">
        <v>11</v>
      </c>
      <c r="D61" s="10" t="s">
        <v>390</v>
      </c>
    </row>
    <row r="62" spans="1:5" x14ac:dyDescent="0.25">
      <c r="A62" s="9"/>
      <c r="B62" s="7" t="s">
        <v>391</v>
      </c>
      <c r="C62" s="8" t="s">
        <v>11</v>
      </c>
      <c r="D62" s="7" t="s">
        <v>393</v>
      </c>
    </row>
    <row r="63" spans="1:5" x14ac:dyDescent="0.25">
      <c r="A63" s="9"/>
      <c r="B63" s="10" t="s">
        <v>394</v>
      </c>
      <c r="C63" s="11" t="s">
        <v>11</v>
      </c>
      <c r="D63" s="10" t="s">
        <v>396</v>
      </c>
    </row>
    <row r="64" spans="1:5" x14ac:dyDescent="0.25">
      <c r="A64" s="9"/>
      <c r="B64" s="7" t="s">
        <v>397</v>
      </c>
      <c r="C64" s="8" t="s">
        <v>11</v>
      </c>
      <c r="D64" s="7" t="s">
        <v>399</v>
      </c>
      <c r="E64" s="20" t="s">
        <v>14</v>
      </c>
    </row>
    <row r="65" spans="1:5" x14ac:dyDescent="0.25">
      <c r="A65" s="9"/>
      <c r="B65" s="10" t="s">
        <v>400</v>
      </c>
      <c r="C65" s="11" t="s">
        <v>7</v>
      </c>
      <c r="D65" s="10" t="s">
        <v>240</v>
      </c>
    </row>
    <row r="66" spans="1:5" x14ac:dyDescent="0.25">
      <c r="A66" s="9"/>
      <c r="B66" s="7" t="s">
        <v>402</v>
      </c>
      <c r="C66" s="8" t="s">
        <v>7</v>
      </c>
      <c r="D66" s="7" t="s">
        <v>403</v>
      </c>
      <c r="E66" s="20" t="s">
        <v>14</v>
      </c>
    </row>
    <row r="67" spans="1:5" x14ac:dyDescent="0.25">
      <c r="A67" s="9"/>
      <c r="B67" s="10" t="s">
        <v>404</v>
      </c>
      <c r="C67" s="11" t="s">
        <v>7</v>
      </c>
      <c r="D67" s="10" t="s">
        <v>227</v>
      </c>
      <c r="E67" s="20" t="s">
        <v>14</v>
      </c>
    </row>
    <row r="68" spans="1:5" x14ac:dyDescent="0.25">
      <c r="A68" s="9"/>
      <c r="B68" s="7" t="s">
        <v>406</v>
      </c>
      <c r="C68" s="8" t="s">
        <v>7</v>
      </c>
      <c r="D68" s="7" t="s">
        <v>269</v>
      </c>
      <c r="E68" s="20" t="s">
        <v>10</v>
      </c>
    </row>
    <row r="69" spans="1:5" x14ac:dyDescent="0.25">
      <c r="A69" s="9"/>
      <c r="B69" s="10" t="s">
        <v>410</v>
      </c>
      <c r="C69" s="11" t="s">
        <v>7</v>
      </c>
      <c r="D69" s="10" t="s">
        <v>340</v>
      </c>
    </row>
    <row r="70" spans="1:5" x14ac:dyDescent="0.25">
      <c r="A70" s="6" t="s">
        <v>411</v>
      </c>
      <c r="B70" s="7" t="s">
        <v>413</v>
      </c>
      <c r="C70" s="8" t="s">
        <v>11</v>
      </c>
      <c r="D70" s="7" t="s">
        <v>403</v>
      </c>
    </row>
    <row r="71" spans="1:5" x14ac:dyDescent="0.25">
      <c r="A71" s="9"/>
      <c r="B71" s="10" t="s">
        <v>415</v>
      </c>
      <c r="C71" s="11" t="s">
        <v>11</v>
      </c>
      <c r="D71" s="10" t="s">
        <v>417</v>
      </c>
    </row>
    <row r="72" spans="1:5" x14ac:dyDescent="0.25">
      <c r="A72" s="9"/>
      <c r="B72" s="7" t="s">
        <v>418</v>
      </c>
      <c r="C72" s="8" t="s">
        <v>11</v>
      </c>
      <c r="D72" s="7" t="s">
        <v>262</v>
      </c>
    </row>
    <row r="73" spans="1:5" x14ac:dyDescent="0.25">
      <c r="A73" s="9"/>
      <c r="B73" s="10" t="s">
        <v>420</v>
      </c>
      <c r="C73" s="11" t="s">
        <v>7</v>
      </c>
      <c r="D73" s="10" t="s">
        <v>403</v>
      </c>
      <c r="E73" s="20" t="s">
        <v>14</v>
      </c>
    </row>
    <row r="74" spans="1:5" x14ac:dyDescent="0.25">
      <c r="A74" s="9"/>
      <c r="B74" s="7" t="s">
        <v>422</v>
      </c>
      <c r="C74" s="8" t="s">
        <v>7</v>
      </c>
      <c r="D74" s="7" t="s">
        <v>262</v>
      </c>
    </row>
    <row r="75" spans="1:5" x14ac:dyDescent="0.25">
      <c r="A75" s="9"/>
      <c r="B75" s="10" t="s">
        <v>424</v>
      </c>
      <c r="C75" s="11" t="s">
        <v>7</v>
      </c>
      <c r="D75" s="10" t="s">
        <v>269</v>
      </c>
      <c r="E75" s="20" t="s">
        <v>14</v>
      </c>
    </row>
    <row r="76" spans="1:5" x14ac:dyDescent="0.25">
      <c r="A76" s="12" t="s">
        <v>426</v>
      </c>
      <c r="B76" s="7" t="s">
        <v>428</v>
      </c>
      <c r="C76" s="8" t="s">
        <v>11</v>
      </c>
      <c r="D76" s="7" t="s">
        <v>272</v>
      </c>
      <c r="E76" s="20" t="s">
        <v>14</v>
      </c>
    </row>
    <row r="77" spans="1:5" x14ac:dyDescent="0.25">
      <c r="A77" s="9"/>
      <c r="B77" s="10" t="s">
        <v>430</v>
      </c>
      <c r="C77" s="11" t="s">
        <v>11</v>
      </c>
      <c r="D77" s="10" t="s">
        <v>432</v>
      </c>
      <c r="E77" s="20" t="s">
        <v>14</v>
      </c>
    </row>
    <row r="78" spans="1:5" x14ac:dyDescent="0.25">
      <c r="A78" s="9"/>
      <c r="B78" s="7" t="s">
        <v>433</v>
      </c>
      <c r="C78" s="8" t="s">
        <v>7</v>
      </c>
      <c r="D78" s="7" t="s">
        <v>359</v>
      </c>
    </row>
    <row r="79" spans="1:5" x14ac:dyDescent="0.25">
      <c r="A79" s="9"/>
      <c r="B79" s="10" t="s">
        <v>435</v>
      </c>
      <c r="C79" s="11" t="s">
        <v>7</v>
      </c>
      <c r="D79" s="10" t="s">
        <v>269</v>
      </c>
    </row>
    <row r="80" spans="1:5" x14ac:dyDescent="0.25">
      <c r="A80" s="6" t="s">
        <v>438</v>
      </c>
      <c r="B80" s="7" t="s">
        <v>440</v>
      </c>
      <c r="C80" s="8" t="s">
        <v>11</v>
      </c>
      <c r="D80" s="7" t="s">
        <v>441</v>
      </c>
    </row>
    <row r="81" spans="1:5" x14ac:dyDescent="0.25">
      <c r="A81" s="9"/>
      <c r="B81" s="10" t="s">
        <v>444</v>
      </c>
      <c r="C81" s="11" t="s">
        <v>11</v>
      </c>
      <c r="D81" s="10" t="s">
        <v>403</v>
      </c>
    </row>
    <row r="82" spans="1:5" x14ac:dyDescent="0.25">
      <c r="A82" s="9"/>
      <c r="B82" s="7" t="s">
        <v>446</v>
      </c>
      <c r="C82" s="8" t="s">
        <v>11</v>
      </c>
      <c r="D82" s="7" t="s">
        <v>272</v>
      </c>
    </row>
    <row r="83" spans="1:5" x14ac:dyDescent="0.25">
      <c r="A83" s="9"/>
      <c r="B83" s="10" t="s">
        <v>448</v>
      </c>
      <c r="C83" s="11" t="s">
        <v>7</v>
      </c>
      <c r="D83" s="10" t="s">
        <v>380</v>
      </c>
      <c r="E83" s="20" t="s">
        <v>14</v>
      </c>
    </row>
    <row r="84" spans="1:5" x14ac:dyDescent="0.25">
      <c r="A84" s="9"/>
      <c r="B84" s="7" t="s">
        <v>450</v>
      </c>
      <c r="C84" s="8" t="s">
        <v>7</v>
      </c>
      <c r="D84" s="7" t="s">
        <v>269</v>
      </c>
    </row>
    <row r="85" spans="1:5" x14ac:dyDescent="0.25">
      <c r="A85" s="12" t="s">
        <v>452</v>
      </c>
      <c r="B85" s="10" t="s">
        <v>455</v>
      </c>
      <c r="C85" s="11" t="s">
        <v>11</v>
      </c>
      <c r="D85" s="10" t="s">
        <v>245</v>
      </c>
    </row>
    <row r="86" spans="1:5" x14ac:dyDescent="0.25">
      <c r="A86" s="9"/>
      <c r="B86" s="7" t="s">
        <v>457</v>
      </c>
      <c r="C86" s="8" t="s">
        <v>11</v>
      </c>
      <c r="D86" s="7" t="s">
        <v>266</v>
      </c>
      <c r="E86" s="20" t="s">
        <v>10</v>
      </c>
    </row>
    <row r="87" spans="1:5" x14ac:dyDescent="0.25">
      <c r="A87" s="9"/>
      <c r="B87" s="10" t="s">
        <v>459</v>
      </c>
      <c r="C87" s="11" t="s">
        <v>11</v>
      </c>
      <c r="D87" s="10" t="s">
        <v>245</v>
      </c>
    </row>
    <row r="88" spans="1:5" x14ac:dyDescent="0.25">
      <c r="A88" s="9"/>
      <c r="B88" s="7" t="s">
        <v>462</v>
      </c>
      <c r="C88" s="8" t="s">
        <v>11</v>
      </c>
      <c r="D88" s="7" t="s">
        <v>266</v>
      </c>
    </row>
    <row r="89" spans="1:5" x14ac:dyDescent="0.25">
      <c r="A89" s="9"/>
      <c r="B89" s="10" t="s">
        <v>465</v>
      </c>
      <c r="C89" s="11" t="s">
        <v>7</v>
      </c>
      <c r="D89" s="10" t="s">
        <v>380</v>
      </c>
      <c r="E89" s="20" t="s">
        <v>14</v>
      </c>
    </row>
    <row r="90" spans="1:5" x14ac:dyDescent="0.25">
      <c r="A90" s="9"/>
      <c r="B90" s="7" t="s">
        <v>468</v>
      </c>
      <c r="C90" s="8" t="s">
        <v>7</v>
      </c>
      <c r="D90" s="7" t="s">
        <v>380</v>
      </c>
    </row>
    <row r="91" spans="1:5" x14ac:dyDescent="0.25">
      <c r="A91" s="9"/>
      <c r="B91" s="10" t="s">
        <v>471</v>
      </c>
      <c r="C91" s="11" t="s">
        <v>7</v>
      </c>
      <c r="D91" s="10" t="s">
        <v>269</v>
      </c>
    </row>
    <row r="92" spans="1:5" x14ac:dyDescent="0.25">
      <c r="A92" s="6" t="s">
        <v>474</v>
      </c>
      <c r="B92" s="7" t="s">
        <v>477</v>
      </c>
      <c r="C92" s="8" t="s">
        <v>7</v>
      </c>
      <c r="D92" s="7" t="s">
        <v>276</v>
      </c>
    </row>
    <row r="93" spans="1:5" x14ac:dyDescent="0.25">
      <c r="A93" s="9"/>
      <c r="B93" s="10" t="s">
        <v>479</v>
      </c>
      <c r="C93" s="11" t="s">
        <v>11</v>
      </c>
      <c r="D93" s="10" t="s">
        <v>272</v>
      </c>
    </row>
    <row r="94" spans="1:5" x14ac:dyDescent="0.25">
      <c r="A94" s="9"/>
      <c r="B94" s="7" t="s">
        <v>481</v>
      </c>
      <c r="C94" s="8" t="s">
        <v>7</v>
      </c>
      <c r="D94" s="7" t="s">
        <v>276</v>
      </c>
      <c r="E94" s="20" t="s">
        <v>10</v>
      </c>
    </row>
    <row r="95" spans="1:5" x14ac:dyDescent="0.25">
      <c r="A95" s="9"/>
      <c r="B95" s="10" t="s">
        <v>483</v>
      </c>
      <c r="C95" s="11" t="s">
        <v>11</v>
      </c>
      <c r="D95" s="10" t="s">
        <v>272</v>
      </c>
    </row>
    <row r="96" spans="1:5" x14ac:dyDescent="0.25">
      <c r="A96" s="9"/>
      <c r="B96" s="7" t="s">
        <v>485</v>
      </c>
      <c r="C96" s="8" t="s">
        <v>7</v>
      </c>
      <c r="D96" s="7" t="s">
        <v>272</v>
      </c>
      <c r="E96" s="20" t="s">
        <v>14</v>
      </c>
    </row>
    <row r="97" spans="1:5" x14ac:dyDescent="0.25">
      <c r="A97" s="9"/>
      <c r="B97" s="10" t="s">
        <v>487</v>
      </c>
      <c r="C97" s="11" t="s">
        <v>7</v>
      </c>
      <c r="D97" s="10" t="s">
        <v>489</v>
      </c>
    </row>
    <row r="98" spans="1:5" x14ac:dyDescent="0.25">
      <c r="A98" s="9"/>
      <c r="B98" s="7" t="s">
        <v>491</v>
      </c>
      <c r="C98" s="8" t="s">
        <v>7</v>
      </c>
      <c r="D98" s="7" t="s">
        <v>269</v>
      </c>
    </row>
    <row r="99" spans="1:5" x14ac:dyDescent="0.25">
      <c r="A99" s="13" t="s">
        <v>538</v>
      </c>
      <c r="B99" s="10" t="s">
        <v>493</v>
      </c>
      <c r="C99" s="11" t="s">
        <v>11</v>
      </c>
      <c r="D99" s="10" t="s">
        <v>272</v>
      </c>
      <c r="E99" s="20" t="s">
        <v>10</v>
      </c>
    </row>
    <row r="100" spans="1:5" x14ac:dyDescent="0.25">
      <c r="A100" s="12"/>
      <c r="B100" s="7" t="s">
        <v>495</v>
      </c>
      <c r="C100" s="8" t="s">
        <v>11</v>
      </c>
      <c r="D100" s="7" t="s">
        <v>272</v>
      </c>
    </row>
    <row r="101" spans="1:5" x14ac:dyDescent="0.25">
      <c r="A101" s="12"/>
      <c r="B101" s="10" t="s">
        <v>497</v>
      </c>
      <c r="C101" s="11" t="s">
        <v>11</v>
      </c>
      <c r="D101" s="10" t="s">
        <v>272</v>
      </c>
      <c r="E101" s="20" t="s">
        <v>14</v>
      </c>
    </row>
    <row r="102" spans="1:5" x14ac:dyDescent="0.25">
      <c r="A102" s="12"/>
      <c r="B102" s="7" t="s">
        <v>500</v>
      </c>
      <c r="C102" s="8" t="s">
        <v>11</v>
      </c>
      <c r="D102" s="7" t="s">
        <v>272</v>
      </c>
    </row>
    <row r="103" spans="1:5" x14ac:dyDescent="0.25">
      <c r="A103" s="12"/>
      <c r="B103" s="10" t="s">
        <v>502</v>
      </c>
      <c r="C103" s="11" t="s">
        <v>7</v>
      </c>
      <c r="D103" s="10" t="s">
        <v>272</v>
      </c>
      <c r="E103" s="20" t="s">
        <v>10</v>
      </c>
    </row>
    <row r="104" spans="1:5" x14ac:dyDescent="0.25">
      <c r="A104" s="12"/>
      <c r="B104" s="7" t="s">
        <v>504</v>
      </c>
      <c r="C104" s="8" t="s">
        <v>7</v>
      </c>
      <c r="D104" s="7" t="s">
        <v>272</v>
      </c>
    </row>
    <row r="105" spans="1:5" x14ac:dyDescent="0.25">
      <c r="A105" s="12"/>
      <c r="B105" s="10" t="s">
        <v>506</v>
      </c>
      <c r="C105" s="11" t="s">
        <v>7</v>
      </c>
      <c r="D105" s="10" t="s">
        <v>272</v>
      </c>
      <c r="E105" s="20" t="s">
        <v>14</v>
      </c>
    </row>
    <row r="106" spans="1:5" x14ac:dyDescent="0.25">
      <c r="A106" s="6" t="s">
        <v>539</v>
      </c>
      <c r="B106" s="7" t="s">
        <v>509</v>
      </c>
      <c r="C106" s="8" t="s">
        <v>11</v>
      </c>
      <c r="D106" s="7" t="s">
        <v>303</v>
      </c>
    </row>
    <row r="107" spans="1:5" x14ac:dyDescent="0.25">
      <c r="A107" s="9"/>
      <c r="B107" s="10" t="s">
        <v>512</v>
      </c>
      <c r="C107" s="11" t="s">
        <v>11</v>
      </c>
      <c r="D107" s="10" t="s">
        <v>303</v>
      </c>
      <c r="E107" s="20" t="s">
        <v>14</v>
      </c>
    </row>
    <row r="108" spans="1:5" x14ac:dyDescent="0.25">
      <c r="A108" s="9"/>
      <c r="B108" s="7" t="s">
        <v>514</v>
      </c>
      <c r="C108" s="8" t="s">
        <v>11</v>
      </c>
      <c r="D108" s="7" t="s">
        <v>303</v>
      </c>
      <c r="E108" s="20" t="s">
        <v>10</v>
      </c>
    </row>
    <row r="109" spans="1:5" x14ac:dyDescent="0.25">
      <c r="A109" s="9"/>
      <c r="B109" s="10" t="s">
        <v>516</v>
      </c>
      <c r="C109" s="11" t="s">
        <v>11</v>
      </c>
      <c r="D109" s="10" t="s">
        <v>303</v>
      </c>
      <c r="E109" s="20" t="s">
        <v>10</v>
      </c>
    </row>
    <row r="110" spans="1:5" x14ac:dyDescent="0.25">
      <c r="A110" s="9"/>
      <c r="B110" s="7" t="s">
        <v>518</v>
      </c>
      <c r="C110" s="8" t="s">
        <v>11</v>
      </c>
      <c r="D110" s="7" t="s">
        <v>303</v>
      </c>
      <c r="E110" s="20" t="s">
        <v>14</v>
      </c>
    </row>
    <row r="111" spans="1:5" x14ac:dyDescent="0.25">
      <c r="A111" s="9"/>
      <c r="B111" s="10" t="s">
        <v>520</v>
      </c>
      <c r="C111" s="11" t="s">
        <v>11</v>
      </c>
      <c r="D111" s="10" t="s">
        <v>303</v>
      </c>
    </row>
    <row r="112" spans="1:5" x14ac:dyDescent="0.25">
      <c r="A112" s="9"/>
      <c r="B112" s="7" t="s">
        <v>522</v>
      </c>
      <c r="C112" s="8" t="s">
        <v>7</v>
      </c>
      <c r="D112" s="7" t="s">
        <v>262</v>
      </c>
      <c r="E112" s="20" t="s">
        <v>10</v>
      </c>
    </row>
    <row r="113" spans="1:5" x14ac:dyDescent="0.25">
      <c r="A113" s="9"/>
      <c r="B113" s="10" t="s">
        <v>525</v>
      </c>
      <c r="C113" s="11" t="s">
        <v>7</v>
      </c>
      <c r="D113" s="10" t="s">
        <v>272</v>
      </c>
    </row>
    <row r="114" spans="1:5" x14ac:dyDescent="0.25">
      <c r="A114" s="14" t="s">
        <v>527</v>
      </c>
      <c r="B114" s="7" t="s">
        <v>529</v>
      </c>
      <c r="C114" s="8" t="s">
        <v>7</v>
      </c>
      <c r="D114" s="7" t="s">
        <v>269</v>
      </c>
      <c r="E114" s="20" t="s">
        <v>10</v>
      </c>
    </row>
  </sheetData>
  <mergeCells count="18">
    <mergeCell ref="A1:B1"/>
    <mergeCell ref="A2:A6"/>
    <mergeCell ref="A7:A15"/>
    <mergeCell ref="A38:A45"/>
    <mergeCell ref="A80:A84"/>
    <mergeCell ref="A85:A91"/>
    <mergeCell ref="A92:A98"/>
    <mergeCell ref="A99:A105"/>
    <mergeCell ref="A106:A113"/>
    <mergeCell ref="A16:A20"/>
    <mergeCell ref="A21:A24"/>
    <mergeCell ref="A60:A69"/>
    <mergeCell ref="A70:A75"/>
    <mergeCell ref="A76:A79"/>
    <mergeCell ref="A46:A52"/>
    <mergeCell ref="A53:A59"/>
    <mergeCell ref="A25:A33"/>
    <mergeCell ref="A34:A3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zoomScaleNormal="100" workbookViewId="0">
      <selection sqref="A1:B1"/>
    </sheetView>
  </sheetViews>
  <sheetFormatPr defaultColWidth="14.42578125" defaultRowHeight="14.25" x14ac:dyDescent="0.25"/>
  <cols>
    <col min="1" max="1" width="5.7109375" style="4" customWidth="1"/>
    <col min="2" max="2" width="25.7109375" style="4" customWidth="1"/>
    <col min="3" max="3" width="3.28515625" style="4" bestFit="1" customWidth="1"/>
    <col min="4" max="4" width="60.7109375" style="4" customWidth="1"/>
    <col min="5" max="5" width="3.7109375" style="19" customWidth="1"/>
    <col min="6" max="12" width="3.7109375" style="4" customWidth="1"/>
    <col min="13" max="17" width="3.7109375" style="16" customWidth="1"/>
    <col min="18" max="18" width="5.7109375" style="16" customWidth="1"/>
    <col min="19" max="19" width="25.7109375" style="16" customWidth="1"/>
    <col min="20" max="26" width="3.7109375" style="16" customWidth="1"/>
    <col min="27" max="27" width="5.7109375" style="16" customWidth="1"/>
    <col min="28" max="28" width="25.7109375" style="16" customWidth="1"/>
    <col min="29" max="30" width="3.7109375" style="16" customWidth="1"/>
    <col min="31" max="16384" width="14.42578125" style="4"/>
  </cols>
  <sheetData>
    <row r="1" spans="1:30" x14ac:dyDescent="0.25">
      <c r="A1" s="1" t="s">
        <v>0</v>
      </c>
      <c r="B1" s="2"/>
      <c r="C1" s="3" t="s">
        <v>1</v>
      </c>
      <c r="D1" s="3" t="s">
        <v>2</v>
      </c>
      <c r="I1" s="5">
        <v>2</v>
      </c>
      <c r="J1" s="5">
        <v>3</v>
      </c>
      <c r="K1" s="5">
        <v>4</v>
      </c>
      <c r="L1" s="5">
        <v>5</v>
      </c>
      <c r="N1" s="16">
        <f>SUM(N2:N11)</f>
        <v>20</v>
      </c>
      <c r="S1" s="17" t="s">
        <v>228</v>
      </c>
    </row>
    <row r="2" spans="1:30" x14ac:dyDescent="0.25">
      <c r="A2" s="6" t="s">
        <v>222</v>
      </c>
      <c r="B2" s="7" t="s">
        <v>223</v>
      </c>
      <c r="C2" s="8" t="s">
        <v>11</v>
      </c>
      <c r="D2" s="7" t="s">
        <v>225</v>
      </c>
      <c r="E2" s="20"/>
      <c r="F2" s="5"/>
      <c r="G2" s="5">
        <v>2</v>
      </c>
      <c r="H2" s="5" t="s">
        <v>11</v>
      </c>
      <c r="I2" s="5">
        <v>2</v>
      </c>
      <c r="J2" s="5">
        <v>8</v>
      </c>
      <c r="K2" s="5">
        <v>20</v>
      </c>
      <c r="L2" s="5">
        <v>50</v>
      </c>
      <c r="N2" s="17">
        <v>2</v>
      </c>
      <c r="O2" s="17" t="s">
        <v>7</v>
      </c>
      <c r="P2" s="17">
        <v>4</v>
      </c>
      <c r="Q2" s="5">
        <f>IF(O2="A",CHOOSE(P2,0,2,3,20,50),CHOOSE(P2,0,3,10,26,56))</f>
        <v>26</v>
      </c>
      <c r="R2" s="17">
        <f>Q2</f>
        <v>26</v>
      </c>
      <c r="S2" s="17"/>
      <c r="T2" s="18"/>
      <c r="U2" s="17" t="s">
        <v>10</v>
      </c>
      <c r="V2" s="17"/>
      <c r="W2" s="17">
        <v>2</v>
      </c>
      <c r="X2" s="17" t="s">
        <v>7</v>
      </c>
      <c r="Y2" s="17">
        <v>4</v>
      </c>
      <c r="Z2" s="5">
        <f>IF(X2="A",CHOOSE(Y2,0,2,3,20,50),CHOOSE(Y2,0,3,10,26,56))</f>
        <v>26</v>
      </c>
      <c r="AA2" s="17">
        <f>Z2</f>
        <v>26</v>
      </c>
      <c r="AB2" s="17"/>
      <c r="AC2" s="18"/>
      <c r="AD2" s="17" t="s">
        <v>10</v>
      </c>
    </row>
    <row r="3" spans="1:30" x14ac:dyDescent="0.25">
      <c r="A3" s="9"/>
      <c r="B3" s="10" t="s">
        <v>230</v>
      </c>
      <c r="C3" s="11" t="s">
        <v>11</v>
      </c>
      <c r="D3" s="10" t="s">
        <v>231</v>
      </c>
      <c r="E3" s="20"/>
      <c r="F3" s="5"/>
      <c r="G3" s="5">
        <v>2</v>
      </c>
      <c r="H3" s="5" t="s">
        <v>7</v>
      </c>
      <c r="I3" s="5">
        <v>3</v>
      </c>
      <c r="J3" s="5">
        <v>10</v>
      </c>
      <c r="K3" s="5">
        <v>26</v>
      </c>
      <c r="L3" s="5">
        <v>65</v>
      </c>
      <c r="N3" s="17">
        <v>2</v>
      </c>
      <c r="O3" s="17" t="s">
        <v>7</v>
      </c>
      <c r="P3" s="17">
        <v>4</v>
      </c>
      <c r="Q3" s="5">
        <f>IF(O3="A",CHOOSE(P3,0,2,3,20,50),CHOOSE(P3,0,3,10,26,56))</f>
        <v>26</v>
      </c>
      <c r="R3" s="17">
        <f t="shared" ref="R3:R11" si="0">Q3+R2</f>
        <v>52</v>
      </c>
      <c r="S3" s="17"/>
      <c r="T3" s="18"/>
      <c r="U3" s="17"/>
      <c r="V3" s="17"/>
      <c r="W3" s="17">
        <v>2</v>
      </c>
      <c r="X3" s="17" t="s">
        <v>7</v>
      </c>
      <c r="Y3" s="17">
        <v>4</v>
      </c>
      <c r="Z3" s="5">
        <f>IF(X3="A",CHOOSE(Y3,0,2,3,20,50),CHOOSE(Y3,0,3,10,26,56))</f>
        <v>26</v>
      </c>
      <c r="AA3" s="17">
        <f t="shared" ref="AA3:AA11" si="1">Z3+AA2</f>
        <v>52</v>
      </c>
      <c r="AB3" s="17"/>
      <c r="AC3" s="18"/>
      <c r="AD3" s="18"/>
    </row>
    <row r="4" spans="1:30" x14ac:dyDescent="0.25">
      <c r="A4" s="9"/>
      <c r="B4" s="7" t="s">
        <v>233</v>
      </c>
      <c r="C4" s="8" t="s">
        <v>11</v>
      </c>
      <c r="D4" s="7" t="s">
        <v>234</v>
      </c>
      <c r="G4" s="5">
        <v>3</v>
      </c>
      <c r="H4" s="5" t="s">
        <v>11</v>
      </c>
      <c r="I4" s="5">
        <v>1</v>
      </c>
      <c r="J4" s="5">
        <v>6</v>
      </c>
      <c r="K4" s="5">
        <v>16</v>
      </c>
      <c r="L4" s="5">
        <v>40</v>
      </c>
      <c r="N4" s="17">
        <v>2</v>
      </c>
      <c r="O4" s="17" t="s">
        <v>7</v>
      </c>
      <c r="P4" s="17">
        <v>4</v>
      </c>
      <c r="Q4" s="5">
        <f>IF(O4="A",CHOOSE(P4,0,2,3,20,50),CHOOSE(P4,0,3,10,26,56))</f>
        <v>26</v>
      </c>
      <c r="R4" s="16">
        <f t="shared" si="0"/>
        <v>78</v>
      </c>
      <c r="S4" s="17"/>
      <c r="T4" s="18"/>
      <c r="U4" s="17"/>
      <c r="V4" s="17"/>
      <c r="W4" s="17">
        <v>2</v>
      </c>
      <c r="X4" s="17" t="s">
        <v>7</v>
      </c>
      <c r="Y4" s="17">
        <v>4</v>
      </c>
      <c r="Z4" s="5">
        <f>IF(X4="A",CHOOSE(Y4,0,2,3,20,50),CHOOSE(Y4,0,3,10,26,56))</f>
        <v>26</v>
      </c>
      <c r="AA4" s="16">
        <f t="shared" si="1"/>
        <v>78</v>
      </c>
      <c r="AB4" s="17"/>
      <c r="AC4" s="18"/>
      <c r="AD4" s="18"/>
    </row>
    <row r="5" spans="1:30" x14ac:dyDescent="0.25">
      <c r="A5" s="9"/>
      <c r="B5" s="10" t="s">
        <v>236</v>
      </c>
      <c r="C5" s="11" t="s">
        <v>11</v>
      </c>
      <c r="D5" s="10" t="s">
        <v>237</v>
      </c>
      <c r="E5" s="20"/>
      <c r="F5" s="5"/>
      <c r="G5" s="5">
        <v>3</v>
      </c>
      <c r="H5" s="5" t="s">
        <v>7</v>
      </c>
      <c r="I5" s="5">
        <v>2</v>
      </c>
      <c r="J5" s="5">
        <v>8</v>
      </c>
      <c r="K5" s="5">
        <v>20</v>
      </c>
      <c r="L5" s="5">
        <v>52</v>
      </c>
      <c r="N5" s="17">
        <v>2</v>
      </c>
      <c r="O5" s="17" t="s">
        <v>11</v>
      </c>
      <c r="P5" s="17">
        <v>5</v>
      </c>
      <c r="Q5" s="5">
        <f>IF(O5="A",CHOOSE(P5,0,2,3,20,50),CHOOSE(P5,0,3,10,26,56))</f>
        <v>50</v>
      </c>
      <c r="R5" s="16">
        <f t="shared" si="0"/>
        <v>128</v>
      </c>
      <c r="S5" s="17"/>
      <c r="T5" s="18"/>
      <c r="U5" s="17"/>
      <c r="V5" s="17"/>
      <c r="W5" s="17">
        <v>2</v>
      </c>
      <c r="X5" s="17" t="s">
        <v>11</v>
      </c>
      <c r="Y5" s="17">
        <v>5</v>
      </c>
      <c r="Z5" s="5">
        <f>IF(X5="A",CHOOSE(Y5,0,2,3,20,50),CHOOSE(Y5,0,3,10,26,56))</f>
        <v>50</v>
      </c>
      <c r="AA5" s="16">
        <f t="shared" si="1"/>
        <v>128</v>
      </c>
      <c r="AB5" s="17"/>
      <c r="AC5" s="18"/>
      <c r="AD5" s="18"/>
    </row>
    <row r="6" spans="1:30" x14ac:dyDescent="0.25">
      <c r="A6" s="9"/>
      <c r="B6" s="7" t="s">
        <v>239</v>
      </c>
      <c r="C6" s="8" t="s">
        <v>11</v>
      </c>
      <c r="D6" s="7" t="s">
        <v>240</v>
      </c>
      <c r="E6" s="20" t="s">
        <v>14</v>
      </c>
      <c r="F6" s="5"/>
      <c r="N6" s="17">
        <v>2</v>
      </c>
      <c r="O6" s="17" t="s">
        <v>11</v>
      </c>
      <c r="P6" s="17">
        <v>5</v>
      </c>
      <c r="Q6" s="5">
        <f>IF(O6="A",CHOOSE(P6,0,2,3,20,50),CHOOSE(P6,0,3,10,26,56))</f>
        <v>50</v>
      </c>
      <c r="R6" s="16">
        <f t="shared" si="0"/>
        <v>178</v>
      </c>
      <c r="S6" s="17"/>
      <c r="T6" s="18"/>
      <c r="U6" s="17"/>
      <c r="V6" s="17"/>
      <c r="W6" s="17">
        <v>2</v>
      </c>
      <c r="X6" s="17" t="s">
        <v>11</v>
      </c>
      <c r="Y6" s="17">
        <v>5</v>
      </c>
      <c r="Z6" s="5">
        <f>IF(X6="A",CHOOSE(Y6,0,2,3,20,50),CHOOSE(Y6,0,3,10,26,56))</f>
        <v>50</v>
      </c>
      <c r="AA6" s="16">
        <f t="shared" si="1"/>
        <v>178</v>
      </c>
      <c r="AB6" s="17"/>
      <c r="AC6" s="18"/>
      <c r="AD6" s="18"/>
    </row>
    <row r="7" spans="1:30" x14ac:dyDescent="0.25">
      <c r="A7" s="9"/>
      <c r="B7" s="10" t="s">
        <v>244</v>
      </c>
      <c r="C7" s="11" t="s">
        <v>7</v>
      </c>
      <c r="D7" s="10" t="s">
        <v>245</v>
      </c>
      <c r="N7" s="17">
        <v>2</v>
      </c>
      <c r="O7" s="17" t="s">
        <v>11</v>
      </c>
      <c r="P7" s="17">
        <v>4</v>
      </c>
      <c r="Q7" s="5">
        <f>IF(O7="A",CHOOSE(P7,0,2,3,20,50),CHOOSE(P7,0,3,10,26,56))</f>
        <v>20</v>
      </c>
      <c r="R7" s="16">
        <f t="shared" si="0"/>
        <v>198</v>
      </c>
      <c r="S7" s="17"/>
      <c r="T7" s="18"/>
      <c r="U7" s="17"/>
      <c r="V7" s="17"/>
      <c r="W7" s="17">
        <v>2</v>
      </c>
      <c r="X7" s="17" t="s">
        <v>11</v>
      </c>
      <c r="Y7" s="17">
        <v>4</v>
      </c>
      <c r="Z7" s="5">
        <f>IF(X7="A",CHOOSE(Y7,0,2,3,20,50),CHOOSE(Y7,0,3,10,26,56))</f>
        <v>20</v>
      </c>
      <c r="AA7" s="16">
        <f t="shared" si="1"/>
        <v>198</v>
      </c>
      <c r="AB7" s="17"/>
      <c r="AC7" s="18"/>
      <c r="AD7" s="18"/>
    </row>
    <row r="8" spans="1:30" x14ac:dyDescent="0.25">
      <c r="A8" s="9"/>
      <c r="B8" s="7" t="s">
        <v>248</v>
      </c>
      <c r="C8" s="8" t="s">
        <v>7</v>
      </c>
      <c r="D8" s="7" t="s">
        <v>249</v>
      </c>
      <c r="N8" s="17">
        <v>2</v>
      </c>
      <c r="O8" s="17" t="s">
        <v>11</v>
      </c>
      <c r="P8" s="17">
        <v>4</v>
      </c>
      <c r="Q8" s="5">
        <f>IF(O8="A",CHOOSE(P8,0,2,3,20,50),CHOOSE(P8,0,3,10,26,56))</f>
        <v>20</v>
      </c>
      <c r="R8" s="16">
        <f t="shared" si="0"/>
        <v>218</v>
      </c>
      <c r="S8" s="17"/>
      <c r="T8" s="18"/>
      <c r="U8" s="17"/>
      <c r="V8" s="17"/>
      <c r="W8" s="17">
        <v>2</v>
      </c>
      <c r="X8" s="17" t="s">
        <v>11</v>
      </c>
      <c r="Y8" s="17">
        <v>4</v>
      </c>
      <c r="Z8" s="5">
        <f>IF(X8="A",CHOOSE(Y8,0,2,3,20,50),CHOOSE(Y8,0,3,10,26,56))</f>
        <v>20</v>
      </c>
      <c r="AA8" s="16">
        <f t="shared" si="1"/>
        <v>218</v>
      </c>
      <c r="AB8" s="17"/>
      <c r="AC8" s="18"/>
      <c r="AD8" s="18"/>
    </row>
    <row r="9" spans="1:30" x14ac:dyDescent="0.25">
      <c r="A9" s="12" t="s">
        <v>252</v>
      </c>
      <c r="B9" s="10" t="s">
        <v>253</v>
      </c>
      <c r="C9" s="11" t="s">
        <v>11</v>
      </c>
      <c r="D9" s="10" t="s">
        <v>255</v>
      </c>
      <c r="N9" s="17">
        <v>2</v>
      </c>
      <c r="O9" s="17" t="s">
        <v>11</v>
      </c>
      <c r="P9" s="17">
        <v>4</v>
      </c>
      <c r="Q9" s="5">
        <f>IF(O9="A",CHOOSE(P9,0,2,3,20,50),CHOOSE(P9,0,3,10,26,56))</f>
        <v>20</v>
      </c>
      <c r="R9" s="16">
        <f t="shared" si="0"/>
        <v>238</v>
      </c>
      <c r="S9" s="17"/>
      <c r="T9" s="18"/>
      <c r="U9" s="17"/>
      <c r="V9" s="17"/>
      <c r="W9" s="17">
        <v>2</v>
      </c>
      <c r="X9" s="17" t="s">
        <v>11</v>
      </c>
      <c r="Y9" s="17">
        <v>4</v>
      </c>
      <c r="Z9" s="5">
        <f>IF(X9="A",CHOOSE(Y9,0,2,3,20,50),CHOOSE(Y9,0,3,10,26,56))</f>
        <v>20</v>
      </c>
      <c r="AA9" s="16">
        <f t="shared" si="1"/>
        <v>238</v>
      </c>
      <c r="AB9" s="17"/>
      <c r="AC9" s="18"/>
      <c r="AD9" s="18"/>
    </row>
    <row r="10" spans="1:30" x14ac:dyDescent="0.25">
      <c r="A10" s="9"/>
      <c r="B10" s="7" t="s">
        <v>257</v>
      </c>
      <c r="C10" s="8" t="s">
        <v>11</v>
      </c>
      <c r="D10" s="7" t="s">
        <v>258</v>
      </c>
      <c r="N10" s="17">
        <v>2</v>
      </c>
      <c r="O10" s="17" t="s">
        <v>7</v>
      </c>
      <c r="P10" s="17">
        <v>2</v>
      </c>
      <c r="Q10" s="5">
        <f>IF(O10="A",CHOOSE(P10,0,2,3,20,50),CHOOSE(P10,0,3,10,26,56))</f>
        <v>3</v>
      </c>
      <c r="R10" s="16">
        <f t="shared" si="0"/>
        <v>241</v>
      </c>
      <c r="S10" s="17"/>
      <c r="T10" s="18"/>
      <c r="U10" s="17"/>
      <c r="V10" s="17"/>
      <c r="W10" s="17">
        <v>2</v>
      </c>
      <c r="X10" s="17" t="s">
        <v>7</v>
      </c>
      <c r="Y10" s="17">
        <v>2</v>
      </c>
      <c r="Z10" s="5">
        <f>IF(X10="A",CHOOSE(Y10,0,2,3,20,50),CHOOSE(Y10,0,3,10,26,56))</f>
        <v>3</v>
      </c>
      <c r="AA10" s="16">
        <f t="shared" si="1"/>
        <v>241</v>
      </c>
      <c r="AB10" s="17"/>
      <c r="AC10" s="18"/>
      <c r="AD10" s="18"/>
    </row>
    <row r="11" spans="1:30" x14ac:dyDescent="0.25">
      <c r="A11" s="9"/>
      <c r="B11" s="10" t="s">
        <v>259</v>
      </c>
      <c r="C11" s="11" t="s">
        <v>11</v>
      </c>
      <c r="D11" s="10" t="s">
        <v>261</v>
      </c>
      <c r="E11" s="20" t="s">
        <v>10</v>
      </c>
      <c r="N11" s="17">
        <v>2</v>
      </c>
      <c r="O11" s="17" t="s">
        <v>11</v>
      </c>
      <c r="P11" s="17">
        <v>2</v>
      </c>
      <c r="Q11" s="5">
        <f>IF(O11="A",CHOOSE(P11,0,2,3,20,50),CHOOSE(P11,0,3,10,26,56))</f>
        <v>2</v>
      </c>
      <c r="R11" s="16">
        <f t="shared" si="0"/>
        <v>243</v>
      </c>
      <c r="S11" s="17"/>
      <c r="T11" s="18"/>
      <c r="U11" s="17"/>
      <c r="V11" s="17"/>
      <c r="W11" s="17">
        <v>2</v>
      </c>
      <c r="X11" s="17" t="s">
        <v>11</v>
      </c>
      <c r="Y11" s="17">
        <v>2</v>
      </c>
      <c r="Z11" s="5">
        <f>IF(X11="A",CHOOSE(Y11,0,2,3,20,50),CHOOSE(Y11,0,3,10,26,56))</f>
        <v>2</v>
      </c>
      <c r="AA11" s="16">
        <f t="shared" si="1"/>
        <v>243</v>
      </c>
    </row>
    <row r="12" spans="1:30" x14ac:dyDescent="0.25">
      <c r="A12" s="9"/>
      <c r="B12" s="7" t="s">
        <v>263</v>
      </c>
      <c r="C12" s="8" t="s">
        <v>11</v>
      </c>
      <c r="D12" s="7" t="s">
        <v>265</v>
      </c>
    </row>
    <row r="13" spans="1:30" x14ac:dyDescent="0.25">
      <c r="A13" s="9"/>
      <c r="B13" s="10" t="s">
        <v>273</v>
      </c>
      <c r="C13" s="11" t="s">
        <v>11</v>
      </c>
      <c r="D13" s="10" t="s">
        <v>245</v>
      </c>
      <c r="E13" s="20" t="s">
        <v>275</v>
      </c>
    </row>
    <row r="14" spans="1:30" x14ac:dyDescent="0.25">
      <c r="A14" s="9"/>
      <c r="B14" s="7" t="s">
        <v>277</v>
      </c>
      <c r="C14" s="8" t="s">
        <v>7</v>
      </c>
      <c r="D14" s="7" t="s">
        <v>265</v>
      </c>
    </row>
    <row r="15" spans="1:30" x14ac:dyDescent="0.25">
      <c r="A15" s="9"/>
      <c r="B15" s="10" t="s">
        <v>279</v>
      </c>
      <c r="C15" s="11" t="s">
        <v>7</v>
      </c>
      <c r="D15" s="10" t="s">
        <v>245</v>
      </c>
      <c r="E15" s="20" t="s">
        <v>10</v>
      </c>
    </row>
    <row r="16" spans="1:30" x14ac:dyDescent="0.25">
      <c r="A16" s="6" t="s">
        <v>282</v>
      </c>
      <c r="B16" s="7" t="s">
        <v>284</v>
      </c>
      <c r="C16" s="8" t="s">
        <v>11</v>
      </c>
      <c r="D16" s="7" t="s">
        <v>276</v>
      </c>
      <c r="E16" s="20" t="s">
        <v>10</v>
      </c>
    </row>
    <row r="17" spans="1:5" x14ac:dyDescent="0.25">
      <c r="A17" s="9"/>
      <c r="B17" s="10" t="s">
        <v>286</v>
      </c>
      <c r="C17" s="11" t="s">
        <v>11</v>
      </c>
      <c r="D17" s="10" t="s">
        <v>231</v>
      </c>
      <c r="E17" s="20" t="s">
        <v>10</v>
      </c>
    </row>
    <row r="18" spans="1:5" x14ac:dyDescent="0.25">
      <c r="A18" s="9"/>
      <c r="B18" s="7" t="s">
        <v>288</v>
      </c>
      <c r="C18" s="8" t="s">
        <v>11</v>
      </c>
      <c r="D18" s="7" t="s">
        <v>289</v>
      </c>
    </row>
    <row r="19" spans="1:5" x14ac:dyDescent="0.25">
      <c r="A19" s="9"/>
      <c r="B19" s="10" t="s">
        <v>291</v>
      </c>
      <c r="C19" s="11" t="s">
        <v>11</v>
      </c>
      <c r="D19" s="10" t="s">
        <v>293</v>
      </c>
    </row>
    <row r="20" spans="1:5" x14ac:dyDescent="0.25">
      <c r="A20" s="9"/>
      <c r="B20" s="7" t="s">
        <v>294</v>
      </c>
      <c r="C20" s="8" t="s">
        <v>11</v>
      </c>
      <c r="D20" s="7" t="s">
        <v>245</v>
      </c>
    </row>
    <row r="21" spans="1:5" x14ac:dyDescent="0.25">
      <c r="A21" s="9"/>
      <c r="B21" s="10" t="s">
        <v>296</v>
      </c>
      <c r="C21" s="11" t="s">
        <v>7</v>
      </c>
      <c r="D21" s="10" t="s">
        <v>245</v>
      </c>
    </row>
    <row r="22" spans="1:5" x14ac:dyDescent="0.25">
      <c r="A22" s="9"/>
      <c r="B22" s="7" t="s">
        <v>298</v>
      </c>
      <c r="C22" s="8" t="s">
        <v>7</v>
      </c>
      <c r="D22" s="7" t="s">
        <v>249</v>
      </c>
      <c r="E22" s="20" t="s">
        <v>10</v>
      </c>
    </row>
    <row r="23" spans="1:5" x14ac:dyDescent="0.25">
      <c r="A23" s="12" t="s">
        <v>307</v>
      </c>
      <c r="B23" s="10" t="s">
        <v>311</v>
      </c>
      <c r="C23" s="11" t="s">
        <v>11</v>
      </c>
      <c r="D23" s="10" t="s">
        <v>258</v>
      </c>
      <c r="E23" s="20" t="s">
        <v>14</v>
      </c>
    </row>
    <row r="24" spans="1:5" x14ac:dyDescent="0.25">
      <c r="A24" s="9"/>
      <c r="B24" s="7" t="s">
        <v>315</v>
      </c>
      <c r="C24" s="8" t="s">
        <v>11</v>
      </c>
      <c r="D24" s="7" t="s">
        <v>289</v>
      </c>
      <c r="E24" s="20" t="s">
        <v>14</v>
      </c>
    </row>
    <row r="25" spans="1:5" x14ac:dyDescent="0.25">
      <c r="A25" s="9"/>
      <c r="B25" s="10" t="s">
        <v>317</v>
      </c>
      <c r="C25" s="11" t="s">
        <v>11</v>
      </c>
      <c r="D25" s="10" t="s">
        <v>318</v>
      </c>
      <c r="E25" s="20" t="s">
        <v>14</v>
      </c>
    </row>
    <row r="26" spans="1:5" x14ac:dyDescent="0.25">
      <c r="A26" s="9"/>
      <c r="B26" s="7" t="s">
        <v>320</v>
      </c>
      <c r="C26" s="8" t="s">
        <v>11</v>
      </c>
      <c r="D26" s="7" t="s">
        <v>245</v>
      </c>
      <c r="E26" s="20" t="s">
        <v>10</v>
      </c>
    </row>
    <row r="27" spans="1:5" x14ac:dyDescent="0.25">
      <c r="A27" s="9"/>
      <c r="B27" s="10" t="s">
        <v>323</v>
      </c>
      <c r="C27" s="11" t="s">
        <v>11</v>
      </c>
      <c r="D27" s="10" t="s">
        <v>289</v>
      </c>
      <c r="E27" s="20" t="s">
        <v>10</v>
      </c>
    </row>
    <row r="28" spans="1:5" x14ac:dyDescent="0.25">
      <c r="A28" s="9"/>
      <c r="B28" s="7" t="s">
        <v>327</v>
      </c>
      <c r="C28" s="8" t="s">
        <v>11</v>
      </c>
      <c r="D28" s="7" t="s">
        <v>266</v>
      </c>
    </row>
    <row r="29" spans="1:5" x14ac:dyDescent="0.25">
      <c r="A29" s="9"/>
      <c r="B29" s="10" t="s">
        <v>330</v>
      </c>
      <c r="C29" s="11" t="s">
        <v>11</v>
      </c>
      <c r="D29" s="10" t="s">
        <v>249</v>
      </c>
      <c r="E29" s="20" t="s">
        <v>10</v>
      </c>
    </row>
    <row r="30" spans="1:5" x14ac:dyDescent="0.25">
      <c r="A30" s="9"/>
      <c r="B30" s="7" t="s">
        <v>333</v>
      </c>
      <c r="C30" s="8" t="s">
        <v>7</v>
      </c>
      <c r="D30" s="7" t="s">
        <v>289</v>
      </c>
    </row>
    <row r="31" spans="1:5" x14ac:dyDescent="0.25">
      <c r="A31" s="9"/>
      <c r="B31" s="10" t="s">
        <v>336</v>
      </c>
      <c r="C31" s="11" t="s">
        <v>7</v>
      </c>
      <c r="D31" s="10" t="s">
        <v>245</v>
      </c>
    </row>
    <row r="32" spans="1:5" x14ac:dyDescent="0.25">
      <c r="A32" s="6" t="s">
        <v>339</v>
      </c>
      <c r="B32" s="7" t="s">
        <v>342</v>
      </c>
      <c r="C32" s="8" t="s">
        <v>11</v>
      </c>
      <c r="D32" s="7" t="s">
        <v>276</v>
      </c>
      <c r="E32" s="20" t="s">
        <v>14</v>
      </c>
    </row>
    <row r="33" spans="1:5" x14ac:dyDescent="0.25">
      <c r="A33" s="9"/>
      <c r="B33" s="10" t="s">
        <v>345</v>
      </c>
      <c r="C33" s="11" t="s">
        <v>11</v>
      </c>
      <c r="D33" s="10" t="s">
        <v>346</v>
      </c>
      <c r="E33" s="20" t="s">
        <v>10</v>
      </c>
    </row>
    <row r="34" spans="1:5" x14ac:dyDescent="0.25">
      <c r="A34" s="9"/>
      <c r="B34" s="7" t="s">
        <v>349</v>
      </c>
      <c r="C34" s="8" t="s">
        <v>11</v>
      </c>
      <c r="D34" s="7" t="s">
        <v>351</v>
      </c>
    </row>
    <row r="35" spans="1:5" x14ac:dyDescent="0.25">
      <c r="A35" s="12" t="s">
        <v>352</v>
      </c>
      <c r="B35" s="10" t="s">
        <v>354</v>
      </c>
      <c r="C35" s="11" t="s">
        <v>11</v>
      </c>
      <c r="D35" s="10" t="s">
        <v>356</v>
      </c>
      <c r="E35" s="20" t="s">
        <v>14</v>
      </c>
    </row>
    <row r="36" spans="1:5" x14ac:dyDescent="0.25">
      <c r="A36" s="9"/>
      <c r="B36" s="7" t="s">
        <v>358</v>
      </c>
      <c r="C36" s="8" t="s">
        <v>11</v>
      </c>
      <c r="D36" s="7" t="s">
        <v>360</v>
      </c>
    </row>
    <row r="37" spans="1:5" x14ac:dyDescent="0.25">
      <c r="A37" s="9"/>
      <c r="B37" s="10" t="s">
        <v>362</v>
      </c>
      <c r="C37" s="11" t="s">
        <v>11</v>
      </c>
      <c r="D37" s="10" t="s">
        <v>364</v>
      </c>
    </row>
    <row r="38" spans="1:5" x14ac:dyDescent="0.25">
      <c r="A38" s="6" t="s">
        <v>365</v>
      </c>
      <c r="B38" s="7" t="s">
        <v>368</v>
      </c>
      <c r="C38" s="8" t="s">
        <v>11</v>
      </c>
      <c r="D38" s="7" t="s">
        <v>231</v>
      </c>
      <c r="E38" s="20" t="s">
        <v>10</v>
      </c>
    </row>
    <row r="39" spans="1:5" x14ac:dyDescent="0.25">
      <c r="A39" s="9"/>
      <c r="B39" s="10" t="s">
        <v>373</v>
      </c>
      <c r="C39" s="11" t="s">
        <v>11</v>
      </c>
      <c r="D39" s="10" t="s">
        <v>255</v>
      </c>
      <c r="E39" s="20" t="s">
        <v>14</v>
      </c>
    </row>
    <row r="40" spans="1:5" x14ac:dyDescent="0.25">
      <c r="A40" s="9"/>
      <c r="B40" s="7" t="s">
        <v>377</v>
      </c>
      <c r="C40" s="8" t="s">
        <v>11</v>
      </c>
      <c r="D40" s="7" t="s">
        <v>378</v>
      </c>
    </row>
    <row r="41" spans="1:5" x14ac:dyDescent="0.25">
      <c r="A41" s="9"/>
      <c r="B41" s="10" t="s">
        <v>381</v>
      </c>
      <c r="C41" s="11" t="s">
        <v>11</v>
      </c>
      <c r="D41" s="10" t="s">
        <v>262</v>
      </c>
      <c r="E41" s="20" t="s">
        <v>14</v>
      </c>
    </row>
    <row r="42" spans="1:5" x14ac:dyDescent="0.25">
      <c r="A42" s="9"/>
      <c r="B42" s="7" t="s">
        <v>382</v>
      </c>
      <c r="C42" s="8" t="s">
        <v>7</v>
      </c>
      <c r="D42" s="7" t="s">
        <v>384</v>
      </c>
    </row>
    <row r="43" spans="1:5" x14ac:dyDescent="0.25">
      <c r="A43" s="9"/>
      <c r="B43" s="10" t="s">
        <v>386</v>
      </c>
      <c r="C43" s="11" t="s">
        <v>7</v>
      </c>
      <c r="D43" s="10" t="s">
        <v>245</v>
      </c>
      <c r="E43" s="20" t="s">
        <v>14</v>
      </c>
    </row>
    <row r="44" spans="1:5" x14ac:dyDescent="0.25">
      <c r="A44" s="12" t="s">
        <v>389</v>
      </c>
      <c r="B44" s="7" t="s">
        <v>392</v>
      </c>
      <c r="C44" s="8" t="s">
        <v>11</v>
      </c>
      <c r="D44" s="7" t="s">
        <v>231</v>
      </c>
      <c r="E44" s="20" t="s">
        <v>14</v>
      </c>
    </row>
    <row r="45" spans="1:5" x14ac:dyDescent="0.25">
      <c r="A45" s="9"/>
      <c r="B45" s="10" t="s">
        <v>395</v>
      </c>
      <c r="C45" s="11" t="s">
        <v>11</v>
      </c>
      <c r="D45" s="10" t="s">
        <v>245</v>
      </c>
    </row>
    <row r="46" spans="1:5" x14ac:dyDescent="0.25">
      <c r="A46" s="9"/>
      <c r="B46" s="7" t="s">
        <v>398</v>
      </c>
      <c r="C46" s="8" t="s">
        <v>11</v>
      </c>
      <c r="D46" s="7" t="s">
        <v>378</v>
      </c>
      <c r="E46" s="20" t="s">
        <v>10</v>
      </c>
    </row>
    <row r="47" spans="1:5" x14ac:dyDescent="0.25">
      <c r="A47" s="9"/>
      <c r="B47" s="10" t="s">
        <v>401</v>
      </c>
      <c r="C47" s="11" t="s">
        <v>11</v>
      </c>
      <c r="D47" s="10" t="s">
        <v>249</v>
      </c>
      <c r="E47" s="20" t="s">
        <v>10</v>
      </c>
    </row>
    <row r="48" spans="1:5" x14ac:dyDescent="0.25">
      <c r="A48" s="9"/>
      <c r="B48" s="7" t="s">
        <v>405</v>
      </c>
      <c r="C48" s="8" t="s">
        <v>11</v>
      </c>
      <c r="D48" s="7" t="s">
        <v>249</v>
      </c>
      <c r="E48" s="20" t="s">
        <v>10</v>
      </c>
    </row>
    <row r="49" spans="1:5" x14ac:dyDescent="0.25">
      <c r="A49" s="9"/>
      <c r="B49" s="10" t="s">
        <v>407</v>
      </c>
      <c r="C49" s="11" t="s">
        <v>11</v>
      </c>
      <c r="D49" s="10" t="s">
        <v>408</v>
      </c>
    </row>
    <row r="50" spans="1:5" x14ac:dyDescent="0.25">
      <c r="A50" s="9"/>
      <c r="B50" s="7" t="s">
        <v>409</v>
      </c>
      <c r="C50" s="8" t="s">
        <v>7</v>
      </c>
      <c r="D50" s="7" t="s">
        <v>249</v>
      </c>
      <c r="E50" s="20" t="s">
        <v>14</v>
      </c>
    </row>
    <row r="51" spans="1:5" x14ac:dyDescent="0.25">
      <c r="A51" s="6" t="s">
        <v>412</v>
      </c>
      <c r="B51" s="10" t="s">
        <v>414</v>
      </c>
      <c r="C51" s="11" t="s">
        <v>11</v>
      </c>
      <c r="D51" s="10" t="s">
        <v>245</v>
      </c>
    </row>
    <row r="52" spans="1:5" x14ac:dyDescent="0.25">
      <c r="A52" s="9"/>
      <c r="B52" s="7" t="s">
        <v>416</v>
      </c>
      <c r="C52" s="8" t="s">
        <v>11</v>
      </c>
      <c r="D52" s="7" t="s">
        <v>351</v>
      </c>
    </row>
    <row r="53" spans="1:5" x14ac:dyDescent="0.25">
      <c r="A53" s="9"/>
      <c r="B53" s="10" t="s">
        <v>419</v>
      </c>
      <c r="C53" s="11" t="s">
        <v>11</v>
      </c>
      <c r="D53" s="10" t="s">
        <v>258</v>
      </c>
    </row>
    <row r="54" spans="1:5" x14ac:dyDescent="0.25">
      <c r="A54" s="9"/>
      <c r="B54" s="7" t="s">
        <v>421</v>
      </c>
      <c r="C54" s="8" t="s">
        <v>11</v>
      </c>
      <c r="D54" s="7" t="s">
        <v>245</v>
      </c>
    </row>
    <row r="55" spans="1:5" x14ac:dyDescent="0.25">
      <c r="A55" s="9"/>
      <c r="B55" s="10" t="s">
        <v>423</v>
      </c>
      <c r="C55" s="11" t="s">
        <v>11</v>
      </c>
      <c r="D55" s="10" t="s">
        <v>351</v>
      </c>
      <c r="E55" s="20" t="s">
        <v>10</v>
      </c>
    </row>
    <row r="56" spans="1:5" x14ac:dyDescent="0.25">
      <c r="A56" s="9"/>
      <c r="B56" s="7" t="s">
        <v>425</v>
      </c>
      <c r="C56" s="8" t="s">
        <v>7</v>
      </c>
      <c r="D56" s="7" t="s">
        <v>427</v>
      </c>
      <c r="E56" s="20" t="s">
        <v>14</v>
      </c>
    </row>
    <row r="57" spans="1:5" x14ac:dyDescent="0.25">
      <c r="A57" s="9"/>
      <c r="B57" s="10" t="s">
        <v>429</v>
      </c>
      <c r="C57" s="11" t="s">
        <v>11</v>
      </c>
      <c r="D57" s="10" t="s">
        <v>262</v>
      </c>
      <c r="E57" s="20" t="s">
        <v>10</v>
      </c>
    </row>
    <row r="58" spans="1:5" x14ac:dyDescent="0.25">
      <c r="A58" s="9"/>
      <c r="B58" s="7" t="s">
        <v>431</v>
      </c>
      <c r="C58" s="8" t="s">
        <v>7</v>
      </c>
      <c r="D58" s="7" t="s">
        <v>322</v>
      </c>
    </row>
    <row r="59" spans="1:5" x14ac:dyDescent="0.25">
      <c r="A59" s="9"/>
      <c r="B59" s="10" t="s">
        <v>434</v>
      </c>
      <c r="C59" s="11" t="s">
        <v>7</v>
      </c>
      <c r="D59" s="10" t="s">
        <v>262</v>
      </c>
    </row>
    <row r="60" spans="1:5" x14ac:dyDescent="0.25">
      <c r="A60" s="12" t="s">
        <v>436</v>
      </c>
      <c r="B60" s="7" t="s">
        <v>437</v>
      </c>
      <c r="C60" s="8" t="s">
        <v>11</v>
      </c>
      <c r="D60" s="7" t="s">
        <v>266</v>
      </c>
    </row>
    <row r="61" spans="1:5" x14ac:dyDescent="0.25">
      <c r="A61" s="9"/>
      <c r="B61" s="10" t="s">
        <v>439</v>
      </c>
      <c r="C61" s="11" t="s">
        <v>11</v>
      </c>
      <c r="D61" s="10" t="s">
        <v>231</v>
      </c>
      <c r="E61" s="20" t="s">
        <v>10</v>
      </c>
    </row>
    <row r="62" spans="1:5" x14ac:dyDescent="0.25">
      <c r="A62" s="9"/>
      <c r="B62" s="7" t="s">
        <v>442</v>
      </c>
      <c r="C62" s="8" t="s">
        <v>11</v>
      </c>
      <c r="D62" s="7" t="s">
        <v>443</v>
      </c>
    </row>
    <row r="63" spans="1:5" x14ac:dyDescent="0.25">
      <c r="A63" s="9"/>
      <c r="B63" s="10" t="s">
        <v>445</v>
      </c>
      <c r="C63" s="11" t="s">
        <v>11</v>
      </c>
      <c r="D63" s="10" t="s">
        <v>384</v>
      </c>
      <c r="E63" s="20" t="s">
        <v>14</v>
      </c>
    </row>
    <row r="64" spans="1:5" x14ac:dyDescent="0.25">
      <c r="A64" s="9"/>
      <c r="B64" s="7" t="s">
        <v>447</v>
      </c>
      <c r="C64" s="8" t="s">
        <v>7</v>
      </c>
      <c r="D64" s="7" t="s">
        <v>262</v>
      </c>
    </row>
    <row r="65" spans="1:5" x14ac:dyDescent="0.25">
      <c r="A65" s="6" t="s">
        <v>449</v>
      </c>
      <c r="B65" s="10" t="s">
        <v>451</v>
      </c>
      <c r="C65" s="11" t="s">
        <v>11</v>
      </c>
      <c r="D65" s="10" t="s">
        <v>245</v>
      </c>
    </row>
    <row r="66" spans="1:5" x14ac:dyDescent="0.25">
      <c r="A66" s="9"/>
      <c r="B66" s="7" t="s">
        <v>453</v>
      </c>
      <c r="C66" s="8" t="s">
        <v>11</v>
      </c>
      <c r="D66" s="7" t="s">
        <v>454</v>
      </c>
      <c r="E66" s="20" t="s">
        <v>14</v>
      </c>
    </row>
    <row r="67" spans="1:5" x14ac:dyDescent="0.25">
      <c r="A67" s="9"/>
      <c r="B67" s="10" t="s">
        <v>456</v>
      </c>
      <c r="C67" s="11" t="s">
        <v>11</v>
      </c>
      <c r="D67" s="10" t="s">
        <v>245</v>
      </c>
      <c r="E67" s="20" t="s">
        <v>14</v>
      </c>
    </row>
    <row r="68" spans="1:5" x14ac:dyDescent="0.25">
      <c r="A68" s="9"/>
      <c r="B68" s="7" t="s">
        <v>458</v>
      </c>
      <c r="C68" s="8" t="s">
        <v>11</v>
      </c>
      <c r="D68" s="7" t="s">
        <v>443</v>
      </c>
      <c r="E68" s="20" t="s">
        <v>14</v>
      </c>
    </row>
    <row r="69" spans="1:5" x14ac:dyDescent="0.25">
      <c r="A69" s="9"/>
      <c r="B69" s="10" t="s">
        <v>460</v>
      </c>
      <c r="C69" s="11" t="s">
        <v>11</v>
      </c>
      <c r="D69" s="10" t="s">
        <v>461</v>
      </c>
      <c r="E69" s="20" t="s">
        <v>14</v>
      </c>
    </row>
    <row r="70" spans="1:5" x14ac:dyDescent="0.25">
      <c r="A70" s="9"/>
      <c r="B70" s="7" t="s">
        <v>463</v>
      </c>
      <c r="C70" s="8" t="s">
        <v>7</v>
      </c>
      <c r="D70" s="7" t="s">
        <v>245</v>
      </c>
    </row>
    <row r="71" spans="1:5" x14ac:dyDescent="0.25">
      <c r="A71" s="9"/>
      <c r="B71" s="10" t="s">
        <v>464</v>
      </c>
      <c r="C71" s="11" t="s">
        <v>7</v>
      </c>
      <c r="D71" s="10" t="s">
        <v>227</v>
      </c>
    </row>
    <row r="72" spans="1:5" x14ac:dyDescent="0.25">
      <c r="A72" s="12" t="s">
        <v>466</v>
      </c>
      <c r="B72" s="7" t="s">
        <v>467</v>
      </c>
      <c r="C72" s="8" t="s">
        <v>11</v>
      </c>
      <c r="D72" s="7" t="s">
        <v>469</v>
      </c>
      <c r="E72" s="20" t="s">
        <v>14</v>
      </c>
    </row>
    <row r="73" spans="1:5" x14ac:dyDescent="0.25">
      <c r="A73" s="9"/>
      <c r="B73" s="10" t="s">
        <v>470</v>
      </c>
      <c r="C73" s="11" t="s">
        <v>11</v>
      </c>
      <c r="D73" s="10" t="s">
        <v>258</v>
      </c>
      <c r="E73" s="20" t="s">
        <v>14</v>
      </c>
    </row>
    <row r="74" spans="1:5" x14ac:dyDescent="0.25">
      <c r="A74" s="9"/>
      <c r="B74" s="7" t="s">
        <v>472</v>
      </c>
      <c r="C74" s="8" t="s">
        <v>11</v>
      </c>
      <c r="D74" s="7" t="s">
        <v>240</v>
      </c>
    </row>
    <row r="75" spans="1:5" x14ac:dyDescent="0.25">
      <c r="A75" s="9"/>
      <c r="B75" s="10" t="s">
        <v>473</v>
      </c>
      <c r="C75" s="11" t="s">
        <v>11</v>
      </c>
      <c r="D75" s="10" t="s">
        <v>461</v>
      </c>
      <c r="E75" s="20" t="s">
        <v>10</v>
      </c>
    </row>
    <row r="76" spans="1:5" x14ac:dyDescent="0.25">
      <c r="A76" s="9"/>
      <c r="B76" s="7" t="s">
        <v>475</v>
      </c>
      <c r="C76" s="8" t="s">
        <v>7</v>
      </c>
      <c r="D76" s="7" t="s">
        <v>476</v>
      </c>
    </row>
    <row r="77" spans="1:5" x14ac:dyDescent="0.25">
      <c r="A77" s="9"/>
      <c r="B77" s="10" t="s">
        <v>478</v>
      </c>
      <c r="C77" s="11" t="s">
        <v>7</v>
      </c>
      <c r="D77" s="10" t="s">
        <v>262</v>
      </c>
    </row>
    <row r="78" spans="1:5" x14ac:dyDescent="0.25">
      <c r="A78" s="6" t="s">
        <v>480</v>
      </c>
      <c r="B78" s="7" t="s">
        <v>482</v>
      </c>
      <c r="C78" s="8" t="s">
        <v>11</v>
      </c>
      <c r="D78" s="7" t="s">
        <v>289</v>
      </c>
      <c r="E78" s="20" t="s">
        <v>14</v>
      </c>
    </row>
    <row r="79" spans="1:5" x14ac:dyDescent="0.25">
      <c r="A79" s="9"/>
      <c r="B79" s="10" t="s">
        <v>484</v>
      </c>
      <c r="C79" s="11" t="s">
        <v>11</v>
      </c>
      <c r="D79" s="10" t="s">
        <v>318</v>
      </c>
      <c r="E79" s="20" t="s">
        <v>10</v>
      </c>
    </row>
    <row r="80" spans="1:5" x14ac:dyDescent="0.25">
      <c r="A80" s="9"/>
      <c r="B80" s="7" t="s">
        <v>486</v>
      </c>
      <c r="C80" s="8" t="s">
        <v>11</v>
      </c>
      <c r="D80" s="7" t="s">
        <v>231</v>
      </c>
    </row>
    <row r="81" spans="1:5" x14ac:dyDescent="0.25">
      <c r="A81" s="9"/>
      <c r="B81" s="10" t="s">
        <v>488</v>
      </c>
      <c r="C81" s="11" t="s">
        <v>11</v>
      </c>
      <c r="D81" s="10" t="s">
        <v>289</v>
      </c>
    </row>
    <row r="82" spans="1:5" x14ac:dyDescent="0.25">
      <c r="A82" s="9"/>
      <c r="B82" s="7" t="s">
        <v>490</v>
      </c>
      <c r="C82" s="8" t="s">
        <v>11</v>
      </c>
      <c r="D82" s="7" t="s">
        <v>318</v>
      </c>
      <c r="E82" s="20" t="s">
        <v>14</v>
      </c>
    </row>
    <row r="83" spans="1:5" x14ac:dyDescent="0.25">
      <c r="A83" s="9"/>
      <c r="B83" s="10" t="s">
        <v>492</v>
      </c>
      <c r="C83" s="11" t="s">
        <v>11</v>
      </c>
      <c r="D83" s="10" t="s">
        <v>289</v>
      </c>
      <c r="E83" s="20" t="s">
        <v>14</v>
      </c>
    </row>
    <row r="84" spans="1:5" x14ac:dyDescent="0.25">
      <c r="A84" s="9"/>
      <c r="B84" s="7" t="s">
        <v>494</v>
      </c>
      <c r="C84" s="8" t="s">
        <v>7</v>
      </c>
      <c r="D84" s="7" t="s">
        <v>427</v>
      </c>
    </row>
    <row r="85" spans="1:5" x14ac:dyDescent="0.25">
      <c r="A85" s="9"/>
      <c r="B85" s="10" t="s">
        <v>496</v>
      </c>
      <c r="C85" s="11" t="s">
        <v>11</v>
      </c>
      <c r="D85" s="10" t="s">
        <v>461</v>
      </c>
      <c r="E85" s="20" t="s">
        <v>10</v>
      </c>
    </row>
    <row r="86" spans="1:5" x14ac:dyDescent="0.25">
      <c r="A86" s="9"/>
      <c r="B86" s="7" t="s">
        <v>498</v>
      </c>
      <c r="C86" s="8" t="s">
        <v>11</v>
      </c>
      <c r="D86" s="7" t="s">
        <v>262</v>
      </c>
    </row>
    <row r="87" spans="1:5" x14ac:dyDescent="0.25">
      <c r="A87" s="9"/>
      <c r="B87" s="10" t="s">
        <v>499</v>
      </c>
      <c r="C87" s="11" t="s">
        <v>7</v>
      </c>
      <c r="D87" s="10" t="s">
        <v>262</v>
      </c>
    </row>
    <row r="88" spans="1:5" x14ac:dyDescent="0.25">
      <c r="A88" s="9"/>
      <c r="B88" s="7" t="s">
        <v>501</v>
      </c>
      <c r="C88" s="8" t="s">
        <v>7</v>
      </c>
      <c r="D88" s="7" t="s">
        <v>262</v>
      </c>
      <c r="E88" s="20" t="s">
        <v>14</v>
      </c>
    </row>
    <row r="89" spans="1:5" x14ac:dyDescent="0.25">
      <c r="A89" s="12" t="s">
        <v>503</v>
      </c>
      <c r="B89" s="10" t="s">
        <v>505</v>
      </c>
      <c r="C89" s="11" t="s">
        <v>11</v>
      </c>
      <c r="D89" s="10" t="s">
        <v>258</v>
      </c>
    </row>
    <row r="90" spans="1:5" x14ac:dyDescent="0.25">
      <c r="A90" s="9"/>
      <c r="B90" s="7" t="s">
        <v>507</v>
      </c>
      <c r="C90" s="8" t="s">
        <v>11</v>
      </c>
      <c r="D90" s="7" t="s">
        <v>508</v>
      </c>
    </row>
    <row r="91" spans="1:5" x14ac:dyDescent="0.25">
      <c r="A91" s="9"/>
      <c r="B91" s="10" t="s">
        <v>510</v>
      </c>
      <c r="C91" s="11" t="s">
        <v>11</v>
      </c>
      <c r="D91" s="10" t="s">
        <v>511</v>
      </c>
    </row>
    <row r="92" spans="1:5" x14ac:dyDescent="0.25">
      <c r="A92" s="9"/>
      <c r="B92" s="7" t="s">
        <v>513</v>
      </c>
      <c r="C92" s="8" t="s">
        <v>11</v>
      </c>
      <c r="D92" s="7" t="s">
        <v>262</v>
      </c>
      <c r="E92" s="20" t="s">
        <v>10</v>
      </c>
    </row>
    <row r="93" spans="1:5" x14ac:dyDescent="0.25">
      <c r="A93" s="9"/>
      <c r="B93" s="10" t="s">
        <v>515</v>
      </c>
      <c r="C93" s="11" t="s">
        <v>11</v>
      </c>
      <c r="D93" s="10" t="s">
        <v>262</v>
      </c>
    </row>
    <row r="94" spans="1:5" x14ac:dyDescent="0.25">
      <c r="A94" s="9"/>
      <c r="B94" s="7" t="s">
        <v>517</v>
      </c>
      <c r="C94" s="8" t="s">
        <v>7</v>
      </c>
      <c r="D94" s="7" t="s">
        <v>443</v>
      </c>
      <c r="E94" s="20" t="s">
        <v>14</v>
      </c>
    </row>
    <row r="95" spans="1:5" x14ac:dyDescent="0.25">
      <c r="A95" s="9"/>
      <c r="B95" s="10" t="s">
        <v>519</v>
      </c>
      <c r="C95" s="11" t="s">
        <v>7</v>
      </c>
      <c r="D95" s="10" t="s">
        <v>262</v>
      </c>
    </row>
    <row r="96" spans="1:5" x14ac:dyDescent="0.25">
      <c r="A96" s="6" t="s">
        <v>521</v>
      </c>
      <c r="B96" s="7" t="s">
        <v>523</v>
      </c>
      <c r="C96" s="8" t="s">
        <v>11</v>
      </c>
      <c r="D96" s="7" t="s">
        <v>524</v>
      </c>
    </row>
    <row r="97" spans="1:5" x14ac:dyDescent="0.25">
      <c r="A97" s="9"/>
      <c r="B97" s="10" t="s">
        <v>526</v>
      </c>
      <c r="C97" s="11" t="s">
        <v>11</v>
      </c>
      <c r="D97" s="10" t="s">
        <v>351</v>
      </c>
    </row>
    <row r="98" spans="1:5" x14ac:dyDescent="0.25">
      <c r="A98" s="9"/>
      <c r="B98" s="7" t="s">
        <v>528</v>
      </c>
      <c r="C98" s="8" t="s">
        <v>11</v>
      </c>
      <c r="D98" s="7" t="s">
        <v>231</v>
      </c>
    </row>
    <row r="99" spans="1:5" x14ac:dyDescent="0.25">
      <c r="A99" s="9"/>
      <c r="B99" s="10" t="s">
        <v>530</v>
      </c>
      <c r="C99" s="11" t="s">
        <v>11</v>
      </c>
      <c r="D99" s="10" t="s">
        <v>255</v>
      </c>
    </row>
    <row r="100" spans="1:5" x14ac:dyDescent="0.25">
      <c r="A100" s="9"/>
      <c r="B100" s="7" t="s">
        <v>531</v>
      </c>
      <c r="C100" s="8" t="s">
        <v>11</v>
      </c>
      <c r="D100" s="7" t="s">
        <v>251</v>
      </c>
    </row>
    <row r="101" spans="1:5" x14ac:dyDescent="0.25">
      <c r="A101" s="9"/>
      <c r="B101" s="10" t="s">
        <v>532</v>
      </c>
      <c r="C101" s="11" t="s">
        <v>11</v>
      </c>
      <c r="D101" s="10" t="s">
        <v>533</v>
      </c>
      <c r="E101" s="20" t="s">
        <v>14</v>
      </c>
    </row>
    <row r="102" spans="1:5" x14ac:dyDescent="0.25">
      <c r="A102" s="9"/>
      <c r="B102" s="7" t="s">
        <v>534</v>
      </c>
      <c r="C102" s="8" t="s">
        <v>7</v>
      </c>
      <c r="D102" s="7" t="s">
        <v>443</v>
      </c>
      <c r="E102" s="20" t="s">
        <v>14</v>
      </c>
    </row>
    <row r="103" spans="1:5" x14ac:dyDescent="0.25">
      <c r="A103" s="9"/>
      <c r="B103" s="10" t="s">
        <v>535</v>
      </c>
      <c r="C103" s="11" t="s">
        <v>7</v>
      </c>
      <c r="D103" s="10" t="s">
        <v>536</v>
      </c>
      <c r="E103" s="20" t="s">
        <v>14</v>
      </c>
    </row>
    <row r="104" spans="1:5" x14ac:dyDescent="0.25">
      <c r="A104" s="9"/>
      <c r="B104" s="7" t="s">
        <v>537</v>
      </c>
      <c r="C104" s="8" t="s">
        <v>7</v>
      </c>
      <c r="D104" s="7" t="s">
        <v>262</v>
      </c>
    </row>
  </sheetData>
  <mergeCells count="16">
    <mergeCell ref="A38:A43"/>
    <mergeCell ref="A44:A50"/>
    <mergeCell ref="A51:A59"/>
    <mergeCell ref="A60:A64"/>
    <mergeCell ref="A72:A77"/>
    <mergeCell ref="A65:A71"/>
    <mergeCell ref="A78:A88"/>
    <mergeCell ref="A89:A95"/>
    <mergeCell ref="A96:A104"/>
    <mergeCell ref="A32:A34"/>
    <mergeCell ref="A35:A37"/>
    <mergeCell ref="A1:B1"/>
    <mergeCell ref="A2:A8"/>
    <mergeCell ref="A9:A15"/>
    <mergeCell ref="A16:A22"/>
    <mergeCell ref="A23:A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炎</vt:lpstr>
      <vt:lpstr>水</vt:lpstr>
      <vt:lpstr>風</vt:lpstr>
      <vt:lpstr>光</vt:lpstr>
      <vt:lpstr>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yizuishi</cp:lastModifiedBy>
  <dcterms:modified xsi:type="dcterms:W3CDTF">2016-08-30T10:06:01Z</dcterms:modified>
</cp:coreProperties>
</file>