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ED7B6074-A7AA-4975-8EED-E5AF89D59A11}" xr6:coauthVersionLast="47" xr6:coauthVersionMax="47" xr10:uidLastSave="{00000000-0000-0000-0000-000000000000}"/>
  <bookViews>
    <workbookView xWindow="-120" yWindow="-120" windowWidth="20730" windowHeight="11160" tabRatio="484" xr2:uid="{00000000-000D-0000-FFFF-FFFF00000000}"/>
  </bookViews>
  <sheets>
    <sheet name=" Format description HU" sheetId="1" r:id="rId1"/>
    <sheet name=" User Story" sheetId="2" r:id="rId2"/>
  </sheets>
  <externalReferences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<sst xmlns="http://schemas.openxmlformats.org/spreadsheetml/2006/main" count="264" uniqueCount="186">
  <si>
    <t>ITEM</t>
  </si>
  <si>
    <t>ISSUE</t>
  </si>
  <si>
    <t>WHAT (NEED)</t>
  </si>
  <si>
    <t>WHY (SOLUTION)</t>
  </si>
  <si>
    <t>FOR WHOM (USER)</t>
  </si>
  <si>
    <t>HOW (TASK DESCRIPTION)</t>
  </si>
  <si>
    <t>MADE BY (PROG. RESP.)</t>
  </si>
  <si>
    <t>HOW LONG (ESTIMATED IN HRS)</t>
  </si>
  <si>
    <t>DATE OF DELIVERY</t>
  </si>
  <si>
    <t>PRIORITY</t>
  </si>
  <si>
    <t>STATUS</t>
  </si>
  <si>
    <t>PROOF (HOW TO VERIFY)</t>
  </si>
  <si>
    <t>COMMENTS</t>
  </si>
  <si>
    <t xml:space="preserve"> STORY NAME</t>
  </si>
  <si>
    <t>REQ001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</si>
  <si>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</si>
  <si>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</si>
  <si>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</si>
  <si>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</si>
  <si>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</si>
  <si>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</si>
  <si>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</si>
  <si>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</si>
  <si>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</si>
  <si>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high</t>
  </si>
  <si>
    <t>Finished</t>
  </si>
  <si>
    <t>USERNAME</t>
  </si>
  <si>
    <t>WEATHER</t>
  </si>
  <si>
    <t>PROG. ANSWER</t>
  </si>
  <si>
    <t>THAT</t>
  </si>
  <si>
    <t>WHAT FOR</t>
  </si>
  <si>
    <t>WHAT</t>
  </si>
  <si>
    <t>STORY NAME</t>
  </si>
  <si>
    <t>TEST</t>
  </si>
  <si>
    <t>Perform user registration</t>
  </si>
  <si>
    <t>Enter data</t>
  </si>
  <si>
    <t>Store user record</t>
  </si>
  <si>
    <t>Client</t>
  </si>
  <si>
    <t>Rommel Zambrano</t>
  </si>
  <si>
    <t>Data Validation Unit Test (User Registration)</t>
  </si>
  <si>
    <t>Request data from the user</t>
  </si>
  <si>
    <t>enter products to the DB</t>
  </si>
  <si>
    <t>Add products to the system</t>
  </si>
  <si>
    <t>Calculate the total number of products in the market</t>
  </si>
  <si>
    <t xml:space="preserve"> Calculate the total number of existing products</t>
  </si>
  <si>
    <t xml:space="preserve"> Register the total of products</t>
  </si>
  <si>
    <t>Add specific products to the minimarket database</t>
  </si>
  <si>
    <t>Store product record in category</t>
  </si>
  <si>
    <t>Calculate the total of market products without categorizing</t>
  </si>
  <si>
    <t>Unit test of data entered correctly in MondoBD</t>
  </si>
  <si>
    <t>Viewing the total number of products using the corresponding business rule</t>
  </si>
  <si>
    <t>Calculate total product quantity</t>
  </si>
  <si>
    <t>Calculate profits generated on product sales</t>
  </si>
  <si>
    <t>Calculate sales profit</t>
  </si>
  <si>
    <t>Record profits generated from sales</t>
  </si>
  <si>
    <t>Calculate the total profit from the sale of products of various types</t>
  </si>
  <si>
    <t>View the sales profits generated by the business rule</t>
  </si>
  <si>
    <t>Calculate product earnings</t>
  </si>
  <si>
    <t>USER HISTORY (HU) EuroByte</t>
  </si>
  <si>
    <t>Request the name, surname, ID and address</t>
  </si>
  <si>
    <t>Request Product ID, Name, Description, Quantity, Price</t>
  </si>
  <si>
    <t>Verify that the purchase of a product has been created and its price is paid</t>
  </si>
  <si>
    <t>Validate the payment of the products</t>
  </si>
  <si>
    <t>Verify with a service the payment of the products</t>
  </si>
  <si>
    <t>Validate the payment through an invoice with several requested data</t>
  </si>
  <si>
    <t>Validate the type and amount of payment</t>
  </si>
  <si>
    <t>An ok message is displayed on the screen with the generated payment record</t>
  </si>
  <si>
    <t>REQ011</t>
  </si>
  <si>
    <t>REQ012</t>
  </si>
  <si>
    <t>REQ013</t>
  </si>
  <si>
    <t>REQ014</t>
  </si>
  <si>
    <t>REQ015</t>
  </si>
  <si>
    <t>Modify the products uploaded to the base</t>
  </si>
  <si>
    <t>Change the product entered to the DB</t>
  </si>
  <si>
    <t>Modify a product that has been uploaded for purchase</t>
  </si>
  <si>
    <t>Product</t>
  </si>
  <si>
    <t>Exchange the product for a different one of our choice</t>
  </si>
  <si>
    <t>View the purchase data with a changed product</t>
  </si>
  <si>
    <t>Delete the product uploaded to the base</t>
  </si>
  <si>
    <t>Remove a product that has been added to the DB</t>
  </si>
  <si>
    <t>Modify the purchase parameters by deleting the product</t>
  </si>
  <si>
    <t>Remove the product from the list that was added before.</t>
  </si>
  <si>
    <t>View the data without the product field that was removed</t>
  </si>
  <si>
    <t>Remove product from list</t>
  </si>
  <si>
    <t>Modify product in the DB</t>
  </si>
  <si>
    <t>Create a product to add to the base</t>
  </si>
  <si>
    <t>Generates a new product to add to the DB</t>
  </si>
  <si>
    <t>Modify the list of the DB to view new products</t>
  </si>
  <si>
    <t>Generate a new product to get new data</t>
  </si>
  <si>
    <t>View the added data in the list of the created database</t>
  </si>
  <si>
    <t>Create a new product</t>
  </si>
  <si>
    <t>Read the product data that is already in the database</t>
  </si>
  <si>
    <t>View the data already added to the database</t>
  </si>
  <si>
    <t>Know all the data already added to the DB</t>
  </si>
  <si>
    <t>Show all data already added with their names</t>
  </si>
  <si>
    <t>View all the data that has been added</t>
  </si>
  <si>
    <t>Show product details</t>
  </si>
  <si>
    <t>REQ016</t>
  </si>
  <si>
    <t>REQ017</t>
  </si>
  <si>
    <t>REQ018</t>
  </si>
  <si>
    <t>REQ019</t>
  </si>
  <si>
    <t>REQ020</t>
  </si>
  <si>
    <t>REQ021</t>
  </si>
  <si>
    <t>update user</t>
  </si>
  <si>
    <t>Create user for the DB</t>
  </si>
  <si>
    <t>Show User created in the DB</t>
  </si>
  <si>
    <t>Remove user from our database</t>
  </si>
  <si>
    <t>Update user with new values for the DB</t>
  </si>
  <si>
    <t>It will show the user data in the list</t>
  </si>
  <si>
    <t>Will generate new user data</t>
  </si>
  <si>
    <t>Delete data of an existing user</t>
  </si>
  <si>
    <t>Change data of the added user to update them</t>
  </si>
  <si>
    <t>Know all the data of the users of the BD</t>
  </si>
  <si>
    <t>User</t>
  </si>
  <si>
    <t>Add users to the database list</t>
  </si>
  <si>
    <t>Modify the parameters of the purchase by deleting the user</t>
  </si>
  <si>
    <t>Modify user data by changing and updating values</t>
  </si>
  <si>
    <t>Add users to get new data</t>
  </si>
  <si>
    <t>Show all the data of the user that has already been added</t>
  </si>
  <si>
    <t>Delete the user from the list that is done before</t>
  </si>
  <si>
    <t>change the username for a different one with new data</t>
  </si>
  <si>
    <t>View all the data of the users created</t>
  </si>
  <si>
    <t>It shows that the created user has been deleted</t>
  </si>
  <si>
    <t>Shows that the data of the selected user has been updated</t>
  </si>
  <si>
    <t>Visualize that a new user is created in the list</t>
  </si>
  <si>
    <t>User creation</t>
  </si>
  <si>
    <t>show to user</t>
  </si>
  <si>
    <t>Delete User</t>
  </si>
  <si>
    <t>Create an invoice for the purchase in the DB</t>
  </si>
  <si>
    <t>Show purchase invoice in DB</t>
  </si>
  <si>
    <t>Delete the purchase invoice in the DB</t>
  </si>
  <si>
    <t>REQ022</t>
  </si>
  <si>
    <t>REQ023</t>
  </si>
  <si>
    <t>REQ024</t>
  </si>
  <si>
    <t>REQ025</t>
  </si>
  <si>
    <t>invoice</t>
  </si>
  <si>
    <t>Update purchase invoice in the DB</t>
  </si>
  <si>
    <t>Generate an invoice for the purchase in the DB</t>
  </si>
  <si>
    <t>It will show the data of the invoice created in the DB</t>
  </si>
  <si>
    <t>It will delete the data of an invoice in the DB</t>
  </si>
  <si>
    <t>Update the invoice data in the database</t>
  </si>
  <si>
    <t>Modify the parameters of the purchase by eliminating that method</t>
  </si>
  <si>
    <t>create invoice</t>
  </si>
  <si>
    <t>Show the created invoice</t>
  </si>
  <si>
    <t>Delete the created invoice</t>
  </si>
  <si>
    <t>Update the created invoice</t>
  </si>
  <si>
    <t xml:space="preserve"> Add an invoice to the purchase</t>
  </si>
  <si>
    <t>Know the data of said invoice</t>
  </si>
  <si>
    <t>Completely delete an invoice created</t>
  </si>
  <si>
    <t>Update invoice data with new values</t>
  </si>
  <si>
    <t xml:space="preserve"> Add new invoices to the list</t>
  </si>
  <si>
    <t>Shows the data of the invoice created previously</t>
  </si>
  <si>
    <t>Delete the invoice created in the list</t>
  </si>
  <si>
    <t xml:space="preserve"> Updates the data of a selected invoice, with new</t>
  </si>
  <si>
    <t>Shows that an invoice has been successfully created</t>
  </si>
  <si>
    <t>Visualize the data of an invoice correctly</t>
  </si>
  <si>
    <t>Shows that an invoice has been completely deleted</t>
  </si>
  <si>
    <t>View a selected invoice with the new updated data</t>
  </si>
  <si>
    <t>Create a supplier for the products of the purchase</t>
  </si>
  <si>
    <t>Show the created supplier of the products of the purchase</t>
  </si>
  <si>
    <t>Delete the created provider</t>
  </si>
  <si>
    <t>Update provider parameters</t>
  </si>
  <si>
    <t>Generate a supplier of the products with new data</t>
  </si>
  <si>
    <t>It will show the data of the created provider</t>
  </si>
  <si>
    <t>It will eliminate the supplier created for the products</t>
  </si>
  <si>
    <t>Change the data of the chosen provider</t>
  </si>
  <si>
    <t>Add suppliers to the purchase</t>
  </si>
  <si>
    <t>Know the data of the respective providers</t>
  </si>
  <si>
    <t>Update supplier data by changing values</t>
  </si>
  <si>
    <t>Show all the data of the added provider</t>
  </si>
  <si>
    <t>Add new providers to the list</t>
  </si>
  <si>
    <t>Delete the selected provider</t>
  </si>
  <si>
    <t>Change provider values with new ones</t>
  </si>
  <si>
    <t>View the supplier data added correctly</t>
  </si>
  <si>
    <t>View the data created from all providers</t>
  </si>
  <si>
    <t>See that the providers have been eliminated</t>
  </si>
  <si>
    <t xml:space="preserve"> View updated supplier data</t>
  </si>
  <si>
    <t>show provider</t>
  </si>
  <si>
    <t>Delete provider</t>
  </si>
  <si>
    <t>Update provider</t>
  </si>
  <si>
    <t>Create supplier</t>
  </si>
  <si>
    <t>providers</t>
  </si>
  <si>
    <t>Ismael Salazar</t>
  </si>
  <si>
    <t>Brandon Saltos</t>
  </si>
  <si>
    <t>Luis Ramon</t>
  </si>
  <si>
    <t>HU-Eutobyte Framework Matrix (User Stories)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</si>
</sst>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2" x14ac:knownFonts="1">
    <font>
      <sz val="11"/>
      <color theme="1"/>
      <name val="Arial"/>
    </font>
    <font>
      <sz val="11"/>
      <color theme="1"/>
      <name val="Calibri"/>
    </font>
    <font>
      <sz val="10"/>
      <color theme="1"/>
      <name val="Calibri"/>
    </font>
    <font>
      <b/>
      <sz val="11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b/>
      <i/>
      <sz val="10"/>
      <color theme="3"/>
      <name val="Arial"/>
      <family val="2"/>
    </font>
    <font>
      <b/>
      <i/>
      <sz val="10"/>
      <color rgb="FFFF0000"/>
      <name val="Arial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sz val="9"/>
      <color theme="1"/>
      <name val="Calibri"/>
      <family val="2"/>
    </font>
    <font>
      <b/>
      <sz val="10"/>
      <color theme="3"/>
      <name val="Calibri"/>
      <family val="2"/>
    </font>
    <font>
      <b/>
      <sz val="11"/>
      <color theme="0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6"/>
      <color theme="1"/>
      <name val="Calibri"/>
      <family val="2"/>
    </font>
    <font>
      <b/>
      <i/>
      <sz val="16"/>
      <color theme="1"/>
      <name val="Calibri"/>
      <family val="2"/>
    </font>
    <font>
      <sz val="8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rgb="FFFFFFCC"/>
      </patternFill>
    </fill>
    <fill>
      <patternFill patternType="solid">
        <fgColor theme="7" tint="0.39997558519241921"/>
        <bgColor rgb="FFFFEB9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7B7B7B"/>
      </left>
      <right style="thin">
        <color rgb="FF7B7B7B"/>
      </right>
      <top/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1" fillId="0" borderId="0" xfId="0" applyFont="1"/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0" fillId="3" borderId="7" xfId="0" applyFont="1" applyFill="1" applyBorder="1"/>
    <xf numFmtId="0" fontId="3" fillId="3" borderId="8" xfId="0" applyFont="1" applyFill="1" applyBorder="1" applyAlignment="1">
      <alignment horizontal="left" vertical="center" wrapText="1"/>
    </xf>
    <xf numFmtId="0" fontId="1" fillId="3" borderId="8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5" fillId="4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vertical="center"/>
    </xf>
    <xf numFmtId="0" fontId="0" fillId="3" borderId="12" xfId="0" applyFont="1" applyFill="1" applyBorder="1"/>
    <xf numFmtId="0" fontId="0" fillId="3" borderId="13" xfId="0" applyFont="1" applyFill="1" applyBorder="1"/>
    <xf numFmtId="0" fontId="7" fillId="5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/>
    </xf>
    <xf numFmtId="0" fontId="7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3" borderId="31" xfId="0" applyFont="1" applyFill="1" applyBorder="1"/>
    <xf numFmtId="0" fontId="0" fillId="3" borderId="32" xfId="0" applyFont="1" applyFill="1" applyBorder="1"/>
    <xf numFmtId="0" fontId="0" fillId="3" borderId="33" xfId="0" applyFont="1" applyFill="1" applyBorder="1"/>
    <xf numFmtId="0" fontId="9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1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wrapText="1"/>
    </xf>
    <xf numFmtId="0" fontId="13" fillId="0" borderId="3" xfId="0" applyFont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top" wrapText="1"/>
    </xf>
    <xf numFmtId="0" fontId="11" fillId="0" borderId="3" xfId="0" applyFont="1" applyBorder="1" applyAlignment="1">
      <alignment vertical="center" wrapText="1"/>
    </xf>
    <xf numFmtId="0" fontId="15" fillId="0" borderId="2" xfId="0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0" fillId="0" borderId="12" xfId="0" applyFont="1" applyBorder="1" applyAlignment="1"/>
    <xf numFmtId="0" fontId="0" fillId="0" borderId="29" xfId="0" applyFont="1" applyBorder="1" applyAlignment="1"/>
    <xf numFmtId="0" fontId="1" fillId="0" borderId="12" xfId="0" applyFont="1" applyBorder="1"/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34" xfId="0" applyFont="1" applyBorder="1"/>
    <xf numFmtId="0" fontId="0" fillId="0" borderId="12" xfId="0" applyFont="1" applyBorder="1"/>
    <xf numFmtId="0" fontId="11" fillId="0" borderId="38" xfId="0" applyFont="1" applyFill="1" applyBorder="1" applyAlignment="1">
      <alignment vertical="center" wrapText="1"/>
    </xf>
    <xf numFmtId="0" fontId="2" fillId="0" borderId="39" xfId="0" applyFont="1" applyBorder="1" applyAlignment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39" xfId="0" applyFont="1" applyBorder="1" applyAlignment="1">
      <alignment horizontal="center" vertical="center" wrapText="1"/>
    </xf>
    <xf numFmtId="164" fontId="2" fillId="0" borderId="39" xfId="0" applyNumberFormat="1" applyFont="1" applyBorder="1" applyAlignment="1">
      <alignment horizontal="center" vertical="center" wrapText="1"/>
    </xf>
    <xf numFmtId="0" fontId="11" fillId="0" borderId="39" xfId="0" applyFont="1" applyBorder="1" applyAlignment="1">
      <alignment vertical="center" wrapText="1"/>
    </xf>
    <xf numFmtId="0" fontId="11" fillId="13" borderId="2" xfId="0" applyFont="1" applyFill="1" applyBorder="1" applyAlignment="1">
      <alignment vertical="center" wrapText="1"/>
    </xf>
    <xf numFmtId="0" fontId="20" fillId="12" borderId="35" xfId="0" applyFont="1" applyFill="1" applyBorder="1" applyAlignment="1">
      <alignment horizontal="center" vertical="center"/>
    </xf>
    <xf numFmtId="0" fontId="0" fillId="12" borderId="36" xfId="0" applyFont="1" applyFill="1" applyBorder="1" applyAlignment="1"/>
    <xf numFmtId="0" fontId="0" fillId="12" borderId="37" xfId="0" applyFont="1" applyFill="1" applyBorder="1" applyAlignment="1"/>
    <xf numFmtId="0" fontId="5" fillId="6" borderId="14" xfId="0" applyFont="1" applyFill="1" applyBorder="1" applyAlignment="1">
      <alignment horizontal="center" vertical="center"/>
    </xf>
    <xf numFmtId="0" fontId="4" fillId="0" borderId="18" xfId="0" applyFont="1" applyBorder="1"/>
    <xf numFmtId="0" fontId="4" fillId="0" borderId="21" xfId="0" applyFont="1" applyBorder="1"/>
    <xf numFmtId="0" fontId="8" fillId="8" borderId="15" xfId="0" applyFont="1" applyFill="1" applyBorder="1" applyAlignment="1">
      <alignment horizontal="center" vertical="center"/>
    </xf>
    <xf numFmtId="0" fontId="4" fillId="9" borderId="16" xfId="0" applyFont="1" applyFill="1" applyBorder="1"/>
    <xf numFmtId="0" fontId="4" fillId="9" borderId="22" xfId="0" applyFont="1" applyFill="1" applyBorder="1"/>
    <xf numFmtId="0" fontId="4" fillId="9" borderId="23" xfId="0" applyFont="1" applyFill="1" applyBorder="1"/>
    <xf numFmtId="0" fontId="16" fillId="4" borderId="15" xfId="0" applyFont="1" applyFill="1" applyBorder="1" applyAlignment="1">
      <alignment horizontal="center" vertical="center"/>
    </xf>
    <xf numFmtId="0" fontId="4" fillId="0" borderId="16" xfId="0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22" xfId="0" applyFont="1" applyBorder="1"/>
    <xf numFmtId="0" fontId="4" fillId="0" borderId="23" xfId="0" applyFont="1" applyBorder="1"/>
    <xf numFmtId="0" fontId="11" fillId="5" borderId="15" xfId="0" applyFont="1" applyFill="1" applyBorder="1" applyAlignment="1">
      <alignment horizontal="center" vertical="center"/>
    </xf>
    <xf numFmtId="0" fontId="17" fillId="0" borderId="17" xfId="0" applyFont="1" applyBorder="1"/>
    <xf numFmtId="0" fontId="17" fillId="0" borderId="16" xfId="0" applyFont="1" applyBorder="1"/>
    <xf numFmtId="0" fontId="17" fillId="0" borderId="19" xfId="0" applyFont="1" applyBorder="1"/>
    <xf numFmtId="0" fontId="18" fillId="0" borderId="0" xfId="0" applyFont="1" applyAlignment="1"/>
    <xf numFmtId="0" fontId="17" fillId="0" borderId="20" xfId="0" applyFont="1" applyBorder="1"/>
    <xf numFmtId="0" fontId="17" fillId="0" borderId="22" xfId="0" applyFont="1" applyBorder="1"/>
    <xf numFmtId="0" fontId="17" fillId="0" borderId="24" xfId="0" applyFont="1" applyBorder="1"/>
    <xf numFmtId="0" fontId="17" fillId="0" borderId="23" xfId="0" applyFont="1" applyBorder="1"/>
    <xf numFmtId="0" fontId="19" fillId="10" borderId="4" xfId="0" applyFont="1" applyFill="1" applyBorder="1" applyAlignment="1">
      <alignment horizontal="center" vertical="center" wrapText="1"/>
    </xf>
    <xf numFmtId="0" fontId="4" fillId="11" borderId="5" xfId="0" applyFont="1" applyFill="1" applyBorder="1"/>
    <xf numFmtId="0" fontId="4" fillId="11" borderId="6" xfId="0" applyFont="1" applyFill="1" applyBorder="1"/>
    <xf numFmtId="0" fontId="5" fillId="4" borderId="4" xfId="0" applyFont="1" applyFill="1" applyBorder="1" applyAlignment="1">
      <alignment horizontal="center" vertical="center"/>
    </xf>
    <xf numFmtId="0" fontId="4" fillId="0" borderId="6" xfId="0" applyFont="1" applyBorder="1"/>
    <xf numFmtId="0" fontId="1" fillId="5" borderId="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4" fillId="0" borderId="17" xfId="0" applyFont="1" applyBorder="1"/>
    <xf numFmtId="0" fontId="0" fillId="0" borderId="0" xfId="0" applyFont="1" applyAlignment="1"/>
    <xf numFmtId="0" fontId="4" fillId="0" borderId="24" xfId="0" applyFont="1" applyBorder="1"/>
    <xf numFmtId="0" fontId="1" fillId="5" borderId="15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4" fillId="0" borderId="29" xfId="0" applyFont="1" applyBorder="1"/>
    <xf numFmtId="0" fontId="4" fillId="0" borderId="30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247650</xdr:colOff>
      <xdr:row>8</xdr:row>
      <xdr:rowOff>76200</xdr:rowOff>
    </xdr:from>
    <xdr:ext cx="1790700" cy="1485899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6452" b="90323" l="3636" r="92364">
                      <a14:foregroundMark x1="50909" y1="18638" x2="50909" y2="18638"/>
                      <a14:foregroundMark x1="20364" y1="20430" x2="20364" y2="20430"/>
                      <a14:foregroundMark x1="10182" y1="34050" x2="18545" y2="19713"/>
                      <a14:foregroundMark x1="40364" y1="10753" x2="59636" y2="10753"/>
                      <a14:foregroundMark x1="61091" y1="12186" x2="77818" y2="25090"/>
                      <a14:foregroundMark x1="88727" y1="46953" x2="86545" y2="65950"/>
                      <a14:foregroundMark x1="9091" y1="37276" x2="7273" y2="55914"/>
                      <a14:foregroundMark x1="11636" y1="66667" x2="36727" y2="84588"/>
                      <a14:foregroundMark x1="36727" y1="84588" x2="38909" y2="85305"/>
                      <a14:foregroundMark x1="42909" y1="89247" x2="63273" y2="91039"/>
                      <a14:foregroundMark x1="72727" y1="82079" x2="82545" y2="76344"/>
                      <a14:foregroundMark x1="22182" y1="81362" x2="24364" y2="83513"/>
                      <a14:foregroundMark x1="48000" y1="17204" x2="49091" y2="19355"/>
                      <a14:foregroundMark x1="53091" y1="7527" x2="47273" y2="7168"/>
                      <a14:foregroundMark x1="84000" y1="69176" x2="85818" y2="68100"/>
                      <a14:foregroundMark x1="92727" y1="51971" x2="92727" y2="51971"/>
                      <a14:foregroundMark x1="4727" y1="56272" x2="3636" y2="47312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58300" y="1019175"/>
          <a:ext cx="1790700" cy="1485899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rmato%20descripci&#243;n%20HU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Historia%20de%20Usuari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 descripción HU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 de Usuari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topLeftCell="B7" zoomScale="90" zoomScaleNormal="90" workbookViewId="0">
      <selection activeCell="G1" sqref="G1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10.62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1:26" x14ac:dyDescent="0.25">
      <c r="I1" s="1"/>
      <c r="J1" s="1"/>
      <c r="K1" s="2"/>
      <c r="L1" s="3"/>
    </row>
    <row r="2" spans="1:26" x14ac:dyDescent="0.25">
      <c r="A2" s="4"/>
      <c r="B2" s="52"/>
      <c r="C2" s="52"/>
      <c r="D2" s="52"/>
      <c r="E2" s="52"/>
      <c r="F2" s="52"/>
      <c r="G2" s="52"/>
      <c r="H2" s="52"/>
      <c r="I2" s="48"/>
      <c r="J2" s="48"/>
      <c r="K2" s="49"/>
      <c r="L2" s="50"/>
      <c r="M2" s="52"/>
      <c r="N2" s="52"/>
      <c r="O2" s="52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5" customHeight="1" x14ac:dyDescent="0.2">
      <c r="A3" s="4"/>
      <c r="B3" s="60" t="s">
        <v>185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2"/>
      <c r="P3" s="51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B4" s="45"/>
      <c r="C4" s="45"/>
      <c r="D4" s="45"/>
      <c r="E4" s="46"/>
      <c r="F4" s="45"/>
      <c r="G4" s="45"/>
      <c r="H4" s="47"/>
      <c r="I4" s="48"/>
      <c r="J4" s="48"/>
      <c r="K4" s="49"/>
      <c r="L4" s="50"/>
      <c r="M4" s="45"/>
      <c r="N4" s="45"/>
      <c r="O4" s="45"/>
    </row>
    <row r="5" spans="1:26" ht="60" customHeight="1" x14ac:dyDescent="0.2">
      <c r="A5" s="4"/>
      <c r="B5" s="32" t="s">
        <v>0</v>
      </c>
      <c r="C5" s="32" t="s">
        <v>1</v>
      </c>
      <c r="D5" s="33" t="s">
        <v>2</v>
      </c>
      <c r="E5" s="32" t="s">
        <v>3</v>
      </c>
      <c r="F5" s="32" t="s">
        <v>4</v>
      </c>
      <c r="G5" s="32" t="s">
        <v>5</v>
      </c>
      <c r="H5" s="32" t="s">
        <v>6</v>
      </c>
      <c r="I5" s="32" t="s">
        <v>7</v>
      </c>
      <c r="J5" s="32" t="s">
        <v>8</v>
      </c>
      <c r="K5" s="32" t="s">
        <v>9</v>
      </c>
      <c r="L5" s="32" t="s">
        <v>10</v>
      </c>
      <c r="M5" s="32" t="s">
        <v>11</v>
      </c>
      <c r="N5" s="32" t="s">
        <v>12</v>
      </c>
      <c r="O5" s="32" t="s">
        <v>13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9.75" customHeight="1" x14ac:dyDescent="0.25">
      <c r="B6" s="6" t="s">
        <v>14</v>
      </c>
      <c r="C6" s="34" t="s">
        <v>34</v>
      </c>
      <c r="D6" s="34" t="s">
        <v>35</v>
      </c>
      <c r="E6" s="34" t="s">
        <v>36</v>
      </c>
      <c r="F6" s="35" t="s">
        <v>37</v>
      </c>
      <c r="G6" s="34" t="s">
        <v>59</v>
      </c>
      <c r="H6" s="34" t="s">
        <v>38</v>
      </c>
      <c r="I6" s="8">
        <v>2</v>
      </c>
      <c r="J6" s="9">
        <v>44708</v>
      </c>
      <c r="K6" s="36" t="s">
        <v>24</v>
      </c>
      <c r="L6" s="37" t="s">
        <v>25</v>
      </c>
      <c r="M6" s="38" t="s">
        <v>39</v>
      </c>
      <c r="N6" s="10"/>
      <c r="O6" s="38" t="s">
        <v>40</v>
      </c>
    </row>
    <row r="7" spans="1:26" ht="45.75" customHeight="1" x14ac:dyDescent="0.2">
      <c r="B7" s="6" t="s">
        <v>15</v>
      </c>
      <c r="C7" s="34" t="s">
        <v>46</v>
      </c>
      <c r="D7" s="34" t="s">
        <v>41</v>
      </c>
      <c r="E7" s="34" t="s">
        <v>47</v>
      </c>
      <c r="F7" s="35" t="s">
        <v>37</v>
      </c>
      <c r="G7" s="34" t="s">
        <v>60</v>
      </c>
      <c r="H7" s="34" t="s">
        <v>182</v>
      </c>
      <c r="I7" s="8">
        <v>4</v>
      </c>
      <c r="J7" s="9">
        <v>44709</v>
      </c>
      <c r="K7" s="8" t="s">
        <v>24</v>
      </c>
      <c r="L7" s="39" t="s">
        <v>25</v>
      </c>
      <c r="M7" s="34" t="s">
        <v>49</v>
      </c>
      <c r="N7" s="7"/>
      <c r="O7" s="34" t="s">
        <v>42</v>
      </c>
    </row>
    <row r="8" spans="1:26" ht="56.25" customHeight="1" x14ac:dyDescent="0.2">
      <c r="B8" s="6" t="s">
        <v>16</v>
      </c>
      <c r="C8" s="40" t="s">
        <v>43</v>
      </c>
      <c r="D8" s="41" t="s">
        <v>44</v>
      </c>
      <c r="E8" s="41" t="s">
        <v>45</v>
      </c>
      <c r="F8" s="35" t="s">
        <v>37</v>
      </c>
      <c r="G8" s="41" t="s">
        <v>48</v>
      </c>
      <c r="H8" s="42" t="s">
        <v>182</v>
      </c>
      <c r="I8" s="11">
        <v>4</v>
      </c>
      <c r="J8" s="9">
        <v>44710</v>
      </c>
      <c r="K8" s="8" t="s">
        <v>24</v>
      </c>
      <c r="L8" s="43" t="s">
        <v>25</v>
      </c>
      <c r="M8" s="34" t="s">
        <v>50</v>
      </c>
      <c r="N8" s="7"/>
      <c r="O8" s="34" t="s">
        <v>51</v>
      </c>
    </row>
    <row r="9" spans="1:26" ht="46.5" customHeight="1" x14ac:dyDescent="0.2">
      <c r="B9" s="6" t="s">
        <v>17</v>
      </c>
      <c r="C9" s="34" t="s">
        <v>52</v>
      </c>
      <c r="D9" s="34" t="s">
        <v>53</v>
      </c>
      <c r="E9" s="34" t="s">
        <v>54</v>
      </c>
      <c r="F9" s="35" t="s">
        <v>37</v>
      </c>
      <c r="G9" s="34" t="s">
        <v>55</v>
      </c>
      <c r="H9" s="34" t="s">
        <v>38</v>
      </c>
      <c r="I9" s="44">
        <v>4</v>
      </c>
      <c r="J9" s="9">
        <v>44710</v>
      </c>
      <c r="K9" s="8" t="s">
        <v>24</v>
      </c>
      <c r="L9" s="37" t="s">
        <v>25</v>
      </c>
      <c r="M9" s="34" t="s">
        <v>56</v>
      </c>
      <c r="N9" s="7"/>
      <c r="O9" s="34" t="s">
        <v>57</v>
      </c>
    </row>
    <row r="10" spans="1:26" ht="45.75" customHeight="1" x14ac:dyDescent="0.2">
      <c r="B10" s="6" t="s">
        <v>18</v>
      </c>
      <c r="C10" s="7" t="s">
        <v>63</v>
      </c>
      <c r="D10" s="7" t="s">
        <v>62</v>
      </c>
      <c r="E10" s="7" t="s">
        <v>61</v>
      </c>
      <c r="F10" s="35" t="s">
        <v>37</v>
      </c>
      <c r="G10" s="34" t="s">
        <v>64</v>
      </c>
      <c r="H10" s="34" t="s">
        <v>183</v>
      </c>
      <c r="I10" s="8">
        <v>3</v>
      </c>
      <c r="J10" s="9">
        <v>44732</v>
      </c>
      <c r="K10" s="36" t="s">
        <v>24</v>
      </c>
      <c r="L10" s="37" t="s">
        <v>25</v>
      </c>
      <c r="M10" s="34" t="s">
        <v>66</v>
      </c>
      <c r="N10" s="7"/>
      <c r="O10" s="34" t="s">
        <v>65</v>
      </c>
    </row>
    <row r="11" spans="1:26" ht="39.75" customHeight="1" x14ac:dyDescent="0.2">
      <c r="B11" s="6" t="s">
        <v>19</v>
      </c>
      <c r="C11" s="7" t="s">
        <v>72</v>
      </c>
      <c r="D11" s="7" t="s">
        <v>73</v>
      </c>
      <c r="E11" s="7" t="s">
        <v>74</v>
      </c>
      <c r="F11" s="7" t="s">
        <v>75</v>
      </c>
      <c r="G11" s="7" t="s">
        <v>76</v>
      </c>
      <c r="H11" s="34" t="s">
        <v>38</v>
      </c>
      <c r="I11" s="8">
        <v>2</v>
      </c>
      <c r="J11" s="9">
        <v>44732</v>
      </c>
      <c r="K11" s="8" t="s">
        <v>24</v>
      </c>
      <c r="L11" s="8" t="s">
        <v>25</v>
      </c>
      <c r="M11" s="9" t="s">
        <v>77</v>
      </c>
      <c r="N11" s="9"/>
      <c r="O11" s="53" t="s">
        <v>84</v>
      </c>
    </row>
    <row r="12" spans="1:26" ht="39.75" customHeight="1" x14ac:dyDescent="0.2">
      <c r="B12" s="6" t="s">
        <v>20</v>
      </c>
      <c r="C12" s="7" t="s">
        <v>78</v>
      </c>
      <c r="D12" s="7" t="s">
        <v>79</v>
      </c>
      <c r="E12" s="7" t="s">
        <v>80</v>
      </c>
      <c r="F12" s="7" t="s">
        <v>75</v>
      </c>
      <c r="G12" s="7" t="s">
        <v>81</v>
      </c>
      <c r="H12" s="34" t="s">
        <v>38</v>
      </c>
      <c r="I12" s="8">
        <v>2</v>
      </c>
      <c r="J12" s="9">
        <v>44732</v>
      </c>
      <c r="K12" s="8" t="s">
        <v>24</v>
      </c>
      <c r="L12" s="8" t="s">
        <v>25</v>
      </c>
      <c r="M12" s="9" t="s">
        <v>82</v>
      </c>
      <c r="N12" s="9"/>
      <c r="O12" s="9" t="s">
        <v>83</v>
      </c>
    </row>
    <row r="13" spans="1:26" ht="39.75" customHeight="1" x14ac:dyDescent="0.2">
      <c r="B13" s="6" t="s">
        <v>21</v>
      </c>
      <c r="C13" s="7" t="s">
        <v>85</v>
      </c>
      <c r="D13" s="7" t="s">
        <v>86</v>
      </c>
      <c r="E13" s="7" t="s">
        <v>87</v>
      </c>
      <c r="F13" s="7" t="s">
        <v>75</v>
      </c>
      <c r="G13" s="7" t="s">
        <v>88</v>
      </c>
      <c r="H13" s="34" t="s">
        <v>38</v>
      </c>
      <c r="I13" s="8">
        <v>2</v>
      </c>
      <c r="J13" s="9">
        <v>44732</v>
      </c>
      <c r="K13" s="8" t="s">
        <v>24</v>
      </c>
      <c r="L13" s="8" t="s">
        <v>25</v>
      </c>
      <c r="M13" s="9" t="s">
        <v>89</v>
      </c>
      <c r="N13" s="9"/>
      <c r="O13" s="9" t="s">
        <v>90</v>
      </c>
    </row>
    <row r="14" spans="1:26" ht="39.75" customHeight="1" x14ac:dyDescent="0.2">
      <c r="B14" s="6" t="s">
        <v>22</v>
      </c>
      <c r="C14" s="7" t="s">
        <v>91</v>
      </c>
      <c r="D14" s="7" t="s">
        <v>92</v>
      </c>
      <c r="E14" s="7" t="s">
        <v>93</v>
      </c>
      <c r="F14" s="7" t="s">
        <v>75</v>
      </c>
      <c r="G14" s="7" t="s">
        <v>94</v>
      </c>
      <c r="H14" s="34" t="s">
        <v>38</v>
      </c>
      <c r="I14" s="8">
        <v>2</v>
      </c>
      <c r="J14" s="9">
        <v>44732</v>
      </c>
      <c r="K14" s="8" t="s">
        <v>24</v>
      </c>
      <c r="L14" s="8" t="s">
        <v>25</v>
      </c>
      <c r="M14" s="7" t="s">
        <v>95</v>
      </c>
      <c r="N14" s="7"/>
      <c r="O14" s="7" t="s">
        <v>96</v>
      </c>
    </row>
    <row r="15" spans="1:26" ht="39.75" customHeight="1" x14ac:dyDescent="0.2">
      <c r="B15" s="6" t="s">
        <v>23</v>
      </c>
      <c r="C15" s="34" t="s">
        <v>104</v>
      </c>
      <c r="D15" s="34" t="s">
        <v>109</v>
      </c>
      <c r="E15" s="34" t="s">
        <v>114</v>
      </c>
      <c r="F15" s="34" t="s">
        <v>113</v>
      </c>
      <c r="G15" s="34" t="s">
        <v>117</v>
      </c>
      <c r="H15" s="34" t="s">
        <v>182</v>
      </c>
      <c r="I15" s="8">
        <v>4</v>
      </c>
      <c r="J15" s="9">
        <v>44732</v>
      </c>
      <c r="K15" s="8" t="s">
        <v>24</v>
      </c>
      <c r="L15" s="8" t="s">
        <v>25</v>
      </c>
      <c r="M15" s="34" t="s">
        <v>124</v>
      </c>
      <c r="N15" s="7"/>
      <c r="O15" s="34" t="s">
        <v>125</v>
      </c>
    </row>
    <row r="16" spans="1:26" ht="39.75" customHeight="1" x14ac:dyDescent="0.2">
      <c r="B16" s="6" t="s">
        <v>67</v>
      </c>
      <c r="C16" s="34" t="s">
        <v>105</v>
      </c>
      <c r="D16" s="34" t="s">
        <v>108</v>
      </c>
      <c r="E16" s="7" t="s">
        <v>112</v>
      </c>
      <c r="F16" s="34" t="s">
        <v>113</v>
      </c>
      <c r="G16" s="34" t="s">
        <v>118</v>
      </c>
      <c r="H16" s="34" t="s">
        <v>182</v>
      </c>
      <c r="I16" s="8">
        <v>4</v>
      </c>
      <c r="J16" s="9">
        <v>44732</v>
      </c>
      <c r="K16" s="8" t="s">
        <v>24</v>
      </c>
      <c r="L16" s="8" t="s">
        <v>25</v>
      </c>
      <c r="M16" s="34" t="s">
        <v>121</v>
      </c>
      <c r="N16" s="7"/>
      <c r="O16" s="34" t="s">
        <v>126</v>
      </c>
    </row>
    <row r="17" spans="2:15" ht="39.75" customHeight="1" x14ac:dyDescent="0.2">
      <c r="B17" s="6" t="s">
        <v>68</v>
      </c>
      <c r="C17" s="34" t="s">
        <v>106</v>
      </c>
      <c r="D17" s="34" t="s">
        <v>110</v>
      </c>
      <c r="E17" s="34" t="s">
        <v>115</v>
      </c>
      <c r="F17" s="34" t="s">
        <v>113</v>
      </c>
      <c r="G17" s="34" t="s">
        <v>119</v>
      </c>
      <c r="H17" s="34" t="s">
        <v>182</v>
      </c>
      <c r="I17" s="8">
        <v>4</v>
      </c>
      <c r="J17" s="9">
        <v>44732</v>
      </c>
      <c r="K17" s="8" t="s">
        <v>24</v>
      </c>
      <c r="L17" s="8" t="s">
        <v>25</v>
      </c>
      <c r="M17" s="34" t="s">
        <v>122</v>
      </c>
      <c r="N17" s="7"/>
      <c r="O17" s="34" t="s">
        <v>127</v>
      </c>
    </row>
    <row r="18" spans="2:15" ht="39.75" customHeight="1" x14ac:dyDescent="0.2">
      <c r="B18" s="6" t="s">
        <v>69</v>
      </c>
      <c r="C18" s="34" t="s">
        <v>107</v>
      </c>
      <c r="D18" s="34" t="s">
        <v>111</v>
      </c>
      <c r="E18" s="34" t="s">
        <v>116</v>
      </c>
      <c r="F18" s="34" t="s">
        <v>113</v>
      </c>
      <c r="G18" s="34" t="s">
        <v>120</v>
      </c>
      <c r="H18" s="34" t="s">
        <v>182</v>
      </c>
      <c r="I18" s="8">
        <v>4</v>
      </c>
      <c r="J18" s="9">
        <v>44732</v>
      </c>
      <c r="K18" s="8" t="s">
        <v>24</v>
      </c>
      <c r="L18" s="8" t="s">
        <v>25</v>
      </c>
      <c r="M18" s="34" t="s">
        <v>123</v>
      </c>
      <c r="N18" s="7"/>
      <c r="O18" s="34" t="s">
        <v>103</v>
      </c>
    </row>
    <row r="19" spans="2:15" ht="39.75" customHeight="1" x14ac:dyDescent="0.2">
      <c r="B19" s="6" t="s">
        <v>70</v>
      </c>
      <c r="C19" s="34" t="s">
        <v>158</v>
      </c>
      <c r="D19" s="34" t="s">
        <v>162</v>
      </c>
      <c r="E19" s="34" t="s">
        <v>166</v>
      </c>
      <c r="F19" s="59" t="s">
        <v>181</v>
      </c>
      <c r="G19" s="34" t="s">
        <v>170</v>
      </c>
      <c r="H19" s="34" t="s">
        <v>184</v>
      </c>
      <c r="I19" s="8">
        <v>4</v>
      </c>
      <c r="J19" s="9">
        <v>44732</v>
      </c>
      <c r="K19" s="8" t="s">
        <v>24</v>
      </c>
      <c r="L19" s="8" t="s">
        <v>25</v>
      </c>
      <c r="M19" s="34" t="s">
        <v>173</v>
      </c>
      <c r="N19" s="7"/>
      <c r="O19" s="34" t="s">
        <v>180</v>
      </c>
    </row>
    <row r="20" spans="2:15" ht="39.75" customHeight="1" x14ac:dyDescent="0.2">
      <c r="B20" s="54" t="s">
        <v>71</v>
      </c>
      <c r="C20" s="58" t="s">
        <v>159</v>
      </c>
      <c r="D20" s="58" t="s">
        <v>163</v>
      </c>
      <c r="E20" s="58" t="s">
        <v>167</v>
      </c>
      <c r="F20" s="59" t="s">
        <v>181</v>
      </c>
      <c r="G20" s="58" t="s">
        <v>169</v>
      </c>
      <c r="H20" s="34" t="s">
        <v>184</v>
      </c>
      <c r="I20" s="8">
        <v>4</v>
      </c>
      <c r="J20" s="57">
        <v>44732</v>
      </c>
      <c r="K20" s="56" t="s">
        <v>24</v>
      </c>
      <c r="L20" s="56" t="s">
        <v>25</v>
      </c>
      <c r="M20" s="58" t="s">
        <v>174</v>
      </c>
      <c r="N20" s="55"/>
      <c r="O20" s="58" t="s">
        <v>177</v>
      </c>
    </row>
    <row r="21" spans="2:15" ht="42" customHeight="1" x14ac:dyDescent="0.2">
      <c r="B21" s="6" t="s">
        <v>97</v>
      </c>
      <c r="C21" s="58" t="s">
        <v>160</v>
      </c>
      <c r="D21" s="58" t="s">
        <v>164</v>
      </c>
      <c r="E21" s="58" t="s">
        <v>141</v>
      </c>
      <c r="F21" s="59" t="s">
        <v>181</v>
      </c>
      <c r="G21" s="58" t="s">
        <v>171</v>
      </c>
      <c r="H21" s="34" t="s">
        <v>184</v>
      </c>
      <c r="I21" s="8">
        <v>4</v>
      </c>
      <c r="J21" s="57">
        <v>44732</v>
      </c>
      <c r="K21" s="56" t="s">
        <v>24</v>
      </c>
      <c r="L21" s="56" t="s">
        <v>25</v>
      </c>
      <c r="M21" s="58" t="s">
        <v>175</v>
      </c>
      <c r="N21" s="55"/>
      <c r="O21" s="58" t="s">
        <v>178</v>
      </c>
    </row>
    <row r="22" spans="2:15" ht="42" customHeight="1" x14ac:dyDescent="0.2">
      <c r="B22" s="54" t="s">
        <v>98</v>
      </c>
      <c r="C22" s="58" t="s">
        <v>161</v>
      </c>
      <c r="D22" s="58" t="s">
        <v>165</v>
      </c>
      <c r="E22" s="58" t="s">
        <v>168</v>
      </c>
      <c r="F22" s="59" t="s">
        <v>181</v>
      </c>
      <c r="G22" s="58" t="s">
        <v>172</v>
      </c>
      <c r="H22" s="34" t="s">
        <v>184</v>
      </c>
      <c r="I22" s="8">
        <v>4</v>
      </c>
      <c r="J22" s="57">
        <v>44732</v>
      </c>
      <c r="K22" s="56" t="s">
        <v>24</v>
      </c>
      <c r="L22" s="56" t="s">
        <v>25</v>
      </c>
      <c r="M22" s="58" t="s">
        <v>176</v>
      </c>
      <c r="N22" s="55"/>
      <c r="O22" s="58" t="s">
        <v>179</v>
      </c>
    </row>
    <row r="23" spans="2:15" ht="45" customHeight="1" x14ac:dyDescent="0.2">
      <c r="B23" s="6" t="s">
        <v>99</v>
      </c>
      <c r="C23" s="58" t="s">
        <v>128</v>
      </c>
      <c r="D23" s="58" t="s">
        <v>137</v>
      </c>
      <c r="E23" s="58" t="s">
        <v>146</v>
      </c>
      <c r="F23" s="58" t="s">
        <v>135</v>
      </c>
      <c r="G23" s="58" t="s">
        <v>150</v>
      </c>
      <c r="H23" s="58" t="s">
        <v>183</v>
      </c>
      <c r="I23" s="8">
        <v>4</v>
      </c>
      <c r="J23" s="57">
        <v>44732</v>
      </c>
      <c r="K23" s="56" t="s">
        <v>24</v>
      </c>
      <c r="L23" s="56" t="s">
        <v>25</v>
      </c>
      <c r="M23" s="58" t="s">
        <v>154</v>
      </c>
      <c r="N23" s="55"/>
      <c r="O23" s="58" t="s">
        <v>142</v>
      </c>
    </row>
    <row r="24" spans="2:15" ht="45" customHeight="1" x14ac:dyDescent="0.2">
      <c r="B24" s="54" t="s">
        <v>100</v>
      </c>
      <c r="C24" s="58" t="s">
        <v>129</v>
      </c>
      <c r="D24" s="58" t="s">
        <v>138</v>
      </c>
      <c r="E24" s="58" t="s">
        <v>147</v>
      </c>
      <c r="F24" s="58" t="s">
        <v>135</v>
      </c>
      <c r="G24" s="58" t="s">
        <v>151</v>
      </c>
      <c r="H24" s="58" t="s">
        <v>183</v>
      </c>
      <c r="I24" s="8">
        <v>4</v>
      </c>
      <c r="J24" s="57">
        <v>44732</v>
      </c>
      <c r="K24" s="56" t="s">
        <v>24</v>
      </c>
      <c r="L24" s="56" t="s">
        <v>25</v>
      </c>
      <c r="M24" s="58" t="s">
        <v>155</v>
      </c>
      <c r="N24" s="55"/>
      <c r="O24" s="58" t="s">
        <v>143</v>
      </c>
    </row>
    <row r="25" spans="2:15" ht="48.75" customHeight="1" x14ac:dyDescent="0.2">
      <c r="B25" s="54" t="s">
        <v>101</v>
      </c>
      <c r="C25" s="58" t="s">
        <v>130</v>
      </c>
      <c r="D25" s="58" t="s">
        <v>139</v>
      </c>
      <c r="E25" s="58" t="s">
        <v>148</v>
      </c>
      <c r="F25" s="58" t="s">
        <v>135</v>
      </c>
      <c r="G25" s="58" t="s">
        <v>152</v>
      </c>
      <c r="H25" s="58" t="s">
        <v>183</v>
      </c>
      <c r="I25" s="8">
        <v>4</v>
      </c>
      <c r="J25" s="57">
        <v>44732</v>
      </c>
      <c r="K25" s="56" t="s">
        <v>24</v>
      </c>
      <c r="L25" s="56" t="s">
        <v>25</v>
      </c>
      <c r="M25" s="58" t="s">
        <v>156</v>
      </c>
      <c r="N25" s="55"/>
      <c r="O25" s="58" t="s">
        <v>144</v>
      </c>
    </row>
    <row r="26" spans="2:15" ht="41.25" customHeight="1" x14ac:dyDescent="0.2">
      <c r="B26" s="54" t="s">
        <v>102</v>
      </c>
      <c r="C26" s="58" t="s">
        <v>136</v>
      </c>
      <c r="D26" s="58" t="s">
        <v>140</v>
      </c>
      <c r="E26" s="58" t="s">
        <v>149</v>
      </c>
      <c r="F26" s="58" t="s">
        <v>135</v>
      </c>
      <c r="G26" s="58" t="s">
        <v>153</v>
      </c>
      <c r="H26" s="58" t="s">
        <v>183</v>
      </c>
      <c r="I26" s="8">
        <v>4</v>
      </c>
      <c r="J26" s="57">
        <v>44732</v>
      </c>
      <c r="K26" s="56" t="s">
        <v>24</v>
      </c>
      <c r="L26" s="56" t="s">
        <v>25</v>
      </c>
      <c r="M26" s="58" t="s">
        <v>157</v>
      </c>
      <c r="N26" s="55"/>
      <c r="O26" s="58" t="s">
        <v>145</v>
      </c>
    </row>
    <row r="27" spans="2:15" ht="19.5" customHeight="1" x14ac:dyDescent="0.2">
      <c r="B27" s="54" t="s">
        <v>131</v>
      </c>
      <c r="C27" s="58"/>
      <c r="D27" s="55"/>
      <c r="E27" s="55"/>
      <c r="F27" s="58"/>
      <c r="G27" s="55"/>
      <c r="H27" s="55"/>
      <c r="I27" s="8"/>
      <c r="J27" s="57"/>
      <c r="K27" s="56"/>
      <c r="L27" s="56"/>
      <c r="M27" s="55"/>
      <c r="N27" s="55"/>
      <c r="O27" s="58"/>
    </row>
    <row r="28" spans="2:15" ht="19.5" customHeight="1" x14ac:dyDescent="0.2">
      <c r="B28" s="54" t="s">
        <v>132</v>
      </c>
      <c r="C28" s="58"/>
      <c r="D28" s="55"/>
      <c r="E28" s="55"/>
      <c r="F28" s="58"/>
      <c r="G28" s="55"/>
      <c r="H28" s="55"/>
      <c r="I28" s="8"/>
      <c r="J28" s="57"/>
      <c r="K28" s="56"/>
      <c r="L28" s="56"/>
      <c r="M28" s="55"/>
      <c r="N28" s="55"/>
      <c r="O28" s="58"/>
    </row>
    <row r="29" spans="2:15" ht="19.5" customHeight="1" x14ac:dyDescent="0.2">
      <c r="B29" s="54" t="s">
        <v>133</v>
      </c>
      <c r="C29" s="58"/>
      <c r="D29" s="55"/>
      <c r="E29" s="55"/>
      <c r="F29" s="58"/>
      <c r="G29" s="55"/>
      <c r="H29" s="55"/>
      <c r="I29" s="8"/>
      <c r="J29" s="57"/>
      <c r="K29" s="56"/>
      <c r="L29" s="56"/>
      <c r="M29" s="55"/>
      <c r="N29" s="55"/>
      <c r="O29" s="58"/>
    </row>
    <row r="30" spans="2:15" ht="19.5" customHeight="1" x14ac:dyDescent="0.2">
      <c r="B30" s="54" t="s">
        <v>134</v>
      </c>
      <c r="C30" s="58"/>
      <c r="D30" s="55"/>
      <c r="E30" s="55"/>
      <c r="F30" s="58"/>
      <c r="G30" s="55"/>
      <c r="H30" s="55"/>
      <c r="I30" s="8"/>
      <c r="J30" s="57"/>
      <c r="K30" s="56"/>
      <c r="L30" s="56"/>
      <c r="M30" s="55"/>
      <c r="N30" s="55"/>
      <c r="O30" s="58"/>
    </row>
    <row r="31" spans="2:15" ht="19.5" customHeight="1" x14ac:dyDescent="0.25">
      <c r="I31" s="1"/>
      <c r="J31" s="1"/>
      <c r="K31" s="2"/>
      <c r="L31" s="1"/>
      <c r="M31" s="5"/>
    </row>
    <row r="32" spans="2:15" ht="19.5" customHeight="1" x14ac:dyDescent="0.25">
      <c r="I32" s="1"/>
      <c r="J32" s="1"/>
      <c r="K32" s="2"/>
      <c r="L32" s="1"/>
      <c r="M32" s="5"/>
    </row>
    <row r="33" spans="9:13" ht="19.5" customHeight="1" x14ac:dyDescent="0.25">
      <c r="I33" s="1"/>
      <c r="J33" s="1"/>
      <c r="K33" s="2"/>
      <c r="L33" s="1"/>
      <c r="M33" s="5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"/>
    <row r="235" spans="9:12" ht="15.75" customHeight="1" x14ac:dyDescent="0.2"/>
    <row r="236" spans="9:12" ht="15.75" customHeight="1" x14ac:dyDescent="0.2"/>
    <row r="237" spans="9:12" ht="15.75" customHeight="1" x14ac:dyDescent="0.2"/>
    <row r="238" spans="9:12" ht="15.75" customHeight="1" x14ac:dyDescent="0.2"/>
    <row r="239" spans="9:12" ht="15.75" customHeight="1" x14ac:dyDescent="0.2"/>
    <row r="240" spans="9:12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O3"/>
  </mergeCells>
  <phoneticPr fontId="21" type="noConversion"/>
  <dataValidations count="2">
    <dataValidation type="list" allowBlank="1" showErrorMessage="1" sqref="L6:L30" xr:uid="{00000000-0002-0000-0000-000000000000}">
      <formula1>$L$30:$L$33</formula1>
    </dataValidation>
    <dataValidation type="list" allowBlank="1" showErrorMessage="1" sqref="K6:K3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00"/>
  <sheetViews>
    <sheetView showGridLines="0" zoomScale="70" zoomScaleNormal="7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1:26" ht="15" hidden="1" customHeight="1" x14ac:dyDescent="0.2"/>
    <row r="3" spans="1:26" ht="15" hidden="1" customHeight="1" x14ac:dyDescent="0.2"/>
    <row r="4" spans="1:26" hidden="1" x14ac:dyDescent="0.25">
      <c r="C4" s="12"/>
      <c r="D4" s="12"/>
      <c r="E4" s="12"/>
      <c r="F4" s="5"/>
    </row>
    <row r="5" spans="1:26" hidden="1" x14ac:dyDescent="0.25">
      <c r="C5" s="12"/>
      <c r="D5" s="12"/>
      <c r="E5" s="12"/>
      <c r="F5" s="5"/>
    </row>
    <row r="6" spans="1:26" ht="39.75" customHeight="1" x14ac:dyDescent="0.2">
      <c r="B6" s="85" t="s">
        <v>58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7"/>
    </row>
    <row r="7" spans="1:26" ht="9.75" customHeight="1" x14ac:dyDescent="0.2">
      <c r="A7" s="4"/>
      <c r="B7" s="4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9.75" customHeight="1" x14ac:dyDescent="0.25">
      <c r="B8" s="14"/>
      <c r="C8" s="15"/>
      <c r="D8" s="15"/>
      <c r="E8" s="15"/>
      <c r="F8" s="16"/>
      <c r="G8" s="17"/>
      <c r="H8" s="17"/>
      <c r="I8" s="17"/>
      <c r="J8" s="17"/>
      <c r="K8" s="17"/>
      <c r="L8" s="17"/>
      <c r="M8" s="17"/>
      <c r="N8" s="17"/>
      <c r="O8" s="17"/>
      <c r="P8" s="18"/>
      <c r="Q8" s="4"/>
    </row>
    <row r="9" spans="1:26" ht="30" customHeight="1" x14ac:dyDescent="0.2">
      <c r="B9" s="19"/>
      <c r="C9" s="20" t="s">
        <v>0</v>
      </c>
      <c r="D9" s="21"/>
      <c r="E9" s="88" t="s">
        <v>26</v>
      </c>
      <c r="F9" s="89"/>
      <c r="G9" s="21"/>
      <c r="H9" s="88" t="s">
        <v>10</v>
      </c>
      <c r="I9" s="89"/>
      <c r="J9" s="22"/>
      <c r="K9" s="22"/>
      <c r="L9" s="22"/>
      <c r="M9" s="22"/>
      <c r="N9" s="22"/>
      <c r="O9" s="22"/>
      <c r="P9" s="23"/>
      <c r="Q9" s="4"/>
    </row>
    <row r="10" spans="1:26" ht="30" customHeight="1" x14ac:dyDescent="0.2">
      <c r="B10" s="19"/>
      <c r="C10" s="24" t="s">
        <v>23</v>
      </c>
      <c r="D10" s="25"/>
      <c r="E10" s="90" t="str">
        <f>VLOOKUP(C10,'[1]Formato descripción HU'!B6:O20,5,0)</f>
        <v>User</v>
      </c>
      <c r="F10" s="89"/>
      <c r="G10" s="26"/>
      <c r="H10" s="90" t="str">
        <f>VLOOKUP(C10,'[1]Formato descripción HU'!B6:O20,11,0)</f>
        <v>Finished</v>
      </c>
      <c r="I10" s="89"/>
      <c r="J10" s="26"/>
      <c r="K10" s="22"/>
      <c r="L10" s="22"/>
      <c r="M10" s="22"/>
      <c r="N10" s="22"/>
      <c r="O10" s="22"/>
      <c r="P10" s="23"/>
      <c r="Q10" s="4"/>
    </row>
    <row r="11" spans="1:26" ht="9.75" customHeight="1" x14ac:dyDescent="0.2">
      <c r="A11" s="4"/>
      <c r="B11" s="19"/>
      <c r="C11" s="27"/>
      <c r="D11" s="25"/>
      <c r="E11" s="28"/>
      <c r="F11" s="28"/>
      <c r="G11" s="26"/>
      <c r="H11" s="28"/>
      <c r="I11" s="28"/>
      <c r="J11" s="26"/>
      <c r="K11" s="28"/>
      <c r="L11" s="28"/>
      <c r="M11" s="22"/>
      <c r="N11" s="28"/>
      <c r="O11" s="28"/>
      <c r="P11" s="23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0" customHeight="1" x14ac:dyDescent="0.2">
      <c r="A12" s="4"/>
      <c r="B12" s="19"/>
      <c r="C12" s="20" t="s">
        <v>27</v>
      </c>
      <c r="D12" s="25"/>
      <c r="E12" s="88" t="s">
        <v>9</v>
      </c>
      <c r="F12" s="89"/>
      <c r="G12" s="26"/>
      <c r="H12" s="88" t="s">
        <v>28</v>
      </c>
      <c r="I12" s="89"/>
      <c r="J12" s="26"/>
      <c r="K12" s="28"/>
      <c r="L12" s="28"/>
      <c r="M12" s="22"/>
      <c r="N12" s="28"/>
      <c r="O12" s="28"/>
      <c r="P12" s="23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0" customHeight="1" x14ac:dyDescent="0.2">
      <c r="A13" s="4"/>
      <c r="B13" s="19"/>
      <c r="C13" s="24">
        <f>VLOOKUP('[2]Historia de Usuario'!C10,'[1]Formato descripción HU'!B6:O20,8,0)</f>
        <v>4</v>
      </c>
      <c r="D13" s="25"/>
      <c r="E13" s="90" t="str">
        <f>VLOOKUP(C10,'[1]Formato descripción HU'!B6:O20,10,0)</f>
        <v>high</v>
      </c>
      <c r="F13" s="89"/>
      <c r="G13" s="26"/>
      <c r="H13" s="90" t="str">
        <f>VLOOKUP(C10,'[1]Formato descripción HU'!B6:O20,7,0)</f>
        <v>Ishmael Salazar</v>
      </c>
      <c r="I13" s="89"/>
      <c r="J13" s="26"/>
      <c r="K13" s="28"/>
      <c r="L13" s="28"/>
      <c r="M13" s="22"/>
      <c r="N13" s="28"/>
      <c r="O13" s="28"/>
      <c r="P13" s="23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9.75" customHeight="1" x14ac:dyDescent="0.2">
      <c r="A14" s="4"/>
      <c r="B14" s="19"/>
      <c r="C14" s="22"/>
      <c r="D14" s="25"/>
      <c r="E14" s="22"/>
      <c r="F14" s="22"/>
      <c r="G14" s="26"/>
      <c r="H14" s="26"/>
      <c r="I14" s="22"/>
      <c r="J14" s="22"/>
      <c r="K14" s="22"/>
      <c r="L14" s="22"/>
      <c r="M14" s="22"/>
      <c r="N14" s="22"/>
      <c r="O14" s="22"/>
      <c r="P14" s="23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9.5" customHeight="1" x14ac:dyDescent="0.2">
      <c r="A15" s="4"/>
      <c r="B15" s="19"/>
      <c r="C15" s="63" t="s">
        <v>29</v>
      </c>
      <c r="D15" s="96" t="str">
        <f>VLOOKUP(C10,'[1]Formato descripción HU'!B6:O20,3,0)</f>
        <v>Will generate new user data</v>
      </c>
      <c r="E15" s="71"/>
      <c r="F15" s="22"/>
      <c r="G15" s="63" t="s">
        <v>30</v>
      </c>
      <c r="H15" s="96" t="str">
        <f>VLOOKUP(C10,'[1]Formato descripción HU'!B6:O20,4,0)</f>
        <v>Add users to the database list</v>
      </c>
      <c r="I15" s="93"/>
      <c r="J15" s="71"/>
      <c r="K15" s="22"/>
      <c r="L15" s="63" t="s">
        <v>31</v>
      </c>
      <c r="M15" s="76" t="str">
        <f>VLOOKUP(C10,'[1]Formato descripción HU'!B6:O20,6,0)</f>
        <v>Add users to get new data</v>
      </c>
      <c r="N15" s="77"/>
      <c r="O15" s="78"/>
      <c r="P15" s="23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9.5" customHeight="1" x14ac:dyDescent="0.2">
      <c r="A16" s="4"/>
      <c r="B16" s="19"/>
      <c r="C16" s="64"/>
      <c r="D16" s="72"/>
      <c r="E16" s="73"/>
      <c r="F16" s="22"/>
      <c r="G16" s="64"/>
      <c r="H16" s="72"/>
      <c r="I16" s="94"/>
      <c r="J16" s="73"/>
      <c r="K16" s="22"/>
      <c r="L16" s="64"/>
      <c r="M16" s="79"/>
      <c r="N16" s="80"/>
      <c r="O16" s="81"/>
      <c r="P16" s="23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9.5" customHeight="1" x14ac:dyDescent="0.2">
      <c r="A17" s="4"/>
      <c r="B17" s="19"/>
      <c r="C17" s="65"/>
      <c r="D17" s="74"/>
      <c r="E17" s="75"/>
      <c r="F17" s="22"/>
      <c r="G17" s="65"/>
      <c r="H17" s="74"/>
      <c r="I17" s="95"/>
      <c r="J17" s="75"/>
      <c r="K17" s="22"/>
      <c r="L17" s="65"/>
      <c r="M17" s="82"/>
      <c r="N17" s="83"/>
      <c r="O17" s="84"/>
      <c r="P17" s="23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9.75" customHeight="1" x14ac:dyDescent="0.2">
      <c r="A18" s="4"/>
      <c r="B18" s="19"/>
      <c r="C18" s="22"/>
      <c r="D18" s="22"/>
      <c r="E18" s="22"/>
      <c r="F18" s="22"/>
      <c r="G18" s="26"/>
      <c r="H18" s="26"/>
      <c r="I18" s="26"/>
      <c r="J18" s="22"/>
      <c r="K18" s="22"/>
      <c r="L18" s="22"/>
      <c r="M18" s="22"/>
      <c r="N18" s="22"/>
      <c r="O18" s="22"/>
      <c r="P18" s="23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9.5" customHeight="1" x14ac:dyDescent="0.2">
      <c r="B19" s="19"/>
      <c r="C19" s="66" t="s">
        <v>32</v>
      </c>
      <c r="D19" s="67"/>
      <c r="E19" s="97" t="str">
        <f>VLOOKUP(C10,'[1]Formato descripción HU'!B6:O20,14,0)</f>
        <v>User creation</v>
      </c>
      <c r="F19" s="98"/>
      <c r="G19" s="98"/>
      <c r="H19" s="98"/>
      <c r="I19" s="98"/>
      <c r="J19" s="98"/>
      <c r="K19" s="98"/>
      <c r="L19" s="98"/>
      <c r="M19" s="98"/>
      <c r="N19" s="98"/>
      <c r="O19" s="99"/>
      <c r="P19" s="23"/>
      <c r="Q19" s="4"/>
    </row>
    <row r="20" spans="1:26" ht="19.5" customHeight="1" x14ac:dyDescent="0.2">
      <c r="B20" s="19"/>
      <c r="C20" s="68"/>
      <c r="D20" s="69"/>
      <c r="E20" s="100"/>
      <c r="F20" s="101"/>
      <c r="G20" s="101"/>
      <c r="H20" s="101"/>
      <c r="I20" s="101"/>
      <c r="J20" s="101"/>
      <c r="K20" s="101"/>
      <c r="L20" s="101"/>
      <c r="M20" s="101"/>
      <c r="N20" s="101"/>
      <c r="O20" s="102"/>
      <c r="P20" s="23"/>
      <c r="Q20" s="4"/>
    </row>
    <row r="21" spans="1:26" ht="9.75" customHeight="1" x14ac:dyDescent="0.2">
      <c r="B21" s="19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3"/>
      <c r="Q21" s="4"/>
    </row>
    <row r="22" spans="1:26" ht="19.5" customHeight="1" x14ac:dyDescent="0.2">
      <c r="A22" s="4"/>
      <c r="B22" s="19"/>
      <c r="C22" s="70" t="s">
        <v>33</v>
      </c>
      <c r="D22" s="71"/>
      <c r="E22" s="76" t="str">
        <f>VLOOKUP(C10,'[1]Formato descripción HU'!B6:O20,12,0)</f>
        <v>Visualize that a new user is created in the list</v>
      </c>
      <c r="F22" s="77"/>
      <c r="G22" s="77"/>
      <c r="H22" s="78"/>
      <c r="I22" s="22"/>
      <c r="J22" s="91" t="s">
        <v>12</v>
      </c>
      <c r="K22" s="71"/>
      <c r="L22" s="92">
        <f>VLOOKUP(C10,'[1]Formato descripción HU'!B6:O20,13,0)</f>
        <v>0</v>
      </c>
      <c r="M22" s="93"/>
      <c r="N22" s="93"/>
      <c r="O22" s="71"/>
      <c r="P22" s="23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 x14ac:dyDescent="0.2">
      <c r="A23" s="4"/>
      <c r="B23" s="19"/>
      <c r="C23" s="72"/>
      <c r="D23" s="73"/>
      <c r="E23" s="79"/>
      <c r="F23" s="80"/>
      <c r="G23" s="80"/>
      <c r="H23" s="81"/>
      <c r="I23" s="22"/>
      <c r="J23" s="72"/>
      <c r="K23" s="73"/>
      <c r="L23" s="72"/>
      <c r="M23" s="94"/>
      <c r="N23" s="94"/>
      <c r="O23" s="73"/>
      <c r="P23" s="23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 x14ac:dyDescent="0.2">
      <c r="A24" s="4"/>
      <c r="B24" s="19"/>
      <c r="C24" s="74"/>
      <c r="D24" s="75"/>
      <c r="E24" s="82"/>
      <c r="F24" s="83"/>
      <c r="G24" s="83"/>
      <c r="H24" s="84"/>
      <c r="I24" s="22"/>
      <c r="J24" s="74"/>
      <c r="K24" s="75"/>
      <c r="L24" s="74"/>
      <c r="M24" s="95"/>
      <c r="N24" s="95"/>
      <c r="O24" s="75"/>
      <c r="P24" s="23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9.75" customHeight="1" x14ac:dyDescent="0.2">
      <c r="A25" s="4"/>
      <c r="B25" s="29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1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.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9.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9.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9.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9.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9.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9.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9.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9.5" customHeight="1" x14ac:dyDescent="0.2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26" ht="19.5" customHeight="1" x14ac:dyDescent="0.2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26" ht="19.5" customHeight="1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26" ht="19.5" customHeight="1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26" ht="19.5" customHeight="1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26" ht="19.5" customHeight="1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26" ht="19.5" customHeight="1" x14ac:dyDescent="0.2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26" ht="19.5" customHeight="1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26" ht="19.5" customHeight="1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26" ht="19.5" customHeight="1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26" ht="19.5" customHeight="1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26" ht="19.5" customHeight="1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26" ht="19.5" customHeight="1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26" ht="19.5" customHeight="1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26" ht="19.5" customHeight="1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3:16" ht="19.5" customHeight="1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3:16" ht="19.5" customHeight="1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3:16" ht="19.5" customHeight="1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3:16" ht="19.5" customHeight="1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3:16" ht="19.5" customHeight="1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3:16" ht="19.5" customHeight="1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3:16" ht="15.75" customHeight="1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3:16" ht="15.75" customHeight="1" x14ac:dyDescent="0.2"/>
    <row r="57" spans="3:16" ht="15.75" customHeight="1" x14ac:dyDescent="0.2"/>
    <row r="58" spans="3:16" ht="15.75" customHeight="1" x14ac:dyDescent="0.2"/>
    <row r="59" spans="3:16" ht="15.75" customHeight="1" x14ac:dyDescent="0.2"/>
    <row r="60" spans="3:16" ht="15.75" customHeight="1" x14ac:dyDescent="0.2"/>
    <row r="61" spans="3:16" ht="15.75" customHeight="1" x14ac:dyDescent="0.2"/>
    <row r="62" spans="3:16" ht="15.75" customHeight="1" x14ac:dyDescent="0.2"/>
    <row r="63" spans="3:16" ht="15.75" customHeight="1" x14ac:dyDescent="0.2"/>
    <row r="64" spans="3:1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HU'!#REF!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 Format description HU</vt:lpstr>
      <vt:lpstr> User 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Xavier Saltos Cárdenas</dc:creator>
  <cp:lastModifiedBy>Usuario de Windows</cp:lastModifiedBy>
  <dcterms:created xsi:type="dcterms:W3CDTF">2022-05-31T04:21:03Z</dcterms:created>
  <dcterms:modified xsi:type="dcterms:W3CDTF">2022-07-26T02:41:52Z</dcterms:modified>
</cp:coreProperties>
</file>