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C\Documents\6to SEMESTRE\Desarrollo de Aplicaciones\"/>
    </mc:Choice>
  </mc:AlternateContent>
  <xr:revisionPtr revIDLastSave="0" documentId="13_ncr:1_{B6B621A9-DC6A-4EC3-A316-53F313427D55}" xr6:coauthVersionLast="47" xr6:coauthVersionMax="47" xr10:uidLastSave="{00000000-0000-0000-0000-000000000000}"/>
  <bookViews>
    <workbookView xWindow="-20520" yWindow="-120" windowWidth="20640" windowHeight="11160" tabRatio="484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<sst xmlns="http://schemas.openxmlformats.org/spreadsheetml/2006/main" count="96" uniqueCount="75">
  <si>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</si>
  <si>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</si>
  <si>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</si>
  <si>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</si>
  <si>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</si>
  <si>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</si>
  <si>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</si>
  <si>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</si>
  <si>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</si>
  <si>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</si>
  <si>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</si>
  <si>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</si>
  <si>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</si>
  <si>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</si>
  <si>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</si>
  <si>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</si>
  <si>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</si>
  <si>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</si>
  <si>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</si>
  <si>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</si>
  <si>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</si>
  <si>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</si>
  <si>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</si>
  <si>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</si>
  <si>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</si>
  <si>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</si>
  <si>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</si>
  <si>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</si>
  <si>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</si>
  <si>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</si>
  <si>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</si>
  <si>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</si>
  <si>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</si>
  <si>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</si>
  <si>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</si>
  <si>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</si>
  <si>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</si>
  <si>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</si>
  <si>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</si>
  <si>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Realizar el registro de los usuarios</t>
  </si>
  <si>
    <t>Ingresar datos</t>
  </si>
  <si>
    <t>Almacenar registro de usuarios</t>
  </si>
  <si>
    <t>Cliente</t>
  </si>
  <si>
    <t>Rommel Zambrano</t>
  </si>
  <si>
    <t>Prueba unitaria de validación de datos (registro de usuarios)</t>
  </si>
  <si>
    <t>Solicitar datos al usuario</t>
  </si>
  <si>
    <t>ingresar productos a la DB</t>
  </si>
  <si>
    <t>Ismael Salazar</t>
  </si>
  <si>
    <t>Agregar productos al sistema</t>
  </si>
  <si>
    <t>Calcular la cantidad total de productos en el market</t>
  </si>
  <si>
    <t xml:space="preserve">Calcula la cantidad total de productos existentes </t>
  </si>
  <si>
    <t xml:space="preserve">Registrar el total de productos </t>
  </si>
  <si>
    <t>Agregar productos especificos a la base de datos del minimarket</t>
  </si>
  <si>
    <t>Almacenar registro de productos en categoria</t>
  </si>
  <si>
    <t>Calcula el total de los productos del market sin categorizar</t>
  </si>
  <si>
    <t>Prueba unitaria de datos ingresados correctamente en MondoBD</t>
  </si>
  <si>
    <t>Visualización del total de productos mediante la regla de negocio correspondiente</t>
  </si>
  <si>
    <t>Calcular cantidad productos total</t>
  </si>
  <si>
    <t>Calcular las ganancias generadas en las ventas de productos</t>
  </si>
  <si>
    <t>Calcula ganancias de ventas</t>
  </si>
  <si>
    <t>Registrar las ganancias generadas de ventas</t>
  </si>
  <si>
    <t>Calcula el total de ganancias por la venta de productos de varios tipos</t>
  </si>
  <si>
    <t>Visualizar de las ganancias de ventas generadas mediante la regla de negocio</t>
  </si>
  <si>
    <t>Calcular ganancias de productos</t>
  </si>
  <si>
    <t>HISTORIA DE USUARIO (HU) EuroByte</t>
  </si>
  <si>
    <t>Matriz de Marco de Trabajo de HU-Eutobyte</t>
  </si>
  <si>
    <t>Solicitar el nombre, apellido cédula y dirección</t>
  </si>
  <si>
    <t>Solicitar la ID del producto, Nombre, Descripción, cantidad, precio</t>
  </si>
  <si>
    <t>Verificar que se haya creado la compra de un producto y se pague su precio</t>
  </si>
  <si>
    <t>Validar el pago de los productos</t>
  </si>
  <si>
    <t>Comprobar con un servicio el pago de los productos</t>
  </si>
  <si>
    <t>Valida el pago mediante una factura con varios datos solicitados</t>
  </si>
  <si>
    <t>Brandon Saltos</t>
  </si>
  <si>
    <t>Validar el tipo y cantidad de pago</t>
  </si>
  <si>
    <t>Visualiza en pantalla un mensaje ok con el registro del pago generado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</si>
</sst>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</font>
    <font>
      <sz val="11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i/>
      <sz val="10"/>
      <color theme="3"/>
      <name val="Arial"/>
      <family val="2"/>
    </font>
    <font>
      <b/>
      <i/>
      <sz val="10"/>
      <color rgb="FFFF0000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b/>
      <sz val="10"/>
      <color theme="3"/>
      <name val="Calibri"/>
      <family val="2"/>
    </font>
    <font>
      <b/>
      <sz val="11"/>
      <color theme="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7" tint="0.39997558519241921"/>
        <bgColor rgb="FFFFEB9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3" borderId="7" xfId="0" applyFont="1" applyFill="1" applyBorder="1"/>
    <xf numFmtId="0" fontId="4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6" fillId="4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8" fillId="5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8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31" xfId="0" applyFont="1" applyFill="1" applyBorder="1"/>
    <xf numFmtId="0" fontId="0" fillId="3" borderId="32" xfId="0" applyFont="1" applyFill="1" applyBorder="1"/>
    <xf numFmtId="0" fontId="0" fillId="3" borderId="33" xfId="0" applyFont="1" applyFill="1" applyBorder="1"/>
    <xf numFmtId="0" fontId="1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4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top" wrapText="1"/>
    </xf>
    <xf numFmtId="0" fontId="12" fillId="0" borderId="3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29" xfId="0" applyFont="1" applyBorder="1" applyAlignment="1"/>
    <xf numFmtId="0" fontId="1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34" xfId="0" applyFont="1" applyBorder="1"/>
    <xf numFmtId="0" fontId="0" fillId="0" borderId="12" xfId="0" applyFont="1" applyBorder="1"/>
    <xf numFmtId="0" fontId="21" fillId="12" borderId="35" xfId="0" applyFont="1" applyFill="1" applyBorder="1" applyAlignment="1">
      <alignment horizontal="center" vertical="center"/>
    </xf>
    <xf numFmtId="0" fontId="0" fillId="12" borderId="36" xfId="0" applyFont="1" applyFill="1" applyBorder="1" applyAlignment="1"/>
    <xf numFmtId="0" fontId="0" fillId="12" borderId="37" xfId="0" applyFont="1" applyFill="1" applyBorder="1" applyAlignment="1"/>
    <xf numFmtId="0" fontId="6" fillId="6" borderId="14" xfId="0" applyFont="1" applyFill="1" applyBorder="1" applyAlignment="1">
      <alignment horizontal="center" vertical="center"/>
    </xf>
    <xf numFmtId="0" fontId="5" fillId="0" borderId="18" xfId="0" applyFont="1" applyBorder="1"/>
    <xf numFmtId="0" fontId="5" fillId="0" borderId="21" xfId="0" applyFont="1" applyBorder="1"/>
    <xf numFmtId="0" fontId="9" fillId="8" borderId="15" xfId="0" applyFont="1" applyFill="1" applyBorder="1" applyAlignment="1">
      <alignment horizontal="center" vertical="center"/>
    </xf>
    <xf numFmtId="0" fontId="5" fillId="9" borderId="16" xfId="0" applyFont="1" applyFill="1" applyBorder="1"/>
    <xf numFmtId="0" fontId="5" fillId="9" borderId="22" xfId="0" applyFont="1" applyFill="1" applyBorder="1"/>
    <xf numFmtId="0" fontId="5" fillId="9" borderId="23" xfId="0" applyFont="1" applyFill="1" applyBorder="1"/>
    <xf numFmtId="0" fontId="17" fillId="4" borderId="15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5" borderId="15" xfId="0" applyFont="1" applyFill="1" applyBorder="1" applyAlignment="1">
      <alignment horizontal="center" vertical="center"/>
    </xf>
    <xf numFmtId="0" fontId="18" fillId="0" borderId="17" xfId="0" applyFont="1" applyBorder="1"/>
    <xf numFmtId="0" fontId="18" fillId="0" borderId="16" xfId="0" applyFont="1" applyBorder="1"/>
    <xf numFmtId="0" fontId="18" fillId="0" borderId="19" xfId="0" applyFont="1" applyBorder="1"/>
    <xf numFmtId="0" fontId="19" fillId="0" borderId="0" xfId="0" applyFont="1" applyAlignment="1"/>
    <xf numFmtId="0" fontId="18" fillId="0" borderId="20" xfId="0" applyFont="1" applyBorder="1"/>
    <xf numFmtId="0" fontId="18" fillId="0" borderId="22" xfId="0" applyFont="1" applyBorder="1"/>
    <xf numFmtId="0" fontId="18" fillId="0" borderId="24" xfId="0" applyFont="1" applyBorder="1"/>
    <xf numFmtId="0" fontId="18" fillId="0" borderId="23" xfId="0" applyFont="1" applyBorder="1"/>
    <xf numFmtId="0" fontId="20" fillId="10" borderId="4" xfId="0" applyFont="1" applyFill="1" applyBorder="1" applyAlignment="1">
      <alignment horizontal="center" vertical="center" wrapText="1"/>
    </xf>
    <xf numFmtId="0" fontId="5" fillId="11" borderId="5" xfId="0" applyFont="1" applyFill="1" applyBorder="1"/>
    <xf numFmtId="0" fontId="5" fillId="11" borderId="6" xfId="0" applyFont="1" applyFill="1" applyBorder="1"/>
    <xf numFmtId="0" fontId="6" fillId="4" borderId="4" xfId="0" applyFont="1" applyFill="1" applyBorder="1" applyAlignment="1">
      <alignment horizontal="center" vertical="center"/>
    </xf>
    <xf numFmtId="0" fontId="5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5" fillId="0" borderId="17" xfId="0" applyFont="1" applyBorder="1"/>
    <xf numFmtId="0" fontId="0" fillId="0" borderId="0" xfId="0" applyFont="1" applyAlignment="1"/>
    <xf numFmtId="0" fontId="5" fillId="0" borderId="24" xfId="0" applyFont="1" applyBorder="1"/>
    <xf numFmtId="0" fontId="1" fillId="5" borderId="15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/>
    </xf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9" xfId="0" applyFont="1" applyBorder="1"/>
    <xf numFmtId="0" fontId="5" fillId="0" borderId="30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247650</xdr:colOff>
      <xdr:row>8</xdr:row>
      <xdr:rowOff>76200</xdr:rowOff>
    </xdr:from>
    <xdr:ext cx="1790700" cy="1485899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6452" b="90323" l="3636" r="92364">
                      <a14:foregroundMark x1="50909" y1="18638" x2="50909" y2="18638"/>
                      <a14:foregroundMark x1="20364" y1="20430" x2="20364" y2="20430"/>
                      <a14:foregroundMark x1="10182" y1="34050" x2="18545" y2="19713"/>
                      <a14:foregroundMark x1="40364" y1="10753" x2="59636" y2="10753"/>
                      <a14:foregroundMark x1="61091" y1="12186" x2="77818" y2="25090"/>
                      <a14:foregroundMark x1="88727" y1="46953" x2="86545" y2="65950"/>
                      <a14:foregroundMark x1="9091" y1="37276" x2="7273" y2="55914"/>
                      <a14:foregroundMark x1="11636" y1="66667" x2="36727" y2="84588"/>
                      <a14:foregroundMark x1="36727" y1="84588" x2="38909" y2="85305"/>
                      <a14:foregroundMark x1="42909" y1="89247" x2="63273" y2="91039"/>
                      <a14:foregroundMark x1="72727" y1="82079" x2="82545" y2="76344"/>
                      <a14:foregroundMark x1="22182" y1="81362" x2="24364" y2="83513"/>
                      <a14:foregroundMark x1="48000" y1="17204" x2="49091" y2="19355"/>
                      <a14:foregroundMark x1="53091" y1="7527" x2="47273" y2="7168"/>
                      <a14:foregroundMark x1="84000" y1="69176" x2="85818" y2="68100"/>
                      <a14:foregroundMark x1="92727" y1="51971" x2="92727" y2="51971"/>
                      <a14:foregroundMark x1="4727" y1="56272" x2="3636" y2="47312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58300" y="1019175"/>
          <a:ext cx="1790700" cy="148589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A4" workbookViewId="0">
      <selection activeCell="N11" sqref="N11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0.62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54"/>
      <c r="C2" s="54"/>
      <c r="D2" s="54"/>
      <c r="E2" s="54"/>
      <c r="F2" s="54"/>
      <c r="G2" s="54"/>
      <c r="H2" s="54"/>
      <c r="I2" s="50"/>
      <c r="J2" s="50"/>
      <c r="K2" s="51"/>
      <c r="L2" s="52"/>
      <c r="M2" s="54"/>
      <c r="N2" s="54"/>
      <c r="O2" s="5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55" t="s">
        <v>65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  <c r="P3" s="53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B4" s="47"/>
      <c r="C4" s="47"/>
      <c r="D4" s="47"/>
      <c r="E4" s="48"/>
      <c r="F4" s="47"/>
      <c r="G4" s="47"/>
      <c r="H4" s="49"/>
      <c r="I4" s="50"/>
      <c r="J4" s="50"/>
      <c r="K4" s="51"/>
      <c r="L4" s="52"/>
      <c r="M4" s="47"/>
      <c r="N4" s="47"/>
      <c r="O4" s="47"/>
    </row>
    <row r="5" spans="1:26" ht="60" customHeight="1" x14ac:dyDescent="0.2">
      <c r="A5" s="4"/>
      <c r="B5" s="34" t="s">
        <v>0</v>
      </c>
      <c r="C5" s="34" t="s">
        <v>1</v>
      </c>
      <c r="D5" s="35" t="s">
        <v>2</v>
      </c>
      <c r="E5" s="34" t="s">
        <v>3</v>
      </c>
      <c r="F5" s="34" t="s">
        <v>4</v>
      </c>
      <c r="G5" s="34" t="s">
        <v>5</v>
      </c>
      <c r="H5" s="34" t="s">
        <v>6</v>
      </c>
      <c r="I5" s="34" t="s">
        <v>7</v>
      </c>
      <c r="J5" s="34" t="s">
        <v>8</v>
      </c>
      <c r="K5" s="34" t="s">
        <v>9</v>
      </c>
      <c r="L5" s="34" t="s">
        <v>10</v>
      </c>
      <c r="M5" s="34" t="s">
        <v>11</v>
      </c>
      <c r="N5" s="34" t="s">
        <v>12</v>
      </c>
      <c r="O5" s="34" t="s">
        <v>13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9.75" customHeight="1" x14ac:dyDescent="0.25">
      <c r="B6" s="6" t="s">
        <v>14</v>
      </c>
      <c r="C6" s="36" t="s">
        <v>39</v>
      </c>
      <c r="D6" s="36" t="s">
        <v>40</v>
      </c>
      <c r="E6" s="36" t="s">
        <v>41</v>
      </c>
      <c r="F6" s="37" t="s">
        <v>42</v>
      </c>
      <c r="G6" s="36" t="s">
        <v>66</v>
      </c>
      <c r="H6" s="36" t="s">
        <v>43</v>
      </c>
      <c r="I6" s="8">
        <v>2</v>
      </c>
      <c r="J6" s="9">
        <v>44708</v>
      </c>
      <c r="K6" s="38" t="s">
        <v>24</v>
      </c>
      <c r="L6" s="39" t="s">
        <v>29</v>
      </c>
      <c r="M6" s="40" t="s">
        <v>44</v>
      </c>
      <c r="N6" s="10"/>
      <c r="O6" s="40" t="s">
        <v>45</v>
      </c>
    </row>
    <row r="7" spans="1:26" ht="39.75" customHeight="1" x14ac:dyDescent="0.2">
      <c r="B7" s="6" t="s">
        <v>15</v>
      </c>
      <c r="C7" s="36" t="s">
        <v>52</v>
      </c>
      <c r="D7" s="36" t="s">
        <v>46</v>
      </c>
      <c r="E7" s="36" t="s">
        <v>53</v>
      </c>
      <c r="F7" s="37" t="s">
        <v>42</v>
      </c>
      <c r="G7" s="36" t="s">
        <v>67</v>
      </c>
      <c r="H7" s="36" t="s">
        <v>47</v>
      </c>
      <c r="I7" s="8">
        <v>4</v>
      </c>
      <c r="J7" s="9">
        <v>44709</v>
      </c>
      <c r="K7" s="8" t="s">
        <v>24</v>
      </c>
      <c r="L7" s="41" t="s">
        <v>29</v>
      </c>
      <c r="M7" s="36" t="s">
        <v>55</v>
      </c>
      <c r="N7" s="7"/>
      <c r="O7" s="36" t="s">
        <v>48</v>
      </c>
    </row>
    <row r="8" spans="1:26" ht="39.75" customHeight="1" x14ac:dyDescent="0.2">
      <c r="B8" s="6" t="s">
        <v>16</v>
      </c>
      <c r="C8" s="42" t="s">
        <v>49</v>
      </c>
      <c r="D8" s="43" t="s">
        <v>50</v>
      </c>
      <c r="E8" s="43" t="s">
        <v>51</v>
      </c>
      <c r="F8" s="37" t="s">
        <v>42</v>
      </c>
      <c r="G8" s="43" t="s">
        <v>54</v>
      </c>
      <c r="H8" s="44" t="s">
        <v>47</v>
      </c>
      <c r="I8" s="11">
        <v>4</v>
      </c>
      <c r="J8" s="9">
        <v>44710</v>
      </c>
      <c r="K8" s="8" t="s">
        <v>24</v>
      </c>
      <c r="L8" s="45" t="s">
        <v>29</v>
      </c>
      <c r="M8" s="36" t="s">
        <v>56</v>
      </c>
      <c r="N8" s="7"/>
      <c r="O8" s="36" t="s">
        <v>57</v>
      </c>
    </row>
    <row r="9" spans="1:26" ht="39.75" customHeight="1" x14ac:dyDescent="0.2">
      <c r="B9" s="6" t="s">
        <v>17</v>
      </c>
      <c r="C9" s="36" t="s">
        <v>58</v>
      </c>
      <c r="D9" s="36" t="s">
        <v>59</v>
      </c>
      <c r="E9" s="36" t="s">
        <v>60</v>
      </c>
      <c r="F9" s="37" t="s">
        <v>42</v>
      </c>
      <c r="G9" s="36" t="s">
        <v>61</v>
      </c>
      <c r="H9" s="36" t="s">
        <v>43</v>
      </c>
      <c r="I9" s="46">
        <v>4</v>
      </c>
      <c r="J9" s="9">
        <v>44710</v>
      </c>
      <c r="K9" s="8" t="s">
        <v>24</v>
      </c>
      <c r="L9" s="39" t="s">
        <v>29</v>
      </c>
      <c r="M9" s="36" t="s">
        <v>62</v>
      </c>
      <c r="N9" s="7"/>
      <c r="O9" s="36" t="s">
        <v>63</v>
      </c>
    </row>
    <row r="10" spans="1:26" ht="39.75" customHeight="1" x14ac:dyDescent="0.2">
      <c r="B10" s="6" t="s">
        <v>18</v>
      </c>
      <c r="C10" s="7" t="s">
        <v>70</v>
      </c>
      <c r="D10" s="7" t="s">
        <v>69</v>
      </c>
      <c r="E10" s="7" t="s">
        <v>68</v>
      </c>
      <c r="F10" s="37" t="s">
        <v>42</v>
      </c>
      <c r="G10" s="36" t="s">
        <v>71</v>
      </c>
      <c r="H10" s="36" t="s">
        <v>72</v>
      </c>
      <c r="I10" s="8">
        <v>4</v>
      </c>
      <c r="J10" s="9">
        <v>44732</v>
      </c>
      <c r="K10" s="38" t="s">
        <v>24</v>
      </c>
      <c r="L10" s="39" t="s">
        <v>29</v>
      </c>
      <c r="M10" s="36" t="s">
        <v>74</v>
      </c>
      <c r="N10" s="7"/>
      <c r="O10" s="36" t="s">
        <v>73</v>
      </c>
    </row>
    <row r="11" spans="1:26" ht="39.75" customHeight="1" x14ac:dyDescent="0.2">
      <c r="B11" s="6" t="s">
        <v>19</v>
      </c>
      <c r="C11" s="7"/>
      <c r="D11" s="7"/>
      <c r="E11" s="7"/>
      <c r="F11" s="7"/>
      <c r="G11" s="7"/>
      <c r="H11" s="7"/>
      <c r="I11" s="8"/>
      <c r="J11" s="9"/>
      <c r="K11" s="8"/>
      <c r="L11" s="8"/>
      <c r="M11" s="9"/>
      <c r="N11" s="9"/>
    </row>
    <row r="12" spans="1:26" ht="39.75" customHeight="1" x14ac:dyDescent="0.2">
      <c r="B12" s="6" t="s">
        <v>20</v>
      </c>
      <c r="C12" s="7"/>
      <c r="D12" s="7"/>
      <c r="E12" s="7"/>
      <c r="F12" s="7"/>
      <c r="G12" s="7"/>
      <c r="H12" s="7"/>
      <c r="I12" s="8"/>
      <c r="J12" s="9"/>
      <c r="K12" s="8"/>
      <c r="L12" s="8"/>
      <c r="M12" s="9"/>
      <c r="N12" s="9"/>
      <c r="O12" s="9"/>
    </row>
    <row r="13" spans="1:26" ht="39.75" customHeight="1" x14ac:dyDescent="0.2">
      <c r="B13" s="6" t="s">
        <v>21</v>
      </c>
      <c r="C13" s="7"/>
      <c r="D13" s="7"/>
      <c r="E13" s="7"/>
      <c r="F13" s="7"/>
      <c r="G13" s="7"/>
      <c r="H13" s="7"/>
      <c r="I13" s="8"/>
      <c r="J13" s="9"/>
      <c r="K13" s="8"/>
      <c r="L13" s="8"/>
      <c r="M13" s="9"/>
      <c r="N13" s="9"/>
      <c r="O13" s="9"/>
    </row>
    <row r="14" spans="1:26" ht="39.75" customHeight="1" x14ac:dyDescent="0.2">
      <c r="B14" s="6" t="s">
        <v>22</v>
      </c>
      <c r="C14" s="7"/>
      <c r="D14" s="7"/>
      <c r="E14" s="7"/>
      <c r="F14" s="7"/>
      <c r="G14" s="7"/>
      <c r="H14" s="7"/>
      <c r="I14" s="8"/>
      <c r="J14" s="9"/>
      <c r="K14" s="8"/>
      <c r="L14" s="8"/>
      <c r="M14" s="7"/>
      <c r="N14" s="7"/>
      <c r="O14" s="7"/>
    </row>
    <row r="15" spans="1:26" ht="39.75" customHeight="1" x14ac:dyDescent="0.2">
      <c r="B15" s="6" t="s">
        <v>23</v>
      </c>
      <c r="C15" s="7"/>
      <c r="D15" s="7"/>
      <c r="E15" s="7"/>
      <c r="F15" s="7"/>
      <c r="G15" s="7"/>
      <c r="H15" s="7"/>
      <c r="I15" s="8"/>
      <c r="J15" s="9"/>
      <c r="K15" s="8"/>
      <c r="L15" s="8"/>
      <c r="M15" s="7"/>
      <c r="N15" s="7"/>
      <c r="O15" s="7"/>
    </row>
    <row r="16" spans="1:26" ht="39.75" customHeight="1" x14ac:dyDescent="0.2">
      <c r="B16" s="6"/>
      <c r="C16" s="7"/>
      <c r="D16" s="7"/>
      <c r="E16" s="7"/>
      <c r="F16" s="7"/>
      <c r="G16" s="7"/>
      <c r="H16" s="7"/>
      <c r="I16" s="8"/>
      <c r="J16" s="9"/>
      <c r="K16" s="8"/>
      <c r="L16" s="8"/>
      <c r="M16" s="7"/>
      <c r="N16" s="7"/>
      <c r="O16" s="7"/>
    </row>
    <row r="17" spans="2:15" ht="39.75" customHeight="1" x14ac:dyDescent="0.2">
      <c r="B17" s="6"/>
      <c r="C17" s="7"/>
      <c r="D17" s="7"/>
      <c r="E17" s="7"/>
      <c r="F17" s="7"/>
      <c r="G17" s="7"/>
      <c r="H17" s="7"/>
      <c r="I17" s="8"/>
      <c r="J17" s="9"/>
      <c r="K17" s="8"/>
      <c r="L17" s="8"/>
      <c r="M17" s="7"/>
      <c r="N17" s="7"/>
      <c r="O17" s="7"/>
    </row>
    <row r="18" spans="2:15" ht="39.75" customHeight="1" x14ac:dyDescent="0.2">
      <c r="B18" s="6"/>
      <c r="C18" s="7"/>
      <c r="D18" s="7"/>
      <c r="E18" s="7"/>
      <c r="F18" s="7"/>
      <c r="G18" s="7"/>
      <c r="H18" s="7"/>
      <c r="I18" s="8"/>
      <c r="J18" s="9"/>
      <c r="K18" s="8"/>
      <c r="L18" s="8"/>
      <c r="M18" s="7"/>
      <c r="N18" s="7"/>
      <c r="O18" s="7"/>
    </row>
    <row r="19" spans="2:15" ht="39.75" customHeight="1" x14ac:dyDescent="0.2">
      <c r="B19" s="6"/>
      <c r="C19" s="7"/>
      <c r="D19" s="7"/>
      <c r="E19" s="7"/>
      <c r="F19" s="7"/>
      <c r="G19" s="7"/>
      <c r="H19" s="7"/>
      <c r="I19" s="8"/>
      <c r="J19" s="9"/>
      <c r="K19" s="8"/>
      <c r="L19" s="8"/>
      <c r="M19" s="7"/>
      <c r="N19" s="7"/>
      <c r="O19" s="7"/>
    </row>
    <row r="20" spans="2:15" ht="39.75" customHeight="1" x14ac:dyDescent="0.2">
      <c r="B20" s="6"/>
      <c r="C20" s="7"/>
      <c r="D20" s="7"/>
      <c r="E20" s="7"/>
      <c r="F20" s="7"/>
      <c r="G20" s="7"/>
      <c r="H20" s="7"/>
      <c r="I20" s="8"/>
      <c r="J20" s="9"/>
      <c r="K20" s="8"/>
      <c r="L20" s="8"/>
      <c r="M20" s="7"/>
      <c r="N20" s="7"/>
      <c r="O20" s="7"/>
    </row>
    <row r="21" spans="2:15" ht="19.5" customHeight="1" x14ac:dyDescent="0.2">
      <c r="B21" s="4"/>
      <c r="C21" s="4"/>
      <c r="D21" s="4"/>
      <c r="E21" s="4"/>
      <c r="F21" s="4"/>
      <c r="G21" s="4"/>
      <c r="H21" s="4"/>
      <c r="I21" s="3"/>
      <c r="J21" s="3"/>
      <c r="K21" s="12"/>
      <c r="L21" s="3"/>
      <c r="M21" s="4"/>
      <c r="N21" s="4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3"/>
      <c r="L25" s="3"/>
    </row>
    <row r="26" spans="2:15" ht="19.5" customHeight="1" x14ac:dyDescent="0.2">
      <c r="I26" s="1"/>
      <c r="J26" s="1"/>
      <c r="K26" s="13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24</v>
      </c>
      <c r="L30" s="1" t="s">
        <v>25</v>
      </c>
      <c r="M30" s="5"/>
    </row>
    <row r="31" spans="2:15" ht="19.5" customHeight="1" x14ac:dyDescent="0.25">
      <c r="I31" s="1"/>
      <c r="J31" s="1"/>
      <c r="K31" s="2" t="s">
        <v>26</v>
      </c>
      <c r="L31" s="1" t="s">
        <v>27</v>
      </c>
      <c r="M31" s="5"/>
    </row>
    <row r="32" spans="2:15" ht="19.5" customHeight="1" x14ac:dyDescent="0.25">
      <c r="I32" s="1"/>
      <c r="J32" s="1"/>
      <c r="K32" s="2" t="s">
        <v>28</v>
      </c>
      <c r="L32" s="1" t="s">
        <v>29</v>
      </c>
      <c r="M32" s="5"/>
    </row>
    <row r="33" spans="9:13" ht="19.5" customHeight="1" x14ac:dyDescent="0.25">
      <c r="I33" s="1"/>
      <c r="J33" s="1"/>
      <c r="K33" s="2"/>
      <c r="L33" s="1" t="s">
        <v>30</v>
      </c>
      <c r="M33" s="5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00"/>
  <sheetViews>
    <sheetView showGridLines="0" topLeftCell="A9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14"/>
      <c r="D4" s="14"/>
      <c r="E4" s="14"/>
      <c r="F4" s="5"/>
    </row>
    <row r="5" spans="1:26" hidden="1" x14ac:dyDescent="0.25">
      <c r="C5" s="14"/>
      <c r="D5" s="14"/>
      <c r="E5" s="14"/>
      <c r="F5" s="5"/>
    </row>
    <row r="6" spans="1:26" ht="39.75" customHeight="1" x14ac:dyDescent="0.2">
      <c r="B6" s="80" t="s">
        <v>64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2"/>
    </row>
    <row r="7" spans="1:26" ht="9.75" customHeight="1" x14ac:dyDescent="0.2">
      <c r="A7" s="4"/>
      <c r="B7" s="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16"/>
      <c r="C8" s="17"/>
      <c r="D8" s="17"/>
      <c r="E8" s="17"/>
      <c r="F8" s="18"/>
      <c r="G8" s="19"/>
      <c r="H8" s="19"/>
      <c r="I8" s="19"/>
      <c r="J8" s="19"/>
      <c r="K8" s="19"/>
      <c r="L8" s="19"/>
      <c r="M8" s="19"/>
      <c r="N8" s="19"/>
      <c r="O8" s="19"/>
      <c r="P8" s="20"/>
      <c r="Q8" s="4"/>
    </row>
    <row r="9" spans="1:26" ht="30" customHeight="1" x14ac:dyDescent="0.2">
      <c r="B9" s="21"/>
      <c r="C9" s="22" t="s">
        <v>0</v>
      </c>
      <c r="D9" s="23"/>
      <c r="E9" s="83" t="s">
        <v>31</v>
      </c>
      <c r="F9" s="84"/>
      <c r="G9" s="23"/>
      <c r="H9" s="83" t="s">
        <v>10</v>
      </c>
      <c r="I9" s="84"/>
      <c r="J9" s="24"/>
      <c r="K9" s="24"/>
      <c r="L9" s="24"/>
      <c r="M9" s="24"/>
      <c r="N9" s="24"/>
      <c r="O9" s="24"/>
      <c r="P9" s="25"/>
      <c r="Q9" s="4"/>
    </row>
    <row r="10" spans="1:26" ht="30" customHeight="1" x14ac:dyDescent="0.2">
      <c r="B10" s="21"/>
      <c r="C10" s="26" t="s">
        <v>17</v>
      </c>
      <c r="D10" s="27"/>
      <c r="E10" s="85" t="str">
        <f>VLOOKUP(C10,'Formato descripción HU'!B6:O20,5,0)</f>
        <v>Cliente</v>
      </c>
      <c r="F10" s="84"/>
      <c r="G10" s="28"/>
      <c r="H10" s="85" t="str">
        <f>VLOOKUP(C10,'Formato descripción HU'!B6:O20,11,0)</f>
        <v>Terminado</v>
      </c>
      <c r="I10" s="84"/>
      <c r="J10" s="28"/>
      <c r="K10" s="24"/>
      <c r="L10" s="24"/>
      <c r="M10" s="24"/>
      <c r="N10" s="24"/>
      <c r="O10" s="24"/>
      <c r="P10" s="25"/>
      <c r="Q10" s="4"/>
    </row>
    <row r="11" spans="1:26" ht="9.75" customHeight="1" x14ac:dyDescent="0.2">
      <c r="A11" s="4"/>
      <c r="B11" s="21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4"/>
      <c r="N11" s="30"/>
      <c r="O11" s="30"/>
      <c r="P11" s="25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21"/>
      <c r="C12" s="22" t="s">
        <v>32</v>
      </c>
      <c r="D12" s="27"/>
      <c r="E12" s="83" t="s">
        <v>9</v>
      </c>
      <c r="F12" s="84"/>
      <c r="G12" s="28"/>
      <c r="H12" s="83" t="s">
        <v>33</v>
      </c>
      <c r="I12" s="84"/>
      <c r="J12" s="28"/>
      <c r="K12" s="30"/>
      <c r="L12" s="30"/>
      <c r="M12" s="24"/>
      <c r="N12" s="30"/>
      <c r="O12" s="30"/>
      <c r="P12" s="25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21"/>
      <c r="C13" s="26">
        <f>VLOOKUP('Historia de Usuario'!C10,'Formato descripción HU'!B6:O20,8,0)</f>
        <v>4</v>
      </c>
      <c r="D13" s="27"/>
      <c r="E13" s="85" t="str">
        <f>VLOOKUP(C10,'Formato descripción HU'!B6:O20,10,0)</f>
        <v>Alta</v>
      </c>
      <c r="F13" s="84"/>
      <c r="G13" s="28"/>
      <c r="H13" s="85" t="str">
        <f>VLOOKUP(C10,'Formato descripción HU'!B6:O20,7,0)</f>
        <v>Rommel Zambrano</v>
      </c>
      <c r="I13" s="84"/>
      <c r="J13" s="28"/>
      <c r="K13" s="30"/>
      <c r="L13" s="30"/>
      <c r="M13" s="24"/>
      <c r="N13" s="30"/>
      <c r="O13" s="30"/>
      <c r="P13" s="25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21"/>
      <c r="C14" s="24"/>
      <c r="D14" s="27"/>
      <c r="E14" s="24"/>
      <c r="F14" s="24"/>
      <c r="G14" s="28"/>
      <c r="H14" s="28"/>
      <c r="I14" s="24"/>
      <c r="J14" s="24"/>
      <c r="K14" s="24"/>
      <c r="L14" s="24"/>
      <c r="M14" s="24"/>
      <c r="N14" s="24"/>
      <c r="O14" s="24"/>
      <c r="P14" s="25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21"/>
      <c r="C15" s="58" t="s">
        <v>34</v>
      </c>
      <c r="D15" s="91" t="str">
        <f>VLOOKUP(C10,'Formato descripción HU'!B6:O20,3,0)</f>
        <v>Calcula ganancias de ventas</v>
      </c>
      <c r="E15" s="66"/>
      <c r="F15" s="24"/>
      <c r="G15" s="58" t="s">
        <v>35</v>
      </c>
      <c r="H15" s="91" t="str">
        <f>VLOOKUP(C10,'Formato descripción HU'!B6:O20,4,0)</f>
        <v>Registrar las ganancias generadas de ventas</v>
      </c>
      <c r="I15" s="88"/>
      <c r="J15" s="66"/>
      <c r="K15" s="24"/>
      <c r="L15" s="58" t="s">
        <v>36</v>
      </c>
      <c r="M15" s="71" t="str">
        <f>VLOOKUP(C10,'Formato descripción HU'!B6:O20,6,0)</f>
        <v>Calcula el total de ganancias por la venta de productos de varios tipos</v>
      </c>
      <c r="N15" s="72"/>
      <c r="O15" s="73"/>
      <c r="P15" s="25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21"/>
      <c r="C16" s="59"/>
      <c r="D16" s="67"/>
      <c r="E16" s="68"/>
      <c r="F16" s="24"/>
      <c r="G16" s="59"/>
      <c r="H16" s="67"/>
      <c r="I16" s="89"/>
      <c r="J16" s="68"/>
      <c r="K16" s="24"/>
      <c r="L16" s="59"/>
      <c r="M16" s="74"/>
      <c r="N16" s="75"/>
      <c r="O16" s="76"/>
      <c r="P16" s="25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21"/>
      <c r="C17" s="60"/>
      <c r="D17" s="69"/>
      <c r="E17" s="70"/>
      <c r="F17" s="24"/>
      <c r="G17" s="60"/>
      <c r="H17" s="69"/>
      <c r="I17" s="90"/>
      <c r="J17" s="70"/>
      <c r="K17" s="24"/>
      <c r="L17" s="60"/>
      <c r="M17" s="77"/>
      <c r="N17" s="78"/>
      <c r="O17" s="79"/>
      <c r="P17" s="25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21"/>
      <c r="C18" s="24"/>
      <c r="D18" s="24"/>
      <c r="E18" s="24"/>
      <c r="F18" s="24"/>
      <c r="G18" s="28"/>
      <c r="H18" s="28"/>
      <c r="I18" s="28"/>
      <c r="J18" s="24"/>
      <c r="K18" s="24"/>
      <c r="L18" s="24"/>
      <c r="M18" s="24"/>
      <c r="N18" s="24"/>
      <c r="O18" s="24"/>
      <c r="P18" s="25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21"/>
      <c r="C19" s="61" t="s">
        <v>37</v>
      </c>
      <c r="D19" s="62"/>
      <c r="E19" s="92" t="str">
        <f>VLOOKUP(C10,'Formato descripción HU'!B6:O20,14,0)</f>
        <v>Calcular ganancias de productos</v>
      </c>
      <c r="F19" s="93"/>
      <c r="G19" s="93"/>
      <c r="H19" s="93"/>
      <c r="I19" s="93"/>
      <c r="J19" s="93"/>
      <c r="K19" s="93"/>
      <c r="L19" s="93"/>
      <c r="M19" s="93"/>
      <c r="N19" s="93"/>
      <c r="O19" s="94"/>
      <c r="P19" s="25"/>
      <c r="Q19" s="4"/>
    </row>
    <row r="20" spans="1:26" ht="19.5" customHeight="1" x14ac:dyDescent="0.2">
      <c r="B20" s="21"/>
      <c r="C20" s="63"/>
      <c r="D20" s="64"/>
      <c r="E20" s="95"/>
      <c r="F20" s="96"/>
      <c r="G20" s="96"/>
      <c r="H20" s="96"/>
      <c r="I20" s="96"/>
      <c r="J20" s="96"/>
      <c r="K20" s="96"/>
      <c r="L20" s="96"/>
      <c r="M20" s="96"/>
      <c r="N20" s="96"/>
      <c r="O20" s="97"/>
      <c r="P20" s="25"/>
      <c r="Q20" s="4"/>
    </row>
    <row r="21" spans="1:26" ht="9.75" customHeight="1" x14ac:dyDescent="0.2">
      <c r="B21" s="2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5"/>
      <c r="Q21" s="4"/>
    </row>
    <row r="22" spans="1:26" ht="19.5" customHeight="1" x14ac:dyDescent="0.2">
      <c r="A22" s="4"/>
      <c r="B22" s="21"/>
      <c r="C22" s="65" t="s">
        <v>38</v>
      </c>
      <c r="D22" s="66"/>
      <c r="E22" s="71" t="str">
        <f>VLOOKUP(C10,'Formato descripción HU'!B6:O20,12,0)</f>
        <v>Visualizar de las ganancias de ventas generadas mediante la regla de negocio</v>
      </c>
      <c r="F22" s="72"/>
      <c r="G22" s="72"/>
      <c r="H22" s="73"/>
      <c r="I22" s="24"/>
      <c r="J22" s="86" t="s">
        <v>12</v>
      </c>
      <c r="K22" s="66"/>
      <c r="L22" s="87">
        <f>VLOOKUP(C10,'Formato descripción HU'!B6:O20,13,0)</f>
        <v>0</v>
      </c>
      <c r="M22" s="88"/>
      <c r="N22" s="88"/>
      <c r="O22" s="66"/>
      <c r="P22" s="25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21"/>
      <c r="C23" s="67"/>
      <c r="D23" s="68"/>
      <c r="E23" s="74"/>
      <c r="F23" s="75"/>
      <c r="G23" s="75"/>
      <c r="H23" s="76"/>
      <c r="I23" s="24"/>
      <c r="J23" s="67"/>
      <c r="K23" s="68"/>
      <c r="L23" s="67"/>
      <c r="M23" s="89"/>
      <c r="N23" s="89"/>
      <c r="O23" s="68"/>
      <c r="P23" s="25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21"/>
      <c r="C24" s="69"/>
      <c r="D24" s="70"/>
      <c r="E24" s="77"/>
      <c r="F24" s="78"/>
      <c r="G24" s="78"/>
      <c r="H24" s="79"/>
      <c r="I24" s="24"/>
      <c r="J24" s="69"/>
      <c r="K24" s="70"/>
      <c r="L24" s="69"/>
      <c r="M24" s="90"/>
      <c r="N24" s="90"/>
      <c r="O24" s="70"/>
      <c r="P24" s="25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Xavier Saltos Cárdenas</dc:creator>
  <cp:lastModifiedBy>Usuario de Windows</cp:lastModifiedBy>
  <dcterms:created xsi:type="dcterms:W3CDTF">2022-05-31T04:21:03Z</dcterms:created>
  <dcterms:modified xsi:type="dcterms:W3CDTF">2022-06-19T20:13:52Z</dcterms:modified>
</cp:coreProperties>
</file>