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1DD116-4ED0-4676-B8A8-82CAD2F9FDE0}" xr6:coauthVersionLast="46" xr6:coauthVersionMax="46" xr10:uidLastSave="{00000000-0000-0000-0000-000000000000}"/>
  <bookViews>
    <workbookView xWindow="-120" yWindow="-120" windowWidth="29040" windowHeight="1599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O6" i="1"/>
  <c r="O7" i="1"/>
  <c r="O8" i="1"/>
  <c r="O9" i="1"/>
  <c r="O10" i="1"/>
  <c r="O11" i="1"/>
  <c r="O12" i="1"/>
  <c r="O13" i="1"/>
  <c r="O14" i="1"/>
  <c r="S6" i="1"/>
  <c r="S7" i="1"/>
  <c r="S8" i="1"/>
  <c r="S9" i="1"/>
  <c r="S10" i="1"/>
  <c r="S11" i="1"/>
  <c r="S12" i="1"/>
  <c r="S13" i="1"/>
  <c r="S14" i="1"/>
  <c r="S5" i="1"/>
  <c r="R6" i="1" l="1"/>
  <c r="R7" i="1"/>
  <c r="R8" i="1"/>
  <c r="R9" i="1"/>
  <c r="R11" i="1"/>
  <c r="R12" i="1"/>
  <c r="R13" i="1"/>
  <c r="R14" i="1"/>
  <c r="T6" i="1" l="1"/>
  <c r="T7" i="1"/>
  <c r="T8" i="1"/>
  <c r="T9" i="1"/>
  <c r="T11" i="1"/>
  <c r="T12" i="1"/>
  <c r="T13" i="1"/>
  <c r="T14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Q10" i="1" l="1"/>
  <c r="W10" i="1" s="1"/>
  <c r="R10" i="1"/>
  <c r="T10" i="1"/>
  <c r="Q12" i="1"/>
  <c r="W12" i="1" s="1"/>
  <c r="Q14" i="1"/>
  <c r="W14" i="1" s="1"/>
  <c r="Q8" i="1"/>
  <c r="W8" i="1" s="1"/>
  <c r="Q11" i="1"/>
  <c r="Q7" i="1"/>
  <c r="W7" i="1" s="1"/>
  <c r="Q9" i="1"/>
  <c r="W9" i="1" s="1"/>
  <c r="Q13" i="1"/>
  <c r="W13" i="1" s="1"/>
  <c r="Q6" i="1"/>
  <c r="W6" i="1" s="1"/>
  <c r="J5" i="1"/>
  <c r="N5" i="1" s="1"/>
  <c r="R5" i="1" s="1"/>
  <c r="O5" i="1" l="1"/>
  <c r="P5" i="1"/>
  <c r="Q5" i="1" s="1"/>
  <c r="T5" i="1"/>
  <c r="R15" i="1"/>
  <c r="W11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<sst xmlns="http://schemas.openxmlformats.org/spreadsheetml/2006/main" count="58" uniqueCount="31">
  <si>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</si>
  <si>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</si>
  <si>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</si>
  <si>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</si>
  <si>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</si>
  <si>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</si>
  <si>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</si>
  <si>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</si>
  <si>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</si>
  <si>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</si>
  <si>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</si>
  <si>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</si>
  <si>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</si>
  <si>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</si>
  <si>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</si>
  <si>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</si>
  <si>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</si>
  <si>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</si>
  <si>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</si>
  <si>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</si>
  <si>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</si>
  <si>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taip</t>
  </si>
  <si>
    <t>Petraitis, Petras</t>
  </si>
  <si>
    <t>Viso:</t>
  </si>
  <si>
    <t>Viso darbuotojo ir darbdavio Sodra</t>
  </si>
  <si>
    <t>Taikytas bendras Sodros tarifas %</t>
  </si>
  <si>
    <t>ne</t>
  </si>
  <si>
    <t>Darbdavio Sodra</t>
  </si>
  <si>
    <t>Terminuota darbo sutartis (taip, ne)</t>
  </si>
  <si>
    <t>Papildomo pensijos kaupimo % (0; 2,4; 3)</t>
  </si>
  <si>
    <t>Nelaimingų atsitikimų darbe ir profesinių ligų socialinis draudimas pagal grupes (0,14-1,4 %)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</si>
</sst>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2" fillId="2" borderId="0" xfId="0" applyFont="1" applyFill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righ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21"/>
  <sheetViews>
    <sheetView tabSelected="1" workbookViewId="0">
      <selection activeCell="G5" sqref="G5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19" t="s">
        <v>0</v>
      </c>
      <c r="B3" s="21" t="s">
        <v>1</v>
      </c>
      <c r="C3" s="21" t="s">
        <v>2</v>
      </c>
      <c r="D3" s="21" t="s">
        <v>28</v>
      </c>
      <c r="E3" s="21" t="s">
        <v>18</v>
      </c>
      <c r="F3" s="21" t="s">
        <v>3</v>
      </c>
      <c r="G3" s="21" t="s">
        <v>20</v>
      </c>
      <c r="H3" s="19" t="s">
        <v>19</v>
      </c>
      <c r="I3" s="21" t="s">
        <v>29</v>
      </c>
      <c r="J3" s="28" t="s">
        <v>9</v>
      </c>
      <c r="K3" s="29"/>
      <c r="L3" s="29"/>
      <c r="M3" s="29"/>
      <c r="N3" s="30"/>
      <c r="O3" s="26" t="s">
        <v>27</v>
      </c>
      <c r="P3" s="26" t="s">
        <v>10</v>
      </c>
      <c r="Q3" s="28" t="s">
        <v>13</v>
      </c>
      <c r="R3" s="29"/>
      <c r="S3" s="26" t="s">
        <v>25</v>
      </c>
      <c r="T3" s="26" t="s">
        <v>24</v>
      </c>
      <c r="U3" s="28" t="s">
        <v>15</v>
      </c>
      <c r="V3" s="30"/>
      <c r="W3" s="24" t="s">
        <v>14</v>
      </c>
    </row>
    <row r="4" spans="1:23" ht="57" customHeight="1" x14ac:dyDescent="0.25">
      <c r="A4" s="20"/>
      <c r="B4" s="22"/>
      <c r="C4" s="22"/>
      <c r="D4" s="22"/>
      <c r="E4" s="22"/>
      <c r="F4" s="22"/>
      <c r="G4" s="22"/>
      <c r="H4" s="20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7"/>
      <c r="P4" s="27"/>
      <c r="Q4" s="14" t="s">
        <v>12</v>
      </c>
      <c r="R4" s="14" t="s">
        <v>11</v>
      </c>
      <c r="S4" s="27"/>
      <c r="T4" s="27"/>
      <c r="U4" s="12" t="s">
        <v>16</v>
      </c>
      <c r="V4" s="12" t="s">
        <v>17</v>
      </c>
      <c r="W4" s="25"/>
    </row>
    <row r="5" spans="1:23" x14ac:dyDescent="0.25">
      <c r="A5" s="2">
        <v>1</v>
      </c>
      <c r="B5" s="2" t="s">
        <v>22</v>
      </c>
      <c r="C5" s="3">
        <v>1000</v>
      </c>
      <c r="D5" s="6" t="s">
        <v>26</v>
      </c>
      <c r="E5" s="4">
        <v>168</v>
      </c>
      <c r="F5" s="4">
        <v>168</v>
      </c>
      <c r="G5" s="5" t="s">
        <v>21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ROUND(IF(D5="ne",(N5-M5)*(0.0163+($C$19/100)),(N5-M5)*(0.0235+($C$19/100))),2)</f>
        <v>17.7</v>
      </c>
      <c r="P5" s="11">
        <f>ROUND(IF(G5="taip",(IF(AND(N5&lt;=642,N5&gt;=400),400,(IF(N5&lt;400,N5,IF(400-0.18*(N5-642)&lt;0,0,(400-0.18*(N5-642))))))),0),2)</f>
        <v>335.56</v>
      </c>
      <c r="Q5" s="11">
        <f t="shared" ref="Q5:Q14" si="0">ROUND(((N5-P5-H5-M5)*0.2)+(M5*0.15),2)</f>
        <v>132.88999999999999</v>
      </c>
      <c r="R5" s="11">
        <f>ROUND((N5-M5)*(0.195+(I5/100)),2)</f>
        <v>195</v>
      </c>
      <c r="S5" s="11">
        <f>IF(D5="ne",I5+21.13+$C$19,I5+21.85+$C$19)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672.11</v>
      </c>
    </row>
    <row r="6" spans="1:23" x14ac:dyDescent="0.25">
      <c r="A6" s="2">
        <v>2</v>
      </c>
      <c r="B6" s="2" t="s">
        <v>22</v>
      </c>
      <c r="C6" s="3">
        <v>1000</v>
      </c>
      <c r="D6" s="6" t="s">
        <v>26</v>
      </c>
      <c r="E6" s="4">
        <v>168</v>
      </c>
      <c r="F6" s="4">
        <v>168</v>
      </c>
      <c r="G6" s="5" t="s">
        <v>21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ROUND(IF(D6="ne",(N6-M6)*(0.0163+($C$19/100)),(N6-M6)*(0.0235+($C$19/100))),2)</f>
        <v>17.7</v>
      </c>
      <c r="P6" s="11">
        <f t="shared" ref="P6:P14" si="4">ROUND(IF(G6="taip",(IF(AND(N6&lt;=642,N6&gt;=400),400,(IF(N6&lt;400,N6,IF(400-0.18*(N6-642)&lt;0,0,(400-0.18*(N6-642))))))),0),2)</f>
        <v>335.56</v>
      </c>
      <c r="Q6" s="11">
        <f t="shared" si="0"/>
        <v>132.88999999999999</v>
      </c>
      <c r="R6" s="11">
        <f t="shared" ref="R6:R14" si="5">ROUND((N6-M6)*(0.195+(I6/100)),2)</f>
        <v>195</v>
      </c>
      <c r="S6" s="11">
        <f t="shared" ref="S6:S14" si="6">IF(D6="ne",I6+21.13+$C$19,I6+21.85+$C$19)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672.11</v>
      </c>
    </row>
    <row r="7" spans="1:23" x14ac:dyDescent="0.25">
      <c r="A7" s="2">
        <v>3</v>
      </c>
      <c r="B7" s="2" t="s">
        <v>22</v>
      </c>
      <c r="C7" s="3">
        <v>1000</v>
      </c>
      <c r="D7" s="6" t="s">
        <v>26</v>
      </c>
      <c r="E7" s="4">
        <v>168</v>
      </c>
      <c r="F7" s="4">
        <v>168</v>
      </c>
      <c r="G7" s="5" t="s">
        <v>21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335.56</v>
      </c>
      <c r="Q7" s="11">
        <f t="shared" si="0"/>
        <v>132.88999999999999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672.11</v>
      </c>
    </row>
    <row r="8" spans="1:23" x14ac:dyDescent="0.25">
      <c r="A8" s="2">
        <v>4</v>
      </c>
      <c r="B8" s="2" t="s">
        <v>22</v>
      </c>
      <c r="C8" s="3">
        <v>1000</v>
      </c>
      <c r="D8" s="6" t="s">
        <v>26</v>
      </c>
      <c r="E8" s="4">
        <v>168</v>
      </c>
      <c r="F8" s="4">
        <v>168</v>
      </c>
      <c r="G8" s="5" t="s">
        <v>21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335.56</v>
      </c>
      <c r="Q8" s="11">
        <f t="shared" si="0"/>
        <v>132.88999999999999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672.11</v>
      </c>
    </row>
    <row r="9" spans="1:23" x14ac:dyDescent="0.25">
      <c r="A9" s="2">
        <v>5</v>
      </c>
      <c r="B9" s="2" t="s">
        <v>22</v>
      </c>
      <c r="C9" s="3">
        <v>1000</v>
      </c>
      <c r="D9" s="6" t="s">
        <v>26</v>
      </c>
      <c r="E9" s="4">
        <v>168</v>
      </c>
      <c r="F9" s="4">
        <v>168</v>
      </c>
      <c r="G9" s="5" t="s">
        <v>21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335.56</v>
      </c>
      <c r="Q9" s="11">
        <f t="shared" si="0"/>
        <v>132.88999999999999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672.11</v>
      </c>
    </row>
    <row r="10" spans="1:23" x14ac:dyDescent="0.25">
      <c r="A10" s="2">
        <v>6</v>
      </c>
      <c r="B10" s="2" t="s">
        <v>22</v>
      </c>
      <c r="C10" s="3">
        <v>1000</v>
      </c>
      <c r="D10" s="6" t="s">
        <v>26</v>
      </c>
      <c r="E10" s="4">
        <v>168</v>
      </c>
      <c r="F10" s="4">
        <v>168</v>
      </c>
      <c r="G10" s="5" t="s">
        <v>21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335.56</v>
      </c>
      <c r="Q10" s="11">
        <f t="shared" si="0"/>
        <v>132.88999999999999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672.11</v>
      </c>
    </row>
    <row r="11" spans="1:23" x14ac:dyDescent="0.25">
      <c r="A11" s="2">
        <v>7</v>
      </c>
      <c r="B11" s="2" t="s">
        <v>22</v>
      </c>
      <c r="C11" s="3">
        <v>1000</v>
      </c>
      <c r="D11" s="6" t="s">
        <v>26</v>
      </c>
      <c r="E11" s="4">
        <v>168</v>
      </c>
      <c r="F11" s="4">
        <v>168</v>
      </c>
      <c r="G11" s="5" t="s">
        <v>21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335.56</v>
      </c>
      <c r="Q11" s="11">
        <f t="shared" si="0"/>
        <v>132.88999999999999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672.11</v>
      </c>
    </row>
    <row r="12" spans="1:23" x14ac:dyDescent="0.25">
      <c r="A12" s="2">
        <v>8</v>
      </c>
      <c r="B12" s="2" t="s">
        <v>22</v>
      </c>
      <c r="C12" s="3">
        <v>1000</v>
      </c>
      <c r="D12" s="6" t="s">
        <v>26</v>
      </c>
      <c r="E12" s="4">
        <v>168</v>
      </c>
      <c r="F12" s="4">
        <v>168</v>
      </c>
      <c r="G12" s="5" t="s">
        <v>21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335.56</v>
      </c>
      <c r="Q12" s="11">
        <f t="shared" si="0"/>
        <v>132.88999999999999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672.11</v>
      </c>
    </row>
    <row r="13" spans="1:23" x14ac:dyDescent="0.25">
      <c r="A13" s="2">
        <v>9</v>
      </c>
      <c r="B13" s="2" t="s">
        <v>22</v>
      </c>
      <c r="C13" s="3">
        <v>1000</v>
      </c>
      <c r="D13" s="6" t="s">
        <v>26</v>
      </c>
      <c r="E13" s="4">
        <v>168</v>
      </c>
      <c r="F13" s="4">
        <v>168</v>
      </c>
      <c r="G13" s="5" t="s">
        <v>21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335.56</v>
      </c>
      <c r="Q13" s="11">
        <f t="shared" si="0"/>
        <v>132.88999999999999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672.11</v>
      </c>
    </row>
    <row r="14" spans="1:23" x14ac:dyDescent="0.25">
      <c r="A14" s="2">
        <v>10</v>
      </c>
      <c r="B14" s="2" t="s">
        <v>22</v>
      </c>
      <c r="C14" s="3">
        <v>1000</v>
      </c>
      <c r="D14" s="6" t="s">
        <v>26</v>
      </c>
      <c r="E14" s="4">
        <v>168</v>
      </c>
      <c r="F14" s="4">
        <v>168</v>
      </c>
      <c r="G14" s="5" t="s">
        <v>21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335.56</v>
      </c>
      <c r="Q14" s="11">
        <f t="shared" si="0"/>
        <v>132.88999999999999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672.11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23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3355.6</v>
      </c>
      <c r="Q15" s="17">
        <f t="shared" si="9"/>
        <v>1328.8999999999996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6721.0999999999995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ht="15" customHeight="1" x14ac:dyDescent="0.25">
      <c r="A19" s="23" t="s">
        <v>30</v>
      </c>
      <c r="B19" s="23"/>
      <c r="C19" s="18">
        <v>0.14000000000000001</v>
      </c>
    </row>
    <row r="20" spans="1:23" x14ac:dyDescent="0.25">
      <c r="A20" s="23"/>
      <c r="B20" s="23"/>
    </row>
    <row r="21" spans="1:23" x14ac:dyDescent="0.25">
      <c r="A21" s="23"/>
      <c r="B21" s="23"/>
    </row>
  </sheetData>
  <sheetProtection formatCells="0" formatColumns="0" formatRows="0" insertRows="0" deleteRows="0"/>
  <mergeCells count="18">
    <mergeCell ref="F3:F4"/>
    <mergeCell ref="D3:D4"/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  <mergeCell ref="A3:A4"/>
    <mergeCell ref="B3:B4"/>
    <mergeCell ref="C3:C4"/>
    <mergeCell ref="E3:E4"/>
    <mergeCell ref="A19:B21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2021-02-03T10:19:14Z</dcterms:modified>
</cp:coreProperties>
</file>