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yprj/Documents/Excel/"/>
    </mc:Choice>
  </mc:AlternateContent>
  <xr:revisionPtr revIDLastSave="0" documentId="13_ncr:1_{0DBF0C42-939F-AA42-918A-5A9CBDD9FC95}" xr6:coauthVersionLast="47" xr6:coauthVersionMax="47" xr10:uidLastSave="{00000000-0000-0000-0000-000000000000}"/>
  <bookViews>
    <workbookView xWindow="0" yWindow="760" windowWidth="29400" windowHeight="17300" tabRatio="871" activeTab="1" xr2:uid="{49118EEB-C014-4003-907D-644E959B6237}"/>
  </bookViews>
  <sheets>
    <sheet name="Summary" sheetId="22" r:id="rId1"/>
    <sheet name="Solution" sheetId="21" r:id="rId2"/>
  </sheets>
  <externalReferences>
    <externalReference r:id="rId3"/>
  </externalReferences>
  <definedNames>
    <definedName name="CUT_OFF" localSheetId="1">Solution!#REF!</definedName>
    <definedName name="CUT_OFF">#REF!</definedName>
    <definedName name="MIN_ORDER">#REF!</definedName>
    <definedName name="MIN_ORDER2">#REF!</definedName>
    <definedName name="Names">[1]SYLLABUS!$L:$L</definedName>
    <definedName name="PASS_GRADE" localSheetId="1">Solution!#REF!</definedName>
    <definedName name="PASS_GRADE">#REF!</definedName>
    <definedName name="PASS_THRESHOLD" localSheetId="1">Solution!#REF!</definedName>
    <definedName name="PASS_THRESHOLD">#REF!</definedName>
    <definedName name="SIGNUP_PCT" localSheetId="1">Solution!#REF!</definedName>
    <definedName name="SIGNUP_P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21" l="1"/>
  <c r="M13" i="21"/>
  <c r="M12" i="21"/>
  <c r="J13" i="21"/>
  <c r="J14" i="21"/>
  <c r="J15" i="21"/>
  <c r="J16" i="21"/>
  <c r="J33" i="21" s="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I13" i="21"/>
  <c r="I14" i="21"/>
  <c r="I33" i="21" s="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</calcChain>
</file>

<file path=xl/sharedStrings.xml><?xml version="1.0" encoding="utf-8"?>
<sst xmlns="http://schemas.openxmlformats.org/spreadsheetml/2006/main" count="68" uniqueCount="66">
  <si>
    <t>Source Table</t>
  </si>
  <si>
    <t>ID</t>
  </si>
  <si>
    <t>FirstName</t>
  </si>
  <si>
    <t>LastName</t>
  </si>
  <si>
    <t>John</t>
  </si>
  <si>
    <t>Park</t>
  </si>
  <si>
    <t>Alex</t>
  </si>
  <si>
    <t>Great</t>
  </si>
  <si>
    <t>Sebastian</t>
  </si>
  <si>
    <t>Taylor</t>
  </si>
  <si>
    <t>Michael</t>
  </si>
  <si>
    <t>Bay</t>
  </si>
  <si>
    <t>Scott</t>
  </si>
  <si>
    <t>Foster</t>
  </si>
  <si>
    <t>Amy</t>
  </si>
  <si>
    <t>Winehouse</t>
  </si>
  <si>
    <t>Ralph</t>
  </si>
  <si>
    <t>Wiggins</t>
  </si>
  <si>
    <t>Simpson</t>
  </si>
  <si>
    <t>Marge</t>
  </si>
  <si>
    <t>Peter</t>
  </si>
  <si>
    <t>Louise</t>
  </si>
  <si>
    <t>King</t>
  </si>
  <si>
    <t>Megan</t>
  </si>
  <si>
    <t>Botts</t>
  </si>
  <si>
    <t>Cyrus</t>
  </si>
  <si>
    <t>Wong</t>
  </si>
  <si>
    <t>Michelle</t>
  </si>
  <si>
    <t>Chang</t>
  </si>
  <si>
    <t>Zachary</t>
  </si>
  <si>
    <t>Chua</t>
  </si>
  <si>
    <t>Angus</t>
  </si>
  <si>
    <t>Helmsworth</t>
  </si>
  <si>
    <t>Aaron</t>
  </si>
  <si>
    <t>McDowell</t>
  </si>
  <si>
    <t>Carol</t>
  </si>
  <si>
    <t>Kuo</t>
  </si>
  <si>
    <t>Tim</t>
  </si>
  <si>
    <t>James</t>
  </si>
  <si>
    <t>Curry</t>
  </si>
  <si>
    <t>Salary</t>
  </si>
  <si>
    <t>DaysMissed</t>
  </si>
  <si>
    <t>OvertimeHours</t>
  </si>
  <si>
    <t>Hansel</t>
  </si>
  <si>
    <t>Jones</t>
  </si>
  <si>
    <t>Rows of Data</t>
  </si>
  <si>
    <t>Number of Column Headers</t>
  </si>
  <si>
    <t>Non Work Days &gt; 10</t>
  </si>
  <si>
    <t>Source Table Summary</t>
  </si>
  <si>
    <t>Non Work Days</t>
  </si>
  <si>
    <t>Correct Values</t>
  </si>
  <si>
    <t>Vacation Pay</t>
  </si>
  <si>
    <t>`</t>
  </si>
  <si>
    <t>DaysVacation</t>
  </si>
  <si>
    <t>Total</t>
  </si>
  <si>
    <t>Formula/Logic Used</t>
  </si>
  <si>
    <t>Purpose</t>
  </si>
  <si>
    <t>= [DaysMissed] + [DaysVacation]</t>
  </si>
  <si>
    <t>Calculate the total number of non-work days by adding missed and vacation days.</t>
  </si>
  <si>
    <t>= [DaysVacation] * (5% * [Salary])</t>
  </si>
  <si>
    <t>Calculate the vacation pay based on the number of vacation days and 5% of the salary.</t>
  </si>
  <si>
    <t>Total Non Work Days: = SUM([Non Work Days])</t>
  </si>
  <si>
    <t>Average Vacation Pay: = AVERAGE([Vacation Pay])</t>
  </si>
  <si>
    <t>Add a row to display the total non-work days and average vacation pay.</t>
  </si>
  <si>
    <t>Generate summary statistics, including total non-work days and average vacation pay.</t>
  </si>
  <si>
    <t>Use Special Item Specifiers (e.g., =SUM(), =AVERAGE(), etc.) for 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</si>
</sst>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0"/>
      <color theme="3"/>
      <name val="Open Sans"/>
      <family val="2"/>
    </font>
    <font>
      <sz val="11"/>
      <color rgb="FF3F3F76"/>
      <name val="Calibri"/>
      <family val="2"/>
      <scheme val="minor"/>
    </font>
    <font>
      <sz val="10"/>
      <color rgb="FF3F3F76"/>
      <name val="Open Sans"/>
      <family val="2"/>
    </font>
    <font>
      <u/>
      <sz val="10"/>
      <color theme="1"/>
      <name val="Open Sans"/>
      <family val="2"/>
    </font>
    <font>
      <sz val="11"/>
      <color theme="9" tint="-0.749992370372631"/>
      <name val="Calibri"/>
      <family val="2"/>
      <scheme val="minor"/>
    </font>
    <font>
      <b/>
      <sz val="14"/>
      <color theme="9" tint="-0.749992370372631"/>
      <name val="Calibri"/>
      <family val="2"/>
      <scheme val="minor"/>
    </font>
    <font>
      <sz val="14"/>
      <color theme="9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9" tint="-0.74999237037263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A2AF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7" borderId="13" applyNumberFormat="0" applyAlignment="0" applyProtection="0"/>
  </cellStyleXfs>
  <cellXfs count="51">
    <xf numFmtId="0" fontId="0" fillId="0" borderId="0" xfId="0"/>
    <xf numFmtId="0" fontId="2" fillId="3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3" borderId="0" xfId="0" applyFont="1" applyFill="1"/>
    <xf numFmtId="0" fontId="4" fillId="2" borderId="0" xfId="0" quotePrefix="1" applyFont="1" applyFill="1" applyAlignment="1">
      <alignment vertical="center"/>
    </xf>
    <xf numFmtId="0" fontId="4" fillId="2" borderId="0" xfId="0" quotePrefix="1" applyFont="1" applyFill="1" applyAlignment="1">
      <alignment vertical="center" wrapText="1"/>
    </xf>
    <xf numFmtId="0" fontId="6" fillId="5" borderId="0" xfId="0" applyFont="1" applyFill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3" borderId="0" xfId="0" applyFont="1" applyFill="1"/>
    <xf numFmtId="0" fontId="6" fillId="4" borderId="2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1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5" xfId="1" applyNumberFormat="1" applyFont="1" applyBorder="1" applyAlignment="1">
      <alignment horizontal="left"/>
    </xf>
    <xf numFmtId="0" fontId="5" fillId="0" borderId="0" xfId="0" applyFont="1"/>
    <xf numFmtId="0" fontId="5" fillId="6" borderId="6" xfId="0" applyFont="1" applyFill="1" applyBorder="1"/>
    <xf numFmtId="0" fontId="5" fillId="6" borderId="7" xfId="0" applyFont="1" applyFill="1" applyBorder="1"/>
    <xf numFmtId="0" fontId="5" fillId="6" borderId="10" xfId="0" applyFont="1" applyFill="1" applyBorder="1"/>
    <xf numFmtId="0" fontId="9" fillId="0" borderId="8" xfId="0" applyFont="1" applyBorder="1"/>
    <xf numFmtId="0" fontId="9" fillId="0" borderId="0" xfId="0" applyFont="1"/>
    <xf numFmtId="0" fontId="9" fillId="0" borderId="11" xfId="0" applyFont="1" applyBorder="1"/>
    <xf numFmtId="0" fontId="9" fillId="0" borderId="9" xfId="0" applyFont="1" applyBorder="1"/>
    <xf numFmtId="0" fontId="9" fillId="0" borderId="12" xfId="0" applyFont="1" applyBorder="1"/>
    <xf numFmtId="1" fontId="4" fillId="0" borderId="5" xfId="1" applyNumberFormat="1" applyFont="1" applyBorder="1" applyAlignment="1">
      <alignment horizontal="left"/>
    </xf>
    <xf numFmtId="1" fontId="4" fillId="0" borderId="1" xfId="1" applyNumberFormat="1" applyFont="1" applyBorder="1" applyAlignment="1">
      <alignment horizontal="left"/>
    </xf>
    <xf numFmtId="1" fontId="4" fillId="0" borderId="4" xfId="1" applyNumberFormat="1" applyFont="1" applyBorder="1" applyAlignment="1">
      <alignment horizontal="left"/>
    </xf>
    <xf numFmtId="0" fontId="12" fillId="2" borderId="0" xfId="2" quotePrefix="1" applyFont="1" applyFill="1" applyAlignment="1">
      <alignment vertical="center"/>
    </xf>
    <xf numFmtId="0" fontId="4" fillId="0" borderId="14" xfId="0" applyFont="1" applyBorder="1" applyAlignment="1">
      <alignment horizontal="left"/>
    </xf>
    <xf numFmtId="2" fontId="4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2" fontId="0" fillId="0" borderId="0" xfId="0" applyNumberFormat="1"/>
    <xf numFmtId="0" fontId="11" fillId="2" borderId="13" xfId="3" applyNumberFormat="1" applyFont="1" applyFill="1" applyAlignment="1">
      <alignment horizontal="right"/>
    </xf>
    <xf numFmtId="0" fontId="3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4" fillId="0" borderId="15" xfId="0" applyFont="1" applyBorder="1"/>
    <xf numFmtId="0" fontId="17" fillId="0" borderId="15" xfId="0" applyFont="1" applyBorder="1"/>
    <xf numFmtId="0" fontId="17" fillId="0" borderId="15" xfId="0" applyFont="1" applyBorder="1"/>
    <xf numFmtId="0" fontId="5" fillId="5" borderId="0" xfId="0" applyFont="1" applyFill="1" applyAlignment="1">
      <alignment vertical="center"/>
    </xf>
    <xf numFmtId="0" fontId="4" fillId="5" borderId="0" xfId="0" quotePrefix="1" applyFont="1" applyFill="1" applyAlignment="1">
      <alignment vertical="center"/>
    </xf>
    <xf numFmtId="0" fontId="12" fillId="5" borderId="0" xfId="2" quotePrefix="1" applyFont="1" applyFill="1" applyAlignment="1">
      <alignment vertical="center"/>
    </xf>
  </cellXfs>
  <cellStyles count="4">
    <cellStyle name="Comma" xfId="1" builtinId="3"/>
    <cellStyle name="Hyperlink" xfId="2" builtinId="8"/>
    <cellStyle name="Input" xfId="3" builtinId="20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bottom style="thin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32D7D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family val="2"/>
        <scheme val="none"/>
      </font>
      <fill>
        <patternFill patternType="solid">
          <fgColor indexed="64"/>
          <bgColor rgb="FF3271D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b_t/Documents/Courses/Excel%20Course/Course%20Sylla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LLABU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459E0-7607-41DE-BC1C-7E6C8A3D3072}" name="SourceTableSolution" displayName="SourceTableSolution" ref="B12:J33" totalsRowCount="1" headerRowDxfId="21" dataDxfId="19" headerRowBorderDxfId="20" tableBorderDxfId="18" dataCellStyle="Comma">
  <autoFilter ref="B12:J32" xr:uid="{496B7A68-5CE5-4555-94E7-EA3A7A675ECF}"/>
  <tableColumns count="9">
    <tableColumn id="1" xr3:uid="{E5CDA486-3A0C-4B76-8EBF-124F88EC4FE5}" name="ID" totalsRowLabel="Total" dataDxfId="17" totalsRowDxfId="16"/>
    <tableColumn id="2" xr3:uid="{E220266A-4FFA-4E6A-B0AC-ECB9478B4A92}" name="FirstName" dataDxfId="15" totalsRowDxfId="14"/>
    <tableColumn id="3" xr3:uid="{E0FB7D45-8FAB-494B-B3B8-2DC0BF6A25D8}" name="LastName" dataDxfId="13" totalsRowDxfId="12"/>
    <tableColumn id="6" xr3:uid="{60BF9924-7B3F-4221-A7B2-B2D245E8759B}" name="Salary" dataDxfId="11" totalsRowDxfId="10" dataCellStyle="Comma"/>
    <tableColumn id="7" xr3:uid="{3DB15721-2D78-4483-9D8C-4640519C6B5C}" name="OvertimeHours" dataDxfId="9" totalsRowDxfId="8" dataCellStyle="Comma"/>
    <tableColumn id="8" xr3:uid="{5A7714B6-0AE8-4375-8328-AD521CE26B9A}" name="DaysMissed" dataDxfId="7" totalsRowDxfId="6" dataCellStyle="Comma"/>
    <tableColumn id="9" xr3:uid="{E94B211C-2169-45C0-92C0-4AC23CB6B4AD}" name="DaysVacation" dataDxfId="5" totalsRowDxfId="4"/>
    <tableColumn id="10" xr3:uid="{61549DC0-94EF-49B0-92FF-77DD724BE02B}" name="Non Work Days" totalsRowFunction="sum" dataDxfId="3" dataCellStyle="Comma">
      <calculatedColumnFormula>SourceTableSolution[[#This Row],[DaysMissed]]+SourceTableSolution[[#This Row],[DaysVacation]]</calculatedColumnFormula>
    </tableColumn>
    <tableColumn id="11" xr3:uid="{3FAB3626-054B-4BD9-8E4E-C17749FF8A88}" name="Vacation Pay" totalsRowFunction="average" dataDxfId="2" totalsRowDxfId="1" dataCellStyle="Comma">
      <calculatedColumnFormula>SourceTableSolution[[#This Row],[DaysVacation]]*SourceTableSolution[[#This Row],[Salary]]*0.05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1F89-DF98-8749-940A-1600783178EA}">
  <dimension ref="B2:H7"/>
  <sheetViews>
    <sheetView workbookViewId="0">
      <selection activeCell="C15" sqref="C15"/>
    </sheetView>
  </sheetViews>
  <sheetFormatPr baseColWidth="10" defaultRowHeight="15" x14ac:dyDescent="0.2"/>
  <cols>
    <col min="2" max="2" width="61.83203125" bestFit="1" customWidth="1"/>
    <col min="3" max="3" width="73.6640625" bestFit="1" customWidth="1"/>
  </cols>
  <sheetData>
    <row r="2" spans="2:8" s="44" customFormat="1" ht="19" x14ac:dyDescent="0.25">
      <c r="B2" s="45" t="s">
        <v>55</v>
      </c>
      <c r="C2" s="45" t="s">
        <v>56</v>
      </c>
      <c r="D2" s="43"/>
      <c r="E2" s="43"/>
      <c r="F2" s="43"/>
      <c r="G2" s="43"/>
      <c r="H2" s="43"/>
    </row>
    <row r="3" spans="2:8" ht="16" x14ac:dyDescent="0.2">
      <c r="B3" s="46" t="s">
        <v>57</v>
      </c>
      <c r="C3" s="46" t="s">
        <v>58</v>
      </c>
      <c r="D3" s="42"/>
      <c r="E3" s="42"/>
      <c r="F3" s="42"/>
      <c r="G3" s="42"/>
      <c r="H3" s="42"/>
    </row>
    <row r="4" spans="2:8" ht="16" x14ac:dyDescent="0.2">
      <c r="B4" s="46" t="s">
        <v>59</v>
      </c>
      <c r="C4" s="46" t="s">
        <v>60</v>
      </c>
      <c r="D4" s="42"/>
      <c r="E4" s="42"/>
      <c r="F4" s="42"/>
      <c r="G4" s="42"/>
      <c r="H4" s="42"/>
    </row>
    <row r="5" spans="2:8" ht="16" x14ac:dyDescent="0.2">
      <c r="B5" s="46" t="s">
        <v>61</v>
      </c>
      <c r="C5" s="47" t="s">
        <v>63</v>
      </c>
      <c r="D5" s="42"/>
      <c r="E5" s="42"/>
      <c r="F5" s="42"/>
      <c r="G5" s="42"/>
      <c r="H5" s="42"/>
    </row>
    <row r="6" spans="2:8" ht="16" x14ac:dyDescent="0.2">
      <c r="B6" s="46" t="s">
        <v>62</v>
      </c>
      <c r="C6" s="47"/>
      <c r="D6" s="42"/>
      <c r="E6" s="42"/>
      <c r="F6" s="42"/>
      <c r="G6" s="42"/>
      <c r="H6" s="42"/>
    </row>
    <row r="7" spans="2:8" ht="16" x14ac:dyDescent="0.2">
      <c r="B7" s="46" t="s">
        <v>65</v>
      </c>
      <c r="C7" s="46" t="s">
        <v>64</v>
      </c>
      <c r="D7" s="42"/>
      <c r="E7" s="42"/>
      <c r="F7" s="42"/>
      <c r="G7" s="42"/>
      <c r="H7" s="42"/>
    </row>
  </sheetData>
  <mergeCells count="1">
    <mergeCell ref="C5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6D3E-8F9E-4EC9-A65A-CA714A5C0AD2}">
  <sheetPr codeName="Sheet7">
    <outlinePr summaryBelow="0"/>
  </sheetPr>
  <dimension ref="B2:U40"/>
  <sheetViews>
    <sheetView showGridLines="0" tabSelected="1" zoomScale="130" zoomScaleNormal="130" workbookViewId="0">
      <selection activeCell="E34" sqref="E34"/>
    </sheetView>
  </sheetViews>
  <sheetFormatPr baseColWidth="10" defaultColWidth="9.1640625" defaultRowHeight="14" outlineLevelRow="1" x14ac:dyDescent="0.2"/>
  <cols>
    <col min="1" max="1" width="2.6640625" style="2" customWidth="1"/>
    <col min="2" max="2" width="11.83203125" style="2" customWidth="1"/>
    <col min="3" max="3" width="12.33203125" style="2" bestFit="1" customWidth="1"/>
    <col min="4" max="4" width="12.1640625" style="2" bestFit="1" customWidth="1"/>
    <col min="5" max="5" width="10.83203125" style="2" bestFit="1" customWidth="1"/>
    <col min="6" max="10" width="18.33203125" style="2" customWidth="1"/>
    <col min="11" max="11" width="3.1640625" style="2" customWidth="1"/>
    <col min="12" max="12" width="27.83203125" style="3" customWidth="1"/>
    <col min="13" max="13" width="11.6640625" style="2" customWidth="1"/>
    <col min="14" max="14" width="2.33203125" style="2" customWidth="1"/>
    <col min="15" max="15" width="17.6640625" style="2" customWidth="1"/>
    <col min="16" max="20" width="9.1640625" style="2"/>
    <col min="21" max="21" width="14.33203125" style="2" customWidth="1"/>
    <col min="22" max="16384" width="9.1640625" style="2"/>
  </cols>
  <sheetData>
    <row r="2" spans="2:21" ht="27" customHeight="1" x14ac:dyDescent="0.3">
      <c r="B2" s="41"/>
      <c r="C2" s="23"/>
      <c r="D2" s="23"/>
      <c r="E2" s="23"/>
      <c r="F2" s="23"/>
      <c r="G2" s="23"/>
      <c r="H2" s="23"/>
      <c r="I2" s="23"/>
      <c r="J2" s="23"/>
      <c r="K2" s="3"/>
    </row>
    <row r="3" spans="2:21" x14ac:dyDescent="0.2">
      <c r="K3" s="3"/>
    </row>
    <row r="4" spans="2:21" ht="20" x14ac:dyDescent="0.25">
      <c r="B4" s="1"/>
      <c r="C4" s="4"/>
      <c r="D4" s="4"/>
      <c r="E4" s="4"/>
      <c r="F4" s="4"/>
      <c r="G4" s="4"/>
      <c r="H4" s="4"/>
      <c r="I4" s="4"/>
      <c r="J4" s="4"/>
      <c r="K4" s="3"/>
    </row>
    <row r="5" spans="2:21" ht="21" customHeight="1" collapsed="1" x14ac:dyDescent="0.2">
      <c r="B5" s="4"/>
      <c r="C5" s="4"/>
      <c r="D5" s="4"/>
      <c r="E5" s="4"/>
      <c r="F5" s="4"/>
      <c r="G5" s="4"/>
      <c r="H5" s="4"/>
      <c r="I5" s="4"/>
      <c r="J5" s="4"/>
      <c r="K5" s="3"/>
    </row>
    <row r="6" spans="2:21" ht="19.5" hidden="1" customHeight="1" outlineLevel="1" x14ac:dyDescent="0.2">
      <c r="B6" s="5"/>
      <c r="C6" s="5"/>
      <c r="D6" s="5"/>
      <c r="E6" s="5"/>
      <c r="F6" s="5"/>
      <c r="G6" s="5"/>
      <c r="H6" s="5"/>
      <c r="I6" s="5"/>
      <c r="J6" s="5"/>
      <c r="K6" s="3"/>
    </row>
    <row r="7" spans="2:21" ht="19.5" hidden="1" customHeight="1" outlineLevel="1" x14ac:dyDescent="0.2">
      <c r="B7" s="5"/>
      <c r="C7" s="5"/>
      <c r="D7" s="5"/>
      <c r="E7" s="5"/>
      <c r="F7" s="5"/>
      <c r="G7" s="5"/>
      <c r="H7" s="5"/>
      <c r="I7" s="5"/>
      <c r="J7" s="5"/>
      <c r="K7" s="3"/>
    </row>
    <row r="8" spans="2:21" ht="19.5" hidden="1" customHeight="1" outlineLevel="1" x14ac:dyDescent="0.2">
      <c r="B8" s="5"/>
      <c r="C8" s="5"/>
      <c r="D8" s="5"/>
      <c r="E8" s="5"/>
      <c r="F8" s="5"/>
      <c r="G8" s="5"/>
      <c r="H8" s="5"/>
      <c r="I8" s="5"/>
      <c r="J8" s="5"/>
      <c r="K8" s="3"/>
    </row>
    <row r="9" spans="2:21" ht="19.5" hidden="1" customHeight="1" outlineLevel="1" x14ac:dyDescent="0.2">
      <c r="B9" s="5"/>
      <c r="C9" s="5"/>
      <c r="D9" s="5"/>
      <c r="E9" s="6"/>
      <c r="F9" s="6"/>
      <c r="G9" s="6"/>
      <c r="H9" s="6"/>
      <c r="I9" s="6"/>
      <c r="J9" s="6"/>
      <c r="K9" s="3"/>
    </row>
    <row r="10" spans="2:21" ht="19.5" hidden="1" customHeight="1" outlineLevel="1" x14ac:dyDescent="0.2">
      <c r="B10" s="3"/>
      <c r="C10" s="3"/>
      <c r="D10" s="3"/>
      <c r="G10" s="3"/>
      <c r="H10" s="3"/>
      <c r="I10" s="3"/>
      <c r="J10" s="3"/>
      <c r="K10" s="3"/>
    </row>
    <row r="11" spans="2:21" x14ac:dyDescent="0.2">
      <c r="B11" s="4" t="s">
        <v>0</v>
      </c>
      <c r="C11" s="15"/>
      <c r="D11" s="15"/>
      <c r="E11" s="13"/>
      <c r="F11" s="13"/>
      <c r="G11" s="13"/>
      <c r="H11" s="13"/>
      <c r="I11" s="13"/>
      <c r="J11" s="13"/>
      <c r="K11" s="7"/>
      <c r="L11" s="24" t="s">
        <v>48</v>
      </c>
      <c r="M11" s="25"/>
      <c r="N11" s="23"/>
      <c r="O11" s="26" t="s">
        <v>50</v>
      </c>
      <c r="P11" s="23"/>
      <c r="Q11" s="23"/>
      <c r="T11" s="23"/>
      <c r="U11" s="23"/>
    </row>
    <row r="12" spans="2:21" x14ac:dyDescent="0.2">
      <c r="B12" s="16" t="s">
        <v>1</v>
      </c>
      <c r="C12" s="14" t="s">
        <v>2</v>
      </c>
      <c r="D12" s="14" t="s">
        <v>3</v>
      </c>
      <c r="E12" s="14" t="s">
        <v>40</v>
      </c>
      <c r="F12" s="14" t="s">
        <v>42</v>
      </c>
      <c r="G12" s="14" t="s">
        <v>41</v>
      </c>
      <c r="H12" s="14" t="s">
        <v>53</v>
      </c>
      <c r="I12" s="14" t="s">
        <v>49</v>
      </c>
      <c r="J12" s="14" t="s">
        <v>51</v>
      </c>
      <c r="L12" s="27" t="s">
        <v>45</v>
      </c>
      <c r="M12" s="40">
        <f>ROWS(SourceTableSolution[#Data])</f>
        <v>20</v>
      </c>
      <c r="N12" s="28"/>
      <c r="O12" s="29">
        <v>20</v>
      </c>
    </row>
    <row r="13" spans="2:21" x14ac:dyDescent="0.2">
      <c r="B13" s="8">
        <v>20123456</v>
      </c>
      <c r="C13" s="8" t="s">
        <v>4</v>
      </c>
      <c r="D13" s="8" t="s">
        <v>5</v>
      </c>
      <c r="E13" s="10">
        <v>44191</v>
      </c>
      <c r="F13" s="10">
        <v>10</v>
      </c>
      <c r="G13" s="10">
        <v>0</v>
      </c>
      <c r="H13" s="10">
        <v>5</v>
      </c>
      <c r="I13" s="22">
        <f>SourceTableSolution[[#This Row],[DaysMissed]]+SourceTableSolution[[#This Row],[DaysVacation]]</f>
        <v>5</v>
      </c>
      <c r="J13" s="32">
        <f>SourceTableSolution[[#This Row],[DaysVacation]]*SourceTableSolution[[#This Row],[Salary]]*0.05</f>
        <v>11047.75</v>
      </c>
      <c r="L13" s="27" t="s">
        <v>46</v>
      </c>
      <c r="M13" s="40">
        <f>COLUMNS(SourceTableSolution[#Headers])</f>
        <v>9</v>
      </c>
      <c r="N13" s="28"/>
      <c r="O13" s="29">
        <v>9</v>
      </c>
    </row>
    <row r="14" spans="2:21" x14ac:dyDescent="0.2">
      <c r="B14" s="9">
        <v>20123457</v>
      </c>
      <c r="C14" s="8" t="s">
        <v>6</v>
      </c>
      <c r="D14" s="8" t="s">
        <v>7</v>
      </c>
      <c r="E14" s="10">
        <v>32245</v>
      </c>
      <c r="F14" s="10">
        <v>10</v>
      </c>
      <c r="G14" s="10">
        <v>4</v>
      </c>
      <c r="H14" s="10">
        <v>10</v>
      </c>
      <c r="I14" s="10">
        <f>SourceTableSolution[[#This Row],[DaysMissed]]+SourceTableSolution[[#This Row],[DaysVacation]]</f>
        <v>14</v>
      </c>
      <c r="J14" s="33">
        <f>SourceTableSolution[[#This Row],[DaysVacation]]*SourceTableSolution[[#This Row],[Salary]]*0.05</f>
        <v>16122.5</v>
      </c>
      <c r="L14" s="30" t="s">
        <v>47</v>
      </c>
      <c r="M14" s="40">
        <f>COUNTIF(SourceTableSolution[Non Work Days],"&gt;10")</f>
        <v>16</v>
      </c>
      <c r="N14" s="28"/>
      <c r="O14" s="31">
        <v>16</v>
      </c>
    </row>
    <row r="15" spans="2:21" x14ac:dyDescent="0.2">
      <c r="B15" s="8">
        <v>20123458</v>
      </c>
      <c r="C15" s="8" t="s">
        <v>8</v>
      </c>
      <c r="D15" s="8" t="s">
        <v>9</v>
      </c>
      <c r="E15" s="10">
        <v>42679</v>
      </c>
      <c r="F15" s="10">
        <v>3</v>
      </c>
      <c r="G15" s="10">
        <v>6</v>
      </c>
      <c r="H15" s="10">
        <v>7</v>
      </c>
      <c r="I15" s="10">
        <f>SourceTableSolution[[#This Row],[DaysMissed]]+SourceTableSolution[[#This Row],[DaysVacation]]</f>
        <v>13</v>
      </c>
      <c r="J15" s="33">
        <f>SourceTableSolution[[#This Row],[DaysVacation]]*SourceTableSolution[[#This Row],[Salary]]*0.05</f>
        <v>14937.650000000001</v>
      </c>
    </row>
    <row r="16" spans="2:21" x14ac:dyDescent="0.2">
      <c r="B16" s="8">
        <v>20123459</v>
      </c>
      <c r="C16" s="8" t="s">
        <v>10</v>
      </c>
      <c r="D16" s="8" t="s">
        <v>11</v>
      </c>
      <c r="E16" s="10">
        <v>46478</v>
      </c>
      <c r="F16" s="10">
        <v>3</v>
      </c>
      <c r="G16" s="10">
        <v>15</v>
      </c>
      <c r="H16" s="10">
        <v>2</v>
      </c>
      <c r="I16" s="10">
        <f>SourceTableSolution[[#This Row],[DaysMissed]]+SourceTableSolution[[#This Row],[DaysVacation]]</f>
        <v>17</v>
      </c>
      <c r="J16" s="33">
        <f>SourceTableSolution[[#This Row],[DaysVacation]]*SourceTableSolution[[#This Row],[Salary]]*0.05</f>
        <v>4647.8</v>
      </c>
      <c r="L16" s="2"/>
    </row>
    <row r="17" spans="2:15" x14ac:dyDescent="0.2">
      <c r="B17" s="8">
        <v>20123460</v>
      </c>
      <c r="C17" s="8" t="s">
        <v>12</v>
      </c>
      <c r="D17" s="8" t="s">
        <v>13</v>
      </c>
      <c r="E17" s="10">
        <v>36784</v>
      </c>
      <c r="F17" s="10">
        <v>9</v>
      </c>
      <c r="G17" s="10">
        <v>5</v>
      </c>
      <c r="H17" s="10">
        <v>8</v>
      </c>
      <c r="I17" s="10">
        <f>SourceTableSolution[[#This Row],[DaysMissed]]+SourceTableSolution[[#This Row],[DaysVacation]]</f>
        <v>13</v>
      </c>
      <c r="J17" s="33">
        <f>SourceTableSolution[[#This Row],[DaysVacation]]*SourceTableSolution[[#This Row],[Salary]]*0.05</f>
        <v>14713.6</v>
      </c>
      <c r="L17" s="2"/>
    </row>
    <row r="18" spans="2:15" x14ac:dyDescent="0.2">
      <c r="B18" s="8">
        <v>20123461</v>
      </c>
      <c r="C18" s="8" t="s">
        <v>14</v>
      </c>
      <c r="D18" s="8" t="s">
        <v>15</v>
      </c>
      <c r="E18" s="10">
        <v>36537</v>
      </c>
      <c r="F18" s="10">
        <v>6</v>
      </c>
      <c r="G18" s="10">
        <v>10</v>
      </c>
      <c r="H18" s="10">
        <v>3</v>
      </c>
      <c r="I18" s="10">
        <f>SourceTableSolution[[#This Row],[DaysMissed]]+SourceTableSolution[[#This Row],[DaysVacation]]</f>
        <v>13</v>
      </c>
      <c r="J18" s="33">
        <f>SourceTableSolution[[#This Row],[DaysVacation]]*SourceTableSolution[[#This Row],[Salary]]*0.05</f>
        <v>5480.55</v>
      </c>
      <c r="L18" s="2"/>
    </row>
    <row r="19" spans="2:15" x14ac:dyDescent="0.2">
      <c r="B19" s="8">
        <v>20123462</v>
      </c>
      <c r="C19" s="8" t="s">
        <v>16</v>
      </c>
      <c r="D19" s="8" t="s">
        <v>17</v>
      </c>
      <c r="E19" s="10">
        <v>40762</v>
      </c>
      <c r="F19" s="10">
        <v>6</v>
      </c>
      <c r="G19" s="10">
        <v>2</v>
      </c>
      <c r="H19" s="10">
        <v>8</v>
      </c>
      <c r="I19" s="10">
        <f>SourceTableSolution[[#This Row],[DaysMissed]]+SourceTableSolution[[#This Row],[DaysVacation]]</f>
        <v>10</v>
      </c>
      <c r="J19" s="33">
        <f>SourceTableSolution[[#This Row],[DaysVacation]]*SourceTableSolution[[#This Row],[Salary]]*0.05</f>
        <v>16304.800000000001</v>
      </c>
      <c r="L19" s="2"/>
    </row>
    <row r="20" spans="2:15" x14ac:dyDescent="0.2">
      <c r="B20" s="8">
        <v>20123463</v>
      </c>
      <c r="C20" s="8" t="s">
        <v>43</v>
      </c>
      <c r="D20" s="8" t="s">
        <v>18</v>
      </c>
      <c r="E20" s="10">
        <v>47669</v>
      </c>
      <c r="F20" s="10">
        <v>8</v>
      </c>
      <c r="G20" s="10">
        <v>4</v>
      </c>
      <c r="H20" s="10">
        <v>7</v>
      </c>
      <c r="I20" s="10">
        <f>SourceTableSolution[[#This Row],[DaysMissed]]+SourceTableSolution[[#This Row],[DaysVacation]]</f>
        <v>11</v>
      </c>
      <c r="J20" s="33">
        <f>SourceTableSolution[[#This Row],[DaysVacation]]*SourceTableSolution[[#This Row],[Salary]]*0.05</f>
        <v>16684.150000000001</v>
      </c>
      <c r="L20" s="2"/>
    </row>
    <row r="21" spans="2:15" x14ac:dyDescent="0.2">
      <c r="B21" s="8">
        <v>20123464</v>
      </c>
      <c r="C21" s="8" t="s">
        <v>19</v>
      </c>
      <c r="D21" s="8" t="s">
        <v>18</v>
      </c>
      <c r="E21" s="10">
        <v>39429</v>
      </c>
      <c r="F21" s="10">
        <v>5</v>
      </c>
      <c r="G21" s="10">
        <v>10</v>
      </c>
      <c r="H21" s="10">
        <v>3</v>
      </c>
      <c r="I21" s="10">
        <f>SourceTableSolution[[#This Row],[DaysMissed]]+SourceTableSolution[[#This Row],[DaysVacation]]</f>
        <v>13</v>
      </c>
      <c r="J21" s="33">
        <f>SourceTableSolution[[#This Row],[DaysVacation]]*SourceTableSolution[[#This Row],[Salary]]*0.05</f>
        <v>5914.35</v>
      </c>
      <c r="L21" s="2"/>
    </row>
    <row r="22" spans="2:15" x14ac:dyDescent="0.2">
      <c r="B22" s="8">
        <v>20123465</v>
      </c>
      <c r="C22" s="8" t="s">
        <v>20</v>
      </c>
      <c r="D22" s="8" t="s">
        <v>44</v>
      </c>
      <c r="E22" s="10">
        <v>31956</v>
      </c>
      <c r="F22" s="10">
        <v>9</v>
      </c>
      <c r="G22" s="10">
        <v>7</v>
      </c>
      <c r="H22" s="10">
        <v>7</v>
      </c>
      <c r="I22" s="10">
        <f>SourceTableSolution[[#This Row],[DaysMissed]]+SourceTableSolution[[#This Row],[DaysVacation]]</f>
        <v>14</v>
      </c>
      <c r="J22" s="33">
        <f>SourceTableSolution[[#This Row],[DaysVacation]]*SourceTableSolution[[#This Row],[Salary]]*0.05</f>
        <v>11184.6</v>
      </c>
      <c r="L22" s="2"/>
    </row>
    <row r="23" spans="2:15" x14ac:dyDescent="0.2">
      <c r="B23" s="8">
        <v>20123466</v>
      </c>
      <c r="C23" s="8" t="s">
        <v>21</v>
      </c>
      <c r="D23" s="8" t="s">
        <v>22</v>
      </c>
      <c r="E23" s="10">
        <v>33227</v>
      </c>
      <c r="F23" s="10">
        <v>2</v>
      </c>
      <c r="G23" s="10">
        <v>6</v>
      </c>
      <c r="H23" s="10">
        <v>7</v>
      </c>
      <c r="I23" s="10">
        <f>SourceTableSolution[[#This Row],[DaysMissed]]+SourceTableSolution[[#This Row],[DaysVacation]]</f>
        <v>13</v>
      </c>
      <c r="J23" s="33">
        <f>SourceTableSolution[[#This Row],[DaysVacation]]*SourceTableSolution[[#This Row],[Salary]]*0.05</f>
        <v>11629.45</v>
      </c>
      <c r="L23" s="2"/>
    </row>
    <row r="24" spans="2:15" x14ac:dyDescent="0.2">
      <c r="B24" s="9">
        <v>20123467</v>
      </c>
      <c r="C24" s="8" t="s">
        <v>23</v>
      </c>
      <c r="D24" s="8" t="s">
        <v>24</v>
      </c>
      <c r="E24" s="8">
        <v>34751</v>
      </c>
      <c r="F24" s="8">
        <v>5</v>
      </c>
      <c r="G24" s="10">
        <v>25</v>
      </c>
      <c r="H24" s="10">
        <v>1</v>
      </c>
      <c r="I24" s="10">
        <f>SourceTableSolution[[#This Row],[DaysMissed]]+SourceTableSolution[[#This Row],[DaysVacation]]</f>
        <v>26</v>
      </c>
      <c r="J24" s="33">
        <f>SourceTableSolution[[#This Row],[DaysVacation]]*SourceTableSolution[[#This Row],[Salary]]*0.05</f>
        <v>1737.5500000000002</v>
      </c>
      <c r="L24" s="2"/>
      <c r="O24" s="2" t="s">
        <v>52</v>
      </c>
    </row>
    <row r="25" spans="2:15" x14ac:dyDescent="0.2">
      <c r="B25" s="8">
        <v>20123468</v>
      </c>
      <c r="C25" s="8" t="s">
        <v>25</v>
      </c>
      <c r="D25" s="8" t="s">
        <v>26</v>
      </c>
      <c r="E25" s="10">
        <v>49298</v>
      </c>
      <c r="F25" s="10">
        <v>0</v>
      </c>
      <c r="G25" s="10">
        <v>20</v>
      </c>
      <c r="H25" s="11">
        <v>0</v>
      </c>
      <c r="I25" s="10">
        <f>SourceTableSolution[[#This Row],[DaysMissed]]+SourceTableSolution[[#This Row],[DaysVacation]]</f>
        <v>20</v>
      </c>
      <c r="J25" s="33">
        <f>SourceTableSolution[[#This Row],[DaysVacation]]*SourceTableSolution[[#This Row],[Salary]]*0.05</f>
        <v>0</v>
      </c>
      <c r="L25" s="2"/>
    </row>
    <row r="26" spans="2:15" x14ac:dyDescent="0.2">
      <c r="B26" s="8">
        <v>20123469</v>
      </c>
      <c r="C26" s="8" t="s">
        <v>27</v>
      </c>
      <c r="D26" s="8" t="s">
        <v>28</v>
      </c>
      <c r="E26" s="10">
        <v>35046</v>
      </c>
      <c r="F26" s="10">
        <v>10</v>
      </c>
      <c r="G26" s="10">
        <v>5</v>
      </c>
      <c r="H26" s="11">
        <v>4</v>
      </c>
      <c r="I26" s="10">
        <f>SourceTableSolution[[#This Row],[DaysMissed]]+SourceTableSolution[[#This Row],[DaysVacation]]</f>
        <v>9</v>
      </c>
      <c r="J26" s="33">
        <f>SourceTableSolution[[#This Row],[DaysVacation]]*SourceTableSolution[[#This Row],[Salary]]*0.05</f>
        <v>7009.2000000000007</v>
      </c>
      <c r="L26" s="2"/>
    </row>
    <row r="27" spans="2:15" x14ac:dyDescent="0.2">
      <c r="B27" s="8">
        <v>20123470</v>
      </c>
      <c r="C27" s="8" t="s">
        <v>29</v>
      </c>
      <c r="D27" s="8" t="s">
        <v>30</v>
      </c>
      <c r="E27" s="10">
        <v>31210</v>
      </c>
      <c r="F27" s="10">
        <v>8</v>
      </c>
      <c r="G27" s="10">
        <v>10</v>
      </c>
      <c r="H27" s="11">
        <v>0</v>
      </c>
      <c r="I27" s="10">
        <f>SourceTableSolution[[#This Row],[DaysMissed]]+SourceTableSolution[[#This Row],[DaysVacation]]</f>
        <v>10</v>
      </c>
      <c r="J27" s="33">
        <f>SourceTableSolution[[#This Row],[DaysVacation]]*SourceTableSolution[[#This Row],[Salary]]*0.05</f>
        <v>0</v>
      </c>
      <c r="L27" s="2"/>
    </row>
    <row r="28" spans="2:15" x14ac:dyDescent="0.2">
      <c r="B28" s="8">
        <v>20123471</v>
      </c>
      <c r="C28" s="8" t="s">
        <v>31</v>
      </c>
      <c r="D28" s="8" t="s">
        <v>32</v>
      </c>
      <c r="E28" s="10">
        <v>47515</v>
      </c>
      <c r="F28" s="10">
        <v>6</v>
      </c>
      <c r="G28" s="10">
        <v>10</v>
      </c>
      <c r="H28" s="11">
        <v>1</v>
      </c>
      <c r="I28" s="10">
        <f>SourceTableSolution[[#This Row],[DaysMissed]]+SourceTableSolution[[#This Row],[DaysVacation]]</f>
        <v>11</v>
      </c>
      <c r="J28" s="33">
        <f>SourceTableSolution[[#This Row],[DaysVacation]]*SourceTableSolution[[#This Row],[Salary]]*0.05</f>
        <v>2375.75</v>
      </c>
      <c r="L28" s="2"/>
    </row>
    <row r="29" spans="2:15" x14ac:dyDescent="0.2">
      <c r="B29" s="8">
        <v>20123472</v>
      </c>
      <c r="C29" s="8" t="s">
        <v>33</v>
      </c>
      <c r="D29" s="8" t="s">
        <v>34</v>
      </c>
      <c r="E29" s="10">
        <v>43421</v>
      </c>
      <c r="F29" s="10">
        <v>7</v>
      </c>
      <c r="G29" s="10">
        <v>13</v>
      </c>
      <c r="H29" s="11">
        <v>2</v>
      </c>
      <c r="I29" s="10">
        <f>SourceTableSolution[[#This Row],[DaysMissed]]+SourceTableSolution[[#This Row],[DaysVacation]]</f>
        <v>15</v>
      </c>
      <c r="J29" s="33">
        <f>SourceTableSolution[[#This Row],[DaysVacation]]*SourceTableSolution[[#This Row],[Salary]]*0.05</f>
        <v>4342.1000000000004</v>
      </c>
      <c r="L29" s="2"/>
    </row>
    <row r="30" spans="2:15" x14ac:dyDescent="0.2">
      <c r="B30" s="8">
        <v>20123473</v>
      </c>
      <c r="C30" s="8" t="s">
        <v>35</v>
      </c>
      <c r="D30" s="8" t="s">
        <v>36</v>
      </c>
      <c r="E30" s="10">
        <v>43063</v>
      </c>
      <c r="F30" s="10">
        <v>0</v>
      </c>
      <c r="G30" s="10">
        <v>7</v>
      </c>
      <c r="H30" s="11">
        <v>4</v>
      </c>
      <c r="I30" s="10">
        <f>SourceTableSolution[[#This Row],[DaysMissed]]+SourceTableSolution[[#This Row],[DaysVacation]]</f>
        <v>11</v>
      </c>
      <c r="J30" s="33">
        <f>SourceTableSolution[[#This Row],[DaysVacation]]*SourceTableSolution[[#This Row],[Salary]]*0.05</f>
        <v>8612.6</v>
      </c>
      <c r="L30" s="2"/>
    </row>
    <row r="31" spans="2:15" x14ac:dyDescent="0.2">
      <c r="B31" s="8">
        <v>20123474</v>
      </c>
      <c r="C31" s="8" t="s">
        <v>37</v>
      </c>
      <c r="D31" s="8" t="s">
        <v>38</v>
      </c>
      <c r="E31" s="10">
        <v>46775</v>
      </c>
      <c r="F31" s="10">
        <v>3</v>
      </c>
      <c r="G31" s="10">
        <v>9</v>
      </c>
      <c r="H31" s="11">
        <v>4</v>
      </c>
      <c r="I31" s="10">
        <f>SourceTableSolution[[#This Row],[DaysMissed]]+SourceTableSolution[[#This Row],[DaysVacation]]</f>
        <v>13</v>
      </c>
      <c r="J31" s="33">
        <f>SourceTableSolution[[#This Row],[DaysVacation]]*SourceTableSolution[[#This Row],[Salary]]*0.05</f>
        <v>9355</v>
      </c>
      <c r="L31" s="2"/>
    </row>
    <row r="32" spans="2:15" x14ac:dyDescent="0.2">
      <c r="B32" s="17">
        <v>20123475</v>
      </c>
      <c r="C32" s="17" t="s">
        <v>4</v>
      </c>
      <c r="D32" s="17" t="s">
        <v>39</v>
      </c>
      <c r="E32" s="18">
        <v>40539</v>
      </c>
      <c r="F32" s="18">
        <v>4</v>
      </c>
      <c r="G32" s="18">
        <v>9</v>
      </c>
      <c r="H32" s="19">
        <v>3</v>
      </c>
      <c r="I32" s="18">
        <f>SourceTableSolution[[#This Row],[DaysMissed]]+SourceTableSolution[[#This Row],[DaysVacation]]</f>
        <v>12</v>
      </c>
      <c r="J32" s="34">
        <f>SourceTableSolution[[#This Row],[DaysVacation]]*SourceTableSolution[[#This Row],[Salary]]*0.05</f>
        <v>6080.85</v>
      </c>
      <c r="L32" s="2"/>
    </row>
    <row r="33" spans="2:12" ht="15" x14ac:dyDescent="0.2">
      <c r="B33" s="36" t="s">
        <v>54</v>
      </c>
      <c r="C33" s="36"/>
      <c r="D33" s="36"/>
      <c r="E33" s="36"/>
      <c r="F33" s="37"/>
      <c r="G33" s="36"/>
      <c r="H33" s="38"/>
      <c r="I33">
        <f>SUBTOTAL(109,SourceTableSolution[Non Work Days])</f>
        <v>263</v>
      </c>
      <c r="J33" s="39">
        <f>SUBTOTAL(101,SourceTableSolution[Vacation Pay])</f>
        <v>8409.0125000000025</v>
      </c>
      <c r="L33" s="2"/>
    </row>
    <row r="34" spans="2:12" ht="14.75" customHeight="1" x14ac:dyDescent="0.2">
      <c r="B34" s="9"/>
      <c r="C34" s="9"/>
      <c r="D34" s="9"/>
      <c r="E34" s="20"/>
      <c r="F34" s="20"/>
      <c r="G34" s="20"/>
      <c r="H34" s="21"/>
      <c r="J34" s="12"/>
      <c r="L34" s="2"/>
    </row>
    <row r="35" spans="2:12" x14ac:dyDescent="0.2">
      <c r="L35" s="2"/>
    </row>
    <row r="36" spans="2:12" x14ac:dyDescent="0.2">
      <c r="B36" s="48"/>
      <c r="C36" s="48"/>
      <c r="D36" s="48"/>
      <c r="E36" s="48"/>
      <c r="F36" s="48"/>
      <c r="G36" s="48"/>
      <c r="H36" s="48"/>
      <c r="I36" s="48"/>
      <c r="J36" s="48"/>
      <c r="L36" s="2"/>
    </row>
    <row r="37" spans="2:12" ht="19.5" customHeight="1" outlineLevel="1" x14ac:dyDescent="0.2">
      <c r="B37" s="49"/>
      <c r="C37" s="49"/>
      <c r="D37" s="49"/>
      <c r="E37" s="49"/>
      <c r="F37" s="49"/>
      <c r="G37" s="49"/>
      <c r="H37" s="49"/>
      <c r="I37" s="49"/>
      <c r="J37" s="49"/>
      <c r="L37" s="2"/>
    </row>
    <row r="38" spans="2:12" ht="19.5" customHeight="1" outlineLevel="1" x14ac:dyDescent="0.2">
      <c r="B38" s="50"/>
      <c r="C38" s="49"/>
      <c r="D38" s="49"/>
      <c r="E38" s="49"/>
      <c r="F38" s="49"/>
      <c r="G38" s="49"/>
      <c r="H38" s="49"/>
      <c r="I38" s="49"/>
      <c r="J38" s="49"/>
      <c r="L38" s="2"/>
    </row>
    <row r="39" spans="2:12" x14ac:dyDescent="0.2">
      <c r="B39" s="50"/>
      <c r="C39" s="49"/>
      <c r="D39" s="49"/>
      <c r="E39" s="49"/>
      <c r="F39" s="49"/>
      <c r="G39" s="49"/>
      <c r="H39" s="49"/>
      <c r="I39" s="49"/>
      <c r="J39" s="49"/>
      <c r="K39" s="3"/>
      <c r="L39" s="2"/>
    </row>
    <row r="40" spans="2:12" x14ac:dyDescent="0.2">
      <c r="B40" s="35"/>
      <c r="C40" s="5"/>
      <c r="D40" s="5"/>
      <c r="E40" s="5"/>
      <c r="F40" s="5"/>
      <c r="G40" s="5"/>
      <c r="H40" s="5"/>
      <c r="I40" s="5"/>
      <c r="J40" s="5"/>
      <c r="K40" s="3"/>
      <c r="L40" s="2"/>
    </row>
  </sheetData>
  <conditionalFormatting sqref="M12:M14">
    <cfRule type="cellIs" dxfId="0" priority="1" operator="equal">
      <formula>$O12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E342B-5AA6-476A-9277-84B21CDBE6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562297-C01A-4685-9990-E77AC5D3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Romy Prajapati</cp:lastModifiedBy>
  <dcterms:created xsi:type="dcterms:W3CDTF">2019-12-20T19:19:24Z</dcterms:created>
  <dcterms:modified xsi:type="dcterms:W3CDTF">2025-04-26T00:09:53Z</dcterms:modified>
</cp:coreProperties>
</file>