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Dropbox\FantasyStory\Conlang\Orcish3\"/>
    </mc:Choice>
  </mc:AlternateContent>
  <xr:revisionPtr revIDLastSave="0" documentId="13_ncr:1_{AC91E8CE-1407-4D09-AFE1-99CF76D17CDF}" xr6:coauthVersionLast="47" xr6:coauthVersionMax="47" xr10:uidLastSave="{00000000-0000-0000-0000-000000000000}"/>
  <bookViews>
    <workbookView xWindow="7215" yWindow="-13635" windowWidth="28800" windowHeight="11295" activeTab="3" xr2:uid="{448C20B4-7B3D-42C7-A52C-95200584CF68}"/>
  </bookViews>
  <sheets>
    <sheet name="orcish_pre_honing_counts" sheetId="4" r:id="rId1"/>
    <sheet name="orcish_pre_honing" sheetId="1" r:id="rId2"/>
    <sheet name="orcish_post_honing_counts" sheetId="5" r:id="rId3"/>
    <sheet name="orcish_post_honing" sheetId="3" r:id="rId4"/>
    <sheet name="Summary Data" sheetId="2" r:id="rId5"/>
  </sheets>
  <definedNames>
    <definedName name="_xlnm._FilterDatabase" localSheetId="3" hidden="1">orcish_post_honing!$A$1:$K$32</definedName>
    <definedName name="_xlnm._FilterDatabase" localSheetId="2" hidden="1">orcish_post_honing_counts!$A$1:$B$32</definedName>
    <definedName name="_xlnm._FilterDatabase" localSheetId="1" hidden="1">orcish_pre_honing!$A$1:$H$39</definedName>
    <definedName name="_xlnm._FilterDatabase" localSheetId="0" hidden="1">orcish_pre_honing_counts!$A$1:$B$1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F2" i="2"/>
  <c r="E2" i="2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D3" i="2"/>
  <c r="C3" i="2"/>
  <c r="B3" i="2"/>
  <c r="G2" i="2" l="1"/>
  <c r="E3" i="2"/>
  <c r="F3" i="2"/>
  <c r="G3" i="2" l="1"/>
</calcChain>
</file>

<file path=xl/sharedStrings.xml><?xml version="1.0" encoding="utf-8"?>
<sst xmlns="http://schemas.openxmlformats.org/spreadsheetml/2006/main" count="373" uniqueCount="78">
  <si>
    <t>IPA transcription</t>
  </si>
  <si>
    <t>CV structure</t>
  </si>
  <si>
    <t>NAD(VC)</t>
  </si>
  <si>
    <t>NAD(C1C2)</t>
  </si>
  <si>
    <t>NAD(C2C3)</t>
  </si>
  <si>
    <t>NAD(CV)</t>
  </si>
  <si>
    <t>NAD product</t>
  </si>
  <si>
    <t>Preferred cluster?</t>
  </si>
  <si>
    <t>prV</t>
  </si>
  <si>
    <t>CCV</t>
  </si>
  <si>
    <t>-</t>
  </si>
  <si>
    <t>Yes</t>
  </si>
  <si>
    <t>VðrV</t>
  </si>
  <si>
    <t>VCCV</t>
  </si>
  <si>
    <t>No</t>
  </si>
  <si>
    <t>VdʒV</t>
  </si>
  <si>
    <t>vhV</t>
  </si>
  <si>
    <t>VmbV</t>
  </si>
  <si>
    <t>VmdV</t>
  </si>
  <si>
    <t>VmhV</t>
  </si>
  <si>
    <t>VmsV</t>
  </si>
  <si>
    <t>VmʧV</t>
  </si>
  <si>
    <t>VmtV</t>
  </si>
  <si>
    <t>VŋhV</t>
  </si>
  <si>
    <t>VŋrV</t>
  </si>
  <si>
    <t>VŋʒV</t>
  </si>
  <si>
    <t>VpbV</t>
  </si>
  <si>
    <t>VprV</t>
  </si>
  <si>
    <t>VpʃV</t>
  </si>
  <si>
    <t>VptV</t>
  </si>
  <si>
    <t>VpʒV</t>
  </si>
  <si>
    <t>VtdV</t>
  </si>
  <si>
    <t>VtrV</t>
  </si>
  <si>
    <t>VʧwV</t>
  </si>
  <si>
    <t>VʧʔprV</t>
  </si>
  <si>
    <t>cluster too big</t>
  </si>
  <si>
    <t>VttV</t>
  </si>
  <si>
    <t>VʒbV</t>
  </si>
  <si>
    <t>VʒdV</t>
  </si>
  <si>
    <t>VʒhV</t>
  </si>
  <si>
    <t>VʒwV</t>
  </si>
  <si>
    <t>VθbV</t>
  </si>
  <si>
    <t>VθkV</t>
  </si>
  <si>
    <t>Vθp</t>
  </si>
  <si>
    <t>VCC</t>
  </si>
  <si>
    <t>VθprV</t>
  </si>
  <si>
    <t>VCCCV</t>
  </si>
  <si>
    <t>VθpV</t>
  </si>
  <si>
    <t>wwV</t>
  </si>
  <si>
    <t>Preferred Cluster Count</t>
  </si>
  <si>
    <t>Nonprefered Cluster Count</t>
  </si>
  <si>
    <t>Percent Preferred</t>
  </si>
  <si>
    <t>Pre Honing</t>
  </si>
  <si>
    <t>brV</t>
  </si>
  <si>
    <t>VbbV</t>
  </si>
  <si>
    <t>VbdV</t>
  </si>
  <si>
    <t>VbrV</t>
  </si>
  <si>
    <t>VbʒV</t>
  </si>
  <si>
    <t>Vðb</t>
  </si>
  <si>
    <t>VðbrV</t>
  </si>
  <si>
    <t>VðbV</t>
  </si>
  <si>
    <t>VddV</t>
  </si>
  <si>
    <t>VdrV</t>
  </si>
  <si>
    <t>VdwV</t>
  </si>
  <si>
    <t>VðzV</t>
  </si>
  <si>
    <t>VmzV</t>
  </si>
  <si>
    <t>VʧdV</t>
  </si>
  <si>
    <t>VʧʔbrV</t>
  </si>
  <si>
    <t>Post Honing</t>
  </si>
  <si>
    <t>Cluster</t>
  </si>
  <si>
    <t>Count</t>
  </si>
  <si>
    <t>Yes Weight</t>
  </si>
  <si>
    <t>No Weight</t>
  </si>
  <si>
    <t>VmʃV</t>
  </si>
  <si>
    <t>VtʧV</t>
  </si>
  <si>
    <t>VʧʒV</t>
  </si>
  <si>
    <t>VʧbV</t>
  </si>
  <si>
    <t>VðkV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</si>
</sst>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C3D1-D746-406C-8A44-D08AE69D99E4}">
  <dimension ref="A1:B37"/>
  <sheetViews>
    <sheetView workbookViewId="0">
      <pane ySplit="1" topLeftCell="A17" activePane="bottomLeft" state="frozen"/>
      <selection pane="bottomLeft" activeCell="B2" sqref="B2:B37"/>
    </sheetView>
  </sheetViews>
  <sheetFormatPr defaultRowHeight="15" x14ac:dyDescent="0.25"/>
  <sheetData>
    <row r="1" spans="1:2" x14ac:dyDescent="0.25">
      <c r="A1" t="s">
        <v>69</v>
      </c>
      <c r="B1" t="s">
        <v>70</v>
      </c>
    </row>
    <row r="2" spans="1:2" x14ac:dyDescent="0.25">
      <c r="A2" t="s">
        <v>8</v>
      </c>
      <c r="B2">
        <v>4405</v>
      </c>
    </row>
    <row r="3" spans="1:2" x14ac:dyDescent="0.25">
      <c r="A3" t="s">
        <v>77</v>
      </c>
      <c r="B3">
        <v>14</v>
      </c>
    </row>
    <row r="4" spans="1:2" x14ac:dyDescent="0.25">
      <c r="A4" t="s">
        <v>12</v>
      </c>
      <c r="B4">
        <v>14</v>
      </c>
    </row>
    <row r="5" spans="1:2" x14ac:dyDescent="0.25">
      <c r="A5" t="s">
        <v>15</v>
      </c>
      <c r="B5">
        <v>2</v>
      </c>
    </row>
    <row r="6" spans="1:2" x14ac:dyDescent="0.25">
      <c r="A6" t="s">
        <v>16</v>
      </c>
      <c r="B6">
        <v>8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v>14</v>
      </c>
    </row>
    <row r="9" spans="1:2" x14ac:dyDescent="0.25">
      <c r="A9" t="s">
        <v>19</v>
      </c>
      <c r="B9">
        <v>42</v>
      </c>
    </row>
    <row r="10" spans="1:2" x14ac:dyDescent="0.25">
      <c r="A10" t="s">
        <v>20</v>
      </c>
      <c r="B10">
        <v>1</v>
      </c>
    </row>
    <row r="11" spans="1:2" x14ac:dyDescent="0.25">
      <c r="A11" t="s">
        <v>73</v>
      </c>
      <c r="B11">
        <v>1</v>
      </c>
    </row>
    <row r="12" spans="1:2" x14ac:dyDescent="0.25">
      <c r="A12" t="s">
        <v>22</v>
      </c>
      <c r="B12">
        <v>1</v>
      </c>
    </row>
    <row r="13" spans="1:2" x14ac:dyDescent="0.25">
      <c r="A13" t="s">
        <v>21</v>
      </c>
      <c r="B13">
        <v>14</v>
      </c>
    </row>
    <row r="14" spans="1:2" x14ac:dyDescent="0.25">
      <c r="A14" t="s">
        <v>23</v>
      </c>
      <c r="B14">
        <v>14</v>
      </c>
    </row>
    <row r="15" spans="1:2" x14ac:dyDescent="0.25">
      <c r="A15" t="s">
        <v>24</v>
      </c>
      <c r="B15">
        <v>1</v>
      </c>
    </row>
    <row r="16" spans="1:2" x14ac:dyDescent="0.25">
      <c r="A16" t="s">
        <v>25</v>
      </c>
      <c r="B16">
        <v>1</v>
      </c>
    </row>
    <row r="17" spans="1:2" x14ac:dyDescent="0.25">
      <c r="A17" t="s">
        <v>26</v>
      </c>
      <c r="B17">
        <v>28</v>
      </c>
    </row>
    <row r="18" spans="1:2" x14ac:dyDescent="0.25">
      <c r="A18" t="s">
        <v>27</v>
      </c>
      <c r="B18">
        <v>7113</v>
      </c>
    </row>
    <row r="19" spans="1:2" x14ac:dyDescent="0.25">
      <c r="A19" t="s">
        <v>28</v>
      </c>
      <c r="B19">
        <v>14</v>
      </c>
    </row>
    <row r="20" spans="1:2" x14ac:dyDescent="0.25">
      <c r="A20" t="s">
        <v>29</v>
      </c>
      <c r="B20">
        <v>15</v>
      </c>
    </row>
    <row r="21" spans="1:2" x14ac:dyDescent="0.25">
      <c r="A21" t="s">
        <v>30</v>
      </c>
      <c r="B21">
        <v>1</v>
      </c>
    </row>
    <row r="22" spans="1:2" x14ac:dyDescent="0.25">
      <c r="A22" t="s">
        <v>76</v>
      </c>
      <c r="B22">
        <v>14</v>
      </c>
    </row>
    <row r="23" spans="1:2" x14ac:dyDescent="0.25">
      <c r="A23" t="s">
        <v>31</v>
      </c>
      <c r="B23">
        <v>14</v>
      </c>
    </row>
    <row r="24" spans="1:2" x14ac:dyDescent="0.25">
      <c r="A24" t="s">
        <v>32</v>
      </c>
      <c r="B24">
        <v>14</v>
      </c>
    </row>
    <row r="25" spans="1:2" x14ac:dyDescent="0.25">
      <c r="A25" t="s">
        <v>36</v>
      </c>
      <c r="B25">
        <v>1</v>
      </c>
    </row>
    <row r="26" spans="1:2" x14ac:dyDescent="0.25">
      <c r="A26" t="s">
        <v>74</v>
      </c>
      <c r="B26">
        <v>14</v>
      </c>
    </row>
    <row r="27" spans="1:2" x14ac:dyDescent="0.25">
      <c r="A27" t="s">
        <v>33</v>
      </c>
      <c r="B27">
        <v>38</v>
      </c>
    </row>
    <row r="28" spans="1:2" x14ac:dyDescent="0.25">
      <c r="A28" t="s">
        <v>75</v>
      </c>
      <c r="B28">
        <v>28</v>
      </c>
    </row>
    <row r="29" spans="1:2" x14ac:dyDescent="0.25">
      <c r="A29" t="s">
        <v>34</v>
      </c>
      <c r="B29">
        <v>1</v>
      </c>
    </row>
    <row r="30" spans="1:2" x14ac:dyDescent="0.25">
      <c r="A30" t="s">
        <v>38</v>
      </c>
      <c r="B30">
        <v>3189</v>
      </c>
    </row>
    <row r="31" spans="1:2" x14ac:dyDescent="0.25">
      <c r="A31" t="s">
        <v>39</v>
      </c>
      <c r="B31">
        <v>1</v>
      </c>
    </row>
    <row r="32" spans="1:2" x14ac:dyDescent="0.25">
      <c r="A32" t="s">
        <v>41</v>
      </c>
      <c r="B32">
        <v>14</v>
      </c>
    </row>
    <row r="33" spans="1:2" x14ac:dyDescent="0.25">
      <c r="A33" t="s">
        <v>42</v>
      </c>
      <c r="B33">
        <v>15</v>
      </c>
    </row>
    <row r="34" spans="1:2" x14ac:dyDescent="0.25">
      <c r="A34" t="s">
        <v>43</v>
      </c>
      <c r="B34">
        <v>1</v>
      </c>
    </row>
    <row r="35" spans="1:2" x14ac:dyDescent="0.25">
      <c r="A35" t="s">
        <v>45</v>
      </c>
      <c r="B35">
        <v>14</v>
      </c>
    </row>
    <row r="36" spans="1:2" x14ac:dyDescent="0.25">
      <c r="A36" t="s">
        <v>47</v>
      </c>
      <c r="B36">
        <v>14</v>
      </c>
    </row>
    <row r="37" spans="1:2" x14ac:dyDescent="0.25">
      <c r="A37" t="s">
        <v>48</v>
      </c>
      <c r="B37">
        <v>1</v>
      </c>
    </row>
  </sheetData>
  <autoFilter ref="A1:B1" xr:uid="{8B7FC3D1-D746-406C-8A44-D08AE69D99E4}">
    <sortState xmlns:xlrd2="http://schemas.microsoft.com/office/spreadsheetml/2017/richdata2" ref="A2:B3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A1BB-8F5F-47A6-B5E7-899F9831CE03}">
  <dimension ref="A1:K37"/>
  <sheetViews>
    <sheetView workbookViewId="0">
      <pane ySplit="1" topLeftCell="A2" activePane="bottomLeft" state="frozen"/>
      <selection pane="bottomLeft" activeCell="I2" sqref="I2:I37"/>
    </sheetView>
  </sheetViews>
  <sheetFormatPr defaultRowHeight="15" x14ac:dyDescent="0.25"/>
  <cols>
    <col min="1" max="1" width="15.85546875" bestFit="1" customWidth="1"/>
    <col min="2" max="2" width="18.42578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</v>
      </c>
      <c r="J1" t="s">
        <v>71</v>
      </c>
      <c r="K1" t="s">
        <v>72</v>
      </c>
    </row>
    <row r="2" spans="1:11" x14ac:dyDescent="0.25">
      <c r="A2" t="s">
        <v>8</v>
      </c>
      <c r="B2" t="s">
        <v>9</v>
      </c>
      <c r="C2" t="s">
        <v>10</v>
      </c>
      <c r="D2">
        <v>5.8</v>
      </c>
      <c r="E2" t="s">
        <v>10</v>
      </c>
      <c r="F2">
        <v>1.5</v>
      </c>
      <c r="G2">
        <v>4.3</v>
      </c>
      <c r="H2" t="s">
        <v>11</v>
      </c>
      <c r="I2">
        <v>4405</v>
      </c>
      <c r="J2">
        <f>IF((H2="Yes"),I2,0)</f>
        <v>4405</v>
      </c>
      <c r="K2">
        <f>IF((H2="No"),I2,0)</f>
        <v>0</v>
      </c>
    </row>
    <row r="3" spans="1:11" x14ac:dyDescent="0.25">
      <c r="A3" t="s">
        <v>77</v>
      </c>
      <c r="B3" t="s">
        <v>13</v>
      </c>
      <c r="C3">
        <v>5</v>
      </c>
      <c r="D3">
        <v>2.5</v>
      </c>
      <c r="E3" t="s">
        <v>10</v>
      </c>
      <c r="F3">
        <v>6</v>
      </c>
      <c r="G3">
        <v>3</v>
      </c>
      <c r="H3" t="s">
        <v>11</v>
      </c>
      <c r="I3">
        <v>14</v>
      </c>
      <c r="J3">
        <f t="shared" ref="J3:J38" si="0">IF((H3="Yes"),I3,0)</f>
        <v>14</v>
      </c>
      <c r="K3">
        <f t="shared" ref="K3:K38" si="1">IF((H3="No"),I3,0)</f>
        <v>0</v>
      </c>
    </row>
    <row r="4" spans="1:11" x14ac:dyDescent="0.25">
      <c r="A4" t="s">
        <v>12</v>
      </c>
      <c r="B4" t="s">
        <v>13</v>
      </c>
      <c r="C4">
        <v>5</v>
      </c>
      <c r="D4">
        <v>3.8</v>
      </c>
      <c r="E4" t="s">
        <v>10</v>
      </c>
      <c r="F4">
        <v>1.5</v>
      </c>
      <c r="G4">
        <v>-0.55000000000000004</v>
      </c>
      <c r="H4" t="s">
        <v>14</v>
      </c>
      <c r="I4">
        <v>14</v>
      </c>
      <c r="J4">
        <f t="shared" si="0"/>
        <v>0</v>
      </c>
      <c r="K4">
        <f t="shared" si="1"/>
        <v>14</v>
      </c>
    </row>
    <row r="5" spans="1:11" x14ac:dyDescent="0.25">
      <c r="A5" t="s">
        <v>15</v>
      </c>
      <c r="B5" t="s">
        <v>13</v>
      </c>
      <c r="C5">
        <v>6</v>
      </c>
      <c r="D5">
        <v>1.3</v>
      </c>
      <c r="E5" t="s">
        <v>10</v>
      </c>
      <c r="F5">
        <v>5</v>
      </c>
      <c r="G5">
        <v>4.2</v>
      </c>
      <c r="H5" t="s">
        <v>11</v>
      </c>
      <c r="I5">
        <v>2</v>
      </c>
      <c r="J5">
        <f t="shared" si="0"/>
        <v>2</v>
      </c>
      <c r="K5">
        <f t="shared" si="1"/>
        <v>0</v>
      </c>
    </row>
    <row r="6" spans="1:11" x14ac:dyDescent="0.25">
      <c r="A6" t="s">
        <v>16</v>
      </c>
      <c r="B6" t="s">
        <v>9</v>
      </c>
      <c r="C6" t="s">
        <v>10</v>
      </c>
      <c r="D6">
        <v>3.5</v>
      </c>
      <c r="E6" t="s">
        <v>10</v>
      </c>
      <c r="F6">
        <v>5</v>
      </c>
      <c r="G6">
        <v>-1.5</v>
      </c>
      <c r="H6" t="s">
        <v>14</v>
      </c>
      <c r="I6">
        <v>8</v>
      </c>
      <c r="J6">
        <f t="shared" si="0"/>
        <v>0</v>
      </c>
      <c r="K6">
        <f t="shared" si="1"/>
        <v>8</v>
      </c>
    </row>
    <row r="7" spans="1:11" x14ac:dyDescent="0.25">
      <c r="A7" t="s">
        <v>17</v>
      </c>
      <c r="B7" t="s">
        <v>13</v>
      </c>
      <c r="C7">
        <v>3</v>
      </c>
      <c r="D7">
        <v>3</v>
      </c>
      <c r="E7" t="s">
        <v>10</v>
      </c>
      <c r="F7">
        <v>6</v>
      </c>
      <c r="G7">
        <v>1.5</v>
      </c>
      <c r="H7" t="s">
        <v>11</v>
      </c>
      <c r="I7">
        <v>1</v>
      </c>
      <c r="J7">
        <f t="shared" si="0"/>
        <v>1</v>
      </c>
      <c r="K7">
        <f t="shared" si="1"/>
        <v>0</v>
      </c>
    </row>
    <row r="8" spans="1:11" x14ac:dyDescent="0.25">
      <c r="A8" t="s">
        <v>18</v>
      </c>
      <c r="B8" t="s">
        <v>13</v>
      </c>
      <c r="C8">
        <v>3</v>
      </c>
      <c r="D8">
        <v>4.3</v>
      </c>
      <c r="E8" t="s">
        <v>10</v>
      </c>
      <c r="F8">
        <v>6</v>
      </c>
      <c r="G8">
        <v>0.2</v>
      </c>
      <c r="H8" t="s">
        <v>14</v>
      </c>
      <c r="I8">
        <v>14</v>
      </c>
      <c r="J8">
        <f t="shared" si="0"/>
        <v>0</v>
      </c>
      <c r="K8">
        <f t="shared" si="1"/>
        <v>14</v>
      </c>
    </row>
    <row r="9" spans="1:11" x14ac:dyDescent="0.25">
      <c r="A9" t="s">
        <v>19</v>
      </c>
      <c r="B9" t="s">
        <v>13</v>
      </c>
      <c r="C9">
        <v>3</v>
      </c>
      <c r="D9">
        <v>6</v>
      </c>
      <c r="E9" t="s">
        <v>10</v>
      </c>
      <c r="F9">
        <v>5</v>
      </c>
      <c r="G9">
        <v>-2</v>
      </c>
      <c r="H9" t="s">
        <v>14</v>
      </c>
      <c r="I9">
        <v>42</v>
      </c>
      <c r="J9">
        <f t="shared" si="0"/>
        <v>0</v>
      </c>
      <c r="K9">
        <f t="shared" si="1"/>
        <v>42</v>
      </c>
    </row>
    <row r="10" spans="1:11" x14ac:dyDescent="0.25">
      <c r="A10" t="s">
        <v>20</v>
      </c>
      <c r="B10" t="s">
        <v>13</v>
      </c>
      <c r="C10">
        <v>3</v>
      </c>
      <c r="D10">
        <v>3.3</v>
      </c>
      <c r="E10" t="s">
        <v>10</v>
      </c>
      <c r="F10">
        <v>5</v>
      </c>
      <c r="G10">
        <v>0.7</v>
      </c>
      <c r="H10" t="s">
        <v>14</v>
      </c>
      <c r="I10">
        <v>1</v>
      </c>
      <c r="J10">
        <f t="shared" si="0"/>
        <v>0</v>
      </c>
      <c r="K10">
        <f t="shared" si="1"/>
        <v>1</v>
      </c>
    </row>
    <row r="11" spans="1:11" x14ac:dyDescent="0.25">
      <c r="A11" t="s">
        <v>73</v>
      </c>
      <c r="B11" t="s">
        <v>13</v>
      </c>
      <c r="C11">
        <v>3</v>
      </c>
      <c r="D11">
        <v>3.6</v>
      </c>
      <c r="E11" t="s">
        <v>10</v>
      </c>
      <c r="F11">
        <v>5</v>
      </c>
      <c r="G11">
        <v>0.4</v>
      </c>
      <c r="H11" t="s">
        <v>14</v>
      </c>
      <c r="I11">
        <v>1</v>
      </c>
      <c r="J11">
        <f t="shared" si="0"/>
        <v>0</v>
      </c>
      <c r="K11">
        <f t="shared" si="1"/>
        <v>1</v>
      </c>
    </row>
    <row r="12" spans="1:11" x14ac:dyDescent="0.25">
      <c r="A12" t="s">
        <v>22</v>
      </c>
      <c r="B12" t="s">
        <v>13</v>
      </c>
      <c r="C12">
        <v>3</v>
      </c>
      <c r="D12">
        <v>4.3</v>
      </c>
      <c r="E12" t="s">
        <v>10</v>
      </c>
      <c r="F12">
        <v>6</v>
      </c>
      <c r="G12">
        <v>0.2</v>
      </c>
      <c r="H12" t="s">
        <v>14</v>
      </c>
      <c r="I12">
        <v>1</v>
      </c>
      <c r="J12">
        <f t="shared" si="0"/>
        <v>0</v>
      </c>
      <c r="K12">
        <f t="shared" si="1"/>
        <v>1</v>
      </c>
    </row>
    <row r="13" spans="1:11" x14ac:dyDescent="0.25">
      <c r="A13" t="s">
        <v>21</v>
      </c>
      <c r="B13" t="s">
        <v>13</v>
      </c>
      <c r="C13">
        <v>3</v>
      </c>
      <c r="D13">
        <v>4.0999999999999996</v>
      </c>
      <c r="E13" t="s">
        <v>10</v>
      </c>
      <c r="F13">
        <v>5.5</v>
      </c>
      <c r="G13">
        <v>0.15</v>
      </c>
      <c r="H13" t="s">
        <v>14</v>
      </c>
      <c r="I13">
        <v>14</v>
      </c>
      <c r="J13">
        <f t="shared" si="0"/>
        <v>0</v>
      </c>
      <c r="K13">
        <f t="shared" si="1"/>
        <v>14</v>
      </c>
    </row>
    <row r="14" spans="1:11" x14ac:dyDescent="0.25">
      <c r="A14" t="s">
        <v>23</v>
      </c>
      <c r="B14" t="s">
        <v>13</v>
      </c>
      <c r="C14">
        <v>3</v>
      </c>
      <c r="D14">
        <v>3.5</v>
      </c>
      <c r="E14" t="s">
        <v>10</v>
      </c>
      <c r="F14">
        <v>5</v>
      </c>
      <c r="G14">
        <v>0.5</v>
      </c>
      <c r="H14" t="s">
        <v>14</v>
      </c>
      <c r="I14">
        <v>14</v>
      </c>
      <c r="J14">
        <f t="shared" si="0"/>
        <v>0</v>
      </c>
      <c r="K14">
        <f t="shared" si="1"/>
        <v>14</v>
      </c>
    </row>
    <row r="15" spans="1:11" x14ac:dyDescent="0.25">
      <c r="A15" t="s">
        <v>24</v>
      </c>
      <c r="B15" t="s">
        <v>13</v>
      </c>
      <c r="C15">
        <v>3</v>
      </c>
      <c r="D15">
        <v>2.7</v>
      </c>
      <c r="E15" t="s">
        <v>10</v>
      </c>
      <c r="F15">
        <v>1.5</v>
      </c>
      <c r="G15">
        <v>-0.45</v>
      </c>
      <c r="H15" t="s">
        <v>14</v>
      </c>
      <c r="I15">
        <v>1</v>
      </c>
      <c r="J15">
        <f t="shared" si="0"/>
        <v>0</v>
      </c>
      <c r="K15">
        <f t="shared" si="1"/>
        <v>1</v>
      </c>
    </row>
    <row r="16" spans="1:11" x14ac:dyDescent="0.25">
      <c r="A16" t="s">
        <v>25</v>
      </c>
      <c r="B16" t="s">
        <v>13</v>
      </c>
      <c r="C16">
        <v>3</v>
      </c>
      <c r="D16">
        <v>2.9</v>
      </c>
      <c r="E16" t="s">
        <v>10</v>
      </c>
      <c r="F16">
        <v>5</v>
      </c>
      <c r="G16">
        <v>1.1000000000000001</v>
      </c>
      <c r="H16" t="s">
        <v>11</v>
      </c>
      <c r="I16">
        <v>1</v>
      </c>
      <c r="J16">
        <f t="shared" si="0"/>
        <v>1</v>
      </c>
      <c r="K16">
        <f t="shared" si="1"/>
        <v>0</v>
      </c>
    </row>
    <row r="17" spans="1:11" x14ac:dyDescent="0.25">
      <c r="A17" t="s">
        <v>26</v>
      </c>
      <c r="B17" t="s">
        <v>13</v>
      </c>
      <c r="C17">
        <v>6</v>
      </c>
      <c r="D17">
        <v>0</v>
      </c>
      <c r="E17" t="s">
        <v>10</v>
      </c>
      <c r="F17">
        <v>6</v>
      </c>
      <c r="G17">
        <v>6</v>
      </c>
      <c r="H17" t="s">
        <v>14</v>
      </c>
      <c r="I17">
        <v>28</v>
      </c>
      <c r="J17">
        <f t="shared" si="0"/>
        <v>0</v>
      </c>
      <c r="K17">
        <f t="shared" si="1"/>
        <v>28</v>
      </c>
    </row>
    <row r="18" spans="1:11" x14ac:dyDescent="0.25">
      <c r="A18" t="s">
        <v>27</v>
      </c>
      <c r="B18" t="s">
        <v>13</v>
      </c>
      <c r="C18">
        <v>6</v>
      </c>
      <c r="D18">
        <v>5.8</v>
      </c>
      <c r="E18" t="s">
        <v>10</v>
      </c>
      <c r="F18">
        <v>1.5</v>
      </c>
      <c r="G18">
        <v>-2.0499999999999998</v>
      </c>
      <c r="H18" t="s">
        <v>14</v>
      </c>
      <c r="I18">
        <v>7113</v>
      </c>
      <c r="J18">
        <f t="shared" si="0"/>
        <v>0</v>
      </c>
      <c r="K18">
        <f t="shared" si="1"/>
        <v>7113</v>
      </c>
    </row>
    <row r="19" spans="1:11" x14ac:dyDescent="0.25">
      <c r="A19" t="s">
        <v>28</v>
      </c>
      <c r="B19" t="s">
        <v>13</v>
      </c>
      <c r="C19">
        <v>6</v>
      </c>
      <c r="D19">
        <v>2.6</v>
      </c>
      <c r="E19" t="s">
        <v>10</v>
      </c>
      <c r="F19">
        <v>5</v>
      </c>
      <c r="G19">
        <v>2.9</v>
      </c>
      <c r="H19" t="s">
        <v>11</v>
      </c>
      <c r="I19">
        <v>14</v>
      </c>
      <c r="J19">
        <f t="shared" si="0"/>
        <v>14</v>
      </c>
      <c r="K19">
        <f t="shared" si="1"/>
        <v>0</v>
      </c>
    </row>
    <row r="20" spans="1:11" x14ac:dyDescent="0.25">
      <c r="A20" t="s">
        <v>29</v>
      </c>
      <c r="B20" t="s">
        <v>13</v>
      </c>
      <c r="C20">
        <v>6</v>
      </c>
      <c r="D20">
        <v>1.3</v>
      </c>
      <c r="E20" t="s">
        <v>10</v>
      </c>
      <c r="F20">
        <v>6</v>
      </c>
      <c r="G20">
        <v>4.7</v>
      </c>
      <c r="H20" t="s">
        <v>11</v>
      </c>
      <c r="I20">
        <v>15</v>
      </c>
      <c r="J20">
        <f t="shared" si="0"/>
        <v>15</v>
      </c>
      <c r="K20">
        <f t="shared" si="1"/>
        <v>0</v>
      </c>
    </row>
    <row r="21" spans="1:11" x14ac:dyDescent="0.25">
      <c r="A21" t="s">
        <v>30</v>
      </c>
      <c r="B21" t="s">
        <v>13</v>
      </c>
      <c r="C21">
        <v>6</v>
      </c>
      <c r="D21">
        <v>2.6</v>
      </c>
      <c r="E21" t="s">
        <v>10</v>
      </c>
      <c r="F21">
        <v>5</v>
      </c>
      <c r="G21">
        <v>2.9</v>
      </c>
      <c r="H21" t="s">
        <v>11</v>
      </c>
      <c r="I21">
        <v>1</v>
      </c>
      <c r="J21">
        <f t="shared" si="0"/>
        <v>1</v>
      </c>
      <c r="K21">
        <f t="shared" si="1"/>
        <v>0</v>
      </c>
    </row>
    <row r="22" spans="1:11" x14ac:dyDescent="0.25">
      <c r="A22" t="s">
        <v>76</v>
      </c>
      <c r="B22" t="s">
        <v>13</v>
      </c>
      <c r="C22">
        <v>5.5</v>
      </c>
      <c r="D22">
        <v>2.1</v>
      </c>
      <c r="E22" t="s">
        <v>10</v>
      </c>
      <c r="F22">
        <v>6</v>
      </c>
      <c r="G22">
        <v>3.65</v>
      </c>
      <c r="H22" t="s">
        <v>11</v>
      </c>
      <c r="I22">
        <v>14</v>
      </c>
      <c r="J22">
        <f t="shared" si="0"/>
        <v>14</v>
      </c>
      <c r="K22">
        <f t="shared" si="1"/>
        <v>0</v>
      </c>
    </row>
    <row r="23" spans="1:11" x14ac:dyDescent="0.25">
      <c r="A23" t="s">
        <v>31</v>
      </c>
      <c r="B23" t="s">
        <v>13</v>
      </c>
      <c r="C23">
        <v>6</v>
      </c>
      <c r="D23">
        <v>0</v>
      </c>
      <c r="E23" t="s">
        <v>10</v>
      </c>
      <c r="F23">
        <v>6</v>
      </c>
      <c r="G23">
        <v>6</v>
      </c>
      <c r="H23" t="s">
        <v>14</v>
      </c>
      <c r="I23">
        <v>14</v>
      </c>
      <c r="J23">
        <f t="shared" si="0"/>
        <v>0</v>
      </c>
      <c r="K23">
        <f t="shared" si="1"/>
        <v>14</v>
      </c>
    </row>
    <row r="24" spans="1:11" x14ac:dyDescent="0.25">
      <c r="A24" t="s">
        <v>32</v>
      </c>
      <c r="B24" t="s">
        <v>13</v>
      </c>
      <c r="C24">
        <v>6</v>
      </c>
      <c r="D24">
        <v>4.5</v>
      </c>
      <c r="E24" t="s">
        <v>10</v>
      </c>
      <c r="F24">
        <v>1.5</v>
      </c>
      <c r="G24">
        <v>-0.75</v>
      </c>
      <c r="H24" t="s">
        <v>14</v>
      </c>
      <c r="I24">
        <v>14</v>
      </c>
      <c r="J24">
        <f t="shared" si="0"/>
        <v>0</v>
      </c>
      <c r="K24">
        <f t="shared" si="1"/>
        <v>14</v>
      </c>
    </row>
    <row r="25" spans="1:11" x14ac:dyDescent="0.25">
      <c r="A25" t="s">
        <v>36</v>
      </c>
      <c r="B25" t="s">
        <v>13</v>
      </c>
      <c r="C25">
        <v>6</v>
      </c>
      <c r="D25">
        <v>0</v>
      </c>
      <c r="E25" t="s">
        <v>10</v>
      </c>
      <c r="F25">
        <v>6</v>
      </c>
      <c r="G25">
        <v>6</v>
      </c>
      <c r="H25" t="s">
        <v>14</v>
      </c>
      <c r="I25">
        <v>1</v>
      </c>
      <c r="J25">
        <f t="shared" si="0"/>
        <v>0</v>
      </c>
      <c r="K25">
        <f t="shared" si="1"/>
        <v>1</v>
      </c>
    </row>
    <row r="26" spans="1:11" x14ac:dyDescent="0.25">
      <c r="A26" t="s">
        <v>74</v>
      </c>
      <c r="B26" t="s">
        <v>13</v>
      </c>
      <c r="C26">
        <v>6</v>
      </c>
      <c r="D26">
        <v>0.8</v>
      </c>
      <c r="E26" t="s">
        <v>10</v>
      </c>
      <c r="F26">
        <v>5.5</v>
      </c>
      <c r="G26">
        <v>4.95</v>
      </c>
      <c r="H26" t="s">
        <v>11</v>
      </c>
      <c r="I26">
        <v>14</v>
      </c>
      <c r="J26">
        <f t="shared" si="0"/>
        <v>14</v>
      </c>
      <c r="K26">
        <f t="shared" si="1"/>
        <v>0</v>
      </c>
    </row>
    <row r="27" spans="1:11" x14ac:dyDescent="0.25">
      <c r="A27" t="s">
        <v>33</v>
      </c>
      <c r="B27" t="s">
        <v>13</v>
      </c>
      <c r="C27">
        <v>5.5</v>
      </c>
      <c r="D27">
        <v>4.8499999999999996</v>
      </c>
      <c r="E27" t="s">
        <v>10</v>
      </c>
      <c r="F27">
        <v>1</v>
      </c>
      <c r="G27">
        <v>-1.6</v>
      </c>
      <c r="H27" t="s">
        <v>14</v>
      </c>
      <c r="I27">
        <v>38</v>
      </c>
      <c r="J27">
        <f t="shared" si="0"/>
        <v>0</v>
      </c>
      <c r="K27">
        <f t="shared" si="1"/>
        <v>38</v>
      </c>
    </row>
    <row r="28" spans="1:11" x14ac:dyDescent="0.25">
      <c r="A28" t="s">
        <v>75</v>
      </c>
      <c r="B28" t="s">
        <v>13</v>
      </c>
      <c r="C28">
        <v>5.5</v>
      </c>
      <c r="D28">
        <v>0.5</v>
      </c>
      <c r="E28" t="s">
        <v>10</v>
      </c>
      <c r="F28">
        <v>5</v>
      </c>
      <c r="G28">
        <v>4.75</v>
      </c>
      <c r="H28" t="s">
        <v>11</v>
      </c>
      <c r="I28">
        <v>28</v>
      </c>
      <c r="J28">
        <f t="shared" si="0"/>
        <v>28</v>
      </c>
      <c r="K28">
        <f t="shared" si="1"/>
        <v>0</v>
      </c>
    </row>
    <row r="29" spans="1:11" x14ac:dyDescent="0.25">
      <c r="A29" t="s">
        <v>34</v>
      </c>
      <c r="B29" t="s">
        <v>35</v>
      </c>
      <c r="I29">
        <v>1</v>
      </c>
      <c r="J29">
        <f t="shared" si="0"/>
        <v>0</v>
      </c>
      <c r="K29">
        <f t="shared" si="1"/>
        <v>0</v>
      </c>
    </row>
    <row r="30" spans="1:11" x14ac:dyDescent="0.25">
      <c r="A30" t="s">
        <v>38</v>
      </c>
      <c r="B30" t="s">
        <v>13</v>
      </c>
      <c r="C30">
        <v>5</v>
      </c>
      <c r="D30">
        <v>1.3</v>
      </c>
      <c r="E30" t="s">
        <v>10</v>
      </c>
      <c r="F30">
        <v>6</v>
      </c>
      <c r="G30">
        <v>4.2</v>
      </c>
      <c r="H30" t="s">
        <v>11</v>
      </c>
      <c r="I30">
        <v>3189</v>
      </c>
      <c r="J30">
        <f t="shared" si="0"/>
        <v>3189</v>
      </c>
      <c r="K30">
        <f t="shared" si="1"/>
        <v>0</v>
      </c>
    </row>
    <row r="31" spans="1:11" x14ac:dyDescent="0.25">
      <c r="A31" t="s">
        <v>39</v>
      </c>
      <c r="B31" t="s">
        <v>13</v>
      </c>
      <c r="C31">
        <v>5</v>
      </c>
      <c r="D31">
        <v>2.4</v>
      </c>
      <c r="E31" t="s">
        <v>10</v>
      </c>
      <c r="F31">
        <v>5</v>
      </c>
      <c r="G31">
        <v>2.6</v>
      </c>
      <c r="H31" t="s">
        <v>11</v>
      </c>
      <c r="I31">
        <v>1</v>
      </c>
      <c r="J31">
        <f t="shared" si="0"/>
        <v>1</v>
      </c>
      <c r="K31">
        <f t="shared" si="1"/>
        <v>0</v>
      </c>
    </row>
    <row r="32" spans="1:11" x14ac:dyDescent="0.25">
      <c r="A32" t="s">
        <v>41</v>
      </c>
      <c r="B32" t="s">
        <v>13</v>
      </c>
      <c r="C32">
        <v>5</v>
      </c>
      <c r="D32">
        <v>2</v>
      </c>
      <c r="E32" t="s">
        <v>10</v>
      </c>
      <c r="F32">
        <v>6</v>
      </c>
      <c r="G32">
        <v>3.5</v>
      </c>
      <c r="H32" t="s">
        <v>11</v>
      </c>
      <c r="I32">
        <v>14</v>
      </c>
      <c r="J32">
        <f t="shared" si="0"/>
        <v>14</v>
      </c>
      <c r="K32">
        <f t="shared" si="1"/>
        <v>0</v>
      </c>
    </row>
    <row r="33" spans="1:11" x14ac:dyDescent="0.25">
      <c r="A33" t="s">
        <v>42</v>
      </c>
      <c r="B33" t="s">
        <v>13</v>
      </c>
      <c r="C33">
        <v>5</v>
      </c>
      <c r="D33">
        <v>2.5</v>
      </c>
      <c r="E33" t="s">
        <v>10</v>
      </c>
      <c r="F33">
        <v>6</v>
      </c>
      <c r="G33">
        <v>3</v>
      </c>
      <c r="H33" t="s">
        <v>11</v>
      </c>
      <c r="I33">
        <v>15</v>
      </c>
      <c r="J33">
        <f t="shared" si="0"/>
        <v>15</v>
      </c>
      <c r="K33">
        <f t="shared" si="1"/>
        <v>0</v>
      </c>
    </row>
    <row r="34" spans="1:11" x14ac:dyDescent="0.25">
      <c r="A34" t="s">
        <v>43</v>
      </c>
      <c r="B34" t="s">
        <v>44</v>
      </c>
      <c r="C34">
        <v>5</v>
      </c>
      <c r="D34">
        <v>2</v>
      </c>
      <c r="E34" t="s">
        <v>10</v>
      </c>
      <c r="F34" t="s">
        <v>10</v>
      </c>
      <c r="G34">
        <v>-3</v>
      </c>
      <c r="H34" t="s">
        <v>14</v>
      </c>
      <c r="I34">
        <v>1</v>
      </c>
      <c r="J34">
        <f t="shared" si="0"/>
        <v>0</v>
      </c>
      <c r="K34">
        <f t="shared" si="1"/>
        <v>1</v>
      </c>
    </row>
    <row r="35" spans="1:11" x14ac:dyDescent="0.25">
      <c r="A35" t="s">
        <v>45</v>
      </c>
      <c r="B35" t="s">
        <v>46</v>
      </c>
      <c r="C35">
        <v>5</v>
      </c>
      <c r="D35">
        <v>2</v>
      </c>
      <c r="E35">
        <v>5.8</v>
      </c>
      <c r="F35">
        <v>1.5</v>
      </c>
      <c r="G35" t="s">
        <v>10</v>
      </c>
      <c r="H35" t="s">
        <v>14</v>
      </c>
      <c r="I35">
        <v>14</v>
      </c>
      <c r="J35">
        <f t="shared" si="0"/>
        <v>0</v>
      </c>
      <c r="K35">
        <f t="shared" si="1"/>
        <v>14</v>
      </c>
    </row>
    <row r="36" spans="1:11" x14ac:dyDescent="0.25">
      <c r="A36" t="s">
        <v>47</v>
      </c>
      <c r="B36" t="s">
        <v>13</v>
      </c>
      <c r="C36">
        <v>5</v>
      </c>
      <c r="D36">
        <v>2</v>
      </c>
      <c r="E36" t="s">
        <v>10</v>
      </c>
      <c r="F36">
        <v>6</v>
      </c>
      <c r="G36">
        <v>3.5</v>
      </c>
      <c r="H36" t="s">
        <v>11</v>
      </c>
      <c r="I36">
        <v>14</v>
      </c>
      <c r="J36">
        <f t="shared" si="0"/>
        <v>14</v>
      </c>
      <c r="K36">
        <f t="shared" si="1"/>
        <v>0</v>
      </c>
    </row>
    <row r="37" spans="1:11" x14ac:dyDescent="0.25">
      <c r="A37" t="s">
        <v>48</v>
      </c>
      <c r="B37" t="s">
        <v>9</v>
      </c>
      <c r="C37" t="s">
        <v>10</v>
      </c>
      <c r="D37">
        <v>0</v>
      </c>
      <c r="E37" t="s">
        <v>10</v>
      </c>
      <c r="F37">
        <v>1</v>
      </c>
      <c r="G37">
        <v>-1</v>
      </c>
      <c r="H37" t="s">
        <v>14</v>
      </c>
      <c r="I37">
        <v>1</v>
      </c>
      <c r="J37">
        <f t="shared" si="0"/>
        <v>0</v>
      </c>
      <c r="K37">
        <f t="shared" si="1"/>
        <v>1</v>
      </c>
    </row>
  </sheetData>
  <autoFilter ref="A1:H39" xr:uid="{0DA6A1BB-8F5F-47A6-B5E7-899F9831CE03}">
    <sortState xmlns:xlrd2="http://schemas.microsoft.com/office/spreadsheetml/2017/richdata2" ref="A2:H39">
      <sortCondition ref="A1:A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4FFC-2D75-418D-81D2-7C5F71A87B4A}">
  <dimension ref="A1:B32"/>
  <sheetViews>
    <sheetView workbookViewId="0">
      <pane ySplit="1" topLeftCell="A12" activePane="bottomLeft" state="frozen"/>
      <selection pane="bottomLeft" activeCell="B2" sqref="B2:B32"/>
    </sheetView>
  </sheetViews>
  <sheetFormatPr defaultRowHeight="15" x14ac:dyDescent="0.25"/>
  <sheetData>
    <row r="1" spans="1:2" x14ac:dyDescent="0.25">
      <c r="A1" t="s">
        <v>69</v>
      </c>
      <c r="B1" t="s">
        <v>70</v>
      </c>
    </row>
    <row r="2" spans="1:2" x14ac:dyDescent="0.25">
      <c r="A2" t="s">
        <v>53</v>
      </c>
      <c r="B2">
        <v>4951</v>
      </c>
    </row>
    <row r="3" spans="1:2" x14ac:dyDescent="0.25">
      <c r="A3" t="s">
        <v>54</v>
      </c>
      <c r="B3">
        <v>14</v>
      </c>
    </row>
    <row r="4" spans="1:2" x14ac:dyDescent="0.25">
      <c r="A4" t="s">
        <v>55</v>
      </c>
      <c r="B4">
        <v>29</v>
      </c>
    </row>
    <row r="5" spans="1:2" x14ac:dyDescent="0.25">
      <c r="A5" t="s">
        <v>56</v>
      </c>
      <c r="B5">
        <v>7127</v>
      </c>
    </row>
    <row r="6" spans="1:2" x14ac:dyDescent="0.25">
      <c r="A6" t="s">
        <v>57</v>
      </c>
      <c r="B6">
        <v>29</v>
      </c>
    </row>
    <row r="7" spans="1:2" x14ac:dyDescent="0.25">
      <c r="A7" t="s">
        <v>58</v>
      </c>
      <c r="B7">
        <v>1</v>
      </c>
    </row>
    <row r="8" spans="1:2" x14ac:dyDescent="0.25">
      <c r="A8" t="s">
        <v>59</v>
      </c>
      <c r="B8">
        <v>14</v>
      </c>
    </row>
    <row r="9" spans="1:2" x14ac:dyDescent="0.25">
      <c r="A9" t="s">
        <v>60</v>
      </c>
      <c r="B9">
        <v>28</v>
      </c>
    </row>
    <row r="10" spans="1:2" x14ac:dyDescent="0.25">
      <c r="A10" t="s">
        <v>61</v>
      </c>
      <c r="B10">
        <v>29</v>
      </c>
    </row>
    <row r="11" spans="1:2" x14ac:dyDescent="0.25">
      <c r="A11" t="s">
        <v>62</v>
      </c>
      <c r="B11">
        <v>14</v>
      </c>
    </row>
    <row r="12" spans="1:2" x14ac:dyDescent="0.25">
      <c r="A12" t="s">
        <v>12</v>
      </c>
      <c r="B12">
        <v>14</v>
      </c>
    </row>
    <row r="13" spans="1:2" x14ac:dyDescent="0.25">
      <c r="A13" t="s">
        <v>63</v>
      </c>
      <c r="B13">
        <v>14</v>
      </c>
    </row>
    <row r="14" spans="1:2" x14ac:dyDescent="0.25">
      <c r="A14" t="s">
        <v>64</v>
      </c>
      <c r="B14">
        <v>28</v>
      </c>
    </row>
    <row r="15" spans="1:2" x14ac:dyDescent="0.25">
      <c r="A15" t="s">
        <v>15</v>
      </c>
      <c r="B15">
        <v>2</v>
      </c>
    </row>
    <row r="16" spans="1:2" x14ac:dyDescent="0.25">
      <c r="A16" t="s">
        <v>16</v>
      </c>
      <c r="B16">
        <v>8</v>
      </c>
    </row>
    <row r="17" spans="1:2" x14ac:dyDescent="0.25">
      <c r="A17" t="s">
        <v>17</v>
      </c>
      <c r="B17">
        <v>15</v>
      </c>
    </row>
    <row r="18" spans="1:2" x14ac:dyDescent="0.25">
      <c r="A18" t="s">
        <v>18</v>
      </c>
      <c r="B18">
        <v>29</v>
      </c>
    </row>
    <row r="19" spans="1:2" x14ac:dyDescent="0.25">
      <c r="A19" t="s">
        <v>19</v>
      </c>
      <c r="B19">
        <v>42</v>
      </c>
    </row>
    <row r="20" spans="1:2" x14ac:dyDescent="0.25">
      <c r="A20" t="s">
        <v>21</v>
      </c>
      <c r="B20">
        <v>14</v>
      </c>
    </row>
    <row r="21" spans="1:2" x14ac:dyDescent="0.25">
      <c r="A21" t="s">
        <v>65</v>
      </c>
      <c r="B21">
        <v>15</v>
      </c>
    </row>
    <row r="22" spans="1:2" x14ac:dyDescent="0.25">
      <c r="A22" t="s">
        <v>23</v>
      </c>
      <c r="B22">
        <v>14</v>
      </c>
    </row>
    <row r="23" spans="1:2" x14ac:dyDescent="0.25">
      <c r="A23" t="s">
        <v>24</v>
      </c>
      <c r="B23">
        <v>15</v>
      </c>
    </row>
    <row r="24" spans="1:2" x14ac:dyDescent="0.25">
      <c r="A24" t="s">
        <v>25</v>
      </c>
      <c r="B24">
        <v>15</v>
      </c>
    </row>
    <row r="25" spans="1:2" x14ac:dyDescent="0.25">
      <c r="A25" t="s">
        <v>66</v>
      </c>
      <c r="B25">
        <v>28</v>
      </c>
    </row>
    <row r="26" spans="1:2" x14ac:dyDescent="0.25">
      <c r="A26" t="s">
        <v>33</v>
      </c>
      <c r="B26">
        <v>38</v>
      </c>
    </row>
    <row r="27" spans="1:2" x14ac:dyDescent="0.25">
      <c r="A27" t="s">
        <v>67</v>
      </c>
      <c r="B27">
        <v>15</v>
      </c>
    </row>
    <row r="28" spans="1:2" x14ac:dyDescent="0.25">
      <c r="A28" t="s">
        <v>37</v>
      </c>
      <c r="B28">
        <v>14</v>
      </c>
    </row>
    <row r="29" spans="1:2" x14ac:dyDescent="0.25">
      <c r="A29" t="s">
        <v>38</v>
      </c>
      <c r="B29">
        <v>4645</v>
      </c>
    </row>
    <row r="30" spans="1:2" x14ac:dyDescent="0.25">
      <c r="A30" t="s">
        <v>39</v>
      </c>
      <c r="B30">
        <v>15</v>
      </c>
    </row>
    <row r="31" spans="1:2" x14ac:dyDescent="0.25">
      <c r="A31" t="s">
        <v>40</v>
      </c>
      <c r="B31">
        <v>14</v>
      </c>
    </row>
    <row r="32" spans="1:2" x14ac:dyDescent="0.25">
      <c r="A32" t="s">
        <v>48</v>
      </c>
      <c r="B32">
        <v>1</v>
      </c>
    </row>
  </sheetData>
  <autoFilter ref="A1:B32" xr:uid="{C1F84FFC-2D75-418D-81D2-7C5F71A87B4A}">
    <sortState xmlns:xlrd2="http://schemas.microsoft.com/office/spreadsheetml/2017/richdata2" ref="A2:B32">
      <sortCondition ref="A1:A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2AD9-B7C9-40F7-84A6-4CB4A002772E}">
  <dimension ref="A1:K32"/>
  <sheetViews>
    <sheetView tabSelected="1" workbookViewId="0">
      <pane ySplit="1" topLeftCell="A2" activePane="bottomLeft" state="frozen"/>
      <selection pane="bottomLeft" activeCell="I2" sqref="I2:I32"/>
    </sheetView>
  </sheetViews>
  <sheetFormatPr defaultRowHeight="15" x14ac:dyDescent="0.25"/>
  <cols>
    <col min="1" max="1" width="15.85546875" bestFit="1" customWidth="1"/>
    <col min="2" max="2" width="13.5703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</v>
      </c>
      <c r="J1" t="s">
        <v>71</v>
      </c>
      <c r="K1" t="s">
        <v>72</v>
      </c>
    </row>
    <row r="2" spans="1:11" x14ac:dyDescent="0.25">
      <c r="A2" t="s">
        <v>53</v>
      </c>
      <c r="B2" t="s">
        <v>9</v>
      </c>
      <c r="C2" t="s">
        <v>10</v>
      </c>
      <c r="D2">
        <v>5.8</v>
      </c>
      <c r="E2" t="s">
        <v>10</v>
      </c>
      <c r="F2">
        <v>1.5</v>
      </c>
      <c r="G2">
        <v>4.3</v>
      </c>
      <c r="H2" t="s">
        <v>11</v>
      </c>
      <c r="I2">
        <v>4951</v>
      </c>
      <c r="J2">
        <f>IF((H2="Yes"),I2,0)</f>
        <v>4951</v>
      </c>
      <c r="K2">
        <f>IF((H2="No"),I2,0)</f>
        <v>0</v>
      </c>
    </row>
    <row r="3" spans="1:11" x14ac:dyDescent="0.25">
      <c r="A3" t="s">
        <v>54</v>
      </c>
      <c r="B3" t="s">
        <v>13</v>
      </c>
      <c r="C3">
        <v>6</v>
      </c>
      <c r="D3">
        <v>0</v>
      </c>
      <c r="E3" t="s">
        <v>10</v>
      </c>
      <c r="F3">
        <v>6</v>
      </c>
      <c r="G3">
        <v>6</v>
      </c>
      <c r="H3" t="s">
        <v>14</v>
      </c>
      <c r="I3">
        <v>14</v>
      </c>
      <c r="J3">
        <f t="shared" ref="J3:J32" si="0">IF((H3="Yes"),I3,0)</f>
        <v>0</v>
      </c>
      <c r="K3">
        <f t="shared" ref="K3:K32" si="1">IF((H3="No"),I3,0)</f>
        <v>14</v>
      </c>
    </row>
    <row r="4" spans="1:11" x14ac:dyDescent="0.25">
      <c r="A4" t="s">
        <v>55</v>
      </c>
      <c r="B4" t="s">
        <v>13</v>
      </c>
      <c r="C4">
        <v>6</v>
      </c>
      <c r="D4">
        <v>1.3</v>
      </c>
      <c r="E4" t="s">
        <v>10</v>
      </c>
      <c r="F4">
        <v>6</v>
      </c>
      <c r="G4">
        <v>4.7</v>
      </c>
      <c r="H4" t="s">
        <v>11</v>
      </c>
      <c r="I4">
        <v>29</v>
      </c>
      <c r="J4">
        <f t="shared" si="0"/>
        <v>29</v>
      </c>
      <c r="K4">
        <f t="shared" si="1"/>
        <v>0</v>
      </c>
    </row>
    <row r="5" spans="1:11" x14ac:dyDescent="0.25">
      <c r="A5" t="s">
        <v>56</v>
      </c>
      <c r="B5" t="s">
        <v>13</v>
      </c>
      <c r="C5">
        <v>6</v>
      </c>
      <c r="D5">
        <v>5.8</v>
      </c>
      <c r="E5" t="s">
        <v>10</v>
      </c>
      <c r="F5">
        <v>1.5</v>
      </c>
      <c r="G5">
        <v>-2.0499999999999998</v>
      </c>
      <c r="H5" t="s">
        <v>14</v>
      </c>
      <c r="I5">
        <v>7127</v>
      </c>
      <c r="J5">
        <f t="shared" si="0"/>
        <v>0</v>
      </c>
      <c r="K5">
        <f t="shared" si="1"/>
        <v>7127</v>
      </c>
    </row>
    <row r="6" spans="1:11" x14ac:dyDescent="0.25">
      <c r="A6" t="s">
        <v>57</v>
      </c>
      <c r="B6" t="s">
        <v>13</v>
      </c>
      <c r="C6">
        <v>6</v>
      </c>
      <c r="D6">
        <v>2.6</v>
      </c>
      <c r="E6" t="s">
        <v>10</v>
      </c>
      <c r="F6">
        <v>5</v>
      </c>
      <c r="G6">
        <v>2.9</v>
      </c>
      <c r="H6" t="s">
        <v>11</v>
      </c>
      <c r="I6">
        <v>29</v>
      </c>
      <c r="J6">
        <f t="shared" si="0"/>
        <v>29</v>
      </c>
      <c r="K6">
        <f t="shared" si="1"/>
        <v>0</v>
      </c>
    </row>
    <row r="7" spans="1:11" x14ac:dyDescent="0.25">
      <c r="A7" t="s">
        <v>58</v>
      </c>
      <c r="B7" t="s">
        <v>44</v>
      </c>
      <c r="C7">
        <v>5</v>
      </c>
      <c r="D7">
        <v>2</v>
      </c>
      <c r="E7" t="s">
        <v>10</v>
      </c>
      <c r="F7" t="s">
        <v>10</v>
      </c>
      <c r="G7">
        <v>-3</v>
      </c>
      <c r="H7" t="s">
        <v>14</v>
      </c>
      <c r="I7">
        <v>1</v>
      </c>
      <c r="J7">
        <f t="shared" si="0"/>
        <v>0</v>
      </c>
      <c r="K7">
        <f t="shared" si="1"/>
        <v>1</v>
      </c>
    </row>
    <row r="8" spans="1:11" x14ac:dyDescent="0.25">
      <c r="A8" t="s">
        <v>59</v>
      </c>
      <c r="B8" t="s">
        <v>46</v>
      </c>
      <c r="C8">
        <v>5</v>
      </c>
      <c r="D8">
        <v>2</v>
      </c>
      <c r="E8">
        <v>5.8</v>
      </c>
      <c r="F8">
        <v>1.5</v>
      </c>
      <c r="G8" t="s">
        <v>10</v>
      </c>
      <c r="H8" t="s">
        <v>14</v>
      </c>
      <c r="I8">
        <v>14</v>
      </c>
      <c r="J8">
        <f t="shared" si="0"/>
        <v>0</v>
      </c>
      <c r="K8">
        <f t="shared" si="1"/>
        <v>14</v>
      </c>
    </row>
    <row r="9" spans="1:11" x14ac:dyDescent="0.25">
      <c r="A9" t="s">
        <v>60</v>
      </c>
      <c r="B9" t="s">
        <v>13</v>
      </c>
      <c r="C9">
        <v>5</v>
      </c>
      <c r="D9">
        <v>2</v>
      </c>
      <c r="E9" t="s">
        <v>10</v>
      </c>
      <c r="F9">
        <v>6</v>
      </c>
      <c r="G9">
        <v>3.5</v>
      </c>
      <c r="H9" t="s">
        <v>11</v>
      </c>
      <c r="I9">
        <v>28</v>
      </c>
      <c r="J9">
        <f t="shared" si="0"/>
        <v>28</v>
      </c>
      <c r="K9">
        <f t="shared" si="1"/>
        <v>0</v>
      </c>
    </row>
    <row r="10" spans="1:11" x14ac:dyDescent="0.25">
      <c r="A10" t="s">
        <v>61</v>
      </c>
      <c r="B10" t="s">
        <v>13</v>
      </c>
      <c r="C10">
        <v>6</v>
      </c>
      <c r="D10">
        <v>0</v>
      </c>
      <c r="E10" t="s">
        <v>10</v>
      </c>
      <c r="F10">
        <v>6</v>
      </c>
      <c r="G10">
        <v>6</v>
      </c>
      <c r="H10" t="s">
        <v>14</v>
      </c>
      <c r="I10">
        <v>29</v>
      </c>
      <c r="J10">
        <f t="shared" si="0"/>
        <v>0</v>
      </c>
      <c r="K10">
        <f t="shared" si="1"/>
        <v>29</v>
      </c>
    </row>
    <row r="11" spans="1:11" x14ac:dyDescent="0.25">
      <c r="A11" t="s">
        <v>62</v>
      </c>
      <c r="B11" t="s">
        <v>13</v>
      </c>
      <c r="C11">
        <v>6</v>
      </c>
      <c r="D11">
        <v>4.5</v>
      </c>
      <c r="E11" t="s">
        <v>10</v>
      </c>
      <c r="F11">
        <v>1.5</v>
      </c>
      <c r="G11">
        <v>-0.75</v>
      </c>
      <c r="H11" t="s">
        <v>14</v>
      </c>
      <c r="I11">
        <v>14</v>
      </c>
      <c r="J11">
        <f t="shared" si="0"/>
        <v>0</v>
      </c>
      <c r="K11">
        <f t="shared" si="1"/>
        <v>14</v>
      </c>
    </row>
    <row r="12" spans="1:11" x14ac:dyDescent="0.25">
      <c r="A12" t="s">
        <v>12</v>
      </c>
      <c r="B12" t="s">
        <v>13</v>
      </c>
      <c r="C12">
        <v>5</v>
      </c>
      <c r="D12">
        <v>3.8</v>
      </c>
      <c r="E12" t="s">
        <v>10</v>
      </c>
      <c r="F12">
        <v>1.5</v>
      </c>
      <c r="G12">
        <v>-0.55000000000000004</v>
      </c>
      <c r="H12" t="s">
        <v>14</v>
      </c>
      <c r="I12">
        <v>14</v>
      </c>
      <c r="J12">
        <f t="shared" si="0"/>
        <v>0</v>
      </c>
      <c r="K12">
        <f t="shared" si="1"/>
        <v>14</v>
      </c>
    </row>
    <row r="13" spans="1:11" x14ac:dyDescent="0.25">
      <c r="A13" t="s">
        <v>63</v>
      </c>
      <c r="B13" t="s">
        <v>13</v>
      </c>
      <c r="C13">
        <v>6</v>
      </c>
      <c r="D13">
        <v>5.05</v>
      </c>
      <c r="E13" t="s">
        <v>10</v>
      </c>
      <c r="F13">
        <v>1</v>
      </c>
      <c r="G13">
        <v>-1.55</v>
      </c>
      <c r="H13" t="s">
        <v>14</v>
      </c>
      <c r="I13">
        <v>14</v>
      </c>
      <c r="J13">
        <f t="shared" si="0"/>
        <v>0</v>
      </c>
      <c r="K13">
        <f t="shared" si="1"/>
        <v>14</v>
      </c>
    </row>
    <row r="14" spans="1:11" x14ac:dyDescent="0.25">
      <c r="A14" t="s">
        <v>64</v>
      </c>
      <c r="B14" t="s">
        <v>13</v>
      </c>
      <c r="C14">
        <v>5</v>
      </c>
      <c r="D14">
        <v>0.3</v>
      </c>
      <c r="E14" t="s">
        <v>10</v>
      </c>
      <c r="F14">
        <v>5</v>
      </c>
      <c r="G14">
        <v>4.7</v>
      </c>
      <c r="H14" t="s">
        <v>11</v>
      </c>
      <c r="I14">
        <v>28</v>
      </c>
      <c r="J14">
        <f t="shared" si="0"/>
        <v>28</v>
      </c>
      <c r="K14">
        <f t="shared" si="1"/>
        <v>0</v>
      </c>
    </row>
    <row r="15" spans="1:11" x14ac:dyDescent="0.25">
      <c r="A15" t="s">
        <v>15</v>
      </c>
      <c r="B15" t="s">
        <v>13</v>
      </c>
      <c r="C15">
        <v>6</v>
      </c>
      <c r="D15">
        <v>1.3</v>
      </c>
      <c r="E15" t="s">
        <v>10</v>
      </c>
      <c r="F15">
        <v>5</v>
      </c>
      <c r="G15">
        <v>4.2</v>
      </c>
      <c r="H15" t="s">
        <v>11</v>
      </c>
      <c r="I15">
        <v>2</v>
      </c>
      <c r="J15">
        <f t="shared" si="0"/>
        <v>2</v>
      </c>
      <c r="K15">
        <f t="shared" si="1"/>
        <v>0</v>
      </c>
    </row>
    <row r="16" spans="1:11" x14ac:dyDescent="0.25">
      <c r="A16" t="s">
        <v>16</v>
      </c>
      <c r="B16" t="s">
        <v>9</v>
      </c>
      <c r="C16" t="s">
        <v>10</v>
      </c>
      <c r="D16">
        <v>3.5</v>
      </c>
      <c r="E16" t="s">
        <v>10</v>
      </c>
      <c r="F16">
        <v>5</v>
      </c>
      <c r="G16">
        <v>-1.5</v>
      </c>
      <c r="H16" t="s">
        <v>14</v>
      </c>
      <c r="I16">
        <v>8</v>
      </c>
      <c r="J16">
        <f t="shared" si="0"/>
        <v>0</v>
      </c>
      <c r="K16">
        <f t="shared" si="1"/>
        <v>8</v>
      </c>
    </row>
    <row r="17" spans="1:11" x14ac:dyDescent="0.25">
      <c r="A17" t="s">
        <v>17</v>
      </c>
      <c r="B17" t="s">
        <v>13</v>
      </c>
      <c r="C17">
        <v>3</v>
      </c>
      <c r="D17">
        <v>3</v>
      </c>
      <c r="E17" t="s">
        <v>10</v>
      </c>
      <c r="F17">
        <v>6</v>
      </c>
      <c r="G17">
        <v>1.5</v>
      </c>
      <c r="H17" t="s">
        <v>11</v>
      </c>
      <c r="I17">
        <v>15</v>
      </c>
      <c r="J17">
        <f t="shared" si="0"/>
        <v>15</v>
      </c>
      <c r="K17">
        <f t="shared" si="1"/>
        <v>0</v>
      </c>
    </row>
    <row r="18" spans="1:11" x14ac:dyDescent="0.25">
      <c r="A18" t="s">
        <v>18</v>
      </c>
      <c r="B18" t="s">
        <v>13</v>
      </c>
      <c r="C18">
        <v>3</v>
      </c>
      <c r="D18">
        <v>4.3</v>
      </c>
      <c r="E18" t="s">
        <v>10</v>
      </c>
      <c r="F18">
        <v>6</v>
      </c>
      <c r="G18">
        <v>0.2</v>
      </c>
      <c r="H18" t="s">
        <v>14</v>
      </c>
      <c r="I18">
        <v>29</v>
      </c>
      <c r="J18">
        <f t="shared" si="0"/>
        <v>0</v>
      </c>
      <c r="K18">
        <f t="shared" si="1"/>
        <v>29</v>
      </c>
    </row>
    <row r="19" spans="1:11" x14ac:dyDescent="0.25">
      <c r="A19" t="s">
        <v>19</v>
      </c>
      <c r="B19" t="s">
        <v>13</v>
      </c>
      <c r="C19">
        <v>3</v>
      </c>
      <c r="D19">
        <v>6</v>
      </c>
      <c r="E19" t="s">
        <v>10</v>
      </c>
      <c r="F19">
        <v>5</v>
      </c>
      <c r="G19">
        <v>-2</v>
      </c>
      <c r="H19" t="s">
        <v>14</v>
      </c>
      <c r="I19">
        <v>42</v>
      </c>
      <c r="J19">
        <f t="shared" si="0"/>
        <v>0</v>
      </c>
      <c r="K19">
        <f t="shared" si="1"/>
        <v>42</v>
      </c>
    </row>
    <row r="20" spans="1:11" x14ac:dyDescent="0.25">
      <c r="A20" t="s">
        <v>21</v>
      </c>
      <c r="B20" t="s">
        <v>13</v>
      </c>
      <c r="C20">
        <v>3</v>
      </c>
      <c r="D20">
        <v>4.0999999999999996</v>
      </c>
      <c r="E20" t="s">
        <v>10</v>
      </c>
      <c r="F20">
        <v>5.5</v>
      </c>
      <c r="G20">
        <v>0.15</v>
      </c>
      <c r="H20" t="s">
        <v>14</v>
      </c>
      <c r="I20">
        <v>14</v>
      </c>
      <c r="J20">
        <f t="shared" si="0"/>
        <v>0</v>
      </c>
      <c r="K20">
        <f t="shared" si="1"/>
        <v>14</v>
      </c>
    </row>
    <row r="21" spans="1:11" x14ac:dyDescent="0.25">
      <c r="A21" t="s">
        <v>65</v>
      </c>
      <c r="B21" t="s">
        <v>13</v>
      </c>
      <c r="C21">
        <v>3</v>
      </c>
      <c r="D21">
        <v>3.3</v>
      </c>
      <c r="E21" t="s">
        <v>10</v>
      </c>
      <c r="F21">
        <v>5</v>
      </c>
      <c r="G21">
        <v>0.7</v>
      </c>
      <c r="H21" t="s">
        <v>14</v>
      </c>
      <c r="I21">
        <v>15</v>
      </c>
      <c r="J21">
        <f t="shared" si="0"/>
        <v>0</v>
      </c>
      <c r="K21">
        <f t="shared" si="1"/>
        <v>15</v>
      </c>
    </row>
    <row r="22" spans="1:11" x14ac:dyDescent="0.25">
      <c r="A22" t="s">
        <v>23</v>
      </c>
      <c r="B22" t="s">
        <v>13</v>
      </c>
      <c r="C22">
        <v>3</v>
      </c>
      <c r="D22">
        <v>3.5</v>
      </c>
      <c r="E22" t="s">
        <v>10</v>
      </c>
      <c r="F22">
        <v>5</v>
      </c>
      <c r="G22">
        <v>0.5</v>
      </c>
      <c r="H22" t="s">
        <v>14</v>
      </c>
      <c r="I22">
        <v>14</v>
      </c>
      <c r="J22">
        <f t="shared" si="0"/>
        <v>0</v>
      </c>
      <c r="K22">
        <f t="shared" si="1"/>
        <v>14</v>
      </c>
    </row>
    <row r="23" spans="1:11" x14ac:dyDescent="0.25">
      <c r="A23" t="s">
        <v>24</v>
      </c>
      <c r="B23" t="s">
        <v>13</v>
      </c>
      <c r="C23">
        <v>3</v>
      </c>
      <c r="D23">
        <v>2.7</v>
      </c>
      <c r="E23" t="s">
        <v>10</v>
      </c>
      <c r="F23">
        <v>1.5</v>
      </c>
      <c r="G23">
        <v>-0.45</v>
      </c>
      <c r="H23" t="s">
        <v>14</v>
      </c>
      <c r="I23">
        <v>15</v>
      </c>
      <c r="J23">
        <f t="shared" si="0"/>
        <v>0</v>
      </c>
      <c r="K23">
        <f t="shared" si="1"/>
        <v>15</v>
      </c>
    </row>
    <row r="24" spans="1:11" x14ac:dyDescent="0.25">
      <c r="A24" t="s">
        <v>25</v>
      </c>
      <c r="B24" t="s">
        <v>13</v>
      </c>
      <c r="C24">
        <v>3</v>
      </c>
      <c r="D24">
        <v>2.9</v>
      </c>
      <c r="E24" t="s">
        <v>10</v>
      </c>
      <c r="F24">
        <v>5</v>
      </c>
      <c r="G24">
        <v>1.1000000000000001</v>
      </c>
      <c r="H24" t="s">
        <v>11</v>
      </c>
      <c r="I24">
        <v>15</v>
      </c>
      <c r="J24">
        <f t="shared" si="0"/>
        <v>15</v>
      </c>
      <c r="K24">
        <f t="shared" si="1"/>
        <v>0</v>
      </c>
    </row>
    <row r="25" spans="1:11" x14ac:dyDescent="0.25">
      <c r="A25" t="s">
        <v>66</v>
      </c>
      <c r="B25" t="s">
        <v>13</v>
      </c>
      <c r="C25">
        <v>5.5</v>
      </c>
      <c r="D25">
        <v>0.8</v>
      </c>
      <c r="E25" t="s">
        <v>10</v>
      </c>
      <c r="F25">
        <v>6</v>
      </c>
      <c r="G25">
        <v>4.95</v>
      </c>
      <c r="H25" t="s">
        <v>11</v>
      </c>
      <c r="I25">
        <v>28</v>
      </c>
      <c r="J25">
        <f t="shared" si="0"/>
        <v>28</v>
      </c>
      <c r="K25">
        <f t="shared" si="1"/>
        <v>0</v>
      </c>
    </row>
    <row r="26" spans="1:11" x14ac:dyDescent="0.25">
      <c r="A26" t="s">
        <v>33</v>
      </c>
      <c r="B26" t="s">
        <v>13</v>
      </c>
      <c r="C26">
        <v>5.5</v>
      </c>
      <c r="D26">
        <v>4.8499999999999996</v>
      </c>
      <c r="E26" t="s">
        <v>10</v>
      </c>
      <c r="F26">
        <v>1</v>
      </c>
      <c r="G26">
        <v>-1.6</v>
      </c>
      <c r="H26" t="s">
        <v>14</v>
      </c>
      <c r="I26">
        <v>38</v>
      </c>
      <c r="J26">
        <f t="shared" si="0"/>
        <v>0</v>
      </c>
      <c r="K26">
        <f t="shared" si="1"/>
        <v>38</v>
      </c>
    </row>
    <row r="27" spans="1:11" x14ac:dyDescent="0.25">
      <c r="A27" t="s">
        <v>67</v>
      </c>
      <c r="B27" t="s">
        <v>35</v>
      </c>
      <c r="I27">
        <v>15</v>
      </c>
      <c r="J27">
        <f t="shared" si="0"/>
        <v>0</v>
      </c>
      <c r="K27">
        <f t="shared" si="1"/>
        <v>0</v>
      </c>
    </row>
    <row r="28" spans="1:11" x14ac:dyDescent="0.25">
      <c r="A28" t="s">
        <v>37</v>
      </c>
      <c r="B28" t="s">
        <v>13</v>
      </c>
      <c r="C28">
        <v>5</v>
      </c>
      <c r="D28">
        <v>2.6</v>
      </c>
      <c r="E28" t="s">
        <v>10</v>
      </c>
      <c r="F28">
        <v>6</v>
      </c>
      <c r="G28">
        <v>2.9</v>
      </c>
      <c r="H28" t="s">
        <v>11</v>
      </c>
      <c r="I28">
        <v>14</v>
      </c>
      <c r="J28">
        <f t="shared" si="0"/>
        <v>14</v>
      </c>
      <c r="K28">
        <f t="shared" si="1"/>
        <v>0</v>
      </c>
    </row>
    <row r="29" spans="1:11" x14ac:dyDescent="0.25">
      <c r="A29" t="s">
        <v>38</v>
      </c>
      <c r="B29" t="s">
        <v>13</v>
      </c>
      <c r="C29">
        <v>5</v>
      </c>
      <c r="D29">
        <v>1.3</v>
      </c>
      <c r="E29" t="s">
        <v>10</v>
      </c>
      <c r="F29">
        <v>6</v>
      </c>
      <c r="G29">
        <v>4.2</v>
      </c>
      <c r="H29" t="s">
        <v>11</v>
      </c>
      <c r="I29">
        <v>4645</v>
      </c>
      <c r="J29">
        <f t="shared" si="0"/>
        <v>4645</v>
      </c>
      <c r="K29">
        <f t="shared" si="1"/>
        <v>0</v>
      </c>
    </row>
    <row r="30" spans="1:11" x14ac:dyDescent="0.25">
      <c r="A30" t="s">
        <v>39</v>
      </c>
      <c r="B30" t="s">
        <v>13</v>
      </c>
      <c r="C30">
        <v>5</v>
      </c>
      <c r="D30">
        <v>2.4</v>
      </c>
      <c r="E30" t="s">
        <v>10</v>
      </c>
      <c r="F30">
        <v>5</v>
      </c>
      <c r="G30">
        <v>2.6</v>
      </c>
      <c r="H30" t="s">
        <v>11</v>
      </c>
      <c r="I30">
        <v>15</v>
      </c>
      <c r="J30">
        <f t="shared" si="0"/>
        <v>15</v>
      </c>
      <c r="K30">
        <f t="shared" si="1"/>
        <v>0</v>
      </c>
    </row>
    <row r="31" spans="1:11" x14ac:dyDescent="0.25">
      <c r="A31" t="s">
        <v>40</v>
      </c>
      <c r="B31" t="s">
        <v>13</v>
      </c>
      <c r="C31">
        <v>5</v>
      </c>
      <c r="D31">
        <v>4.3499999999999996</v>
      </c>
      <c r="E31" t="s">
        <v>10</v>
      </c>
      <c r="F31">
        <v>1</v>
      </c>
      <c r="G31">
        <v>-1.35</v>
      </c>
      <c r="H31" t="s">
        <v>14</v>
      </c>
      <c r="I31">
        <v>14</v>
      </c>
      <c r="J31">
        <f t="shared" si="0"/>
        <v>0</v>
      </c>
      <c r="K31">
        <f t="shared" si="1"/>
        <v>14</v>
      </c>
    </row>
    <row r="32" spans="1:11" x14ac:dyDescent="0.25">
      <c r="A32" t="s">
        <v>48</v>
      </c>
      <c r="B32" t="s">
        <v>9</v>
      </c>
      <c r="C32" t="s">
        <v>10</v>
      </c>
      <c r="D32">
        <v>0</v>
      </c>
      <c r="E32" t="s">
        <v>10</v>
      </c>
      <c r="F32">
        <v>1</v>
      </c>
      <c r="G32">
        <v>-1</v>
      </c>
      <c r="H32" t="s">
        <v>14</v>
      </c>
      <c r="I32">
        <v>1</v>
      </c>
      <c r="J32">
        <f t="shared" si="0"/>
        <v>0</v>
      </c>
      <c r="K32">
        <f t="shared" si="1"/>
        <v>1</v>
      </c>
    </row>
  </sheetData>
  <autoFilter ref="A1:K32" xr:uid="{B41B2AD9-B7C9-40F7-84A6-4CB4A002772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AF9C-0EBD-4F12-9EC6-0292E21C621A}">
  <dimension ref="A1:G3"/>
  <sheetViews>
    <sheetView workbookViewId="0">
      <selection activeCell="E4" sqref="E4"/>
    </sheetView>
  </sheetViews>
  <sheetFormatPr defaultRowHeight="15" x14ac:dyDescent="0.25"/>
  <cols>
    <col min="1" max="2" width="11.5703125" customWidth="1"/>
    <col min="3" max="3" width="8.5703125" bestFit="1" customWidth="1"/>
    <col min="4" max="4" width="12.140625" bestFit="1" customWidth="1"/>
    <col min="5" max="5" width="21.5703125" bestFit="1" customWidth="1"/>
    <col min="6" max="6" width="24.5703125" bestFit="1" customWidth="1"/>
    <col min="7" max="7" width="16.140625" bestFit="1" customWidth="1"/>
  </cols>
  <sheetData>
    <row r="1" spans="1:7" x14ac:dyDescent="0.25">
      <c r="B1" t="s">
        <v>3</v>
      </c>
      <c r="C1" t="s">
        <v>5</v>
      </c>
      <c r="D1" t="s">
        <v>6</v>
      </c>
      <c r="E1" t="s">
        <v>49</v>
      </c>
      <c r="F1" t="s">
        <v>50</v>
      </c>
      <c r="G1" t="s">
        <v>51</v>
      </c>
    </row>
    <row r="2" spans="1:7" x14ac:dyDescent="0.25">
      <c r="A2" t="s">
        <v>52</v>
      </c>
      <c r="B2" s="1">
        <f>AVERAGE(orcish_pre_honing!D2:D37)</f>
        <v>2.6814285714285711</v>
      </c>
      <c r="C2" s="1">
        <f>AVERAGE(orcish_pre_honing!F2:F37)</f>
        <v>4.5588235294117645</v>
      </c>
      <c r="D2" s="1">
        <f>AVERAGE(orcish_pre_honing!G2:G37)</f>
        <v>1.8235294117647058</v>
      </c>
      <c r="E2">
        <f>SUM(orcish_pre_honing!J2:J37)</f>
        <v>7742</v>
      </c>
      <c r="F2">
        <f>SUM(orcish_pre_honing!K2:K37)</f>
        <v>7334</v>
      </c>
      <c r="G2" s="2">
        <f>E2/(E2+F2)</f>
        <v>0.51353144070045109</v>
      </c>
    </row>
    <row r="3" spans="1:7" x14ac:dyDescent="0.25">
      <c r="A3" t="s">
        <v>68</v>
      </c>
      <c r="B3" s="1">
        <f>AVERAGE(orcish_post_honing!D2:D32)</f>
        <v>2.8683333333333327</v>
      </c>
      <c r="C3" s="1">
        <f>AVERAGE(orcish_post_honing!F2:F32)</f>
        <v>4.0517241379310347</v>
      </c>
      <c r="D3" s="1">
        <f>AVERAGE(orcish_post_honing!G2:G32)</f>
        <v>1.3551724137931034</v>
      </c>
      <c r="E3">
        <f>SUM(orcish_post_honing!J2:J32)</f>
        <v>9799</v>
      </c>
      <c r="F3">
        <f>SUM(orcish_post_honing!K2:K32)</f>
        <v>7417</v>
      </c>
      <c r="G3" s="2">
        <f>E3/(E3+F3)</f>
        <v>0.56917983271375461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orcish_pre_honing_counts</vt:lpstr>
      <vt:lpstr>orcish_pre_honing</vt:lpstr>
      <vt:lpstr>orcish_post_honing_counts</vt:lpstr>
      <vt:lpstr>orcish_post_honing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2024-08-31T00:59:46Z</dcterms:created>
  <dcterms:modified xsi:type="dcterms:W3CDTF">2024-09-02T21:50:31Z</dcterms:modified>
</cp:coreProperties>
</file>