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art\Google Drive\Spreadsheet\"/>
    </mc:Choice>
  </mc:AlternateContent>
  <xr:revisionPtr revIDLastSave="0" documentId="13_ncr:1_{9988881B-A57F-487F-8FAD-7933605928FB}" xr6:coauthVersionLast="45" xr6:coauthVersionMax="45" xr10:uidLastSave="{00000000-0000-0000-0000-000000000000}"/>
  <bookViews>
    <workbookView xWindow="-108" yWindow="-108" windowWidth="30936" windowHeight="16896" activeTab="2" xr2:uid="{5070C0D3-2FA2-435F-9B9F-B91305C71E97}"/>
  </bookViews>
  <sheets>
    <sheet name="P1a" sheetId="4" r:id="rId1"/>
    <sheet name="P1b" sheetId="8" r:id="rId2"/>
    <sheet name="P2" sheetId="9" r:id="rId3"/>
  </sheets>
  <definedNames>
    <definedName name="solver_adj" localSheetId="0" hidden="1">P1a!$B$3:$AG$3</definedName>
    <definedName name="solver_adj" localSheetId="1" hidden="1">P1b!$B$3:$AG$3</definedName>
    <definedName name="solver_adj" localSheetId="2" hidden="1">'P2'!$B$3:$CC$3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1" localSheetId="0" hidden="1">1</definedName>
    <definedName name="solver_adj_ob1" localSheetId="1" hidden="1">1</definedName>
    <definedName name="solver_adj_ob1" localSheetId="2" hidden="1">1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2" localSheetId="0" hidden="1">0</definedName>
    <definedName name="solver_chc2" localSheetId="1" hidden="1">0</definedName>
    <definedName name="solver_chc2" localSheetId="2" hidden="1">0</definedName>
    <definedName name="solver_chc3" localSheetId="0" hidden="1">0</definedName>
    <definedName name="solver_chc3" localSheetId="1" hidden="1">0</definedName>
    <definedName name="solver_chc3" localSheetId="2" hidden="1">0</definedName>
    <definedName name="solver_chc4" localSheetId="0" hidden="1">0</definedName>
    <definedName name="solver_chc4" localSheetId="1" hidden="1">0</definedName>
    <definedName name="solver_chc4" localSheetId="2" hidden="1">0</definedName>
    <definedName name="solver_chc5" localSheetId="0" hidden="1">0</definedName>
    <definedName name="solver_chc5" localSheetId="1" hidden="1">0</definedName>
    <definedName name="solver_chc5" localSheetId="2" hidden="1">0</definedName>
    <definedName name="solver_chc6" localSheetId="2" hidden="1">0</definedName>
    <definedName name="solver_chc7" localSheetId="2" hidden="1">0</definedName>
    <definedName name="solver_chc8" localSheetId="2" hidden="1">0</definedName>
    <definedName name="solver_chc9" localSheetId="2" hidden="1">0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2" localSheetId="0" hidden="1">0</definedName>
    <definedName name="solver_chp2" localSheetId="1" hidden="1">0</definedName>
    <definedName name="solver_chp2" localSheetId="2" hidden="1">0</definedName>
    <definedName name="solver_chp3" localSheetId="0" hidden="1">0</definedName>
    <definedName name="solver_chp3" localSheetId="1" hidden="1">0</definedName>
    <definedName name="solver_chp3" localSheetId="2" hidden="1">0</definedName>
    <definedName name="solver_chp4" localSheetId="0" hidden="1">0</definedName>
    <definedName name="solver_chp4" localSheetId="1" hidden="1">0</definedName>
    <definedName name="solver_chp4" localSheetId="2" hidden="1">0</definedName>
    <definedName name="solver_chp5" localSheetId="0" hidden="1">0</definedName>
    <definedName name="solver_chp5" localSheetId="1" hidden="1">0</definedName>
    <definedName name="solver_chp5" localSheetId="2" hidden="1">0</definedName>
    <definedName name="solver_chp6" localSheetId="2" hidden="1">0</definedName>
    <definedName name="solver_chp7" localSheetId="2" hidden="1">0</definedName>
    <definedName name="solver_chp8" localSheetId="2" hidden="1">0</definedName>
    <definedName name="solver_chp9" localSheetId="2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2" localSheetId="0" hidden="1">1</definedName>
    <definedName name="solver_cir2" localSheetId="1" hidden="1">1</definedName>
    <definedName name="solver_cir2" localSheetId="2" hidden="1">1</definedName>
    <definedName name="solver_cir3" localSheetId="0" hidden="1">1</definedName>
    <definedName name="solver_cir3" localSheetId="1" hidden="1">1</definedName>
    <definedName name="solver_cir3" localSheetId="2" hidden="1">1</definedName>
    <definedName name="solver_cir4" localSheetId="0" hidden="1">1</definedName>
    <definedName name="solver_cir4" localSheetId="1" hidden="1">1</definedName>
    <definedName name="solver_cir4" localSheetId="2" hidden="1">1</definedName>
    <definedName name="solver_cir5" localSheetId="0" hidden="1">1</definedName>
    <definedName name="solver_cir5" localSheetId="1" hidden="1">1</definedName>
    <definedName name="solver_cir5" localSheetId="2" hidden="1">1</definedName>
    <definedName name="solver_cir6" localSheetId="2" hidden="1">1</definedName>
    <definedName name="solver_cir7" localSheetId="2" hidden="1">1</definedName>
    <definedName name="solver_cir8" localSheetId="2" hidden="1">1</definedName>
    <definedName name="solver_cir9" localSheetId="2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2" localSheetId="0" hidden="1">" "</definedName>
    <definedName name="solver_con2" localSheetId="1" hidden="1">" "</definedName>
    <definedName name="solver_con2" localSheetId="2" hidden="1">" "</definedName>
    <definedName name="solver_con3" localSheetId="0" hidden="1">" "</definedName>
    <definedName name="solver_con3" localSheetId="1" hidden="1">" "</definedName>
    <definedName name="solver_con3" localSheetId="2" hidden="1">" "</definedName>
    <definedName name="solver_con4" localSheetId="0" hidden="1">" "</definedName>
    <definedName name="solver_con4" localSheetId="1" hidden="1">" "</definedName>
    <definedName name="solver_con4" localSheetId="2" hidden="1">" "</definedName>
    <definedName name="solver_con5" localSheetId="0" hidden="1">" "</definedName>
    <definedName name="solver_con5" localSheetId="1" hidden="1">" "</definedName>
    <definedName name="solver_con5" localSheetId="2" hidden="1">" "</definedName>
    <definedName name="solver_con6" localSheetId="2" hidden="1">" "</definedName>
    <definedName name="solver_con7" localSheetId="2" hidden="1">" "</definedName>
    <definedName name="solver_con8" localSheetId="2" hidden="1">" "</definedName>
    <definedName name="solver_con9" localSheetId="2" hidden="1">" "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2" localSheetId="0" hidden="1">0</definedName>
    <definedName name="solver_lhs_ob2" localSheetId="1" hidden="1">0</definedName>
    <definedName name="solver_lhs_ob2" localSheetId="2" hidden="1">0</definedName>
    <definedName name="solver_lhs_ob3" localSheetId="0" hidden="1">0</definedName>
    <definedName name="solver_lhs_ob3" localSheetId="1" hidden="1">0</definedName>
    <definedName name="solver_lhs_ob3" localSheetId="2" hidden="1">0</definedName>
    <definedName name="solver_lhs_ob4" localSheetId="0" hidden="1">0</definedName>
    <definedName name="solver_lhs_ob4" localSheetId="1" hidden="1">0</definedName>
    <definedName name="solver_lhs_ob4" localSheetId="2" hidden="1">0</definedName>
    <definedName name="solver_lhs_ob5" localSheetId="0" hidden="1">0</definedName>
    <definedName name="solver_lhs_ob5" localSheetId="1" hidden="1">0</definedName>
    <definedName name="solver_lhs_ob5" localSheetId="2" hidden="1">0</definedName>
    <definedName name="solver_lhs_ob6" localSheetId="2" hidden="1">0</definedName>
    <definedName name="solver_lhs_ob7" localSheetId="2" hidden="1">0</definedName>
    <definedName name="solver_lhs_ob8" localSheetId="2" hidden="1">0</definedName>
    <definedName name="solver_lhs_ob9" localSheetId="2" hidden="1">0</definedName>
    <definedName name="solver_lhs1" localSheetId="0" hidden="1">P1a!$AH$5:$AH$15</definedName>
    <definedName name="solver_lhs1" localSheetId="1" hidden="1">P1b!$AH$5:$AH$15</definedName>
    <definedName name="solver_lhs1" localSheetId="2" hidden="1">'P2'!$B$3:$BM$3</definedName>
    <definedName name="solver_lhs2" localSheetId="0" hidden="1">P1a!$AH$16</definedName>
    <definedName name="solver_lhs2" localSheetId="1" hidden="1">P1b!$AH$16</definedName>
    <definedName name="solver_lhs2" localSheetId="2" hidden="1">'P2'!$CD$21:$CD$24</definedName>
    <definedName name="solver_lhs3" localSheetId="0" hidden="1">P1a!$AH$17:$AH$19</definedName>
    <definedName name="solver_lhs3" localSheetId="1" hidden="1">P1b!$AH$17:$AH$19</definedName>
    <definedName name="solver_lhs3" localSheetId="2" hidden="1">'P2'!$CD$25:$CD$28</definedName>
    <definedName name="solver_lhs4" localSheetId="0" hidden="1">P1a!$B$3:$Y$3</definedName>
    <definedName name="solver_lhs4" localSheetId="1" hidden="1">P1b!$B$3:$Y$3</definedName>
    <definedName name="solver_lhs4" localSheetId="2" hidden="1">'P2'!$CD$29:$CD$36</definedName>
    <definedName name="solver_lhs5" localSheetId="0" hidden="1">P1a!$AB$3:$AG$3</definedName>
    <definedName name="solver_lhs5" localSheetId="1" hidden="1">P1b!$AB$3:$AG$3</definedName>
    <definedName name="solver_lhs5" localSheetId="2" hidden="1">'P2'!$CD$5:$CD$20</definedName>
    <definedName name="solver_lhs6" localSheetId="2" hidden="1">'P2'!$CD$37:$CD$40</definedName>
    <definedName name="solver_lhs7" localSheetId="2" hidden="1">'P2'!$CD$41:$CD$44</definedName>
    <definedName name="solver_lhs8" localSheetId="2" hidden="1">'P2'!$BV$3:$BY$3</definedName>
    <definedName name="solver_lhs9" localSheetId="2" hidden="1">'P2'!$BZ$3:$CC$3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tr" localSheetId="0" hidden="1">0</definedName>
    <definedName name="solver_ntr" localSheetId="1" hidden="1">0</definedName>
    <definedName name="solver_ntr" localSheetId="2" hidden="1">0</definedName>
    <definedName name="solver_ntri" hidden="1">1000</definedName>
    <definedName name="solver_num" localSheetId="0" hidden="1">5</definedName>
    <definedName name="solver_num" localSheetId="1" hidden="1">5</definedName>
    <definedName name="solver_num" localSheetId="2" hidden="1">9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pt" localSheetId="0" hidden="1">P1a!$AH$4</definedName>
    <definedName name="solver_opt" localSheetId="1" hidden="1">P1b!$AH$4</definedName>
    <definedName name="solver_opt" localSheetId="2" hidden="1">'P2'!$CD$4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2" localSheetId="0" hidden="1">0</definedName>
    <definedName name="solver_reco2" localSheetId="1" hidden="1">0</definedName>
    <definedName name="solver_reco2" localSheetId="2" hidden="1">0</definedName>
    <definedName name="solver_reco3" localSheetId="0" hidden="1">0</definedName>
    <definedName name="solver_reco3" localSheetId="1" hidden="1">0</definedName>
    <definedName name="solver_reco3" localSheetId="2" hidden="1">0</definedName>
    <definedName name="solver_reco4" localSheetId="0" hidden="1">0</definedName>
    <definedName name="solver_reco4" localSheetId="1" hidden="1">0</definedName>
    <definedName name="solver_reco4" localSheetId="2" hidden="1">0</definedName>
    <definedName name="solver_reco5" localSheetId="0" hidden="1">0</definedName>
    <definedName name="solver_reco5" localSheetId="1" hidden="1">0</definedName>
    <definedName name="solver_reco5" localSheetId="2" hidden="1">0</definedName>
    <definedName name="solver_reco6" localSheetId="2" hidden="1">0</definedName>
    <definedName name="solver_reco7" localSheetId="2" hidden="1">0</definedName>
    <definedName name="solver_reco8" localSheetId="2" hidden="1">0</definedName>
    <definedName name="solver_reco9" localSheetId="2" hidden="1">0</definedName>
    <definedName name="solver_rel1" localSheetId="0" hidden="1">2</definedName>
    <definedName name="solver_rel1" localSheetId="1" hidden="1">2</definedName>
    <definedName name="solver_rel1" localSheetId="2" hidden="1">5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4</definedName>
    <definedName name="solver_rel4" localSheetId="1" hidden="1">4</definedName>
    <definedName name="solver_rel4" localSheetId="2" hidden="1">1</definedName>
    <definedName name="solver_rel5" localSheetId="0" hidden="1">4</definedName>
    <definedName name="solver_rel5" localSheetId="1" hidden="1">4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5</definedName>
    <definedName name="solver_rel9" localSheetId="2" hidden="1">5</definedName>
    <definedName name="solver_rhs1" localSheetId="0" hidden="1">P1a!$AI$5:$AI$15</definedName>
    <definedName name="solver_rhs1" localSheetId="1" hidden="1">P1b!$AI$5:$AI$15</definedName>
    <definedName name="solver_rhs2" localSheetId="0" hidden="1">P1a!$AI$16</definedName>
    <definedName name="solver_rhs2" localSheetId="1" hidden="1">P1b!$AI$16</definedName>
    <definedName name="solver_rhs2" localSheetId="2" hidden="1">'P2'!$CE$21:$CE$24</definedName>
    <definedName name="solver_rhs3" localSheetId="0" hidden="1">P1a!$AI$17:$AI$19</definedName>
    <definedName name="solver_rhs3" localSheetId="1" hidden="1">P1b!$AI$17:$AI$19</definedName>
    <definedName name="solver_rhs3" localSheetId="2" hidden="1">'P2'!$CE$25:$CE$28</definedName>
    <definedName name="solver_rhs4" localSheetId="2" hidden="1">'P2'!$CE$29:$CE$36</definedName>
    <definedName name="solver_rhs5" localSheetId="2" hidden="1">'P2'!$CE$5:$CE$20</definedName>
    <definedName name="solver_rhs6" localSheetId="2" hidden="1">'P2'!$CE$37:$CE$40</definedName>
    <definedName name="solver_rhs7" localSheetId="2" hidden="1">'P2'!$CE$41:$CE$44</definedName>
    <definedName name="solver_rlx" localSheetId="0" hidden="1">0</definedName>
    <definedName name="solver_rlx" localSheetId="1" hidden="1">0</definedName>
    <definedName name="solver_rlx" localSheetId="2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2" localSheetId="0" hidden="1">1</definedName>
    <definedName name="solver_rxc2" localSheetId="1" hidden="1">1</definedName>
    <definedName name="solver_rxc2" localSheetId="2" hidden="1">1</definedName>
    <definedName name="solver_rxc3" localSheetId="0" hidden="1">1</definedName>
    <definedName name="solver_rxc3" localSheetId="1" hidden="1">1</definedName>
    <definedName name="solver_rxc3" localSheetId="2" hidden="1">1</definedName>
    <definedName name="solver_rxc4" localSheetId="0" hidden="1">1</definedName>
    <definedName name="solver_rxc4" localSheetId="1" hidden="1">1</definedName>
    <definedName name="solver_rxc4" localSheetId="2" hidden="1">1</definedName>
    <definedName name="solver_rxc5" localSheetId="0" hidden="1">1</definedName>
    <definedName name="solver_rxc5" localSheetId="1" hidden="1">1</definedName>
    <definedName name="solver_rxc5" localSheetId="2" hidden="1">1</definedName>
    <definedName name="solver_rxc6" localSheetId="2" hidden="1">1</definedName>
    <definedName name="solver_rxc7" localSheetId="2" hidden="1">1</definedName>
    <definedName name="solver_rxc8" localSheetId="2" hidden="1">1</definedName>
    <definedName name="solver_rxc9" localSheetId="2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serid" localSheetId="0" hidden="1">455226</definedName>
    <definedName name="solver_userid" localSheetId="1" hidden="1">455226</definedName>
    <definedName name="solver_userid" localSheetId="2" hidden="1">455226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er" localSheetId="0" hidden="1">17</definedName>
    <definedName name="solver_ver" localSheetId="1" hidden="1">17</definedName>
    <definedName name="solver_ver" localSheetId="2" hidden="1">17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st" localSheetId="0" hidden="1">0</definedName>
    <definedName name="solver_vst" localSheetId="1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" i="8" l="1"/>
  <c r="Y24" i="8"/>
  <c r="Y25" i="8"/>
  <c r="AA36" i="8"/>
  <c r="Z36" i="8"/>
  <c r="Y36" i="8"/>
  <c r="X36" i="8"/>
  <c r="W36" i="8"/>
  <c r="V36" i="8"/>
  <c r="AA35" i="8"/>
  <c r="Z35" i="8"/>
  <c r="Y35" i="8"/>
  <c r="X35" i="8"/>
  <c r="W35" i="8"/>
  <c r="V35" i="8"/>
  <c r="AA34" i="8"/>
  <c r="Z34" i="8"/>
  <c r="Y34" i="8"/>
  <c r="X34" i="8"/>
  <c r="W34" i="8"/>
  <c r="V34" i="8"/>
  <c r="AA33" i="8"/>
  <c r="Z33" i="8"/>
  <c r="Z37" i="8" s="1"/>
  <c r="Y33" i="8"/>
  <c r="Y37" i="8" s="1"/>
  <c r="X33" i="8"/>
  <c r="W33" i="8"/>
  <c r="V33" i="8"/>
  <c r="Y24" i="4"/>
  <c r="Y26" i="4"/>
  <c r="Y25" i="4"/>
  <c r="AH4" i="4"/>
  <c r="AA35" i="4"/>
  <c r="X37" i="4"/>
  <c r="X36" i="4"/>
  <c r="W36" i="4"/>
  <c r="X35" i="4"/>
  <c r="W35" i="4"/>
  <c r="X34" i="4"/>
  <c r="W34" i="4"/>
  <c r="CD4" i="9"/>
  <c r="BE48" i="9" a="1"/>
  <c r="BE48" i="9" s="1"/>
  <c r="AO48" i="9" a="1"/>
  <c r="AO48" i="9" s="1"/>
  <c r="AG47" i="9" a="1"/>
  <c r="AG47" i="9" s="1"/>
  <c r="AG46" i="9" a="1"/>
  <c r="AG46" i="9" s="1"/>
  <c r="CD44" i="9"/>
  <c r="CD43" i="9"/>
  <c r="CD42" i="9"/>
  <c r="CD41" i="9"/>
  <c r="CD40" i="9"/>
  <c r="CD39" i="9"/>
  <c r="CD38" i="9"/>
  <c r="CD37" i="9"/>
  <c r="CD36" i="9"/>
  <c r="CD35" i="9"/>
  <c r="CD34" i="9"/>
  <c r="CD33" i="9"/>
  <c r="CD32" i="9"/>
  <c r="CD31" i="9"/>
  <c r="CD30" i="9"/>
  <c r="CD29" i="9"/>
  <c r="CD28" i="9"/>
  <c r="CD27" i="9"/>
  <c r="CD26" i="9"/>
  <c r="CD25" i="9"/>
  <c r="CD24" i="9"/>
  <c r="CD23" i="9"/>
  <c r="CD22" i="9"/>
  <c r="CD21" i="9"/>
  <c r="CD20" i="9"/>
  <c r="CD19" i="9"/>
  <c r="CD18" i="9"/>
  <c r="CD17" i="9"/>
  <c r="CD16" i="9"/>
  <c r="CD15" i="9"/>
  <c r="CD14" i="9"/>
  <c r="CD13" i="9"/>
  <c r="CD12" i="9"/>
  <c r="CD11" i="9"/>
  <c r="CD10" i="9"/>
  <c r="CD9" i="9"/>
  <c r="CD8" i="9"/>
  <c r="CD7" i="9"/>
  <c r="CD6" i="9"/>
  <c r="CD5" i="9"/>
  <c r="V37" i="8" l="1"/>
  <c r="W37" i="8"/>
  <c r="AB37" i="8" s="1"/>
  <c r="X37" i="8"/>
  <c r="AA37" i="8"/>
  <c r="C85" i="4" l="1"/>
  <c r="D85" i="4"/>
  <c r="E85" i="4"/>
  <c r="F85" i="4"/>
  <c r="G85" i="4"/>
  <c r="H85" i="4"/>
  <c r="C86" i="4"/>
  <c r="C89" i="4" s="1"/>
  <c r="D86" i="4"/>
  <c r="E86" i="4"/>
  <c r="E89" i="4" s="1"/>
  <c r="F86" i="4"/>
  <c r="F89" i="4" s="1"/>
  <c r="G86" i="4"/>
  <c r="G89" i="4" s="1"/>
  <c r="H86" i="4"/>
  <c r="H89" i="4" s="1"/>
  <c r="C87" i="4"/>
  <c r="D87" i="4"/>
  <c r="E87" i="4"/>
  <c r="F87" i="4"/>
  <c r="G87" i="4"/>
  <c r="H87" i="4"/>
  <c r="C88" i="4"/>
  <c r="D88" i="4"/>
  <c r="E88" i="4"/>
  <c r="F88" i="4"/>
  <c r="G88" i="4"/>
  <c r="H88" i="4"/>
  <c r="AB37" i="4"/>
  <c r="AA37" i="4"/>
  <c r="Z37" i="4"/>
  <c r="Y37" i="4"/>
  <c r="W37" i="4"/>
  <c r="W38" i="4" s="1"/>
  <c r="AB36" i="4"/>
  <c r="AA36" i="4"/>
  <c r="Z36" i="4"/>
  <c r="Y36" i="4"/>
  <c r="AB35" i="4"/>
  <c r="Z35" i="4"/>
  <c r="Y35" i="4"/>
  <c r="AB34" i="4"/>
  <c r="AA34" i="4"/>
  <c r="Z34" i="4"/>
  <c r="Y34" i="4"/>
  <c r="X38" i="4"/>
  <c r="AX27" i="8"/>
  <c r="AW27" i="8"/>
  <c r="AV27" i="8"/>
  <c r="AU27" i="8"/>
  <c r="AT27" i="8"/>
  <c r="AS27" i="8"/>
  <c r="Y27" i="8"/>
  <c r="AX26" i="8"/>
  <c r="AW26" i="8"/>
  <c r="AV26" i="8"/>
  <c r="AU26" i="8"/>
  <c r="AT26" i="8"/>
  <c r="AS26" i="8"/>
  <c r="Y26" i="8"/>
  <c r="AX25" i="8"/>
  <c r="AW25" i="8"/>
  <c r="AV25" i="8"/>
  <c r="AU25" i="8"/>
  <c r="AT25" i="8"/>
  <c r="AS25" i="8"/>
  <c r="AX24" i="8"/>
  <c r="AW24" i="8"/>
  <c r="AV24" i="8"/>
  <c r="AU24" i="8"/>
  <c r="AT24" i="8"/>
  <c r="AS24" i="8"/>
  <c r="AH19" i="8"/>
  <c r="AH18" i="8"/>
  <c r="AH17" i="8"/>
  <c r="AH16" i="8"/>
  <c r="AH15" i="8"/>
  <c r="AH14" i="8"/>
  <c r="AH13" i="8"/>
  <c r="AH12" i="8"/>
  <c r="AH11" i="8"/>
  <c r="AH10" i="8"/>
  <c r="AH9" i="8"/>
  <c r="AH8" i="8"/>
  <c r="AH7" i="8"/>
  <c r="AH6" i="8"/>
  <c r="AH5" i="8"/>
  <c r="AH5" i="4"/>
  <c r="AH19" i="4"/>
  <c r="Y27" i="4"/>
  <c r="AU28" i="8" l="1"/>
  <c r="AW28" i="8"/>
  <c r="AX28" i="8"/>
  <c r="D89" i="4"/>
  <c r="AA38" i="4"/>
  <c r="Z38" i="4"/>
  <c r="AB38" i="4"/>
  <c r="Y38" i="4"/>
  <c r="AC38" i="4" s="1"/>
  <c r="I89" i="4"/>
  <c r="AS28" i="8"/>
  <c r="AI32" i="8"/>
  <c r="AV28" i="8"/>
  <c r="AT28" i="8"/>
  <c r="AY28" i="8" l="1"/>
  <c r="AH17" i="4"/>
  <c r="AH18" i="4"/>
  <c r="AH16" i="4"/>
  <c r="AH10" i="4"/>
  <c r="AH6" i="4"/>
  <c r="AH7" i="4"/>
  <c r="AH8" i="4"/>
  <c r="AH9" i="4"/>
  <c r="AH11" i="4"/>
  <c r="AH12" i="4"/>
  <c r="AH13" i="4"/>
  <c r="AH14" i="4"/>
  <c r="AH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<sst xmlns="http://schemas.openxmlformats.org/spreadsheetml/2006/main" count="291" uniqueCount="182">
  <si>
    <t>District A</t>
  </si>
  <si>
    <t>District B</t>
  </si>
  <si>
    <t>District D</t>
  </si>
  <si>
    <t>District C</t>
  </si>
  <si>
    <t>School 1</t>
  </si>
  <si>
    <t>School 2</t>
  </si>
  <si>
    <t>School 3</t>
  </si>
  <si>
    <t>No of Pupils</t>
  </si>
  <si>
    <t>Poor</t>
  </si>
  <si>
    <t>Non-poor</t>
  </si>
  <si>
    <t>S1ap</t>
  </si>
  <si>
    <t>S1an</t>
  </si>
  <si>
    <t>S1bp</t>
  </si>
  <si>
    <t>S1bn</t>
  </si>
  <si>
    <t>S1cp</t>
  </si>
  <si>
    <t>S1cn</t>
  </si>
  <si>
    <t>S1dp</t>
  </si>
  <si>
    <t>S1dn</t>
  </si>
  <si>
    <t>S2an</t>
  </si>
  <si>
    <t>S2ap</t>
  </si>
  <si>
    <t>S2bn</t>
  </si>
  <si>
    <t>S2bp</t>
  </si>
  <si>
    <t>S2cn</t>
  </si>
  <si>
    <t>S2cp</t>
  </si>
  <si>
    <t>S2dp</t>
  </si>
  <si>
    <t>S2dn</t>
  </si>
  <si>
    <t>S3an</t>
  </si>
  <si>
    <t>S3ap</t>
  </si>
  <si>
    <t>S3bn</t>
  </si>
  <si>
    <t>S3bp</t>
  </si>
  <si>
    <t>S3cn</t>
  </si>
  <si>
    <t>S3cp</t>
  </si>
  <si>
    <t>S3dp</t>
  </si>
  <si>
    <t>S3dn</t>
  </si>
  <si>
    <t>A poor</t>
  </si>
  <si>
    <t>A non poor</t>
  </si>
  <si>
    <t>b poor</t>
  </si>
  <si>
    <t>c poor</t>
  </si>
  <si>
    <t>d poor</t>
  </si>
  <si>
    <t>b non poor</t>
  </si>
  <si>
    <t>c non poor</t>
  </si>
  <si>
    <t>d non poor</t>
  </si>
  <si>
    <t>school 3 capacity</t>
  </si>
  <si>
    <t>school 1 capacity</t>
  </si>
  <si>
    <t>school 2 capacity</t>
  </si>
  <si>
    <t>NonPoor</t>
  </si>
  <si>
    <t>Total</t>
  </si>
  <si>
    <t>Traveling &gt; 8 mi</t>
  </si>
  <si>
    <t>Cost</t>
  </si>
  <si>
    <t>C1</t>
  </si>
  <si>
    <t>C2</t>
  </si>
  <si>
    <t>S1p</t>
  </si>
  <si>
    <t>S2n</t>
  </si>
  <si>
    <t>S1n</t>
  </si>
  <si>
    <t>S2p</t>
  </si>
  <si>
    <t>S3p</t>
  </si>
  <si>
    <t>S3n</t>
  </si>
  <si>
    <t>Socio Balance</t>
  </si>
  <si>
    <t>Goal 1</t>
  </si>
  <si>
    <t xml:space="preserve">Goal 2 school1 </t>
  </si>
  <si>
    <t xml:space="preserve">Goal 2 school2 </t>
  </si>
  <si>
    <t xml:space="preserve">Goal 2 school3 </t>
  </si>
  <si>
    <t>School/District/Socio</t>
  </si>
  <si>
    <t>Transportation cost</t>
  </si>
  <si>
    <t>School 1 non-poor</t>
  </si>
  <si>
    <t>School 2 non-poor</t>
  </si>
  <si>
    <t>School 3 non-poor</t>
  </si>
  <si>
    <t>Non Poor</t>
  </si>
  <si>
    <t>Team A</t>
  </si>
  <si>
    <t>Team B</t>
  </si>
  <si>
    <t>Team C</t>
  </si>
  <si>
    <t>Team D</t>
  </si>
  <si>
    <t xml:space="preserve">Team Ave Above/below        </t>
  </si>
  <si>
    <t>Team w/ 2 Females (binary)</t>
  </si>
  <si>
    <t>Team w/ 2 International (binary)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</si>
  <si>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</si>
  <si>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</si>
  <si>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</si>
  <si>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</si>
  <si>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</si>
  <si>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</si>
  <si>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</si>
  <si>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</si>
  <si>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</si>
  <si>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Xa10</t>
  </si>
  <si>
    <t>Xa11</t>
  </si>
  <si>
    <t>Xa12</t>
  </si>
  <si>
    <t>Xa13</t>
  </si>
  <si>
    <t>Xa14</t>
  </si>
  <si>
    <t>Xa15</t>
  </si>
  <si>
    <t>Xa16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</si>
  <si>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</si>
  <si>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</si>
  <si>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</si>
  <si>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</si>
  <si>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</si>
  <si>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</si>
  <si>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</si>
  <si>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</si>
  <si>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</si>
  <si>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Xb10</t>
  </si>
  <si>
    <t>Xb11</t>
  </si>
  <si>
    <t>Xb12</t>
  </si>
  <si>
    <t>Xb13</t>
  </si>
  <si>
    <t>Xb14</t>
  </si>
  <si>
    <t>Xb15</t>
  </si>
  <si>
    <t>Xb16</t>
  </si>
  <si>
    <t xml:space="preserve">Xc1 </t>
  </si>
  <si>
    <t>Xc2</t>
  </si>
  <si>
    <t>Xc3</t>
  </si>
  <si>
    <t>Xc4</t>
  </si>
  <si>
    <t>Xc5</t>
  </si>
  <si>
    <t>Xc6</t>
  </si>
  <si>
    <t>Xc7</t>
  </si>
  <si>
    <t>Xc8</t>
  </si>
  <si>
    <t>Xc9</t>
  </si>
  <si>
    <t>Xc10</t>
  </si>
  <si>
    <t>Xc11</t>
  </si>
  <si>
    <t>Xc12</t>
  </si>
  <si>
    <t>Xc13</t>
  </si>
  <si>
    <t>Xc14</t>
  </si>
  <si>
    <t>Xc15</t>
  </si>
  <si>
    <t>Xc16</t>
  </si>
  <si>
    <t>Xd1</t>
  </si>
  <si>
    <t>Xd2</t>
  </si>
  <si>
    <t>Xd3</t>
  </si>
  <si>
    <t>Xd4</t>
  </si>
  <si>
    <t>Xd5</t>
  </si>
  <si>
    <t>Xd6</t>
  </si>
  <si>
    <t>Xd7</t>
  </si>
  <si>
    <t>Xd8</t>
  </si>
  <si>
    <t>Xd9</t>
  </si>
  <si>
    <t>Xd10</t>
  </si>
  <si>
    <t>Xd11</t>
  </si>
  <si>
    <t>Xd12</t>
  </si>
  <si>
    <t>Xd13</t>
  </si>
  <si>
    <t>Xd14</t>
  </si>
  <si>
    <t>Xd15</t>
  </si>
  <si>
    <t>Xd16</t>
  </si>
  <si>
    <t>a1</t>
  </si>
  <si>
    <t>a2</t>
  </si>
  <si>
    <t>b1</t>
  </si>
  <si>
    <t>b2</t>
  </si>
  <si>
    <t>c1</t>
  </si>
  <si>
    <t>c2</t>
  </si>
  <si>
    <t>d1</t>
  </si>
  <si>
    <t>d3</t>
  </si>
  <si>
    <t>y1</t>
  </si>
  <si>
    <t>y2</t>
  </si>
  <si>
    <t>y3</t>
  </si>
  <si>
    <t>y4</t>
  </si>
  <si>
    <t>z1</t>
  </si>
  <si>
    <t>z2</t>
  </si>
  <si>
    <t>z3</t>
  </si>
  <si>
    <t>z4</t>
  </si>
  <si>
    <t>divided by 4 to match average</t>
  </si>
  <si>
    <t>student 1 to 1 team</t>
  </si>
  <si>
    <t>student 16 to 1 team</t>
  </si>
  <si>
    <t>Team a = 4</t>
  </si>
  <si>
    <t>Team b = 4</t>
  </si>
  <si>
    <t>Team c = 4</t>
  </si>
  <si>
    <t>Team d = 4</t>
  </si>
  <si>
    <t>a average</t>
  </si>
  <si>
    <t>b average</t>
  </si>
  <si>
    <t>c average</t>
  </si>
  <si>
    <t>d average</t>
  </si>
  <si>
    <t xml:space="preserve">finance a </t>
  </si>
  <si>
    <t>finance b</t>
  </si>
  <si>
    <t>finance c</t>
  </si>
  <si>
    <t>finance d</t>
  </si>
  <si>
    <t>marketing a</t>
  </si>
  <si>
    <t>marketing b</t>
  </si>
  <si>
    <t>marketing c</t>
  </si>
  <si>
    <t>marketing d</t>
  </si>
  <si>
    <t>female a (binary)</t>
  </si>
  <si>
    <t>female b (binary)</t>
  </si>
  <si>
    <t>female c (binary)</t>
  </si>
  <si>
    <t>female d (binary)</t>
  </si>
  <si>
    <t>international a (binary)</t>
  </si>
  <si>
    <t>international b (binary)</t>
  </si>
  <si>
    <t>international c (binary)</t>
  </si>
  <si>
    <t>international d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</si>
</sst>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5" xfId="0" applyFont="1" applyBorder="1"/>
    <xf numFmtId="0" fontId="6" fillId="0" borderId="26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33" xfId="0" applyFont="1" applyBorder="1"/>
    <xf numFmtId="0" fontId="0" fillId="0" borderId="35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7" xfId="0" applyFill="1" applyBorder="1" applyAlignment="1">
      <alignment horizontal="center"/>
    </xf>
    <xf numFmtId="0" fontId="8" fillId="0" borderId="0" xfId="0" applyFont="1"/>
    <xf numFmtId="0" fontId="8" fillId="0" borderId="23" xfId="0" applyFont="1" applyBorder="1"/>
    <xf numFmtId="0" fontId="6" fillId="0" borderId="33" xfId="0" applyFont="1" applyBorder="1"/>
    <xf numFmtId="164" fontId="0" fillId="0" borderId="0" xfId="1" applyNumberFormat="1" applyFont="1"/>
    <xf numFmtId="0" fontId="5" fillId="0" borderId="34" xfId="1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0" xfId="0" applyAlignment="1">
      <alignment horizontal="left"/>
    </xf>
    <xf numFmtId="0" fontId="9" fillId="0" borderId="0" xfId="0" applyFont="1"/>
    <xf numFmtId="0" fontId="9" fillId="0" borderId="41" xfId="0" applyFont="1" applyBorder="1"/>
    <xf numFmtId="0" fontId="9" fillId="0" borderId="21" xfId="0" applyFont="1" applyBorder="1"/>
    <xf numFmtId="0" fontId="10" fillId="0" borderId="4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20</xdr:row>
          <xdr:rowOff>15240</xdr:rowOff>
        </xdr:from>
        <xdr:to>
          <xdr:col>15</xdr:col>
          <xdr:colOff>304800</xdr:colOff>
          <xdr:row>58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236220</xdr:colOff>
          <xdr:row>27</xdr:row>
          <xdr:rowOff>114300</xdr:rowOff>
        </xdr:from>
        <xdr:to>
          <xdr:col>30</xdr:col>
          <xdr:colOff>327660</xdr:colOff>
          <xdr:row>57</xdr:row>
          <xdr:rowOff>38100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00C4DCF-AE2C-40CF-8E38-0054165C4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21</xdr:row>
          <xdr:rowOff>22860</xdr:rowOff>
        </xdr:from>
        <xdr:to>
          <xdr:col>15</xdr:col>
          <xdr:colOff>342900</xdr:colOff>
          <xdr:row>59</xdr:row>
          <xdr:rowOff>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21</xdr:row>
          <xdr:rowOff>30480</xdr:rowOff>
        </xdr:from>
        <xdr:to>
          <xdr:col>29</xdr:col>
          <xdr:colOff>259080</xdr:colOff>
          <xdr:row>52</xdr:row>
          <xdr:rowOff>76200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27BE65A7-75FB-48D2-AA0E-ABDEF51F4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664028</xdr:colOff>
      <xdr:row>5</xdr:row>
      <xdr:rowOff>65315</xdr:rowOff>
    </xdr:from>
    <xdr:to>
      <xdr:col>0</xdr:col>
      <xdr:colOff>664028</xdr:colOff>
      <xdr:row>18</xdr:row>
      <xdr:rowOff>141514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3209163-1CB3-4AB2-8BF6-122768EE4DE1}"/>
            </a:ext>
          </a:extLst>
        </xdr:cNvPr>
        <xdr:cNvCxnSpPr/>
      </xdr:nvCxnSpPr>
      <xdr:spPr>
        <a:xfrm>
          <a:off x="664028" y="1033055"/>
          <a:ext cx="0" cy="24536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43544</xdr:colOff>
      <xdr:row>1</xdr:row>
      <xdr:rowOff>108857</xdr:rowOff>
    </xdr:from>
    <xdr:to>
      <xdr:col>83</xdr:col>
      <xdr:colOff>566057</xdr:colOff>
      <xdr:row>2</xdr:row>
      <xdr:rowOff>163286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081AB53-0BDC-4972-BF5D-C2A0FF0C73E9}"/>
            </a:ext>
          </a:extLst>
        </xdr:cNvPr>
        <xdr:cNvCxnSpPr/>
      </xdr:nvCxnSpPr>
      <xdr:spPr>
        <a:xfrm flipH="1">
          <a:off x="51013724" y="291737"/>
          <a:ext cx="1132113" cy="244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46</xdr:row>
          <xdr:rowOff>7620</xdr:rowOff>
        </xdr:from>
        <xdr:to>
          <xdr:col>14</xdr:col>
          <xdr:colOff>182880</xdr:colOff>
          <xdr:row>121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487545A8-F983-4834-B223-3D55B5A70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76200</xdr:colOff>
      <xdr:row>46</xdr:row>
      <xdr:rowOff>0</xdr:rowOff>
    </xdr:from>
    <xdr:to>
      <xdr:col>30</xdr:col>
      <xdr:colOff>457200</xdr:colOff>
      <xdr:row>156</xdr:row>
      <xdr:rowOff>76199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46197D-1D00-46D4-801F-4633559FA408}"/>
            </a:ext>
          </a:extLst>
        </xdr:cNvPr>
        <xdr:cNvSpPr txBox="1"/>
      </xdr:nvSpPr>
      <xdr:spPr>
        <a:xfrm>
          <a:off x="10199914" y="8567057"/>
          <a:ext cx="9525000" cy="20432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X(i,k) = binary: 1 if student k(1,16) placed on team i(a,d), 0 if not placed 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  = team a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a2 = team a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 = team b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 = team b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 = team c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c2 = team c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 = team d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d2 = team d averages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= team(a,d)</a:t>
          </a:r>
        </a:p>
        <a:p>
          <a:r>
            <a:rPr lang="en-US" sz="1800">
              <a:effectLst/>
            </a:rPr>
            <a:t>Y1 = 1, if Xi1 + Xi2 + Xi9 + Xi10 +Xi15 + Xi16 =2 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Y2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Y3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Y4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= 1, if Xi3 + Xi4 + Xi11 + Xi12 +Xi13 + Xi16 =2</a:t>
          </a:r>
        </a:p>
        <a:p>
          <a:r>
            <a:rPr lang="en-US" sz="1800">
              <a:effectLst/>
            </a:rPr>
            <a:t>          0, if Xi3 + Xi4 + Xi11 + Xi12 +Xi13 + Xi16 =0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Z2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Z3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Z4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 + a2 +b1 +b2 +c1 +c2 +d1 +d2</a:t>
          </a: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…. Xa15 + Xa16 = 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…. Xd15 + Xd16 = 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Xb1 + Xc1 + Xd1 = 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Xa16 + Xb16 + Xc16 + Xd16 = 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85Xa1 + 87Xa2 +…. 82Xa15 + 88Xa16 = 80.125 + a1 – a2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85Xd1 + 87Xd2 +…. 82Xd15 + 88Xd16 = 80.125 + d1 – d2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Xa4 +Xa5 + Xa13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Xb1 + Xb2 + Xb4 +Xb5 + Xb13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Xc1 + Xc2 + Xc4 +Xc5 + Xc13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Xd4 +Xd5 + Xd13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Xa3 + Xa6 + Xa7 + Xa8 + Xa15 +Xa16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Xb3 + Xb6 + Xb7 + Xb8 + Xb15 +Xb16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Xc3 + Xc6 + Xc7 + Xc8 + Xc15 +Xc16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Xd3 + Xd6 + Xd7 + Xd8 + Xd15 +Xd16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Xa9 + Xa10 + Xa15 + Xa16 = 2y1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Xd9 + Xd10 + Xd15 + Xd16 = 2y4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Xa3 + Xa4 + Xa11 + Xa12 + Xa13 + Xa16 = 2z1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Xd3 + Xd4 + Xd11 + Xd12 + Xd13 + Xd16 = 2z4</a:t>
          </a:r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17929</xdr:colOff>
          <xdr:row>49</xdr:row>
          <xdr:rowOff>8964</xdr:rowOff>
        </xdr:from>
        <xdr:to>
          <xdr:col>42</xdr:col>
          <xdr:colOff>35858</xdr:colOff>
          <xdr:row>89</xdr:row>
          <xdr:rowOff>104008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E295431-947D-4FBF-A0A4-1F1B4FDDD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3.docx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2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Document5.docx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4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08E3-9EDE-429C-839B-3A6EA9CF3D9C}">
  <sheetPr codeName="Sheet1"/>
  <dimension ref="A1:AK90"/>
  <sheetViews>
    <sheetView workbookViewId="0">
      <selection activeCell="Y25" sqref="Y25"/>
    </sheetView>
  </sheetViews>
  <sheetFormatPr defaultRowHeight="14.4" x14ac:dyDescent="0.3"/>
  <cols>
    <col min="1" max="1" width="15.33203125" customWidth="1"/>
    <col min="2" max="24" width="6.6640625" customWidth="1"/>
    <col min="25" max="25" width="8.5546875" bestFit="1" customWidth="1"/>
    <col min="26" max="33" width="7" customWidth="1"/>
    <col min="34" max="34" width="11.44140625" bestFit="1" customWidth="1"/>
  </cols>
  <sheetData>
    <row r="1" spans="1:35" x14ac:dyDescent="0.3">
      <c r="B1" s="58" t="s">
        <v>62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/>
      <c r="Z1" s="53" t="s">
        <v>48</v>
      </c>
      <c r="AA1" s="54"/>
      <c r="AB1" s="55" t="s">
        <v>57</v>
      </c>
      <c r="AC1" s="56"/>
      <c r="AD1" s="56"/>
      <c r="AE1" s="56"/>
      <c r="AF1" s="56"/>
      <c r="AG1" s="57"/>
    </row>
    <row r="2" spans="1:35" x14ac:dyDescent="0.3">
      <c r="B2" s="23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19</v>
      </c>
      <c r="K2" s="16" t="s">
        <v>18</v>
      </c>
      <c r="L2" s="16" t="s">
        <v>21</v>
      </c>
      <c r="M2" s="16" t="s">
        <v>20</v>
      </c>
      <c r="N2" s="16" t="s">
        <v>23</v>
      </c>
      <c r="O2" s="16" t="s">
        <v>22</v>
      </c>
      <c r="P2" s="16" t="s">
        <v>24</v>
      </c>
      <c r="Q2" s="16" t="s">
        <v>25</v>
      </c>
      <c r="R2" s="16" t="s">
        <v>27</v>
      </c>
      <c r="S2" s="16" t="s">
        <v>26</v>
      </c>
      <c r="T2" s="16" t="s">
        <v>29</v>
      </c>
      <c r="U2" s="16" t="s">
        <v>28</v>
      </c>
      <c r="V2" s="16" t="s">
        <v>31</v>
      </c>
      <c r="W2" s="16" t="s">
        <v>30</v>
      </c>
      <c r="X2" s="16" t="s">
        <v>32</v>
      </c>
      <c r="Y2" s="24" t="s">
        <v>33</v>
      </c>
      <c r="Z2" s="21" t="s">
        <v>49</v>
      </c>
      <c r="AA2" s="22" t="s">
        <v>50</v>
      </c>
      <c r="AB2" s="21" t="s">
        <v>51</v>
      </c>
      <c r="AC2" s="15" t="s">
        <v>53</v>
      </c>
      <c r="AD2" s="15" t="s">
        <v>54</v>
      </c>
      <c r="AE2" s="15" t="s">
        <v>52</v>
      </c>
      <c r="AF2" s="15" t="s">
        <v>55</v>
      </c>
      <c r="AG2" s="22" t="s">
        <v>56</v>
      </c>
    </row>
    <row r="3" spans="1:35" ht="15" thickBot="1" x14ac:dyDescent="0.35">
      <c r="B3" s="27">
        <v>239</v>
      </c>
      <c r="C3" s="28">
        <v>60</v>
      </c>
      <c r="D3" s="28">
        <v>0</v>
      </c>
      <c r="E3" s="28">
        <v>0</v>
      </c>
      <c r="F3" s="28">
        <v>5</v>
      </c>
      <c r="G3" s="28">
        <v>96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249</v>
      </c>
      <c r="O3" s="28">
        <v>0</v>
      </c>
      <c r="P3" s="28">
        <v>0</v>
      </c>
      <c r="Q3" s="28">
        <v>251</v>
      </c>
      <c r="R3" s="28">
        <v>11</v>
      </c>
      <c r="S3" s="28">
        <v>0</v>
      </c>
      <c r="T3" s="28">
        <v>70</v>
      </c>
      <c r="U3" s="28">
        <v>150</v>
      </c>
      <c r="V3" s="28">
        <v>0</v>
      </c>
      <c r="W3" s="28">
        <v>0</v>
      </c>
      <c r="X3" s="28">
        <v>20</v>
      </c>
      <c r="Y3" s="29">
        <v>249</v>
      </c>
      <c r="Z3" s="27">
        <v>0</v>
      </c>
      <c r="AA3" s="29">
        <v>8</v>
      </c>
      <c r="AB3" s="27">
        <v>0</v>
      </c>
      <c r="AC3" s="28">
        <v>74</v>
      </c>
      <c r="AD3" s="28">
        <v>0</v>
      </c>
      <c r="AE3" s="28">
        <v>37</v>
      </c>
      <c r="AF3" s="28">
        <v>111</v>
      </c>
      <c r="AG3" s="29">
        <v>0</v>
      </c>
    </row>
    <row r="4" spans="1:35" ht="15" thickBot="1" x14ac:dyDescent="0.35">
      <c r="B4" s="3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8"/>
      <c r="Z4" s="30">
        <v>1</v>
      </c>
      <c r="AA4" s="38"/>
      <c r="AB4" s="30">
        <v>1</v>
      </c>
      <c r="AC4" s="17">
        <v>1</v>
      </c>
      <c r="AD4" s="17">
        <v>1</v>
      </c>
      <c r="AE4" s="17">
        <v>1</v>
      </c>
      <c r="AF4" s="17">
        <v>1</v>
      </c>
      <c r="AG4" s="38">
        <v>1</v>
      </c>
      <c r="AH4" s="48">
        <f>SUMPRODUCT($B$3:$AG$3,B4:AG4)</f>
        <v>222</v>
      </c>
    </row>
    <row r="5" spans="1:35" x14ac:dyDescent="0.3">
      <c r="A5" s="31" t="s">
        <v>34</v>
      </c>
      <c r="B5" s="18">
        <v>1</v>
      </c>
      <c r="C5" s="19"/>
      <c r="D5" s="19"/>
      <c r="E5" s="19"/>
      <c r="F5" s="19"/>
      <c r="G5" s="19"/>
      <c r="H5" s="19"/>
      <c r="I5" s="19"/>
      <c r="J5" s="19">
        <v>1</v>
      </c>
      <c r="K5" s="19"/>
      <c r="L5" s="19"/>
      <c r="M5" s="19"/>
      <c r="N5" s="19"/>
      <c r="O5" s="19"/>
      <c r="P5" s="19"/>
      <c r="Q5" s="19"/>
      <c r="R5" s="19">
        <v>1</v>
      </c>
      <c r="S5" s="19"/>
      <c r="T5" s="19"/>
      <c r="U5" s="19"/>
      <c r="V5" s="19"/>
      <c r="W5" s="19"/>
      <c r="X5" s="19"/>
      <c r="Y5" s="20"/>
      <c r="Z5" s="18"/>
      <c r="AA5" s="22"/>
      <c r="AB5" s="15"/>
      <c r="AC5" s="19"/>
      <c r="AD5" s="19"/>
      <c r="AE5" s="19"/>
      <c r="AF5" s="19"/>
      <c r="AG5" s="22"/>
      <c r="AH5" s="25">
        <f>SUMPRODUCT($B$3:$AG$3,B5:AG5)</f>
        <v>250</v>
      </c>
      <c r="AI5">
        <v>250</v>
      </c>
    </row>
    <row r="6" spans="1:35" x14ac:dyDescent="0.3">
      <c r="A6" s="32" t="s">
        <v>35</v>
      </c>
      <c r="B6" s="21"/>
      <c r="C6" s="15">
        <v>1</v>
      </c>
      <c r="D6" s="15"/>
      <c r="E6" s="15"/>
      <c r="F6" s="15"/>
      <c r="G6" s="15"/>
      <c r="H6" s="15"/>
      <c r="I6" s="15"/>
      <c r="J6" s="15"/>
      <c r="K6" s="15">
        <v>1</v>
      </c>
      <c r="L6" s="15"/>
      <c r="M6" s="15"/>
      <c r="N6" s="15"/>
      <c r="O6" s="15"/>
      <c r="P6" s="15"/>
      <c r="Q6" s="15"/>
      <c r="R6" s="15"/>
      <c r="S6" s="15">
        <v>1</v>
      </c>
      <c r="T6" s="15"/>
      <c r="U6" s="15"/>
      <c r="V6" s="15"/>
      <c r="W6" s="15"/>
      <c r="X6" s="15"/>
      <c r="Y6" s="22"/>
      <c r="Z6" s="21"/>
      <c r="AA6" s="22"/>
      <c r="AB6" s="15"/>
      <c r="AC6" s="15"/>
      <c r="AD6" s="15"/>
      <c r="AE6" s="15"/>
      <c r="AF6" s="15"/>
      <c r="AG6" s="22"/>
      <c r="AH6" s="25">
        <f t="shared" ref="AH6:AH19" si="0">SUMPRODUCT($B$3:$AG$3,B6:AG6)</f>
        <v>60</v>
      </c>
      <c r="AI6">
        <v>60</v>
      </c>
    </row>
    <row r="7" spans="1:35" x14ac:dyDescent="0.3">
      <c r="A7" s="32" t="s">
        <v>36</v>
      </c>
      <c r="B7" s="21"/>
      <c r="C7" s="15"/>
      <c r="D7" s="15">
        <v>1</v>
      </c>
      <c r="E7" s="15"/>
      <c r="F7" s="15"/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>
        <v>1</v>
      </c>
      <c r="U7" s="15"/>
      <c r="V7" s="15"/>
      <c r="W7" s="15"/>
      <c r="X7" s="15"/>
      <c r="Y7" s="22"/>
      <c r="Z7" s="21"/>
      <c r="AA7" s="22"/>
      <c r="AB7" s="15"/>
      <c r="AC7" s="15"/>
      <c r="AD7" s="15"/>
      <c r="AE7" s="15"/>
      <c r="AF7" s="15"/>
      <c r="AG7" s="22"/>
      <c r="AH7" s="25">
        <f t="shared" si="0"/>
        <v>70</v>
      </c>
      <c r="AI7">
        <v>70</v>
      </c>
    </row>
    <row r="8" spans="1:35" x14ac:dyDescent="0.3">
      <c r="A8" s="32" t="s">
        <v>39</v>
      </c>
      <c r="B8" s="21"/>
      <c r="C8" s="15"/>
      <c r="D8" s="15"/>
      <c r="E8" s="15">
        <v>1</v>
      </c>
      <c r="F8" s="15"/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/>
      <c r="R8" s="15"/>
      <c r="S8" s="15"/>
      <c r="T8" s="15"/>
      <c r="U8" s="15">
        <v>1</v>
      </c>
      <c r="V8" s="15"/>
      <c r="W8" s="15"/>
      <c r="X8" s="15"/>
      <c r="Y8" s="22"/>
      <c r="Z8" s="21"/>
      <c r="AA8" s="22"/>
      <c r="AB8" s="15"/>
      <c r="AC8" s="15"/>
      <c r="AD8" s="15"/>
      <c r="AE8" s="15"/>
      <c r="AF8" s="15"/>
      <c r="AG8" s="22"/>
      <c r="AH8" s="25">
        <f t="shared" si="0"/>
        <v>150</v>
      </c>
      <c r="AI8">
        <v>150</v>
      </c>
    </row>
    <row r="9" spans="1:35" x14ac:dyDescent="0.3">
      <c r="A9" s="32" t="s">
        <v>37</v>
      </c>
      <c r="B9" s="21"/>
      <c r="C9" s="15"/>
      <c r="D9" s="15"/>
      <c r="E9" s="15"/>
      <c r="F9" s="15">
        <v>1</v>
      </c>
      <c r="G9" s="15"/>
      <c r="H9" s="15"/>
      <c r="I9" s="15"/>
      <c r="J9" s="15"/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>
        <v>1</v>
      </c>
      <c r="W9" s="15"/>
      <c r="X9" s="15"/>
      <c r="Y9" s="22"/>
      <c r="Z9" s="21"/>
      <c r="AA9" s="22"/>
      <c r="AB9" s="15"/>
      <c r="AC9" s="15"/>
      <c r="AD9" s="15"/>
      <c r="AE9" s="15"/>
      <c r="AF9" s="15"/>
      <c r="AG9" s="22"/>
      <c r="AH9" s="25">
        <f t="shared" si="0"/>
        <v>254</v>
      </c>
      <c r="AI9">
        <v>254</v>
      </c>
    </row>
    <row r="10" spans="1:35" x14ac:dyDescent="0.3">
      <c r="A10" s="32" t="s">
        <v>40</v>
      </c>
      <c r="B10" s="21"/>
      <c r="C10" s="15"/>
      <c r="D10" s="15"/>
      <c r="E10" s="15"/>
      <c r="F10" s="15"/>
      <c r="G10" s="15">
        <v>1</v>
      </c>
      <c r="H10" s="15"/>
      <c r="I10" s="15"/>
      <c r="J10" s="15"/>
      <c r="K10" s="15"/>
      <c r="L10" s="15"/>
      <c r="M10" s="15"/>
      <c r="N10" s="15"/>
      <c r="O10" s="15">
        <v>1</v>
      </c>
      <c r="P10" s="15"/>
      <c r="Q10" s="15"/>
      <c r="R10" s="15"/>
      <c r="S10" s="15"/>
      <c r="T10" s="15"/>
      <c r="U10" s="15"/>
      <c r="V10" s="15"/>
      <c r="W10" s="15">
        <v>1</v>
      </c>
      <c r="X10" s="15"/>
      <c r="Y10" s="22"/>
      <c r="Z10" s="21"/>
      <c r="AA10" s="22"/>
      <c r="AB10" s="15"/>
      <c r="AC10" s="15"/>
      <c r="AD10" s="15"/>
      <c r="AE10" s="15"/>
      <c r="AF10" s="15"/>
      <c r="AG10" s="22"/>
      <c r="AH10" s="25">
        <f>SUMPRODUCT($B$3:$AG$3,B10:AG10)</f>
        <v>96</v>
      </c>
      <c r="AI10">
        <v>96</v>
      </c>
    </row>
    <row r="11" spans="1:35" x14ac:dyDescent="0.3">
      <c r="A11" s="32" t="s">
        <v>38</v>
      </c>
      <c r="B11" s="21"/>
      <c r="C11" s="15"/>
      <c r="D11" s="15"/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5"/>
      <c r="P11" s="15">
        <v>1</v>
      </c>
      <c r="Q11" s="15"/>
      <c r="R11" s="15"/>
      <c r="S11" s="15"/>
      <c r="T11" s="15"/>
      <c r="U11" s="15"/>
      <c r="V11" s="15"/>
      <c r="W11" s="15"/>
      <c r="X11" s="15">
        <v>1</v>
      </c>
      <c r="Y11" s="22"/>
      <c r="Z11" s="21"/>
      <c r="AA11" s="22"/>
      <c r="AB11" s="15"/>
      <c r="AC11" s="15"/>
      <c r="AD11" s="15"/>
      <c r="AE11" s="15"/>
      <c r="AF11" s="15"/>
      <c r="AG11" s="22"/>
      <c r="AH11" s="25">
        <f t="shared" si="0"/>
        <v>20</v>
      </c>
      <c r="AI11">
        <v>20</v>
      </c>
    </row>
    <row r="12" spans="1:35" x14ac:dyDescent="0.3">
      <c r="A12" s="33" t="s">
        <v>41</v>
      </c>
      <c r="B12" s="23"/>
      <c r="C12" s="16"/>
      <c r="D12" s="16"/>
      <c r="E12" s="16"/>
      <c r="F12" s="16"/>
      <c r="G12" s="16"/>
      <c r="H12" s="16"/>
      <c r="I12" s="16">
        <v>1</v>
      </c>
      <c r="J12" s="16"/>
      <c r="K12" s="16"/>
      <c r="L12" s="16"/>
      <c r="M12" s="16"/>
      <c r="N12" s="16"/>
      <c r="O12" s="16"/>
      <c r="P12" s="16"/>
      <c r="Q12" s="16">
        <v>1</v>
      </c>
      <c r="R12" s="16"/>
      <c r="S12" s="16"/>
      <c r="T12" s="16"/>
      <c r="U12" s="16"/>
      <c r="V12" s="16"/>
      <c r="W12" s="16"/>
      <c r="X12" s="16"/>
      <c r="Y12" s="24">
        <v>1</v>
      </c>
      <c r="Z12" s="23"/>
      <c r="AA12" s="24"/>
      <c r="AB12" s="16"/>
      <c r="AC12" s="16"/>
      <c r="AD12" s="16"/>
      <c r="AE12" s="16"/>
      <c r="AF12" s="16"/>
      <c r="AG12" s="24"/>
      <c r="AH12" s="26">
        <f t="shared" si="0"/>
        <v>500</v>
      </c>
      <c r="AI12">
        <v>500</v>
      </c>
    </row>
    <row r="13" spans="1:35" x14ac:dyDescent="0.3">
      <c r="A13" s="32" t="s">
        <v>43</v>
      </c>
      <c r="B13" s="21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2"/>
      <c r="Z13" s="18"/>
      <c r="AA13" s="22"/>
      <c r="AB13" s="18"/>
      <c r="AC13" s="19"/>
      <c r="AD13" s="15"/>
      <c r="AE13" s="15"/>
      <c r="AF13" s="15"/>
      <c r="AG13" s="22"/>
      <c r="AH13" s="25">
        <f t="shared" si="0"/>
        <v>400</v>
      </c>
      <c r="AI13">
        <v>400</v>
      </c>
    </row>
    <row r="14" spans="1:35" x14ac:dyDescent="0.3">
      <c r="A14" s="32" t="s">
        <v>44</v>
      </c>
      <c r="B14" s="21"/>
      <c r="C14" s="15"/>
      <c r="D14" s="15"/>
      <c r="E14" s="15"/>
      <c r="F14" s="15"/>
      <c r="G14" s="15"/>
      <c r="H14" s="15"/>
      <c r="I14" s="15"/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/>
      <c r="S14" s="15"/>
      <c r="T14" s="15"/>
      <c r="U14" s="15"/>
      <c r="V14" s="15"/>
      <c r="W14" s="15"/>
      <c r="X14" s="15"/>
      <c r="Y14" s="22"/>
      <c r="Z14" s="21"/>
      <c r="AA14" s="22"/>
      <c r="AB14" s="21"/>
      <c r="AC14" s="15"/>
      <c r="AD14" s="15"/>
      <c r="AE14" s="15"/>
      <c r="AF14" s="15"/>
      <c r="AG14" s="22"/>
      <c r="AH14" s="25">
        <f t="shared" si="0"/>
        <v>500</v>
      </c>
      <c r="AI14">
        <v>500</v>
      </c>
    </row>
    <row r="15" spans="1:35" x14ac:dyDescent="0.3">
      <c r="A15" s="33" t="s">
        <v>42</v>
      </c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24">
        <v>1</v>
      </c>
      <c r="Z15" s="23"/>
      <c r="AA15" s="24"/>
      <c r="AB15" s="16"/>
      <c r="AC15" s="16"/>
      <c r="AD15" s="16"/>
      <c r="AE15" s="16"/>
      <c r="AF15" s="16"/>
      <c r="AG15" s="24"/>
      <c r="AH15" s="26">
        <f t="shared" si="0"/>
        <v>500</v>
      </c>
      <c r="AI15">
        <v>500</v>
      </c>
    </row>
    <row r="16" spans="1:35" x14ac:dyDescent="0.3">
      <c r="A16" s="39" t="s">
        <v>58</v>
      </c>
      <c r="B16" s="30">
        <v>39</v>
      </c>
      <c r="C16" s="17">
        <v>39</v>
      </c>
      <c r="D16" s="17">
        <v>87</v>
      </c>
      <c r="E16" s="17">
        <v>87</v>
      </c>
      <c r="F16" s="17">
        <v>47</v>
      </c>
      <c r="G16" s="17">
        <v>47</v>
      </c>
      <c r="H16" s="17">
        <v>87</v>
      </c>
      <c r="I16" s="17">
        <v>87</v>
      </c>
      <c r="J16" s="17">
        <v>71</v>
      </c>
      <c r="K16" s="17">
        <v>71</v>
      </c>
      <c r="L16" s="17">
        <v>79</v>
      </c>
      <c r="M16" s="17">
        <v>79</v>
      </c>
      <c r="N16" s="17">
        <v>63</v>
      </c>
      <c r="O16" s="17">
        <v>63</v>
      </c>
      <c r="P16" s="17">
        <v>31</v>
      </c>
      <c r="Q16" s="17">
        <v>31</v>
      </c>
      <c r="R16" s="17">
        <v>103</v>
      </c>
      <c r="S16" s="17">
        <v>103</v>
      </c>
      <c r="T16" s="17">
        <v>47</v>
      </c>
      <c r="U16" s="17">
        <v>47</v>
      </c>
      <c r="V16" s="17">
        <v>119</v>
      </c>
      <c r="W16" s="17">
        <v>119</v>
      </c>
      <c r="X16" s="17">
        <v>47</v>
      </c>
      <c r="Y16" s="17">
        <v>47</v>
      </c>
      <c r="Z16" s="40">
        <v>-1</v>
      </c>
      <c r="AA16" s="43">
        <v>1</v>
      </c>
      <c r="AB16" s="41"/>
      <c r="AC16" s="41"/>
      <c r="AD16" s="41"/>
      <c r="AE16" s="41"/>
      <c r="AF16" s="41"/>
      <c r="AG16" s="42"/>
      <c r="AH16" s="46">
        <f t="shared" si="0"/>
        <v>64000</v>
      </c>
      <c r="AI16">
        <v>64000</v>
      </c>
    </row>
    <row r="17" spans="1:37" x14ac:dyDescent="0.3">
      <c r="A17" s="44" t="s">
        <v>59</v>
      </c>
      <c r="B17" s="21"/>
      <c r="C17" s="15">
        <v>1</v>
      </c>
      <c r="D17" s="15"/>
      <c r="E17" s="15">
        <v>1</v>
      </c>
      <c r="F17" s="15"/>
      <c r="G17" s="15">
        <v>1</v>
      </c>
      <c r="H17" s="15"/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8"/>
      <c r="AA17" s="20"/>
      <c r="AB17" s="19">
        <v>-1</v>
      </c>
      <c r="AC17" s="19">
        <v>1</v>
      </c>
      <c r="AD17" s="19"/>
      <c r="AE17" s="19"/>
      <c r="AF17" s="19"/>
      <c r="AG17" s="20"/>
      <c r="AH17" s="25">
        <f>SUMPRODUCT($B$3:$AG$3,B17:AG17)</f>
        <v>230</v>
      </c>
      <c r="AI17">
        <v>230</v>
      </c>
    </row>
    <row r="18" spans="1:37" x14ac:dyDescent="0.3">
      <c r="A18" s="44" t="s">
        <v>60</v>
      </c>
      <c r="B18" s="21"/>
      <c r="C18" s="15"/>
      <c r="D18" s="15"/>
      <c r="E18" s="15"/>
      <c r="F18" s="15"/>
      <c r="G18" s="15"/>
      <c r="H18" s="15"/>
      <c r="I18" s="15"/>
      <c r="J18" s="15"/>
      <c r="K18" s="15">
        <v>1</v>
      </c>
      <c r="L18" s="15"/>
      <c r="M18" s="15">
        <v>1</v>
      </c>
      <c r="N18" s="15"/>
      <c r="O18" s="15">
        <v>1</v>
      </c>
      <c r="P18" s="15"/>
      <c r="Q18" s="15">
        <v>1</v>
      </c>
      <c r="R18" s="15"/>
      <c r="S18" s="15"/>
      <c r="T18" s="15"/>
      <c r="U18" s="15"/>
      <c r="V18" s="15"/>
      <c r="W18" s="15"/>
      <c r="X18" s="15"/>
      <c r="Y18" s="15"/>
      <c r="Z18" s="21"/>
      <c r="AA18" s="22"/>
      <c r="AB18" s="15"/>
      <c r="AC18" s="15"/>
      <c r="AD18" s="15">
        <v>-1</v>
      </c>
      <c r="AE18" s="15">
        <v>1</v>
      </c>
      <c r="AF18" s="15"/>
      <c r="AG18" s="22"/>
      <c r="AH18" s="25">
        <f t="shared" si="0"/>
        <v>288</v>
      </c>
      <c r="AI18">
        <v>288</v>
      </c>
    </row>
    <row r="19" spans="1:37" x14ac:dyDescent="0.3">
      <c r="A19" s="45" t="s">
        <v>61</v>
      </c>
      <c r="B19" s="2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1</v>
      </c>
      <c r="T19" s="16"/>
      <c r="U19" s="16">
        <v>1</v>
      </c>
      <c r="V19" s="16"/>
      <c r="W19" s="16">
        <v>1</v>
      </c>
      <c r="X19" s="16"/>
      <c r="Y19" s="16">
        <v>1</v>
      </c>
      <c r="Z19" s="23"/>
      <c r="AA19" s="24"/>
      <c r="AB19" s="16"/>
      <c r="AC19" s="16"/>
      <c r="AD19" s="16"/>
      <c r="AE19" s="16"/>
      <c r="AF19" s="16">
        <v>-1</v>
      </c>
      <c r="AG19" s="24">
        <v>1</v>
      </c>
      <c r="AH19" s="26">
        <f t="shared" si="0"/>
        <v>288</v>
      </c>
      <c r="AI19">
        <v>288</v>
      </c>
    </row>
    <row r="21" spans="1:37" ht="16.8" customHeight="1" x14ac:dyDescent="0.3"/>
    <row r="22" spans="1:37" ht="14.4" customHeight="1" x14ac:dyDescent="0.3"/>
    <row r="24" spans="1:37" x14ac:dyDescent="0.3">
      <c r="V24" s="50" t="s">
        <v>63</v>
      </c>
      <c r="W24" s="50"/>
      <c r="X24" s="50"/>
      <c r="Y24" s="47">
        <f>SUMPRODUCT(B3:Y3,B16:Y16)</f>
        <v>63992</v>
      </c>
    </row>
    <row r="25" spans="1:37" x14ac:dyDescent="0.3">
      <c r="V25" s="50" t="s">
        <v>64</v>
      </c>
      <c r="W25" s="50"/>
      <c r="X25" s="50"/>
      <c r="Y25">
        <f>C3+E3+G3+I3</f>
        <v>156</v>
      </c>
    </row>
    <row r="26" spans="1:37" x14ac:dyDescent="0.3">
      <c r="V26" s="50" t="s">
        <v>65</v>
      </c>
      <c r="W26" s="50"/>
      <c r="X26" s="50"/>
      <c r="Y26">
        <f>K3+M3+O3+Q3</f>
        <v>251</v>
      </c>
    </row>
    <row r="27" spans="1:37" x14ac:dyDescent="0.3">
      <c r="V27" s="50" t="s">
        <v>66</v>
      </c>
      <c r="W27" s="50"/>
      <c r="X27" s="50"/>
      <c r="Y27">
        <f>S3+U3+W3+Y3</f>
        <v>399</v>
      </c>
    </row>
    <row r="28" spans="1:37" ht="16.8" customHeight="1" x14ac:dyDescent="0.3"/>
    <row r="29" spans="1:37" x14ac:dyDescent="0.3">
      <c r="AJ29" s="15"/>
    </row>
    <row r="30" spans="1:37" ht="15" thickBot="1" x14ac:dyDescent="0.35"/>
    <row r="31" spans="1:37" ht="16.8" thickTop="1" thickBot="1" x14ac:dyDescent="0.35">
      <c r="V31" s="1"/>
      <c r="W31" s="51" t="s">
        <v>4</v>
      </c>
      <c r="X31" s="52"/>
      <c r="Y31" s="51" t="s">
        <v>5</v>
      </c>
      <c r="Z31" s="52"/>
      <c r="AA31" s="51" t="s">
        <v>6</v>
      </c>
      <c r="AB31" s="52"/>
      <c r="AC31" s="63" t="s">
        <v>7</v>
      </c>
      <c r="AD31" s="64"/>
      <c r="AI31" s="59"/>
      <c r="AJ31" s="59"/>
      <c r="AK31" s="15"/>
    </row>
    <row r="32" spans="1:37" x14ac:dyDescent="0.3">
      <c r="V32" s="65"/>
      <c r="W32" s="67"/>
      <c r="X32" s="68"/>
      <c r="Y32" s="67"/>
      <c r="Z32" s="68"/>
      <c r="AA32" s="67"/>
      <c r="AB32" s="68"/>
      <c r="AC32" s="37"/>
      <c r="AD32" s="4"/>
      <c r="AI32" s="69"/>
      <c r="AJ32" s="69"/>
      <c r="AK32" s="15"/>
    </row>
    <row r="33" spans="22:30" ht="29.4" thickBot="1" x14ac:dyDescent="0.35">
      <c r="V33" s="66"/>
      <c r="W33" s="3" t="s">
        <v>8</v>
      </c>
      <c r="X33" s="36" t="s">
        <v>67</v>
      </c>
      <c r="Y33" s="3" t="s">
        <v>8</v>
      </c>
      <c r="Z33" s="36" t="s">
        <v>67</v>
      </c>
      <c r="AA33" s="3" t="s">
        <v>8</v>
      </c>
      <c r="AB33" s="36" t="s">
        <v>67</v>
      </c>
      <c r="AC33" s="3" t="s">
        <v>8</v>
      </c>
      <c r="AD33" s="5" t="s">
        <v>9</v>
      </c>
    </row>
    <row r="34" spans="22:30" ht="30" thickTop="1" thickBot="1" x14ac:dyDescent="0.35">
      <c r="V34" s="6" t="s">
        <v>0</v>
      </c>
      <c r="W34" s="7">
        <f>$B$3</f>
        <v>239</v>
      </c>
      <c r="X34" s="8">
        <f>$C$3</f>
        <v>60</v>
      </c>
      <c r="Y34" s="8">
        <f>$J$3</f>
        <v>0</v>
      </c>
      <c r="Z34" s="8">
        <f>$K$3</f>
        <v>0</v>
      </c>
      <c r="AA34" s="8">
        <f>$R$3</f>
        <v>11</v>
      </c>
      <c r="AB34" s="8">
        <f>$S$3</f>
        <v>0</v>
      </c>
      <c r="AC34" s="9">
        <v>250</v>
      </c>
      <c r="AD34" s="10">
        <v>60</v>
      </c>
    </row>
    <row r="35" spans="22:30" ht="29.4" thickBot="1" x14ac:dyDescent="0.35">
      <c r="V35" s="2" t="s">
        <v>1</v>
      </c>
      <c r="W35" s="11">
        <f>$D$3</f>
        <v>0</v>
      </c>
      <c r="X35" s="11">
        <f>$E$3</f>
        <v>0</v>
      </c>
      <c r="Y35" s="11">
        <f>$L$3</f>
        <v>0</v>
      </c>
      <c r="Z35" s="11">
        <f>$M$3</f>
        <v>0</v>
      </c>
      <c r="AA35" s="11">
        <f>$T$3</f>
        <v>70</v>
      </c>
      <c r="AB35" s="11">
        <f>$U$3</f>
        <v>150</v>
      </c>
      <c r="AC35" s="12">
        <v>70</v>
      </c>
      <c r="AD35" s="13">
        <v>150</v>
      </c>
    </row>
    <row r="36" spans="22:30" ht="29.4" thickBot="1" x14ac:dyDescent="0.35">
      <c r="V36" s="2" t="s">
        <v>3</v>
      </c>
      <c r="W36" s="11">
        <f>$F$3</f>
        <v>5</v>
      </c>
      <c r="X36" s="11">
        <f>$G$3</f>
        <v>96</v>
      </c>
      <c r="Y36" s="11">
        <f>$N$3</f>
        <v>249</v>
      </c>
      <c r="Z36" s="11">
        <f>$O$3</f>
        <v>0</v>
      </c>
      <c r="AA36" s="11">
        <f>$V$3</f>
        <v>0</v>
      </c>
      <c r="AB36" s="11">
        <f>$W$3</f>
        <v>0</v>
      </c>
      <c r="AC36" s="12">
        <v>254</v>
      </c>
      <c r="AD36" s="13">
        <v>96</v>
      </c>
    </row>
    <row r="37" spans="22:30" ht="29.4" thickBot="1" x14ac:dyDescent="0.35">
      <c r="V37" s="2" t="s">
        <v>2</v>
      </c>
      <c r="W37" s="11">
        <f>$H$3</f>
        <v>0</v>
      </c>
      <c r="X37" s="11">
        <f>$I$3</f>
        <v>0</v>
      </c>
      <c r="Y37" s="11">
        <f>$P$3</f>
        <v>0</v>
      </c>
      <c r="Z37" s="11">
        <f>$Q$3</f>
        <v>251</v>
      </c>
      <c r="AA37" s="11">
        <f>$X$3</f>
        <v>20</v>
      </c>
      <c r="AB37" s="11">
        <f>$Y$3</f>
        <v>249</v>
      </c>
      <c r="AC37" s="12">
        <v>20</v>
      </c>
      <c r="AD37" s="13">
        <v>500</v>
      </c>
    </row>
    <row r="38" spans="22:30" ht="15.6" thickTop="1" thickBot="1" x14ac:dyDescent="0.35">
      <c r="V38" s="34" t="s">
        <v>46</v>
      </c>
      <c r="W38" s="35">
        <f>SUM(W34:W37)</f>
        <v>244</v>
      </c>
      <c r="X38" s="35">
        <f>SUM(X34:X37)</f>
        <v>156</v>
      </c>
      <c r="Y38" s="35">
        <f>SUM(Y34:Y37)</f>
        <v>249</v>
      </c>
      <c r="Z38" s="35">
        <f>SUM(Z34:Z37)</f>
        <v>251</v>
      </c>
      <c r="AA38" s="35">
        <f t="shared" ref="AA38" si="1">SUM(AA34:AA37)</f>
        <v>101</v>
      </c>
      <c r="AB38" s="35">
        <f>SUM(AB34:AB37)</f>
        <v>399</v>
      </c>
      <c r="AC38" s="61">
        <f>SUM(W38:AB38)</f>
        <v>1400</v>
      </c>
      <c r="AD38" s="62"/>
    </row>
    <row r="39" spans="22:30" ht="15" thickTop="1" x14ac:dyDescent="0.3"/>
    <row r="81" spans="2:10" ht="15" thickBot="1" x14ac:dyDescent="0.35"/>
    <row r="82" spans="2:10" ht="16.8" thickTop="1" thickBot="1" x14ac:dyDescent="0.35">
      <c r="B82" s="1"/>
      <c r="C82" s="51" t="s">
        <v>4</v>
      </c>
      <c r="D82" s="52"/>
      <c r="E82" s="51" t="s">
        <v>5</v>
      </c>
      <c r="F82" s="52"/>
      <c r="G82" s="51" t="s">
        <v>6</v>
      </c>
      <c r="H82" s="52"/>
      <c r="I82" s="63" t="s">
        <v>7</v>
      </c>
      <c r="J82" s="64"/>
    </row>
    <row r="83" spans="2:10" x14ac:dyDescent="0.3">
      <c r="B83" s="65"/>
      <c r="C83" s="67"/>
      <c r="D83" s="68"/>
      <c r="E83" s="67"/>
      <c r="F83" s="68"/>
      <c r="G83" s="67"/>
      <c r="H83" s="68"/>
      <c r="I83" s="14"/>
      <c r="J83" s="4"/>
    </row>
    <row r="84" spans="2:10" ht="29.4" thickBot="1" x14ac:dyDescent="0.35">
      <c r="B84" s="66"/>
      <c r="C84" s="3" t="s">
        <v>8</v>
      </c>
      <c r="D84" s="36" t="s">
        <v>45</v>
      </c>
      <c r="E84" s="3" t="s">
        <v>8</v>
      </c>
      <c r="F84" s="36" t="s">
        <v>45</v>
      </c>
      <c r="G84" s="3" t="s">
        <v>8</v>
      </c>
      <c r="H84" s="36" t="s">
        <v>45</v>
      </c>
      <c r="I84" s="3" t="s">
        <v>8</v>
      </c>
      <c r="J84" s="5" t="s">
        <v>9</v>
      </c>
    </row>
    <row r="85" spans="2:10" ht="30" thickTop="1" thickBot="1" x14ac:dyDescent="0.35">
      <c r="B85" s="6" t="s">
        <v>0</v>
      </c>
      <c r="C85" s="7">
        <f>$B$3</f>
        <v>239</v>
      </c>
      <c r="D85" s="8">
        <f>$C$3</f>
        <v>60</v>
      </c>
      <c r="E85" s="8">
        <f>$J$3</f>
        <v>0</v>
      </c>
      <c r="F85" s="8">
        <f>$K$3</f>
        <v>0</v>
      </c>
      <c r="G85" s="8">
        <f>$R$3</f>
        <v>11</v>
      </c>
      <c r="H85" s="8">
        <f>$S$3</f>
        <v>0</v>
      </c>
      <c r="I85" s="9">
        <v>250</v>
      </c>
      <c r="J85" s="10">
        <v>60</v>
      </c>
    </row>
    <row r="86" spans="2:10" ht="29.4" thickBot="1" x14ac:dyDescent="0.35">
      <c r="B86" s="2" t="s">
        <v>1</v>
      </c>
      <c r="C86" s="11">
        <f>$D$3</f>
        <v>0</v>
      </c>
      <c r="D86" s="11">
        <f>$E$3</f>
        <v>0</v>
      </c>
      <c r="E86" s="11">
        <f>$L$3</f>
        <v>0</v>
      </c>
      <c r="F86" s="11">
        <f>$M$3</f>
        <v>0</v>
      </c>
      <c r="G86" s="11">
        <f>$T$3</f>
        <v>70</v>
      </c>
      <c r="H86" s="11">
        <f>$U$3</f>
        <v>150</v>
      </c>
      <c r="I86" s="12">
        <v>70</v>
      </c>
      <c r="J86" s="13">
        <v>150</v>
      </c>
    </row>
    <row r="87" spans="2:10" ht="29.4" thickBot="1" x14ac:dyDescent="0.35">
      <c r="B87" s="2" t="s">
        <v>3</v>
      </c>
      <c r="C87" s="11">
        <f>$F$3</f>
        <v>5</v>
      </c>
      <c r="D87" s="11">
        <f>$G$3</f>
        <v>96</v>
      </c>
      <c r="E87" s="11">
        <f>$N$3</f>
        <v>249</v>
      </c>
      <c r="F87" s="11">
        <f>$O$3</f>
        <v>0</v>
      </c>
      <c r="G87" s="11">
        <f>$V$3</f>
        <v>0</v>
      </c>
      <c r="H87" s="11">
        <f>$W$3</f>
        <v>0</v>
      </c>
      <c r="I87" s="12">
        <v>254</v>
      </c>
      <c r="J87" s="13">
        <v>96</v>
      </c>
    </row>
    <row r="88" spans="2:10" ht="29.4" thickBot="1" x14ac:dyDescent="0.35">
      <c r="B88" s="2" t="s">
        <v>2</v>
      </c>
      <c r="C88" s="11">
        <f>$H$3</f>
        <v>0</v>
      </c>
      <c r="D88" s="11">
        <f>$I$3</f>
        <v>0</v>
      </c>
      <c r="E88" s="11">
        <f>$P$3</f>
        <v>0</v>
      </c>
      <c r="F88" s="11">
        <f>$Q$3</f>
        <v>251</v>
      </c>
      <c r="G88" s="11">
        <f>$X$3</f>
        <v>20</v>
      </c>
      <c r="H88" s="11">
        <f>$Y$3</f>
        <v>249</v>
      </c>
      <c r="I88" s="12">
        <v>20</v>
      </c>
      <c r="J88" s="13">
        <v>500</v>
      </c>
    </row>
    <row r="89" spans="2:10" ht="15.6" thickTop="1" thickBot="1" x14ac:dyDescent="0.35">
      <c r="B89" s="34" t="s">
        <v>46</v>
      </c>
      <c r="C89" s="35">
        <f>SUM(C85:C88)</f>
        <v>244</v>
      </c>
      <c r="D89" s="35">
        <f>SUM(D85:D88)</f>
        <v>156</v>
      </c>
      <c r="E89" s="35">
        <f>SUM(E85:E88)</f>
        <v>249</v>
      </c>
      <c r="F89" s="35">
        <f>SUM(F85:F88)</f>
        <v>251</v>
      </c>
      <c r="G89" s="35">
        <f t="shared" ref="G89" si="2">SUM(G85:G88)</f>
        <v>101</v>
      </c>
      <c r="H89" s="35">
        <f>SUM(H85:H88)</f>
        <v>399</v>
      </c>
      <c r="I89" s="61">
        <f>SUM(C89:H89)</f>
        <v>1400</v>
      </c>
      <c r="J89" s="62"/>
    </row>
    <row r="90" spans="2:10" ht="15" thickTop="1" x14ac:dyDescent="0.3"/>
  </sheetData>
  <mergeCells count="27">
    <mergeCell ref="B83:B84"/>
    <mergeCell ref="C83:D83"/>
    <mergeCell ref="E83:F83"/>
    <mergeCell ref="G83:H83"/>
    <mergeCell ref="AI32:AJ32"/>
    <mergeCell ref="I89:J89"/>
    <mergeCell ref="AI31:AJ31"/>
    <mergeCell ref="C82:D82"/>
    <mergeCell ref="E82:F82"/>
    <mergeCell ref="G82:H82"/>
    <mergeCell ref="I82:J82"/>
    <mergeCell ref="AC38:AD38"/>
    <mergeCell ref="AC31:AD31"/>
    <mergeCell ref="V32:V33"/>
    <mergeCell ref="W32:X32"/>
    <mergeCell ref="Y32:Z32"/>
    <mergeCell ref="AA32:AB32"/>
    <mergeCell ref="Z1:AA1"/>
    <mergeCell ref="AB1:AG1"/>
    <mergeCell ref="B1:Y1"/>
    <mergeCell ref="V24:X24"/>
    <mergeCell ref="V25:X25"/>
    <mergeCell ref="V26:X26"/>
    <mergeCell ref="V27:X27"/>
    <mergeCell ref="W31:X31"/>
    <mergeCell ref="Y31:Z31"/>
    <mergeCell ref="AA31:AB3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050" r:id="rId4">
          <objectPr defaultSize="0" r:id="rId5">
            <anchor moveWithCells="1">
              <from>
                <xdr:col>1</xdr:col>
                <xdr:colOff>45720</xdr:colOff>
                <xdr:row>20</xdr:row>
                <xdr:rowOff>15240</xdr:rowOff>
              </from>
              <to>
                <xdr:col>15</xdr:col>
                <xdr:colOff>304800</xdr:colOff>
                <xdr:row>58</xdr:row>
                <xdr:rowOff>68580</xdr:rowOff>
              </to>
            </anchor>
          </objectPr>
        </oleObject>
      </mc:Choice>
      <mc:Fallback>
        <oleObject progId="Document" shapeId="2050" r:id="rId4"/>
      </mc:Fallback>
    </mc:AlternateContent>
    <mc:AlternateContent xmlns:mc="http://schemas.openxmlformats.org/markup-compatibility/2006">
      <mc:Choice Requires="x14">
        <oleObject progId="Document" shapeId="2051" r:id="rId6">
          <objectPr defaultSize="0" r:id="rId7">
            <anchor moveWithCells="1">
              <from>
                <xdr:col>16</xdr:col>
                <xdr:colOff>236220</xdr:colOff>
                <xdr:row>27</xdr:row>
                <xdr:rowOff>114300</xdr:rowOff>
              </from>
              <to>
                <xdr:col>30</xdr:col>
                <xdr:colOff>327660</xdr:colOff>
                <xdr:row>57</xdr:row>
                <xdr:rowOff>45720</xdr:rowOff>
              </to>
            </anchor>
          </objectPr>
        </oleObject>
      </mc:Choice>
      <mc:Fallback>
        <oleObject progId="Document" shapeId="2051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064F-6FA4-4422-8920-0197CF830F88}">
  <dimension ref="A1:AZ38"/>
  <sheetViews>
    <sheetView workbookViewId="0">
      <selection activeCell="AG27" sqref="AG27"/>
    </sheetView>
  </sheetViews>
  <sheetFormatPr defaultRowHeight="14.4" x14ac:dyDescent="0.3"/>
  <cols>
    <col min="1" max="1" width="15.33203125" customWidth="1"/>
    <col min="2" max="24" width="6.6640625" customWidth="1"/>
    <col min="25" max="25" width="8.5546875" bestFit="1" customWidth="1"/>
    <col min="26" max="33" width="7" customWidth="1"/>
    <col min="34" max="34" width="11.44140625" bestFit="1" customWidth="1"/>
  </cols>
  <sheetData>
    <row r="1" spans="1:35" x14ac:dyDescent="0.3">
      <c r="B1" s="58" t="s">
        <v>62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/>
      <c r="Z1" s="53" t="s">
        <v>48</v>
      </c>
      <c r="AA1" s="54"/>
      <c r="AB1" s="55" t="s">
        <v>57</v>
      </c>
      <c r="AC1" s="56"/>
      <c r="AD1" s="56"/>
      <c r="AE1" s="56"/>
      <c r="AF1" s="56"/>
      <c r="AG1" s="57"/>
    </row>
    <row r="2" spans="1:35" x14ac:dyDescent="0.3">
      <c r="B2" s="23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19</v>
      </c>
      <c r="K2" s="16" t="s">
        <v>18</v>
      </c>
      <c r="L2" s="16" t="s">
        <v>21</v>
      </c>
      <c r="M2" s="16" t="s">
        <v>20</v>
      </c>
      <c r="N2" s="16" t="s">
        <v>23</v>
      </c>
      <c r="O2" s="16" t="s">
        <v>22</v>
      </c>
      <c r="P2" s="16" t="s">
        <v>24</v>
      </c>
      <c r="Q2" s="16" t="s">
        <v>25</v>
      </c>
      <c r="R2" s="16" t="s">
        <v>27</v>
      </c>
      <c r="S2" s="16" t="s">
        <v>26</v>
      </c>
      <c r="T2" s="16" t="s">
        <v>29</v>
      </c>
      <c r="U2" s="16" t="s">
        <v>28</v>
      </c>
      <c r="V2" s="16" t="s">
        <v>31</v>
      </c>
      <c r="W2" s="16" t="s">
        <v>30</v>
      </c>
      <c r="X2" s="16" t="s">
        <v>32</v>
      </c>
      <c r="Y2" s="24" t="s">
        <v>33</v>
      </c>
      <c r="Z2" s="21" t="s">
        <v>49</v>
      </c>
      <c r="AA2" s="22" t="s">
        <v>50</v>
      </c>
      <c r="AB2" s="21" t="s">
        <v>51</v>
      </c>
      <c r="AC2" s="15" t="s">
        <v>53</v>
      </c>
      <c r="AD2" s="15" t="s">
        <v>54</v>
      </c>
      <c r="AE2" s="15" t="s">
        <v>52</v>
      </c>
      <c r="AF2" s="15" t="s">
        <v>55</v>
      </c>
      <c r="AG2" s="22" t="s">
        <v>56</v>
      </c>
    </row>
    <row r="3" spans="1:35" ht="15" thickBot="1" x14ac:dyDescent="0.35">
      <c r="B3" s="27">
        <v>202</v>
      </c>
      <c r="C3" s="28">
        <v>60</v>
      </c>
      <c r="D3" s="28">
        <v>0</v>
      </c>
      <c r="E3" s="28">
        <v>0</v>
      </c>
      <c r="F3" s="28">
        <v>42</v>
      </c>
      <c r="G3" s="28">
        <v>96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212</v>
      </c>
      <c r="O3" s="28">
        <v>0</v>
      </c>
      <c r="P3" s="28">
        <v>0</v>
      </c>
      <c r="Q3" s="28">
        <v>288</v>
      </c>
      <c r="R3" s="28">
        <v>48</v>
      </c>
      <c r="S3" s="28">
        <v>0</v>
      </c>
      <c r="T3" s="28">
        <v>70</v>
      </c>
      <c r="U3" s="28">
        <v>150</v>
      </c>
      <c r="V3" s="28">
        <v>0</v>
      </c>
      <c r="W3" s="28">
        <v>0</v>
      </c>
      <c r="X3" s="28">
        <v>20</v>
      </c>
      <c r="Y3" s="29">
        <v>212</v>
      </c>
      <c r="Z3" s="27">
        <v>1176</v>
      </c>
      <c r="AA3" s="29">
        <v>0</v>
      </c>
      <c r="AB3" s="27">
        <v>0</v>
      </c>
      <c r="AC3" s="28">
        <v>74</v>
      </c>
      <c r="AD3" s="28">
        <v>0</v>
      </c>
      <c r="AE3" s="28">
        <v>0</v>
      </c>
      <c r="AF3" s="28">
        <v>74</v>
      </c>
      <c r="AG3" s="29">
        <v>0</v>
      </c>
    </row>
    <row r="4" spans="1:35" ht="15" thickBot="1" x14ac:dyDescent="0.35">
      <c r="B4" s="3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8"/>
      <c r="Z4" s="30">
        <v>1</v>
      </c>
      <c r="AA4" s="38"/>
      <c r="AB4" s="30">
        <v>25</v>
      </c>
      <c r="AC4" s="17">
        <v>25</v>
      </c>
      <c r="AD4" s="17">
        <v>25</v>
      </c>
      <c r="AE4" s="17">
        <v>25</v>
      </c>
      <c r="AF4" s="17">
        <v>25</v>
      </c>
      <c r="AG4" s="38">
        <v>25</v>
      </c>
      <c r="AH4" s="48">
        <f>SUMPRODUCT($B$3:$AG$3,B4:AG4)</f>
        <v>4876</v>
      </c>
    </row>
    <row r="5" spans="1:35" x14ac:dyDescent="0.3">
      <c r="A5" s="31" t="s">
        <v>34</v>
      </c>
      <c r="B5" s="18">
        <v>1</v>
      </c>
      <c r="C5" s="19"/>
      <c r="D5" s="19"/>
      <c r="E5" s="19"/>
      <c r="F5" s="19"/>
      <c r="G5" s="19"/>
      <c r="H5" s="19"/>
      <c r="I5" s="19"/>
      <c r="J5" s="19">
        <v>1</v>
      </c>
      <c r="K5" s="19"/>
      <c r="L5" s="19"/>
      <c r="M5" s="19"/>
      <c r="N5" s="19"/>
      <c r="O5" s="19"/>
      <c r="P5" s="19"/>
      <c r="Q5" s="19"/>
      <c r="R5" s="19">
        <v>1</v>
      </c>
      <c r="S5" s="19"/>
      <c r="T5" s="19"/>
      <c r="U5" s="19"/>
      <c r="V5" s="19"/>
      <c r="W5" s="19"/>
      <c r="X5" s="19"/>
      <c r="Y5" s="20"/>
      <c r="Z5" s="18"/>
      <c r="AA5" s="22"/>
      <c r="AB5" s="15"/>
      <c r="AC5" s="19"/>
      <c r="AD5" s="19"/>
      <c r="AE5" s="19"/>
      <c r="AF5" s="19"/>
      <c r="AG5" s="22"/>
      <c r="AH5" s="25">
        <f>SUMPRODUCT($B$3:$AG$3,B5:AG5)</f>
        <v>250</v>
      </c>
      <c r="AI5">
        <v>250</v>
      </c>
    </row>
    <row r="6" spans="1:35" x14ac:dyDescent="0.3">
      <c r="A6" s="32" t="s">
        <v>35</v>
      </c>
      <c r="B6" s="21"/>
      <c r="C6" s="15">
        <v>1</v>
      </c>
      <c r="D6" s="15"/>
      <c r="E6" s="15"/>
      <c r="F6" s="15"/>
      <c r="G6" s="15"/>
      <c r="H6" s="15"/>
      <c r="I6" s="15"/>
      <c r="J6" s="15"/>
      <c r="K6" s="15">
        <v>1</v>
      </c>
      <c r="L6" s="15"/>
      <c r="M6" s="15"/>
      <c r="N6" s="15"/>
      <c r="O6" s="15"/>
      <c r="P6" s="15"/>
      <c r="Q6" s="15"/>
      <c r="R6" s="15"/>
      <c r="S6" s="15">
        <v>1</v>
      </c>
      <c r="T6" s="15"/>
      <c r="U6" s="15"/>
      <c r="V6" s="15"/>
      <c r="W6" s="15"/>
      <c r="X6" s="15"/>
      <c r="Y6" s="22"/>
      <c r="Z6" s="21"/>
      <c r="AA6" s="22"/>
      <c r="AB6" s="15"/>
      <c r="AC6" s="15"/>
      <c r="AD6" s="15"/>
      <c r="AE6" s="15"/>
      <c r="AF6" s="15"/>
      <c r="AG6" s="22"/>
      <c r="AH6" s="25">
        <f t="shared" ref="AH6:AH19" si="0">SUMPRODUCT($B$3:$AG$3,B6:AG6)</f>
        <v>60</v>
      </c>
      <c r="AI6">
        <v>60</v>
      </c>
    </row>
    <row r="7" spans="1:35" x14ac:dyDescent="0.3">
      <c r="A7" s="32" t="s">
        <v>36</v>
      </c>
      <c r="B7" s="21"/>
      <c r="C7" s="15"/>
      <c r="D7" s="15">
        <v>1</v>
      </c>
      <c r="E7" s="15"/>
      <c r="F7" s="15"/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>
        <v>1</v>
      </c>
      <c r="U7" s="15"/>
      <c r="V7" s="15"/>
      <c r="W7" s="15"/>
      <c r="X7" s="15"/>
      <c r="Y7" s="22"/>
      <c r="Z7" s="21"/>
      <c r="AA7" s="22"/>
      <c r="AB7" s="15"/>
      <c r="AC7" s="15"/>
      <c r="AD7" s="15"/>
      <c r="AE7" s="15"/>
      <c r="AF7" s="15"/>
      <c r="AG7" s="22"/>
      <c r="AH7" s="25">
        <f t="shared" si="0"/>
        <v>70</v>
      </c>
      <c r="AI7">
        <v>70</v>
      </c>
    </row>
    <row r="8" spans="1:35" x14ac:dyDescent="0.3">
      <c r="A8" s="32" t="s">
        <v>39</v>
      </c>
      <c r="B8" s="21"/>
      <c r="C8" s="15"/>
      <c r="D8" s="15"/>
      <c r="E8" s="15">
        <v>1</v>
      </c>
      <c r="F8" s="15"/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/>
      <c r="R8" s="15"/>
      <c r="S8" s="15"/>
      <c r="T8" s="15"/>
      <c r="U8" s="15">
        <v>1</v>
      </c>
      <c r="V8" s="15"/>
      <c r="W8" s="15"/>
      <c r="X8" s="15"/>
      <c r="Y8" s="22"/>
      <c r="Z8" s="21"/>
      <c r="AA8" s="22"/>
      <c r="AB8" s="15"/>
      <c r="AC8" s="15"/>
      <c r="AD8" s="15"/>
      <c r="AE8" s="15"/>
      <c r="AF8" s="15"/>
      <c r="AG8" s="22"/>
      <c r="AH8" s="25">
        <f t="shared" si="0"/>
        <v>150</v>
      </c>
      <c r="AI8">
        <v>150</v>
      </c>
    </row>
    <row r="9" spans="1:35" x14ac:dyDescent="0.3">
      <c r="A9" s="32" t="s">
        <v>37</v>
      </c>
      <c r="B9" s="21"/>
      <c r="C9" s="15"/>
      <c r="D9" s="15"/>
      <c r="E9" s="15"/>
      <c r="F9" s="15">
        <v>1</v>
      </c>
      <c r="G9" s="15"/>
      <c r="H9" s="15"/>
      <c r="I9" s="15"/>
      <c r="J9" s="15"/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>
        <v>1</v>
      </c>
      <c r="W9" s="15"/>
      <c r="X9" s="15"/>
      <c r="Y9" s="22"/>
      <c r="Z9" s="21"/>
      <c r="AA9" s="22"/>
      <c r="AB9" s="15"/>
      <c r="AC9" s="15"/>
      <c r="AD9" s="15"/>
      <c r="AE9" s="15"/>
      <c r="AF9" s="15"/>
      <c r="AG9" s="22"/>
      <c r="AH9" s="25">
        <f t="shared" si="0"/>
        <v>254</v>
      </c>
      <c r="AI9">
        <v>254</v>
      </c>
    </row>
    <row r="10" spans="1:35" x14ac:dyDescent="0.3">
      <c r="A10" s="32" t="s">
        <v>40</v>
      </c>
      <c r="B10" s="21"/>
      <c r="C10" s="15"/>
      <c r="D10" s="15"/>
      <c r="E10" s="15"/>
      <c r="F10" s="15"/>
      <c r="G10" s="15">
        <v>1</v>
      </c>
      <c r="H10" s="15"/>
      <c r="I10" s="15"/>
      <c r="J10" s="15"/>
      <c r="K10" s="15"/>
      <c r="L10" s="15"/>
      <c r="M10" s="15"/>
      <c r="N10" s="15"/>
      <c r="O10" s="15">
        <v>1</v>
      </c>
      <c r="P10" s="15"/>
      <c r="Q10" s="15"/>
      <c r="R10" s="15"/>
      <c r="S10" s="15"/>
      <c r="T10" s="15"/>
      <c r="U10" s="15"/>
      <c r="V10" s="15"/>
      <c r="W10" s="15">
        <v>1</v>
      </c>
      <c r="X10" s="15"/>
      <c r="Y10" s="22"/>
      <c r="Z10" s="21"/>
      <c r="AA10" s="22"/>
      <c r="AB10" s="15"/>
      <c r="AC10" s="15"/>
      <c r="AD10" s="15"/>
      <c r="AE10" s="15"/>
      <c r="AF10" s="15"/>
      <c r="AG10" s="22"/>
      <c r="AH10" s="25">
        <f>SUMPRODUCT($B$3:$AG$3,B10:AG10)</f>
        <v>96</v>
      </c>
      <c r="AI10">
        <v>96</v>
      </c>
    </row>
    <row r="11" spans="1:35" x14ac:dyDescent="0.3">
      <c r="A11" s="32" t="s">
        <v>38</v>
      </c>
      <c r="B11" s="21"/>
      <c r="C11" s="15"/>
      <c r="D11" s="15"/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5"/>
      <c r="P11" s="15">
        <v>1</v>
      </c>
      <c r="Q11" s="15"/>
      <c r="R11" s="15"/>
      <c r="S11" s="15"/>
      <c r="T11" s="15"/>
      <c r="U11" s="15"/>
      <c r="V11" s="15"/>
      <c r="W11" s="15"/>
      <c r="X11" s="15">
        <v>1</v>
      </c>
      <c r="Y11" s="22"/>
      <c r="Z11" s="21"/>
      <c r="AA11" s="22"/>
      <c r="AB11" s="15"/>
      <c r="AC11" s="15"/>
      <c r="AD11" s="15"/>
      <c r="AE11" s="15"/>
      <c r="AF11" s="15"/>
      <c r="AG11" s="22"/>
      <c r="AH11" s="25">
        <f t="shared" si="0"/>
        <v>20</v>
      </c>
      <c r="AI11">
        <v>20</v>
      </c>
    </row>
    <row r="12" spans="1:35" x14ac:dyDescent="0.3">
      <c r="A12" s="33" t="s">
        <v>41</v>
      </c>
      <c r="B12" s="23"/>
      <c r="C12" s="16"/>
      <c r="D12" s="16"/>
      <c r="E12" s="16"/>
      <c r="F12" s="16"/>
      <c r="G12" s="16"/>
      <c r="H12" s="16"/>
      <c r="I12" s="16">
        <v>1</v>
      </c>
      <c r="J12" s="16"/>
      <c r="K12" s="16"/>
      <c r="L12" s="16"/>
      <c r="M12" s="16"/>
      <c r="N12" s="16"/>
      <c r="O12" s="16"/>
      <c r="P12" s="16"/>
      <c r="Q12" s="16">
        <v>1</v>
      </c>
      <c r="R12" s="16"/>
      <c r="S12" s="16"/>
      <c r="T12" s="16"/>
      <c r="U12" s="16"/>
      <c r="V12" s="16"/>
      <c r="W12" s="16"/>
      <c r="X12" s="16"/>
      <c r="Y12" s="24">
        <v>1</v>
      </c>
      <c r="Z12" s="23"/>
      <c r="AA12" s="24"/>
      <c r="AB12" s="16"/>
      <c r="AC12" s="16"/>
      <c r="AD12" s="16"/>
      <c r="AE12" s="16"/>
      <c r="AF12" s="16"/>
      <c r="AG12" s="24"/>
      <c r="AH12" s="26">
        <f t="shared" si="0"/>
        <v>500</v>
      </c>
      <c r="AI12">
        <v>500</v>
      </c>
    </row>
    <row r="13" spans="1:35" x14ac:dyDescent="0.3">
      <c r="A13" s="32" t="s">
        <v>43</v>
      </c>
      <c r="B13" s="21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2"/>
      <c r="Z13" s="18"/>
      <c r="AA13" s="22"/>
      <c r="AB13" s="18"/>
      <c r="AC13" s="19"/>
      <c r="AD13" s="15"/>
      <c r="AE13" s="15"/>
      <c r="AF13" s="15"/>
      <c r="AG13" s="22"/>
      <c r="AH13" s="25">
        <f t="shared" si="0"/>
        <v>400</v>
      </c>
      <c r="AI13">
        <v>400</v>
      </c>
    </row>
    <row r="14" spans="1:35" x14ac:dyDescent="0.3">
      <c r="A14" s="32" t="s">
        <v>44</v>
      </c>
      <c r="B14" s="21"/>
      <c r="C14" s="15"/>
      <c r="D14" s="15"/>
      <c r="E14" s="15"/>
      <c r="F14" s="15"/>
      <c r="G14" s="15"/>
      <c r="H14" s="15"/>
      <c r="I14" s="15"/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/>
      <c r="S14" s="15"/>
      <c r="T14" s="15"/>
      <c r="U14" s="15"/>
      <c r="V14" s="15"/>
      <c r="W14" s="15"/>
      <c r="X14" s="15"/>
      <c r="Y14" s="22"/>
      <c r="Z14" s="21"/>
      <c r="AA14" s="22"/>
      <c r="AB14" s="21"/>
      <c r="AC14" s="15"/>
      <c r="AD14" s="15"/>
      <c r="AE14" s="15"/>
      <c r="AF14" s="15"/>
      <c r="AG14" s="22"/>
      <c r="AH14" s="25">
        <f t="shared" si="0"/>
        <v>500</v>
      </c>
      <c r="AI14">
        <v>500</v>
      </c>
    </row>
    <row r="15" spans="1:35" x14ac:dyDescent="0.3">
      <c r="A15" s="33" t="s">
        <v>42</v>
      </c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24">
        <v>1</v>
      </c>
      <c r="Z15" s="23"/>
      <c r="AA15" s="24"/>
      <c r="AB15" s="16"/>
      <c r="AC15" s="16"/>
      <c r="AD15" s="16"/>
      <c r="AE15" s="16"/>
      <c r="AF15" s="16"/>
      <c r="AG15" s="24"/>
      <c r="AH15" s="26">
        <f t="shared" si="0"/>
        <v>500</v>
      </c>
      <c r="AI15">
        <v>500</v>
      </c>
    </row>
    <row r="16" spans="1:35" x14ac:dyDescent="0.3">
      <c r="A16" s="39" t="s">
        <v>58</v>
      </c>
      <c r="B16" s="30">
        <v>39</v>
      </c>
      <c r="C16" s="17">
        <v>39</v>
      </c>
      <c r="D16" s="17">
        <v>87</v>
      </c>
      <c r="E16" s="17">
        <v>87</v>
      </c>
      <c r="F16" s="17">
        <v>47</v>
      </c>
      <c r="G16" s="17">
        <v>47</v>
      </c>
      <c r="H16" s="17">
        <v>87</v>
      </c>
      <c r="I16" s="17">
        <v>87</v>
      </c>
      <c r="J16" s="17">
        <v>71</v>
      </c>
      <c r="K16" s="17">
        <v>71</v>
      </c>
      <c r="L16" s="17">
        <v>79</v>
      </c>
      <c r="M16" s="17">
        <v>79</v>
      </c>
      <c r="N16" s="17">
        <v>63</v>
      </c>
      <c r="O16" s="17">
        <v>63</v>
      </c>
      <c r="P16" s="17">
        <v>31</v>
      </c>
      <c r="Q16" s="17">
        <v>31</v>
      </c>
      <c r="R16" s="17">
        <v>103</v>
      </c>
      <c r="S16" s="17">
        <v>103</v>
      </c>
      <c r="T16" s="17">
        <v>47</v>
      </c>
      <c r="U16" s="17">
        <v>47</v>
      </c>
      <c r="V16" s="17">
        <v>119</v>
      </c>
      <c r="W16" s="17">
        <v>119</v>
      </c>
      <c r="X16" s="17">
        <v>47</v>
      </c>
      <c r="Y16" s="17">
        <v>47</v>
      </c>
      <c r="Z16" s="40">
        <v>-1</v>
      </c>
      <c r="AA16" s="43">
        <v>1</v>
      </c>
      <c r="AB16" s="41"/>
      <c r="AC16" s="41"/>
      <c r="AD16" s="41"/>
      <c r="AE16" s="41"/>
      <c r="AF16" s="41"/>
      <c r="AG16" s="42"/>
      <c r="AH16" s="46">
        <f t="shared" si="0"/>
        <v>64000</v>
      </c>
      <c r="AI16">
        <v>64000</v>
      </c>
    </row>
    <row r="17" spans="1:52" x14ac:dyDescent="0.3">
      <c r="A17" s="44" t="s">
        <v>59</v>
      </c>
      <c r="B17" s="21"/>
      <c r="C17" s="15">
        <v>1</v>
      </c>
      <c r="D17" s="15"/>
      <c r="E17" s="15">
        <v>1</v>
      </c>
      <c r="F17" s="15"/>
      <c r="G17" s="15">
        <v>1</v>
      </c>
      <c r="H17" s="15"/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8"/>
      <c r="AA17" s="20"/>
      <c r="AB17" s="19">
        <v>-1</v>
      </c>
      <c r="AC17" s="19">
        <v>1</v>
      </c>
      <c r="AD17" s="19"/>
      <c r="AE17" s="19"/>
      <c r="AF17" s="19"/>
      <c r="AG17" s="20"/>
      <c r="AH17" s="25">
        <f>SUMPRODUCT($B$3:$AG$3,B17:AG17)</f>
        <v>230</v>
      </c>
      <c r="AI17">
        <v>230</v>
      </c>
    </row>
    <row r="18" spans="1:52" x14ac:dyDescent="0.3">
      <c r="A18" s="44" t="s">
        <v>60</v>
      </c>
      <c r="B18" s="21"/>
      <c r="C18" s="15"/>
      <c r="D18" s="15"/>
      <c r="E18" s="15"/>
      <c r="F18" s="15"/>
      <c r="G18" s="15"/>
      <c r="H18" s="15"/>
      <c r="I18" s="15"/>
      <c r="J18" s="15"/>
      <c r="K18" s="15">
        <v>1</v>
      </c>
      <c r="L18" s="15"/>
      <c r="M18" s="15">
        <v>1</v>
      </c>
      <c r="N18" s="15"/>
      <c r="O18" s="15">
        <v>1</v>
      </c>
      <c r="P18" s="15"/>
      <c r="Q18" s="15">
        <v>1</v>
      </c>
      <c r="R18" s="15"/>
      <c r="S18" s="15"/>
      <c r="T18" s="15"/>
      <c r="U18" s="15"/>
      <c r="V18" s="15"/>
      <c r="W18" s="15"/>
      <c r="X18" s="15"/>
      <c r="Y18" s="15"/>
      <c r="Z18" s="21"/>
      <c r="AA18" s="22"/>
      <c r="AB18" s="15"/>
      <c r="AC18" s="15"/>
      <c r="AD18" s="15">
        <v>-1</v>
      </c>
      <c r="AE18" s="15">
        <v>1</v>
      </c>
      <c r="AF18" s="15"/>
      <c r="AG18" s="22"/>
      <c r="AH18" s="25">
        <f t="shared" si="0"/>
        <v>288</v>
      </c>
      <c r="AI18">
        <v>288</v>
      </c>
    </row>
    <row r="19" spans="1:52" x14ac:dyDescent="0.3">
      <c r="A19" s="45" t="s">
        <v>61</v>
      </c>
      <c r="B19" s="2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1</v>
      </c>
      <c r="T19" s="16"/>
      <c r="U19" s="16">
        <v>1</v>
      </c>
      <c r="V19" s="16"/>
      <c r="W19" s="16">
        <v>1</v>
      </c>
      <c r="X19" s="16"/>
      <c r="Y19" s="16">
        <v>1</v>
      </c>
      <c r="Z19" s="23"/>
      <c r="AA19" s="24"/>
      <c r="AB19" s="16"/>
      <c r="AC19" s="16"/>
      <c r="AD19" s="16"/>
      <c r="AE19" s="16"/>
      <c r="AF19" s="16">
        <v>-1</v>
      </c>
      <c r="AG19" s="24">
        <v>1</v>
      </c>
      <c r="AH19" s="26">
        <f t="shared" si="0"/>
        <v>288</v>
      </c>
      <c r="AI19">
        <v>288</v>
      </c>
    </row>
    <row r="20" spans="1:52" ht="15" thickBot="1" x14ac:dyDescent="0.35"/>
    <row r="21" spans="1:52" ht="16.8" customHeight="1" thickTop="1" thickBot="1" x14ac:dyDescent="0.35">
      <c r="AR21" s="1"/>
      <c r="AS21" s="51" t="s">
        <v>4</v>
      </c>
      <c r="AT21" s="52"/>
      <c r="AU21" s="51" t="s">
        <v>5</v>
      </c>
      <c r="AV21" s="52"/>
      <c r="AW21" s="51" t="s">
        <v>6</v>
      </c>
      <c r="AX21" s="52"/>
      <c r="AY21" s="63" t="s">
        <v>7</v>
      </c>
      <c r="AZ21" s="64"/>
    </row>
    <row r="22" spans="1:52" ht="14.4" customHeight="1" x14ac:dyDescent="0.3">
      <c r="AR22" s="65"/>
      <c r="AS22" s="67"/>
      <c r="AT22" s="68"/>
      <c r="AU22" s="67"/>
      <c r="AV22" s="68"/>
      <c r="AW22" s="67"/>
      <c r="AX22" s="68"/>
      <c r="AY22" s="37"/>
      <c r="AZ22" s="4"/>
    </row>
    <row r="23" spans="1:52" ht="29.4" thickBot="1" x14ac:dyDescent="0.35">
      <c r="AR23" s="66"/>
      <c r="AS23" s="3" t="s">
        <v>8</v>
      </c>
      <c r="AT23" s="36" t="s">
        <v>45</v>
      </c>
      <c r="AU23" s="3" t="s">
        <v>8</v>
      </c>
      <c r="AV23" s="36" t="s">
        <v>45</v>
      </c>
      <c r="AW23" s="3" t="s">
        <v>8</v>
      </c>
      <c r="AX23" s="36" t="s">
        <v>45</v>
      </c>
      <c r="AY23" s="3" t="s">
        <v>8</v>
      </c>
      <c r="AZ23" s="5" t="s">
        <v>9</v>
      </c>
    </row>
    <row r="24" spans="1:52" ht="16.8" thickTop="1" thickBot="1" x14ac:dyDescent="0.35">
      <c r="V24" s="50" t="s">
        <v>63</v>
      </c>
      <c r="W24" s="50"/>
      <c r="X24" s="50"/>
      <c r="Y24" s="47">
        <f>SUMPRODUCT(B3:Y3,B16:Y16)</f>
        <v>65176</v>
      </c>
      <c r="AR24" s="6" t="s">
        <v>0</v>
      </c>
      <c r="AS24" s="7">
        <f>$B$3</f>
        <v>202</v>
      </c>
      <c r="AT24" s="8">
        <f>$C$3</f>
        <v>60</v>
      </c>
      <c r="AU24" s="8">
        <f>$J$3</f>
        <v>0</v>
      </c>
      <c r="AV24" s="8">
        <f>$K$3</f>
        <v>0</v>
      </c>
      <c r="AW24" s="8">
        <f>$R$3</f>
        <v>48</v>
      </c>
      <c r="AX24" s="8">
        <f>$S$3</f>
        <v>0</v>
      </c>
      <c r="AY24" s="9">
        <v>250</v>
      </c>
      <c r="AZ24" s="10">
        <v>60</v>
      </c>
    </row>
    <row r="25" spans="1:52" ht="16.2" thickBot="1" x14ac:dyDescent="0.35">
      <c r="V25" s="50" t="s">
        <v>64</v>
      </c>
      <c r="W25" s="50"/>
      <c r="X25" s="50"/>
      <c r="Y25">
        <f>C3+E3+G3+I3</f>
        <v>156</v>
      </c>
      <c r="AR25" s="2" t="s">
        <v>1</v>
      </c>
      <c r="AS25" s="11">
        <f>$D$3</f>
        <v>0</v>
      </c>
      <c r="AT25" s="11">
        <f>$E$3</f>
        <v>0</v>
      </c>
      <c r="AU25" s="11">
        <f>$L$3</f>
        <v>0</v>
      </c>
      <c r="AV25" s="11">
        <f>$M$3</f>
        <v>0</v>
      </c>
      <c r="AW25" s="11">
        <f>$T$3</f>
        <v>70</v>
      </c>
      <c r="AX25" s="11">
        <f>$U$3</f>
        <v>150</v>
      </c>
      <c r="AY25" s="12">
        <v>70</v>
      </c>
      <c r="AZ25" s="13">
        <v>150</v>
      </c>
    </row>
    <row r="26" spans="1:52" ht="16.2" thickBot="1" x14ac:dyDescent="0.35">
      <c r="V26" s="50" t="s">
        <v>65</v>
      </c>
      <c r="W26" s="50"/>
      <c r="X26" s="50"/>
      <c r="Y26">
        <f>K3+M3+O3+Q3</f>
        <v>288</v>
      </c>
      <c r="AR26" s="2" t="s">
        <v>3</v>
      </c>
      <c r="AS26" s="11">
        <f>$F$3</f>
        <v>42</v>
      </c>
      <c r="AT26" s="11">
        <f>$G$3</f>
        <v>96</v>
      </c>
      <c r="AU26" s="11">
        <f>$N$3</f>
        <v>212</v>
      </c>
      <c r="AV26" s="11">
        <f>$O$3</f>
        <v>0</v>
      </c>
      <c r="AW26" s="11">
        <f>$V$3</f>
        <v>0</v>
      </c>
      <c r="AX26" s="11">
        <f>$W$3</f>
        <v>0</v>
      </c>
      <c r="AY26" s="12">
        <v>254</v>
      </c>
      <c r="AZ26" s="13">
        <v>96</v>
      </c>
    </row>
    <row r="27" spans="1:52" ht="16.2" thickBot="1" x14ac:dyDescent="0.35">
      <c r="V27" s="50" t="s">
        <v>66</v>
      </c>
      <c r="W27" s="50"/>
      <c r="X27" s="50"/>
      <c r="Y27">
        <f>S3+U3+W3+Y3</f>
        <v>362</v>
      </c>
      <c r="AR27" s="2" t="s">
        <v>2</v>
      </c>
      <c r="AS27" s="11">
        <f>$H$3</f>
        <v>0</v>
      </c>
      <c r="AT27" s="11">
        <f>$I$3</f>
        <v>0</v>
      </c>
      <c r="AU27" s="11">
        <f>$P$3</f>
        <v>0</v>
      </c>
      <c r="AV27" s="11">
        <f>$Q$3</f>
        <v>288</v>
      </c>
      <c r="AW27" s="11">
        <f>$X$3</f>
        <v>20</v>
      </c>
      <c r="AX27" s="11">
        <f>$Y$3</f>
        <v>212</v>
      </c>
      <c r="AY27" s="12">
        <v>20</v>
      </c>
      <c r="AZ27" s="13">
        <v>500</v>
      </c>
    </row>
    <row r="28" spans="1:52" ht="16.8" customHeight="1" thickTop="1" thickBot="1" x14ac:dyDescent="0.35">
      <c r="AR28" s="34" t="s">
        <v>46</v>
      </c>
      <c r="AS28" s="35">
        <f>SUM(AS24:AS27)</f>
        <v>244</v>
      </c>
      <c r="AT28" s="35">
        <f>SUM(AT24:AT27)</f>
        <v>156</v>
      </c>
      <c r="AU28" s="35">
        <f>SUM(AU24:AU27)</f>
        <v>212</v>
      </c>
      <c r="AV28" s="35">
        <f>SUM(AV24:AV27)</f>
        <v>288</v>
      </c>
      <c r="AW28" s="35">
        <f t="shared" ref="AW28" si="1">SUM(AW24:AW27)</f>
        <v>138</v>
      </c>
      <c r="AX28" s="35">
        <f>SUM(AX24:AX27)</f>
        <v>362</v>
      </c>
      <c r="AY28" s="61">
        <f>SUM(AS28:AX28)</f>
        <v>1400</v>
      </c>
      <c r="AZ28" s="62"/>
    </row>
    <row r="29" spans="1:52" ht="15.6" thickTop="1" thickBot="1" x14ac:dyDescent="0.35"/>
    <row r="30" spans="1:52" ht="16.8" thickTop="1" thickBot="1" x14ac:dyDescent="0.35">
      <c r="U30" s="1"/>
      <c r="V30" s="51" t="s">
        <v>4</v>
      </c>
      <c r="W30" s="52"/>
      <c r="X30" s="51" t="s">
        <v>5</v>
      </c>
      <c r="Y30" s="52"/>
      <c r="Z30" s="51" t="s">
        <v>6</v>
      </c>
      <c r="AA30" s="52"/>
      <c r="AB30" s="63" t="s">
        <v>7</v>
      </c>
      <c r="AC30" s="64"/>
    </row>
    <row r="31" spans="1:52" x14ac:dyDescent="0.3">
      <c r="U31" s="65"/>
      <c r="V31" s="67"/>
      <c r="W31" s="68"/>
      <c r="X31" s="67"/>
      <c r="Y31" s="68"/>
      <c r="Z31" s="67"/>
      <c r="AA31" s="68"/>
      <c r="AB31" s="49"/>
      <c r="AC31" s="4"/>
      <c r="AI31" s="70" t="s">
        <v>47</v>
      </c>
      <c r="AJ31" s="71"/>
    </row>
    <row r="32" spans="1:52" ht="29.4" thickBot="1" x14ac:dyDescent="0.35">
      <c r="U32" s="66"/>
      <c r="V32" s="3" t="s">
        <v>8</v>
      </c>
      <c r="W32" s="36" t="s">
        <v>45</v>
      </c>
      <c r="X32" s="3" t="s">
        <v>8</v>
      </c>
      <c r="Y32" s="36" t="s">
        <v>45</v>
      </c>
      <c r="Z32" s="3" t="s">
        <v>8</v>
      </c>
      <c r="AA32" s="36" t="s">
        <v>45</v>
      </c>
      <c r="AB32" s="3" t="s">
        <v>8</v>
      </c>
      <c r="AC32" s="5" t="s">
        <v>9</v>
      </c>
      <c r="AI32" s="72">
        <f>AS25+AT25+AS27+AT27+AU25+AV25+AW24+AX24+AW26+AX26</f>
        <v>48</v>
      </c>
      <c r="AJ32" s="73"/>
    </row>
    <row r="33" spans="21:29" ht="30" thickTop="1" thickBot="1" x14ac:dyDescent="0.35">
      <c r="U33" s="6" t="s">
        <v>0</v>
      </c>
      <c r="V33" s="7">
        <f>$B$3</f>
        <v>202</v>
      </c>
      <c r="W33" s="8">
        <f>$C$3</f>
        <v>60</v>
      </c>
      <c r="X33" s="8">
        <f>$J$3</f>
        <v>0</v>
      </c>
      <c r="Y33" s="8">
        <f>$K$3</f>
        <v>0</v>
      </c>
      <c r="Z33" s="8">
        <f>$R$3</f>
        <v>48</v>
      </c>
      <c r="AA33" s="8">
        <f>$S$3</f>
        <v>0</v>
      </c>
      <c r="AB33" s="9">
        <v>250</v>
      </c>
      <c r="AC33" s="10">
        <v>60</v>
      </c>
    </row>
    <row r="34" spans="21:29" ht="29.4" thickBot="1" x14ac:dyDescent="0.35">
      <c r="U34" s="2" t="s">
        <v>1</v>
      </c>
      <c r="V34" s="11">
        <f>$D$3</f>
        <v>0</v>
      </c>
      <c r="W34" s="11">
        <f>$E$3</f>
        <v>0</v>
      </c>
      <c r="X34" s="11">
        <f>$L$3</f>
        <v>0</v>
      </c>
      <c r="Y34" s="11">
        <f>$M$3</f>
        <v>0</v>
      </c>
      <c r="Z34" s="11">
        <f>$T$3</f>
        <v>70</v>
      </c>
      <c r="AA34" s="11">
        <f>$U$3</f>
        <v>150</v>
      </c>
      <c r="AB34" s="12">
        <v>70</v>
      </c>
      <c r="AC34" s="13">
        <v>150</v>
      </c>
    </row>
    <row r="35" spans="21:29" ht="29.4" thickBot="1" x14ac:dyDescent="0.35">
      <c r="U35" s="2" t="s">
        <v>3</v>
      </c>
      <c r="V35" s="11">
        <f>$F$3</f>
        <v>42</v>
      </c>
      <c r="W35" s="11">
        <f>$G$3</f>
        <v>96</v>
      </c>
      <c r="X35" s="11">
        <f>$N$3</f>
        <v>212</v>
      </c>
      <c r="Y35" s="11">
        <f>$O$3</f>
        <v>0</v>
      </c>
      <c r="Z35" s="11">
        <f>$V$3</f>
        <v>0</v>
      </c>
      <c r="AA35" s="11">
        <f>$W$3</f>
        <v>0</v>
      </c>
      <c r="AB35" s="12">
        <v>254</v>
      </c>
      <c r="AC35" s="13">
        <v>96</v>
      </c>
    </row>
    <row r="36" spans="21:29" ht="29.4" thickBot="1" x14ac:dyDescent="0.35">
      <c r="U36" s="2" t="s">
        <v>2</v>
      </c>
      <c r="V36" s="11">
        <f>$H$3</f>
        <v>0</v>
      </c>
      <c r="W36" s="11">
        <f>$I$3</f>
        <v>0</v>
      </c>
      <c r="X36" s="11">
        <f>$P$3</f>
        <v>0</v>
      </c>
      <c r="Y36" s="11">
        <f>$Q$3</f>
        <v>288</v>
      </c>
      <c r="Z36" s="11">
        <f>$X$3</f>
        <v>20</v>
      </c>
      <c r="AA36" s="11">
        <f>$Y$3</f>
        <v>212</v>
      </c>
      <c r="AB36" s="12">
        <v>20</v>
      </c>
      <c r="AC36" s="13">
        <v>500</v>
      </c>
    </row>
    <row r="37" spans="21:29" ht="15.6" thickTop="1" thickBot="1" x14ac:dyDescent="0.35">
      <c r="U37" s="34" t="s">
        <v>46</v>
      </c>
      <c r="V37" s="35">
        <f>SUM(V33:V36)</f>
        <v>244</v>
      </c>
      <c r="W37" s="35">
        <f>SUM(W33:W36)</f>
        <v>156</v>
      </c>
      <c r="X37" s="35">
        <f>SUM(X33:X36)</f>
        <v>212</v>
      </c>
      <c r="Y37" s="35">
        <f>SUM(Y33:Y36)</f>
        <v>288</v>
      </c>
      <c r="Z37" s="35">
        <f t="shared" ref="Z37" si="2">SUM(Z33:Z36)</f>
        <v>138</v>
      </c>
      <c r="AA37" s="35">
        <f>SUM(AA33:AA36)</f>
        <v>362</v>
      </c>
      <c r="AB37" s="61">
        <f>SUM(V37:AA37)</f>
        <v>1400</v>
      </c>
      <c r="AC37" s="62"/>
    </row>
    <row r="38" spans="21:29" ht="15" thickTop="1" x14ac:dyDescent="0.3"/>
  </sheetData>
  <mergeCells count="27">
    <mergeCell ref="U31:U32"/>
    <mergeCell ref="V31:W31"/>
    <mergeCell ref="X31:Y31"/>
    <mergeCell ref="Z31:AA31"/>
    <mergeCell ref="AB37:AC37"/>
    <mergeCell ref="V24:X24"/>
    <mergeCell ref="B1:Y1"/>
    <mergeCell ref="Z1:AA1"/>
    <mergeCell ref="AB1:AG1"/>
    <mergeCell ref="AS21:AT21"/>
    <mergeCell ref="AI32:AJ32"/>
    <mergeCell ref="AY21:AZ21"/>
    <mergeCell ref="AR22:AR23"/>
    <mergeCell ref="AS22:AT22"/>
    <mergeCell ref="AU22:AV22"/>
    <mergeCell ref="AW22:AX22"/>
    <mergeCell ref="AU21:AV21"/>
    <mergeCell ref="AW21:AX21"/>
    <mergeCell ref="V25:X25"/>
    <mergeCell ref="V26:X26"/>
    <mergeCell ref="V27:X27"/>
    <mergeCell ref="AY28:AZ28"/>
    <mergeCell ref="AI31:AJ31"/>
    <mergeCell ref="V30:W30"/>
    <mergeCell ref="X30:Y30"/>
    <mergeCell ref="Z30:AA30"/>
    <mergeCell ref="AB30:AC3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3" r:id="rId4">
          <objectPr defaultSize="0" r:id="rId5">
            <anchor moveWithCells="1">
              <from>
                <xdr:col>1</xdr:col>
                <xdr:colOff>22860</xdr:colOff>
                <xdr:row>21</xdr:row>
                <xdr:rowOff>22860</xdr:rowOff>
              </from>
              <to>
                <xdr:col>15</xdr:col>
                <xdr:colOff>342900</xdr:colOff>
                <xdr:row>59</xdr:row>
                <xdr:rowOff>0</xdr:rowOff>
              </to>
            </anchor>
          </objectPr>
        </oleObject>
      </mc:Choice>
      <mc:Fallback>
        <oleObject progId="Document" shapeId="5123" r:id="rId4"/>
      </mc:Fallback>
    </mc:AlternateContent>
    <mc:AlternateContent xmlns:mc="http://schemas.openxmlformats.org/markup-compatibility/2006">
      <mc:Choice Requires="x14">
        <oleObject progId="Document" shapeId="5124" r:id="rId6">
          <objectPr defaultSize="0" autoPict="0" r:id="rId7">
            <anchor moveWithCells="1">
              <from>
                <xdr:col>17</xdr:col>
                <xdr:colOff>0</xdr:colOff>
                <xdr:row>21</xdr:row>
                <xdr:rowOff>30480</xdr:rowOff>
              </from>
              <to>
                <xdr:col>29</xdr:col>
                <xdr:colOff>259080</xdr:colOff>
                <xdr:row>52</xdr:row>
                <xdr:rowOff>76200</xdr:rowOff>
              </to>
            </anchor>
          </objectPr>
        </oleObject>
      </mc:Choice>
      <mc:Fallback>
        <oleObject progId="Document" shapeId="512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1B85-2CAF-4D5A-B7A9-0CA892B3A291}">
  <dimension ref="A1:CJ48"/>
  <sheetViews>
    <sheetView tabSelected="1" zoomScale="85" zoomScaleNormal="85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Q45" sqref="Q45"/>
    </sheetView>
  </sheetViews>
  <sheetFormatPr defaultRowHeight="14.4" x14ac:dyDescent="0.3"/>
  <cols>
    <col min="1" max="1" width="23.21875" customWidth="1"/>
    <col min="34" max="35" width="8.88671875" customWidth="1"/>
  </cols>
  <sheetData>
    <row r="1" spans="1:88" x14ac:dyDescent="0.3">
      <c r="B1" s="74" t="s">
        <v>68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5"/>
      <c r="R1" s="76" t="s">
        <v>69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5"/>
      <c r="AH1" s="76" t="s">
        <v>70</v>
      </c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5"/>
      <c r="AX1" s="76" t="s">
        <v>71</v>
      </c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5"/>
      <c r="BN1" s="77" t="s">
        <v>72</v>
      </c>
      <c r="BO1" s="78"/>
      <c r="BP1" s="78"/>
      <c r="BQ1" s="78"/>
      <c r="BR1" s="78"/>
      <c r="BS1" s="78"/>
      <c r="BT1" s="78"/>
      <c r="BU1" s="79"/>
      <c r="BV1" s="80" t="s">
        <v>73</v>
      </c>
      <c r="BW1" s="81"/>
      <c r="BX1" s="81"/>
      <c r="BY1" s="82"/>
      <c r="BZ1" s="83" t="s">
        <v>74</v>
      </c>
      <c r="CA1" s="84"/>
      <c r="CB1" s="84"/>
      <c r="CC1" s="85"/>
    </row>
    <row r="2" spans="1:88" ht="15" thickBot="1" x14ac:dyDescent="0.35">
      <c r="B2" s="86" t="s">
        <v>75</v>
      </c>
      <c r="C2" s="86" t="s">
        <v>76</v>
      </c>
      <c r="D2" s="86" t="s">
        <v>77</v>
      </c>
      <c r="E2" s="86" t="s">
        <v>78</v>
      </c>
      <c r="F2" s="86" t="s">
        <v>79</v>
      </c>
      <c r="G2" s="86" t="s">
        <v>80</v>
      </c>
      <c r="H2" s="86" t="s">
        <v>81</v>
      </c>
      <c r="I2" s="86" t="s">
        <v>82</v>
      </c>
      <c r="J2" s="86" t="s">
        <v>83</v>
      </c>
      <c r="K2" s="86" t="s">
        <v>84</v>
      </c>
      <c r="L2" s="86" t="s">
        <v>85</v>
      </c>
      <c r="M2" s="86" t="s">
        <v>86</v>
      </c>
      <c r="N2" s="86" t="s">
        <v>87</v>
      </c>
      <c r="O2" s="86" t="s">
        <v>88</v>
      </c>
      <c r="P2" s="86" t="s">
        <v>89</v>
      </c>
      <c r="Q2" s="87" t="s">
        <v>90</v>
      </c>
      <c r="R2" s="86" t="s">
        <v>91</v>
      </c>
      <c r="S2" s="86" t="s">
        <v>92</v>
      </c>
      <c r="T2" s="86" t="s">
        <v>93</v>
      </c>
      <c r="U2" s="86" t="s">
        <v>94</v>
      </c>
      <c r="V2" s="86" t="s">
        <v>95</v>
      </c>
      <c r="W2" s="86" t="s">
        <v>96</v>
      </c>
      <c r="X2" s="86" t="s">
        <v>97</v>
      </c>
      <c r="Y2" s="86" t="s">
        <v>98</v>
      </c>
      <c r="Z2" s="86" t="s">
        <v>99</v>
      </c>
      <c r="AA2" s="86" t="s">
        <v>100</v>
      </c>
      <c r="AB2" s="86" t="s">
        <v>101</v>
      </c>
      <c r="AC2" s="86" t="s">
        <v>102</v>
      </c>
      <c r="AD2" s="86" t="s">
        <v>103</v>
      </c>
      <c r="AE2" s="86" t="s">
        <v>104</v>
      </c>
      <c r="AF2" s="86" t="s">
        <v>105</v>
      </c>
      <c r="AG2" s="87" t="s">
        <v>106</v>
      </c>
      <c r="AH2" s="86" t="s">
        <v>107</v>
      </c>
      <c r="AI2" s="86" t="s">
        <v>108</v>
      </c>
      <c r="AJ2" s="86" t="s">
        <v>109</v>
      </c>
      <c r="AK2" s="86" t="s">
        <v>110</v>
      </c>
      <c r="AL2" s="86" t="s">
        <v>111</v>
      </c>
      <c r="AM2" s="86" t="s">
        <v>112</v>
      </c>
      <c r="AN2" s="86" t="s">
        <v>113</v>
      </c>
      <c r="AO2" s="86" t="s">
        <v>114</v>
      </c>
      <c r="AP2" s="86" t="s">
        <v>115</v>
      </c>
      <c r="AQ2" s="86" t="s">
        <v>116</v>
      </c>
      <c r="AR2" s="86" t="s">
        <v>117</v>
      </c>
      <c r="AS2" s="86" t="s">
        <v>118</v>
      </c>
      <c r="AT2" s="86" t="s">
        <v>119</v>
      </c>
      <c r="AU2" s="86" t="s">
        <v>120</v>
      </c>
      <c r="AV2" s="86" t="s">
        <v>121</v>
      </c>
      <c r="AW2" s="87" t="s">
        <v>122</v>
      </c>
      <c r="AX2" s="86" t="s">
        <v>123</v>
      </c>
      <c r="AY2" s="86" t="s">
        <v>124</v>
      </c>
      <c r="AZ2" s="86" t="s">
        <v>125</v>
      </c>
      <c r="BA2" s="86" t="s">
        <v>126</v>
      </c>
      <c r="BB2" s="86" t="s">
        <v>127</v>
      </c>
      <c r="BC2" s="86" t="s">
        <v>128</v>
      </c>
      <c r="BD2" s="86" t="s">
        <v>129</v>
      </c>
      <c r="BE2" s="86" t="s">
        <v>130</v>
      </c>
      <c r="BF2" s="86" t="s">
        <v>131</v>
      </c>
      <c r="BG2" s="86" t="s">
        <v>132</v>
      </c>
      <c r="BH2" s="86" t="s">
        <v>133</v>
      </c>
      <c r="BI2" s="86" t="s">
        <v>134</v>
      </c>
      <c r="BJ2" s="86" t="s">
        <v>135</v>
      </c>
      <c r="BK2" s="86" t="s">
        <v>136</v>
      </c>
      <c r="BL2" s="86" t="s">
        <v>137</v>
      </c>
      <c r="BM2" s="87" t="s">
        <v>138</v>
      </c>
      <c r="BN2" s="88" t="s">
        <v>139</v>
      </c>
      <c r="BO2" s="86" t="s">
        <v>140</v>
      </c>
      <c r="BP2" s="86" t="s">
        <v>141</v>
      </c>
      <c r="BQ2" s="86" t="s">
        <v>142</v>
      </c>
      <c r="BR2" s="86" t="s">
        <v>143</v>
      </c>
      <c r="BS2" s="86" t="s">
        <v>144</v>
      </c>
      <c r="BT2" s="86" t="s">
        <v>145</v>
      </c>
      <c r="BU2" s="87" t="s">
        <v>146</v>
      </c>
      <c r="BV2" s="86" t="s">
        <v>147</v>
      </c>
      <c r="BW2" s="86" t="s">
        <v>148</v>
      </c>
      <c r="BX2" s="86" t="s">
        <v>149</v>
      </c>
      <c r="BY2" s="87" t="s">
        <v>150</v>
      </c>
      <c r="BZ2" s="86" t="s">
        <v>151</v>
      </c>
      <c r="CA2" s="86" t="s">
        <v>152</v>
      </c>
      <c r="CB2" s="86" t="s">
        <v>153</v>
      </c>
      <c r="CC2" s="87" t="s">
        <v>154</v>
      </c>
      <c r="CG2" s="89" t="s">
        <v>155</v>
      </c>
      <c r="CH2" s="89"/>
      <c r="CI2" s="89"/>
      <c r="CJ2" s="89"/>
    </row>
    <row r="3" spans="1:88" ht="15.6" thickTop="1" thickBot="1" x14ac:dyDescent="0.35">
      <c r="B3" s="90">
        <v>0</v>
      </c>
      <c r="C3" s="90">
        <v>0</v>
      </c>
      <c r="D3" s="90">
        <v>0</v>
      </c>
      <c r="E3" s="90">
        <v>0</v>
      </c>
      <c r="F3" s="90">
        <v>0</v>
      </c>
      <c r="G3" s="90">
        <v>0</v>
      </c>
      <c r="H3" s="90">
        <v>0</v>
      </c>
      <c r="I3" s="90">
        <v>1</v>
      </c>
      <c r="J3" s="90">
        <v>0</v>
      </c>
      <c r="K3" s="90">
        <v>0</v>
      </c>
      <c r="L3" s="90">
        <v>0</v>
      </c>
      <c r="M3" s="90">
        <v>0</v>
      </c>
      <c r="N3" s="90">
        <v>1</v>
      </c>
      <c r="O3" s="90">
        <v>0</v>
      </c>
      <c r="P3" s="90">
        <v>1</v>
      </c>
      <c r="Q3" s="91">
        <v>1</v>
      </c>
      <c r="R3" s="90">
        <v>0</v>
      </c>
      <c r="S3" s="90">
        <v>1</v>
      </c>
      <c r="T3" s="90">
        <v>0</v>
      </c>
      <c r="U3" s="90">
        <v>1</v>
      </c>
      <c r="V3" s="90">
        <v>0</v>
      </c>
      <c r="W3" s="90">
        <v>0</v>
      </c>
      <c r="X3" s="90">
        <v>0</v>
      </c>
      <c r="Y3" s="90">
        <v>0</v>
      </c>
      <c r="Z3" s="90">
        <v>1</v>
      </c>
      <c r="AA3" s="90">
        <v>0</v>
      </c>
      <c r="AB3" s="90">
        <v>0</v>
      </c>
      <c r="AC3" s="90">
        <v>1</v>
      </c>
      <c r="AD3" s="90">
        <v>0</v>
      </c>
      <c r="AE3" s="90">
        <v>0</v>
      </c>
      <c r="AF3" s="90">
        <v>0</v>
      </c>
      <c r="AG3" s="91">
        <v>0</v>
      </c>
      <c r="AH3" s="90">
        <v>1</v>
      </c>
      <c r="AI3" s="90">
        <v>0</v>
      </c>
      <c r="AJ3" s="90">
        <v>0</v>
      </c>
      <c r="AK3" s="90">
        <v>0</v>
      </c>
      <c r="AL3" s="90">
        <v>0</v>
      </c>
      <c r="AM3" s="90">
        <v>1</v>
      </c>
      <c r="AN3" s="90">
        <v>1</v>
      </c>
      <c r="AO3" s="90">
        <v>0</v>
      </c>
      <c r="AP3" s="90">
        <v>0</v>
      </c>
      <c r="AQ3" s="90">
        <v>1</v>
      </c>
      <c r="AR3" s="90">
        <v>0</v>
      </c>
      <c r="AS3" s="90">
        <v>0</v>
      </c>
      <c r="AT3" s="90">
        <v>0</v>
      </c>
      <c r="AU3" s="90">
        <v>0</v>
      </c>
      <c r="AV3" s="90">
        <v>0</v>
      </c>
      <c r="AW3" s="91">
        <v>0</v>
      </c>
      <c r="AX3" s="90">
        <v>0</v>
      </c>
      <c r="AY3" s="90">
        <v>0</v>
      </c>
      <c r="AZ3" s="90">
        <v>1</v>
      </c>
      <c r="BA3" s="90">
        <v>0</v>
      </c>
      <c r="BB3" s="90">
        <v>1</v>
      </c>
      <c r="BC3" s="90">
        <v>0</v>
      </c>
      <c r="BD3" s="90">
        <v>0</v>
      </c>
      <c r="BE3" s="90">
        <v>0</v>
      </c>
      <c r="BF3" s="90">
        <v>0</v>
      </c>
      <c r="BG3" s="90">
        <v>0</v>
      </c>
      <c r="BH3" s="90">
        <v>1</v>
      </c>
      <c r="BI3" s="90">
        <v>0</v>
      </c>
      <c r="BJ3" s="90">
        <v>0</v>
      </c>
      <c r="BK3" s="90">
        <v>1</v>
      </c>
      <c r="BL3" s="90">
        <v>0</v>
      </c>
      <c r="BM3" s="91">
        <v>0</v>
      </c>
      <c r="BN3" s="90">
        <v>1.5</v>
      </c>
      <c r="BO3" s="90">
        <v>0</v>
      </c>
      <c r="BP3" s="90">
        <v>0</v>
      </c>
      <c r="BQ3" s="90">
        <v>0.5</v>
      </c>
      <c r="BR3" s="90">
        <v>0</v>
      </c>
      <c r="BS3" s="90">
        <v>0.5</v>
      </c>
      <c r="BT3" s="90">
        <v>0</v>
      </c>
      <c r="BU3" s="92">
        <v>0.5</v>
      </c>
      <c r="BV3" s="90">
        <v>1</v>
      </c>
      <c r="BW3" s="90">
        <v>1</v>
      </c>
      <c r="BX3" s="90">
        <v>1</v>
      </c>
      <c r="BY3" s="91">
        <v>0</v>
      </c>
      <c r="BZ3" s="90">
        <v>1</v>
      </c>
      <c r="CA3" s="90">
        <v>1</v>
      </c>
      <c r="CB3" s="90">
        <v>0</v>
      </c>
      <c r="CC3" s="92">
        <v>1</v>
      </c>
    </row>
    <row r="4" spans="1:88" ht="16.2" thickBot="1" x14ac:dyDescent="0.3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7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7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7"/>
      <c r="BN4" s="86">
        <v>1</v>
      </c>
      <c r="BO4" s="86">
        <v>1</v>
      </c>
      <c r="BP4" s="86">
        <v>1</v>
      </c>
      <c r="BQ4" s="86">
        <v>1</v>
      </c>
      <c r="BR4" s="86">
        <v>1</v>
      </c>
      <c r="BS4" s="86">
        <v>1</v>
      </c>
      <c r="BT4" s="86">
        <v>1</v>
      </c>
      <c r="BU4" s="87">
        <v>1</v>
      </c>
      <c r="BV4" s="86"/>
      <c r="BW4" s="86"/>
      <c r="BX4" s="86"/>
      <c r="BY4" s="87"/>
      <c r="BZ4" s="86"/>
      <c r="CA4" s="86"/>
      <c r="CB4" s="86"/>
      <c r="CC4" s="86"/>
      <c r="CD4" s="93">
        <f>SUMPRODUCT(B3:CC3,B4:CC4)/4</f>
        <v>0.75</v>
      </c>
    </row>
    <row r="5" spans="1:88" ht="15" thickTop="1" x14ac:dyDescent="0.3">
      <c r="A5" s="22" t="s">
        <v>156</v>
      </c>
      <c r="B5">
        <v>1</v>
      </c>
      <c r="Q5" s="22"/>
      <c r="R5">
        <v>1</v>
      </c>
      <c r="AG5" s="22"/>
      <c r="AH5">
        <v>1</v>
      </c>
      <c r="AW5" s="22"/>
      <c r="AX5">
        <v>1</v>
      </c>
      <c r="BM5" s="22"/>
      <c r="BU5" s="22"/>
      <c r="BY5" s="22"/>
      <c r="CD5" s="22">
        <f>SUMPRODUCT($B$3:$CC$3,B5:CC5)</f>
        <v>1</v>
      </c>
      <c r="CE5">
        <v>1</v>
      </c>
    </row>
    <row r="6" spans="1:88" x14ac:dyDescent="0.3">
      <c r="A6" s="22"/>
      <c r="C6">
        <v>1</v>
      </c>
      <c r="Q6" s="22"/>
      <c r="S6">
        <v>1</v>
      </c>
      <c r="AG6" s="22"/>
      <c r="AI6">
        <v>1</v>
      </c>
      <c r="AW6" s="22"/>
      <c r="AY6">
        <v>1</v>
      </c>
      <c r="BM6" s="22"/>
      <c r="BU6" s="22"/>
      <c r="BY6" s="22"/>
      <c r="CD6" s="22">
        <f t="shared" ref="CD6:CD20" si="0">SUMPRODUCT($B$3:$CC$3,B6:CC6)</f>
        <v>1</v>
      </c>
      <c r="CE6">
        <v>1</v>
      </c>
    </row>
    <row r="7" spans="1:88" x14ac:dyDescent="0.3">
      <c r="A7" s="22"/>
      <c r="D7">
        <v>1</v>
      </c>
      <c r="Q7" s="22"/>
      <c r="T7">
        <v>1</v>
      </c>
      <c r="AG7" s="22"/>
      <c r="AJ7">
        <v>1</v>
      </c>
      <c r="AW7" s="22"/>
      <c r="AZ7">
        <v>1</v>
      </c>
      <c r="BM7" s="22"/>
      <c r="BU7" s="22"/>
      <c r="BY7" s="22"/>
      <c r="CD7" s="22">
        <f t="shared" si="0"/>
        <v>1</v>
      </c>
      <c r="CE7">
        <v>1</v>
      </c>
    </row>
    <row r="8" spans="1:88" x14ac:dyDescent="0.3">
      <c r="A8" s="22"/>
      <c r="E8">
        <v>1</v>
      </c>
      <c r="Q8" s="22"/>
      <c r="U8">
        <v>1</v>
      </c>
      <c r="AG8" s="22"/>
      <c r="AK8">
        <v>1</v>
      </c>
      <c r="AW8" s="22"/>
      <c r="BA8">
        <v>1</v>
      </c>
      <c r="BM8" s="22"/>
      <c r="BU8" s="22"/>
      <c r="BY8" s="22"/>
      <c r="CD8" s="22">
        <f t="shared" si="0"/>
        <v>1</v>
      </c>
      <c r="CE8">
        <v>1</v>
      </c>
    </row>
    <row r="9" spans="1:88" x14ac:dyDescent="0.3">
      <c r="A9" s="22"/>
      <c r="F9">
        <v>1</v>
      </c>
      <c r="Q9" s="22"/>
      <c r="V9">
        <v>1</v>
      </c>
      <c r="AG9" s="22"/>
      <c r="AL9">
        <v>1</v>
      </c>
      <c r="AW9" s="22"/>
      <c r="BB9">
        <v>1</v>
      </c>
      <c r="BM9" s="22"/>
      <c r="BU9" s="22"/>
      <c r="BY9" s="22"/>
      <c r="CD9" s="22">
        <f t="shared" si="0"/>
        <v>1</v>
      </c>
      <c r="CE9">
        <v>1</v>
      </c>
    </row>
    <row r="10" spans="1:88" x14ac:dyDescent="0.3">
      <c r="A10" s="22"/>
      <c r="G10">
        <v>1</v>
      </c>
      <c r="Q10" s="22"/>
      <c r="W10">
        <v>1</v>
      </c>
      <c r="AG10" s="22"/>
      <c r="AM10">
        <v>1</v>
      </c>
      <c r="AW10" s="22"/>
      <c r="BC10">
        <v>1</v>
      </c>
      <c r="BM10" s="22"/>
      <c r="BU10" s="22"/>
      <c r="BY10" s="22"/>
      <c r="CD10" s="22">
        <f t="shared" si="0"/>
        <v>1</v>
      </c>
      <c r="CE10">
        <v>1</v>
      </c>
    </row>
    <row r="11" spans="1:88" x14ac:dyDescent="0.3">
      <c r="A11" s="22"/>
      <c r="H11">
        <v>1</v>
      </c>
      <c r="Q11" s="22"/>
      <c r="X11">
        <v>1</v>
      </c>
      <c r="AG11" s="22"/>
      <c r="AN11">
        <v>1</v>
      </c>
      <c r="AW11" s="22"/>
      <c r="BD11">
        <v>1</v>
      </c>
      <c r="BM11" s="22"/>
      <c r="BU11" s="22"/>
      <c r="BY11" s="22"/>
      <c r="CD11" s="22">
        <f t="shared" si="0"/>
        <v>1</v>
      </c>
      <c r="CE11">
        <v>1</v>
      </c>
    </row>
    <row r="12" spans="1:88" x14ac:dyDescent="0.3">
      <c r="A12" s="22"/>
      <c r="I12">
        <v>1</v>
      </c>
      <c r="Q12" s="22"/>
      <c r="Y12">
        <v>1</v>
      </c>
      <c r="AG12" s="22"/>
      <c r="AO12">
        <v>1</v>
      </c>
      <c r="AW12" s="22"/>
      <c r="BE12">
        <v>1</v>
      </c>
      <c r="BM12" s="22"/>
      <c r="BU12" s="22"/>
      <c r="BY12" s="22"/>
      <c r="CD12" s="22">
        <f t="shared" si="0"/>
        <v>1</v>
      </c>
      <c r="CE12">
        <v>1</v>
      </c>
    </row>
    <row r="13" spans="1:88" x14ac:dyDescent="0.3">
      <c r="A13" s="22"/>
      <c r="J13">
        <v>1</v>
      </c>
      <c r="Q13" s="22"/>
      <c r="Z13">
        <v>1</v>
      </c>
      <c r="AG13" s="22"/>
      <c r="AP13">
        <v>1</v>
      </c>
      <c r="AW13" s="22"/>
      <c r="BF13">
        <v>1</v>
      </c>
      <c r="BM13" s="22"/>
      <c r="BU13" s="22"/>
      <c r="BY13" s="22"/>
      <c r="CD13" s="22">
        <f t="shared" si="0"/>
        <v>1</v>
      </c>
      <c r="CE13">
        <v>1</v>
      </c>
    </row>
    <row r="14" spans="1:88" x14ac:dyDescent="0.3">
      <c r="A14" s="22"/>
      <c r="K14">
        <v>1</v>
      </c>
      <c r="Q14" s="22"/>
      <c r="AA14">
        <v>1</v>
      </c>
      <c r="AG14" s="22"/>
      <c r="AQ14">
        <v>1</v>
      </c>
      <c r="AW14" s="22"/>
      <c r="BG14">
        <v>1</v>
      </c>
      <c r="BM14" s="22"/>
      <c r="BU14" s="22"/>
      <c r="BY14" s="22"/>
      <c r="CD14" s="22">
        <f t="shared" si="0"/>
        <v>1</v>
      </c>
      <c r="CE14">
        <v>1</v>
      </c>
    </row>
    <row r="15" spans="1:88" x14ac:dyDescent="0.3">
      <c r="A15" s="22"/>
      <c r="L15">
        <v>1</v>
      </c>
      <c r="Q15" s="22"/>
      <c r="AB15">
        <v>1</v>
      </c>
      <c r="AG15" s="22"/>
      <c r="AR15">
        <v>1</v>
      </c>
      <c r="AW15" s="22"/>
      <c r="BH15">
        <v>1</v>
      </c>
      <c r="BM15" s="22"/>
      <c r="BU15" s="22"/>
      <c r="BY15" s="22"/>
      <c r="CD15" s="22">
        <f t="shared" si="0"/>
        <v>1</v>
      </c>
      <c r="CE15">
        <v>1</v>
      </c>
    </row>
    <row r="16" spans="1:88" x14ac:dyDescent="0.3">
      <c r="A16" s="22"/>
      <c r="M16">
        <v>1</v>
      </c>
      <c r="Q16" s="22"/>
      <c r="AC16">
        <v>1</v>
      </c>
      <c r="AG16" s="22"/>
      <c r="AS16">
        <v>1</v>
      </c>
      <c r="AW16" s="22"/>
      <c r="BI16">
        <v>1</v>
      </c>
      <c r="BM16" s="22"/>
      <c r="BU16" s="22"/>
      <c r="BY16" s="22"/>
      <c r="CD16" s="22">
        <f t="shared" si="0"/>
        <v>1</v>
      </c>
      <c r="CE16">
        <v>1</v>
      </c>
    </row>
    <row r="17" spans="1:83" x14ac:dyDescent="0.3">
      <c r="A17" s="22"/>
      <c r="N17">
        <v>1</v>
      </c>
      <c r="Q17" s="22"/>
      <c r="AD17">
        <v>1</v>
      </c>
      <c r="AG17" s="22"/>
      <c r="AT17">
        <v>1</v>
      </c>
      <c r="AW17" s="22"/>
      <c r="BJ17">
        <v>1</v>
      </c>
      <c r="BM17" s="22"/>
      <c r="BU17" s="22"/>
      <c r="BY17" s="22"/>
      <c r="CD17" s="22">
        <f>SUMPRODUCT($B$3:$CC$3,B17:CC17)</f>
        <v>1</v>
      </c>
      <c r="CE17">
        <v>1</v>
      </c>
    </row>
    <row r="18" spans="1:83" x14ac:dyDescent="0.3">
      <c r="A18" s="22"/>
      <c r="O18">
        <v>1</v>
      </c>
      <c r="Q18" s="22"/>
      <c r="AE18">
        <v>1</v>
      </c>
      <c r="AG18" s="22"/>
      <c r="AU18">
        <v>1</v>
      </c>
      <c r="AW18" s="22"/>
      <c r="BK18">
        <v>1</v>
      </c>
      <c r="BM18" s="22"/>
      <c r="BU18" s="22"/>
      <c r="BY18" s="22"/>
      <c r="CD18" s="22">
        <f t="shared" si="0"/>
        <v>1</v>
      </c>
      <c r="CE18">
        <v>1</v>
      </c>
    </row>
    <row r="19" spans="1:83" x14ac:dyDescent="0.3">
      <c r="A19" s="22"/>
      <c r="P19">
        <v>1</v>
      </c>
      <c r="Q19" s="22"/>
      <c r="AF19">
        <v>1</v>
      </c>
      <c r="AG19" s="22"/>
      <c r="AV19">
        <v>1</v>
      </c>
      <c r="AW19" s="22"/>
      <c r="BL19">
        <v>1</v>
      </c>
      <c r="BM19" s="22"/>
      <c r="BU19" s="22"/>
      <c r="BY19" s="22"/>
      <c r="CD19" s="22">
        <f t="shared" si="0"/>
        <v>1</v>
      </c>
      <c r="CE19">
        <v>1</v>
      </c>
    </row>
    <row r="20" spans="1:83" x14ac:dyDescent="0.3">
      <c r="A20" s="24" t="s">
        <v>157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4">
        <v>1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4">
        <v>1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24">
        <v>1</v>
      </c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24">
        <v>1</v>
      </c>
      <c r="BN20" s="16"/>
      <c r="BO20" s="16"/>
      <c r="BP20" s="16"/>
      <c r="BQ20" s="16"/>
      <c r="BR20" s="16"/>
      <c r="BS20" s="16"/>
      <c r="BT20" s="16"/>
      <c r="BU20" s="24"/>
      <c r="BV20" s="16"/>
      <c r="BW20" s="16"/>
      <c r="BX20" s="16"/>
      <c r="BY20" s="24"/>
      <c r="BZ20" s="16"/>
      <c r="CA20" s="16"/>
      <c r="CB20" s="16"/>
      <c r="CC20" s="16"/>
      <c r="CD20" s="24">
        <f t="shared" si="0"/>
        <v>1</v>
      </c>
      <c r="CE20">
        <v>1</v>
      </c>
    </row>
    <row r="21" spans="1:83" x14ac:dyDescent="0.3">
      <c r="A21" s="22" t="s">
        <v>158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22">
        <v>1</v>
      </c>
      <c r="AG21" s="22"/>
      <c r="AW21" s="22"/>
      <c r="BM21" s="22"/>
      <c r="BU21" s="22"/>
      <c r="BY21" s="22"/>
      <c r="CD21" s="22">
        <f>SUMPRODUCT($B$3:$CC$3,B21:CC21)</f>
        <v>4</v>
      </c>
      <c r="CE21">
        <v>4</v>
      </c>
    </row>
    <row r="22" spans="1:83" x14ac:dyDescent="0.3">
      <c r="A22" s="22" t="s">
        <v>159</v>
      </c>
      <c r="Q22" s="22"/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 s="22">
        <v>1</v>
      </c>
      <c r="AW22" s="22"/>
      <c r="BM22" s="22"/>
      <c r="BU22" s="22"/>
      <c r="BY22" s="22"/>
      <c r="CD22" s="22">
        <f>SUMPRODUCT($B$3:$CC$3,B22:CC22)</f>
        <v>4</v>
      </c>
      <c r="CE22">
        <v>4</v>
      </c>
    </row>
    <row r="23" spans="1:83" x14ac:dyDescent="0.3">
      <c r="A23" s="22" t="s">
        <v>160</v>
      </c>
      <c r="Q23" s="22"/>
      <c r="AG23" s="22"/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 s="22">
        <v>1</v>
      </c>
      <c r="BM23" s="22"/>
      <c r="BU23" s="22"/>
      <c r="BY23" s="22"/>
      <c r="CD23" s="22">
        <f t="shared" ref="CD23:CD24" si="1">SUMPRODUCT($B$3:$CC$3,B23:CC23)</f>
        <v>4</v>
      </c>
      <c r="CE23">
        <v>4</v>
      </c>
    </row>
    <row r="24" spans="1:83" x14ac:dyDescent="0.3">
      <c r="A24" s="24" t="s">
        <v>161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4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4"/>
      <c r="AX24" s="16">
        <v>1</v>
      </c>
      <c r="AY24" s="16">
        <v>1</v>
      </c>
      <c r="AZ24" s="16">
        <v>1</v>
      </c>
      <c r="BA24" s="16">
        <v>1</v>
      </c>
      <c r="BB24" s="16">
        <v>1</v>
      </c>
      <c r="BC24" s="16">
        <v>1</v>
      </c>
      <c r="BD24" s="16">
        <v>1</v>
      </c>
      <c r="BE24" s="16">
        <v>1</v>
      </c>
      <c r="BF24" s="16">
        <v>1</v>
      </c>
      <c r="BG24" s="16">
        <v>1</v>
      </c>
      <c r="BH24" s="16">
        <v>1</v>
      </c>
      <c r="BI24" s="16">
        <v>1</v>
      </c>
      <c r="BJ24" s="16">
        <v>1</v>
      </c>
      <c r="BK24" s="16">
        <v>1</v>
      </c>
      <c r="BL24" s="16">
        <v>1</v>
      </c>
      <c r="BM24" s="24">
        <v>1</v>
      </c>
      <c r="BN24" s="16"/>
      <c r="BO24" s="16"/>
      <c r="BP24" s="16"/>
      <c r="BQ24" s="16"/>
      <c r="BR24" s="16"/>
      <c r="BS24" s="16"/>
      <c r="BT24" s="16"/>
      <c r="BU24" s="24"/>
      <c r="BV24" s="16"/>
      <c r="BW24" s="16"/>
      <c r="BX24" s="16"/>
      <c r="BY24" s="24"/>
      <c r="BZ24" s="16"/>
      <c r="CA24" s="16"/>
      <c r="CB24" s="16"/>
      <c r="CC24" s="16"/>
      <c r="CD24" s="24">
        <f t="shared" si="1"/>
        <v>4</v>
      </c>
      <c r="CE24">
        <v>4</v>
      </c>
    </row>
    <row r="25" spans="1:83" x14ac:dyDescent="0.3">
      <c r="A25" s="22" t="s">
        <v>162</v>
      </c>
      <c r="B25">
        <v>85</v>
      </c>
      <c r="C25">
        <v>87</v>
      </c>
      <c r="D25">
        <v>83</v>
      </c>
      <c r="E25">
        <v>82</v>
      </c>
      <c r="F25">
        <v>90</v>
      </c>
      <c r="G25">
        <v>80</v>
      </c>
      <c r="H25">
        <v>79</v>
      </c>
      <c r="I25">
        <v>78</v>
      </c>
      <c r="J25">
        <v>77</v>
      </c>
      <c r="K25">
        <v>76</v>
      </c>
      <c r="L25">
        <v>75</v>
      </c>
      <c r="M25">
        <v>74</v>
      </c>
      <c r="N25">
        <v>74</v>
      </c>
      <c r="O25">
        <v>72</v>
      </c>
      <c r="P25">
        <v>82</v>
      </c>
      <c r="Q25" s="22">
        <v>88</v>
      </c>
      <c r="AG25" s="22"/>
      <c r="AW25" s="22"/>
      <c r="BM25" s="22"/>
      <c r="BN25">
        <v>-1</v>
      </c>
      <c r="BO25">
        <v>1</v>
      </c>
      <c r="BU25" s="22"/>
      <c r="BY25" s="22"/>
      <c r="CD25" s="22">
        <f>SUMPRODUCT($B$3:$CC$3,B25:CC25)/4</f>
        <v>80.125</v>
      </c>
      <c r="CE25">
        <v>80.125</v>
      </c>
    </row>
    <row r="26" spans="1:83" x14ac:dyDescent="0.3">
      <c r="A26" s="22" t="s">
        <v>163</v>
      </c>
      <c r="Q26" s="22"/>
      <c r="R26">
        <v>85</v>
      </c>
      <c r="S26">
        <v>87</v>
      </c>
      <c r="T26">
        <v>83</v>
      </c>
      <c r="U26">
        <v>82</v>
      </c>
      <c r="V26">
        <v>90</v>
      </c>
      <c r="W26">
        <v>80</v>
      </c>
      <c r="X26">
        <v>79</v>
      </c>
      <c r="Y26">
        <v>78</v>
      </c>
      <c r="Z26">
        <v>77</v>
      </c>
      <c r="AA26">
        <v>76</v>
      </c>
      <c r="AB26">
        <v>75</v>
      </c>
      <c r="AC26">
        <v>74</v>
      </c>
      <c r="AD26">
        <v>74</v>
      </c>
      <c r="AE26">
        <v>72</v>
      </c>
      <c r="AF26">
        <v>82</v>
      </c>
      <c r="AG26" s="22">
        <v>88</v>
      </c>
      <c r="AW26" s="22"/>
      <c r="BM26" s="22"/>
      <c r="BP26">
        <v>-1</v>
      </c>
      <c r="BQ26">
        <v>1</v>
      </c>
      <c r="BU26" s="22"/>
      <c r="BY26" s="22"/>
      <c r="CD26" s="22">
        <f>SUMPRODUCT($B$3:$CC$3,B26:CC26)/4</f>
        <v>80.125</v>
      </c>
      <c r="CE26">
        <v>80.125</v>
      </c>
    </row>
    <row r="27" spans="1:83" x14ac:dyDescent="0.3">
      <c r="A27" s="22" t="s">
        <v>164</v>
      </c>
      <c r="Q27" s="22"/>
      <c r="AG27" s="22"/>
      <c r="AH27">
        <v>85</v>
      </c>
      <c r="AI27">
        <v>87</v>
      </c>
      <c r="AJ27">
        <v>83</v>
      </c>
      <c r="AK27">
        <v>82</v>
      </c>
      <c r="AL27">
        <v>90</v>
      </c>
      <c r="AM27">
        <v>80</v>
      </c>
      <c r="AN27">
        <v>79</v>
      </c>
      <c r="AO27">
        <v>78</v>
      </c>
      <c r="AP27">
        <v>77</v>
      </c>
      <c r="AQ27">
        <v>76</v>
      </c>
      <c r="AR27">
        <v>75</v>
      </c>
      <c r="AS27">
        <v>74</v>
      </c>
      <c r="AT27">
        <v>74</v>
      </c>
      <c r="AU27">
        <v>72</v>
      </c>
      <c r="AV27">
        <v>82</v>
      </c>
      <c r="AW27" s="22">
        <v>88</v>
      </c>
      <c r="BM27" s="22"/>
      <c r="BR27">
        <v>-1</v>
      </c>
      <c r="BS27">
        <v>1</v>
      </c>
      <c r="BU27" s="22"/>
      <c r="BY27" s="22"/>
      <c r="CD27" s="22">
        <f t="shared" ref="CD27" si="2">SUMPRODUCT($B$3:$CC$3,B27:CC27)/4</f>
        <v>80.125</v>
      </c>
      <c r="CE27">
        <v>80.125</v>
      </c>
    </row>
    <row r="28" spans="1:83" x14ac:dyDescent="0.3">
      <c r="A28" s="24" t="s">
        <v>165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4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4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24"/>
      <c r="AX28" s="16">
        <v>85</v>
      </c>
      <c r="AY28" s="16">
        <v>87</v>
      </c>
      <c r="AZ28" s="16">
        <v>83</v>
      </c>
      <c r="BA28" s="16">
        <v>82</v>
      </c>
      <c r="BB28" s="16">
        <v>90</v>
      </c>
      <c r="BC28" s="16">
        <v>80</v>
      </c>
      <c r="BD28" s="16">
        <v>79</v>
      </c>
      <c r="BE28" s="16">
        <v>78</v>
      </c>
      <c r="BF28" s="16">
        <v>77</v>
      </c>
      <c r="BG28" s="16">
        <v>76</v>
      </c>
      <c r="BH28" s="16">
        <v>75</v>
      </c>
      <c r="BI28" s="16">
        <v>74</v>
      </c>
      <c r="BJ28" s="16">
        <v>74</v>
      </c>
      <c r="BK28" s="16">
        <v>72</v>
      </c>
      <c r="BL28" s="16">
        <v>82</v>
      </c>
      <c r="BM28" s="24">
        <v>88</v>
      </c>
      <c r="BN28" s="16"/>
      <c r="BO28" s="16"/>
      <c r="BP28" s="16"/>
      <c r="BQ28" s="16"/>
      <c r="BR28" s="16"/>
      <c r="BS28" s="16"/>
      <c r="BT28" s="16">
        <v>-1</v>
      </c>
      <c r="BU28" s="24">
        <v>1</v>
      </c>
      <c r="BV28" s="16"/>
      <c r="BW28" s="16"/>
      <c r="BX28" s="16"/>
      <c r="BY28" s="24"/>
      <c r="BZ28" s="16"/>
      <c r="CA28" s="16"/>
      <c r="CB28" s="16"/>
      <c r="CC28" s="16"/>
      <c r="CD28" s="24">
        <f>SUMPRODUCT($B$3:$CC$3,B28:CC28)/4</f>
        <v>80.125</v>
      </c>
      <c r="CE28">
        <v>80.125</v>
      </c>
    </row>
    <row r="29" spans="1:83" x14ac:dyDescent="0.3">
      <c r="A29" s="22" t="s">
        <v>166</v>
      </c>
      <c r="B29">
        <v>1</v>
      </c>
      <c r="C29">
        <v>1</v>
      </c>
      <c r="E29">
        <v>1</v>
      </c>
      <c r="F29">
        <v>1</v>
      </c>
      <c r="N29">
        <v>1</v>
      </c>
      <c r="Q29" s="22"/>
      <c r="AG29" s="22"/>
      <c r="AW29" s="22"/>
      <c r="BM29" s="22"/>
      <c r="BU29" s="22"/>
      <c r="BY29" s="22"/>
      <c r="CD29" s="22">
        <f>SUMPRODUCT($B$3:$CC$3,B29:CC29)</f>
        <v>1</v>
      </c>
      <c r="CE29">
        <v>2</v>
      </c>
    </row>
    <row r="30" spans="1:83" x14ac:dyDescent="0.3">
      <c r="A30" s="22" t="s">
        <v>167</v>
      </c>
      <c r="Q30" s="22"/>
      <c r="R30">
        <v>1</v>
      </c>
      <c r="S30">
        <v>1</v>
      </c>
      <c r="U30">
        <v>1</v>
      </c>
      <c r="V30">
        <v>1</v>
      </c>
      <c r="AD30">
        <v>1</v>
      </c>
      <c r="AG30" s="22"/>
      <c r="AW30" s="22"/>
      <c r="BM30" s="22"/>
      <c r="BU30" s="22"/>
      <c r="BY30" s="22"/>
      <c r="CD30" s="22">
        <f>SUMPRODUCT($B$3:$CC$3,B30:CC30)</f>
        <v>2</v>
      </c>
      <c r="CE30">
        <v>2</v>
      </c>
    </row>
    <row r="31" spans="1:83" x14ac:dyDescent="0.3">
      <c r="A31" s="22" t="s">
        <v>168</v>
      </c>
      <c r="Q31" s="22"/>
      <c r="AG31" s="22"/>
      <c r="AH31">
        <v>1</v>
      </c>
      <c r="AI31">
        <v>1</v>
      </c>
      <c r="AK31">
        <v>1</v>
      </c>
      <c r="AL31">
        <v>1</v>
      </c>
      <c r="AT31">
        <v>1</v>
      </c>
      <c r="AW31" s="22"/>
      <c r="BM31" s="22"/>
      <c r="BU31" s="22"/>
      <c r="BY31" s="22"/>
      <c r="CD31" s="22">
        <f t="shared" ref="CD31:CD39" si="3">SUMPRODUCT($B$3:$CC$3,B31:CC31)</f>
        <v>1</v>
      </c>
      <c r="CE31">
        <v>2</v>
      </c>
    </row>
    <row r="32" spans="1:83" x14ac:dyDescent="0.3">
      <c r="A32" s="24" t="s">
        <v>169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4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24"/>
      <c r="AX32" s="16">
        <v>1</v>
      </c>
      <c r="AY32" s="16">
        <v>1</v>
      </c>
      <c r="AZ32" s="16"/>
      <c r="BA32" s="16">
        <v>1</v>
      </c>
      <c r="BB32" s="16">
        <v>1</v>
      </c>
      <c r="BC32" s="16"/>
      <c r="BD32" s="16"/>
      <c r="BE32" s="16"/>
      <c r="BF32" s="16"/>
      <c r="BG32" s="16"/>
      <c r="BH32" s="16"/>
      <c r="BI32" s="16"/>
      <c r="BJ32" s="16">
        <v>1</v>
      </c>
      <c r="BK32" s="16"/>
      <c r="BL32" s="16"/>
      <c r="BM32" s="24"/>
      <c r="BN32" s="16"/>
      <c r="BO32" s="16"/>
      <c r="BP32" s="16"/>
      <c r="BQ32" s="16"/>
      <c r="BR32" s="16"/>
      <c r="BS32" s="16"/>
      <c r="BT32" s="16"/>
      <c r="BU32" s="24"/>
      <c r="BV32" s="16"/>
      <c r="BW32" s="16"/>
      <c r="BX32" s="16"/>
      <c r="BY32" s="24"/>
      <c r="BZ32" s="16"/>
      <c r="CA32" s="16"/>
      <c r="CB32" s="16"/>
      <c r="CC32" s="16"/>
      <c r="CD32" s="24">
        <f t="shared" si="3"/>
        <v>1</v>
      </c>
      <c r="CE32">
        <v>2</v>
      </c>
    </row>
    <row r="33" spans="1:83" x14ac:dyDescent="0.3">
      <c r="A33" s="22" t="s">
        <v>170</v>
      </c>
      <c r="D33">
        <v>1</v>
      </c>
      <c r="G33">
        <v>1</v>
      </c>
      <c r="H33">
        <v>1</v>
      </c>
      <c r="I33">
        <v>1</v>
      </c>
      <c r="O33">
        <v>1</v>
      </c>
      <c r="P33">
        <v>1</v>
      </c>
      <c r="Q33" s="22"/>
      <c r="AG33" s="22"/>
      <c r="AW33" s="22"/>
      <c r="BM33" s="22"/>
      <c r="BU33" s="22"/>
      <c r="BY33" s="22"/>
      <c r="CD33" s="22">
        <f t="shared" si="3"/>
        <v>2</v>
      </c>
      <c r="CE33">
        <v>2</v>
      </c>
    </row>
    <row r="34" spans="1:83" x14ac:dyDescent="0.3">
      <c r="A34" s="22" t="s">
        <v>171</v>
      </c>
      <c r="Q34" s="22"/>
      <c r="T34">
        <v>1</v>
      </c>
      <c r="W34">
        <v>1</v>
      </c>
      <c r="X34">
        <v>1</v>
      </c>
      <c r="Y34">
        <v>1</v>
      </c>
      <c r="AE34">
        <v>1</v>
      </c>
      <c r="AF34">
        <v>1</v>
      </c>
      <c r="AG34" s="22"/>
      <c r="AW34" s="22"/>
      <c r="BM34" s="22"/>
      <c r="BU34" s="22"/>
      <c r="BY34" s="22"/>
      <c r="CD34" s="22">
        <f>SUMPRODUCT($B$3:$CC$3,B34:CC34)</f>
        <v>0</v>
      </c>
      <c r="CE34">
        <v>2</v>
      </c>
    </row>
    <row r="35" spans="1:83" x14ac:dyDescent="0.3">
      <c r="A35" s="22" t="s">
        <v>172</v>
      </c>
      <c r="Q35" s="22"/>
      <c r="AG35" s="22"/>
      <c r="AJ35">
        <v>1</v>
      </c>
      <c r="AM35">
        <v>1</v>
      </c>
      <c r="AN35">
        <v>1</v>
      </c>
      <c r="AO35">
        <v>1</v>
      </c>
      <c r="AU35">
        <v>1</v>
      </c>
      <c r="AV35">
        <v>1</v>
      </c>
      <c r="AW35" s="22"/>
      <c r="BM35" s="22"/>
      <c r="BU35" s="22"/>
      <c r="BY35" s="22"/>
      <c r="CD35" s="22">
        <f t="shared" si="3"/>
        <v>2</v>
      </c>
      <c r="CE35">
        <v>2</v>
      </c>
    </row>
    <row r="36" spans="1:83" x14ac:dyDescent="0.3">
      <c r="A36" s="24" t="s">
        <v>173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4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4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24"/>
      <c r="AX36" s="16"/>
      <c r="AY36" s="16"/>
      <c r="AZ36" s="16">
        <v>1</v>
      </c>
      <c r="BA36" s="16"/>
      <c r="BB36" s="16"/>
      <c r="BC36" s="16">
        <v>1</v>
      </c>
      <c r="BD36" s="16">
        <v>1</v>
      </c>
      <c r="BE36" s="16">
        <v>1</v>
      </c>
      <c r="BF36" s="16"/>
      <c r="BG36" s="16"/>
      <c r="BH36" s="16"/>
      <c r="BI36" s="16"/>
      <c r="BJ36" s="16"/>
      <c r="BK36" s="16">
        <v>1</v>
      </c>
      <c r="BL36" s="16">
        <v>1</v>
      </c>
      <c r="BM36" s="24"/>
      <c r="BN36" s="16"/>
      <c r="BO36" s="16"/>
      <c r="BP36" s="16"/>
      <c r="BQ36" s="16"/>
      <c r="BR36" s="16"/>
      <c r="BS36" s="16"/>
      <c r="BT36" s="16"/>
      <c r="BU36" s="24"/>
      <c r="BV36" s="16"/>
      <c r="BW36" s="16"/>
      <c r="BX36" s="16"/>
      <c r="BY36" s="24"/>
      <c r="BZ36" s="16"/>
      <c r="CA36" s="16"/>
      <c r="CB36" s="16"/>
      <c r="CC36" s="16"/>
      <c r="CD36" s="24">
        <f t="shared" si="3"/>
        <v>2</v>
      </c>
      <c r="CE36">
        <v>2</v>
      </c>
    </row>
    <row r="37" spans="1:83" x14ac:dyDescent="0.3">
      <c r="A37" s="22" t="s">
        <v>174</v>
      </c>
      <c r="B37">
        <v>1</v>
      </c>
      <c r="C37">
        <v>1</v>
      </c>
      <c r="J37">
        <v>1</v>
      </c>
      <c r="K37">
        <v>1</v>
      </c>
      <c r="P37">
        <v>1</v>
      </c>
      <c r="Q37" s="22">
        <v>1</v>
      </c>
      <c r="AG37" s="22"/>
      <c r="AW37" s="22"/>
      <c r="BM37" s="22"/>
      <c r="BU37" s="22"/>
      <c r="BV37">
        <v>-2</v>
      </c>
      <c r="BY37" s="22"/>
      <c r="CD37" s="22">
        <f>SUMPRODUCT($B$3:$CC$3,B37:CC37)</f>
        <v>0</v>
      </c>
      <c r="CE37">
        <v>0</v>
      </c>
    </row>
    <row r="38" spans="1:83" x14ac:dyDescent="0.3">
      <c r="A38" s="22" t="s">
        <v>175</v>
      </c>
      <c r="Q38" s="22"/>
      <c r="R38">
        <v>1</v>
      </c>
      <c r="S38">
        <v>1</v>
      </c>
      <c r="Z38">
        <v>1</v>
      </c>
      <c r="AA38">
        <v>1</v>
      </c>
      <c r="AF38">
        <v>1</v>
      </c>
      <c r="AG38" s="22">
        <v>1</v>
      </c>
      <c r="AW38" s="22"/>
      <c r="BM38" s="22"/>
      <c r="BU38" s="22"/>
      <c r="BW38">
        <v>-2</v>
      </c>
      <c r="BY38" s="22"/>
      <c r="CD38" s="22">
        <f>SUMPRODUCT($B$3:$CC$3,B38:CC38)</f>
        <v>0</v>
      </c>
      <c r="CE38">
        <v>0</v>
      </c>
    </row>
    <row r="39" spans="1:83" x14ac:dyDescent="0.3">
      <c r="A39" s="22" t="s">
        <v>176</v>
      </c>
      <c r="Q39" s="22"/>
      <c r="AG39" s="22"/>
      <c r="AH39">
        <v>1</v>
      </c>
      <c r="AI39">
        <v>1</v>
      </c>
      <c r="AP39">
        <v>1</v>
      </c>
      <c r="AQ39">
        <v>1</v>
      </c>
      <c r="AV39">
        <v>1</v>
      </c>
      <c r="AW39" s="22">
        <v>1</v>
      </c>
      <c r="BM39" s="22"/>
      <c r="BU39" s="22"/>
      <c r="BX39">
        <v>-2</v>
      </c>
      <c r="BY39" s="22"/>
      <c r="CD39" s="22">
        <f t="shared" si="3"/>
        <v>0</v>
      </c>
      <c r="CE39">
        <v>0</v>
      </c>
    </row>
    <row r="40" spans="1:83" x14ac:dyDescent="0.3">
      <c r="A40" s="24" t="s">
        <v>177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4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4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24"/>
      <c r="AX40" s="16">
        <v>1</v>
      </c>
      <c r="AY40" s="16">
        <v>1</v>
      </c>
      <c r="AZ40" s="16"/>
      <c r="BA40" s="16"/>
      <c r="BB40" s="16"/>
      <c r="BC40" s="16"/>
      <c r="BD40" s="16"/>
      <c r="BE40" s="16"/>
      <c r="BF40" s="16">
        <v>1</v>
      </c>
      <c r="BG40" s="16">
        <v>1</v>
      </c>
      <c r="BH40" s="16"/>
      <c r="BI40" s="16"/>
      <c r="BJ40" s="16"/>
      <c r="BK40" s="16"/>
      <c r="BL40" s="16">
        <v>1</v>
      </c>
      <c r="BM40" s="24">
        <v>1</v>
      </c>
      <c r="BN40" s="16"/>
      <c r="BO40" s="16"/>
      <c r="BP40" s="16"/>
      <c r="BQ40" s="16"/>
      <c r="BR40" s="16"/>
      <c r="BS40" s="16"/>
      <c r="BT40" s="16"/>
      <c r="BU40" s="24"/>
      <c r="BV40" s="16"/>
      <c r="BW40" s="16"/>
      <c r="BX40" s="16"/>
      <c r="BY40" s="24">
        <v>-2</v>
      </c>
      <c r="BZ40" s="16"/>
      <c r="CA40" s="16"/>
      <c r="CB40" s="16"/>
      <c r="CC40" s="16"/>
      <c r="CD40" s="24">
        <f>SUMPRODUCT($B$3:$CC$3,B40:CC40)</f>
        <v>0</v>
      </c>
      <c r="CE40">
        <v>0</v>
      </c>
    </row>
    <row r="41" spans="1:83" x14ac:dyDescent="0.3">
      <c r="A41" s="22" t="s">
        <v>178</v>
      </c>
      <c r="D41">
        <v>1</v>
      </c>
      <c r="E41">
        <v>1</v>
      </c>
      <c r="L41">
        <v>1</v>
      </c>
      <c r="M41">
        <v>1</v>
      </c>
      <c r="N41">
        <v>1</v>
      </c>
      <c r="Q41" s="20">
        <v>1</v>
      </c>
      <c r="AG41" s="20"/>
      <c r="AW41" s="20"/>
      <c r="BM41" s="20"/>
      <c r="BU41" s="22"/>
      <c r="BY41" s="22"/>
      <c r="BZ41">
        <v>-2</v>
      </c>
      <c r="CD41" s="22">
        <f t="shared" ref="CD41:CD44" si="4">SUMPRODUCT($B$3:$CC$3,B41:CC41)</f>
        <v>0</v>
      </c>
      <c r="CE41">
        <v>0</v>
      </c>
    </row>
    <row r="42" spans="1:83" x14ac:dyDescent="0.3">
      <c r="A42" s="22" t="s">
        <v>179</v>
      </c>
      <c r="Q42" s="22"/>
      <c r="T42">
        <v>1</v>
      </c>
      <c r="U42">
        <v>1</v>
      </c>
      <c r="AB42">
        <v>1</v>
      </c>
      <c r="AC42">
        <v>1</v>
      </c>
      <c r="AD42">
        <v>1</v>
      </c>
      <c r="AG42" s="22">
        <v>1</v>
      </c>
      <c r="AW42" s="22"/>
      <c r="BM42" s="22"/>
      <c r="BU42" s="22"/>
      <c r="BY42" s="22"/>
      <c r="CA42">
        <v>-2</v>
      </c>
      <c r="CD42" s="22">
        <f>SUMPRODUCT($B$3:$CC$3,B42:CC42)</f>
        <v>0</v>
      </c>
      <c r="CE42">
        <v>0</v>
      </c>
    </row>
    <row r="43" spans="1:83" x14ac:dyDescent="0.3">
      <c r="A43" s="22" t="s">
        <v>180</v>
      </c>
      <c r="Q43" s="22"/>
      <c r="AG43" s="22"/>
      <c r="AJ43">
        <v>1</v>
      </c>
      <c r="AK43">
        <v>1</v>
      </c>
      <c r="AR43">
        <v>1</v>
      </c>
      <c r="AS43">
        <v>1</v>
      </c>
      <c r="AT43">
        <v>1</v>
      </c>
      <c r="AW43" s="22">
        <v>1</v>
      </c>
      <c r="BM43" s="22"/>
      <c r="BU43" s="22"/>
      <c r="BY43" s="22"/>
      <c r="CB43">
        <v>-2</v>
      </c>
      <c r="CD43" s="22">
        <f>SUMPRODUCT($B$3:$CC$3,B43:CC43)</f>
        <v>0</v>
      </c>
      <c r="CE43">
        <v>0</v>
      </c>
    </row>
    <row r="44" spans="1:83" x14ac:dyDescent="0.3">
      <c r="A44" s="24" t="s">
        <v>181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4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4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24"/>
      <c r="AX44" s="23"/>
      <c r="AY44" s="16"/>
      <c r="AZ44" s="16">
        <v>1</v>
      </c>
      <c r="BA44" s="16">
        <v>1</v>
      </c>
      <c r="BB44" s="16"/>
      <c r="BC44" s="16"/>
      <c r="BD44" s="16"/>
      <c r="BE44" s="16"/>
      <c r="BF44" s="16"/>
      <c r="BG44" s="16"/>
      <c r="BH44" s="16">
        <v>1</v>
      </c>
      <c r="BI44" s="16">
        <v>1</v>
      </c>
      <c r="BJ44" s="16">
        <v>1</v>
      </c>
      <c r="BK44" s="16"/>
      <c r="BL44" s="16"/>
      <c r="BM44" s="24">
        <v>1</v>
      </c>
      <c r="BN44" s="16"/>
      <c r="BO44" s="16"/>
      <c r="BP44" s="16"/>
      <c r="BQ44" s="16"/>
      <c r="BR44" s="16"/>
      <c r="BS44" s="16"/>
      <c r="BT44" s="16"/>
      <c r="BU44" s="24"/>
      <c r="BV44" s="16"/>
      <c r="BW44" s="16"/>
      <c r="BX44" s="16"/>
      <c r="BY44" s="24"/>
      <c r="BZ44" s="16"/>
      <c r="CA44" s="16"/>
      <c r="CB44" s="16"/>
      <c r="CC44" s="16">
        <v>-2</v>
      </c>
      <c r="CD44" s="24">
        <f t="shared" si="4"/>
        <v>0</v>
      </c>
      <c r="CE44">
        <v>0</v>
      </c>
    </row>
    <row r="46" spans="1:83" x14ac:dyDescent="0.3">
      <c r="AG46" cm="1">
        <f t="array" ref="AG46">SUMPRODUCT($B$3:$Q$3,$B$25:$Q$25/4)</f>
        <v>80.5</v>
      </c>
    </row>
    <row r="47" spans="1:83" x14ac:dyDescent="0.3">
      <c r="AG47" cm="1">
        <f t="array" ref="AG47">SUMPRODUCT($R$3:$AG$3,$R$26:$AG$26/4)</f>
        <v>80</v>
      </c>
    </row>
    <row r="48" spans="1:83" x14ac:dyDescent="0.3">
      <c r="AO48" cm="1">
        <f t="array" ref="AO48">SUMPRODUCT(AH3:AW3,AH27:AW27/4)</f>
        <v>80</v>
      </c>
      <c r="BE48" cm="1">
        <f t="array" ref="BE48">SUMPRODUCT(AX3:BM3,AX28:BM28/4)</f>
        <v>80</v>
      </c>
    </row>
  </sheetData>
  <mergeCells count="8">
    <mergeCell ref="BZ1:CC1"/>
    <mergeCell ref="CG2:CJ2"/>
    <mergeCell ref="B1:Q1"/>
    <mergeCell ref="R1:AG1"/>
    <mergeCell ref="AH1:AW1"/>
    <mergeCell ref="AX1:BM1"/>
    <mergeCell ref="BN1:BU1"/>
    <mergeCell ref="BV1:BY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autoPict="0" r:id="rId5">
            <anchor moveWithCells="1">
              <from>
                <xdr:col>1</xdr:col>
                <xdr:colOff>45720</xdr:colOff>
                <xdr:row>46</xdr:row>
                <xdr:rowOff>7620</xdr:rowOff>
              </from>
              <to>
                <xdr:col>14</xdr:col>
                <xdr:colOff>182880</xdr:colOff>
                <xdr:row>121</xdr:row>
                <xdr:rowOff>0</xdr:rowOff>
              </to>
            </anchor>
          </objectPr>
        </oleObject>
      </mc:Choice>
      <mc:Fallback>
        <oleObject progId="Document" shapeId="6145" r:id="rId4"/>
      </mc:Fallback>
    </mc:AlternateContent>
    <mc:AlternateContent xmlns:mc="http://schemas.openxmlformats.org/markup-compatibility/2006">
      <mc:Choice Requires="x14">
        <oleObject progId="Document" shapeId="6146" r:id="rId6">
          <objectPr defaultSize="0" r:id="rId7">
            <anchor moveWithCells="1">
              <from>
                <xdr:col>32</xdr:col>
                <xdr:colOff>15240</xdr:colOff>
                <xdr:row>49</xdr:row>
                <xdr:rowOff>7620</xdr:rowOff>
              </from>
              <to>
                <xdr:col>42</xdr:col>
                <xdr:colOff>45720</xdr:colOff>
                <xdr:row>89</xdr:row>
                <xdr:rowOff>114300</xdr:rowOff>
              </to>
            </anchor>
          </objectPr>
        </oleObject>
      </mc:Choice>
      <mc:Fallback>
        <oleObject progId="Document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P1a</vt:lpstr>
      <vt:lpstr>P1b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Barton</dc:creator>
  <cp:lastModifiedBy>Ron Barton</cp:lastModifiedBy>
  <dcterms:created xsi:type="dcterms:W3CDTF">2020-02-02T21:25:00Z</dcterms:created>
  <dcterms:modified xsi:type="dcterms:W3CDTF">2020-03-09T02:43:38Z</dcterms:modified>
</cp:coreProperties>
</file>