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o\Desktop\"/>
    </mc:Choice>
  </mc:AlternateContent>
  <bookViews>
    <workbookView xWindow="0" yWindow="0" windowWidth="20490" windowHeight="7680"/>
  </bookViews>
  <sheets>
    <sheet name="Planilha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O8" i="2"/>
  <c r="N4" i="2"/>
  <c r="N3" i="2"/>
  <c r="N2" i="2"/>
  <c r="F2" i="2"/>
  <c r="F3" i="2"/>
  <c r="F4" i="2" l="1"/>
  <c r="F5" i="2"/>
  <c r="Q2" i="2" l="1"/>
  <c r="Q3" i="2"/>
  <c r="A3" i="2"/>
  <c r="F11" i="2"/>
  <c r="F10" i="2"/>
  <c r="F9" i="2"/>
  <c r="F8" i="2"/>
  <c r="F7" i="2"/>
  <c r="F6" i="2"/>
  <c r="G24" i="2"/>
  <c r="J22" i="2" s="1"/>
  <c r="R22" i="2"/>
  <c r="G18" i="2"/>
  <c r="J17" i="2" s="1"/>
  <c r="S17" i="2"/>
  <c r="I12" i="2" l="1"/>
  <c r="H12" i="2"/>
  <c r="G12" i="2"/>
  <c r="J23" i="2"/>
  <c r="J15" i="2"/>
  <c r="J18" i="2" s="1"/>
  <c r="J16" i="2"/>
  <c r="J21" i="2"/>
  <c r="J6" i="2"/>
  <c r="J3" i="2"/>
  <c r="J9" i="2"/>
  <c r="J2" i="2"/>
  <c r="J5" i="2"/>
  <c r="J8" i="2"/>
  <c r="J11" i="2"/>
  <c r="J4" i="2"/>
  <c r="J10" i="2"/>
  <c r="J7" i="2"/>
  <c r="K3" i="2" l="1"/>
  <c r="O3" i="2" s="1"/>
  <c r="K2" i="2"/>
  <c r="O2" i="2" s="1"/>
  <c r="P2" i="2" s="1"/>
  <c r="J24" i="2"/>
  <c r="J12" i="2"/>
  <c r="P3" i="2" l="1"/>
  <c r="O4" i="2"/>
  <c r="P4" i="2" l="1"/>
  <c r="P5" i="2" s="1"/>
  <c r="O7" i="2"/>
  <c r="O5" i="2"/>
</calcChain>
</file>

<file path=xl/sharedStrings.xml><?xml version="1.0" encoding="utf-8"?>
<sst xmlns="http://schemas.openxmlformats.org/spreadsheetml/2006/main" count="5" uniqueCount="5">
  <si>
    <t>V.Conhec</t>
  </si>
  <si>
    <t>V. Item</t>
  </si>
  <si>
    <t>Peso</t>
  </si>
  <si>
    <t>Frete</t>
  </si>
  <si>
    <t>Rateio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</si>
</sst>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0000_-;\-* #,##0.000000_-;_-* &quot;-&quot;??_-;_-@_-"/>
    <numFmt numFmtId="165" formatCode="_-* #,##0.0000000_-;\-* #,##0.0000000_-;_-* &quot;-&quot;??_-;_-@_-"/>
    <numFmt numFmtId="166" formatCode="_-* #,##0.00000000_-;\-* #,##0.000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2" borderId="0" xfId="1" applyFont="1" applyFill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43" fontId="0" fillId="3" borderId="1" xfId="1" applyFont="1" applyFill="1" applyBorder="1"/>
    <xf numFmtId="0" fontId="3" fillId="4" borderId="1" xfId="0" applyFont="1" applyFill="1" applyBorder="1"/>
    <xf numFmtId="43" fontId="3" fillId="4" borderId="1" xfId="1" applyFont="1" applyFill="1" applyBorder="1"/>
    <xf numFmtId="43" fontId="2" fillId="4" borderId="1" xfId="1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D2" lockText="1" noThreeD="1"/>
</file>

<file path=xl/ctrlProps/ctrlProp10.xml><?xml version="1.0" encoding="utf-8"?>
<formControlPr xmlns="http://schemas.microsoft.com/office/spreadsheetml/2009/9/main" objectType="CheckBox" fmlaLink="D11" lockText="1" noThreeD="1"/>
</file>

<file path=xl/ctrlProps/ctrlProp11.xml><?xml version="1.0" encoding="utf-8"?>
<formControlPr xmlns="http://schemas.microsoft.com/office/spreadsheetml/2009/9/main" objectType="Radio" checked="Checked" firstButton="1" fmlaLink="A2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D3" lockText="1" noThreeD="1"/>
</file>

<file path=xl/ctrlProps/ctrlProp3.xml><?xml version="1.0" encoding="utf-8"?>
<formControlPr xmlns="http://schemas.microsoft.com/office/spreadsheetml/2009/9/main" objectType="CheckBox" checked="Checked" fmlaLink="D4" lockText="1" noThreeD="1"/>
</file>

<file path=xl/ctrlProps/ctrlProp4.xml><?xml version="1.0" encoding="utf-8"?>
<formControlPr xmlns="http://schemas.microsoft.com/office/spreadsheetml/2009/9/main" objectType="CheckBox" checked="Checked" fmlaLink="D5" lockText="1" noThreeD="1"/>
</file>

<file path=xl/ctrlProps/ctrlProp5.xml><?xml version="1.0" encoding="utf-8"?>
<formControlPr xmlns="http://schemas.microsoft.com/office/spreadsheetml/2009/9/main" objectType="CheckBox" fmlaLink="D6" lockText="1" noThreeD="1"/>
</file>

<file path=xl/ctrlProps/ctrlProp6.xml><?xml version="1.0" encoding="utf-8"?>
<formControlPr xmlns="http://schemas.microsoft.com/office/spreadsheetml/2009/9/main" objectType="CheckBox" fmlaLink="D7" lockText="1" noThreeD="1"/>
</file>

<file path=xl/ctrlProps/ctrlProp7.xml><?xml version="1.0" encoding="utf-8"?>
<formControlPr xmlns="http://schemas.microsoft.com/office/spreadsheetml/2009/9/main" objectType="CheckBox" fmlaLink="D8" lockText="1" noThreeD="1"/>
</file>

<file path=xl/ctrlProps/ctrlProp8.xml><?xml version="1.0" encoding="utf-8"?>
<formControlPr xmlns="http://schemas.microsoft.com/office/spreadsheetml/2009/9/main" objectType="CheckBox" fmlaLink="D9" lockText="1" noThreeD="1"/>
</file>

<file path=xl/ctrlProps/ctrlProp9.xml><?xml version="1.0" encoding="utf-8"?>
<formControlPr xmlns="http://schemas.microsoft.com/office/spreadsheetml/2009/9/main" objectType="CheckBox" fmlaLink="D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</xdr:row>
          <xdr:rowOff>38100</xdr:rowOff>
        </xdr:from>
        <xdr:to>
          <xdr:col>3</xdr:col>
          <xdr:colOff>485775</xdr:colOff>
          <xdr:row>1</xdr:row>
          <xdr:rowOff>171450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2</xdr:row>
          <xdr:rowOff>38100</xdr:rowOff>
        </xdr:from>
        <xdr:to>
          <xdr:col>3</xdr:col>
          <xdr:colOff>485775</xdr:colOff>
          <xdr:row>2</xdr:row>
          <xdr:rowOff>171450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3</xdr:row>
          <xdr:rowOff>38100</xdr:rowOff>
        </xdr:from>
        <xdr:to>
          <xdr:col>3</xdr:col>
          <xdr:colOff>485775</xdr:colOff>
          <xdr:row>3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4</xdr:row>
          <xdr:rowOff>38100</xdr:rowOff>
        </xdr:from>
        <xdr:to>
          <xdr:col>3</xdr:col>
          <xdr:colOff>485775</xdr:colOff>
          <xdr:row>4</xdr:row>
          <xdr:rowOff>171450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5</xdr:row>
          <xdr:rowOff>38100</xdr:rowOff>
        </xdr:from>
        <xdr:to>
          <xdr:col>3</xdr:col>
          <xdr:colOff>485775</xdr:colOff>
          <xdr:row>5</xdr:row>
          <xdr:rowOff>171450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6</xdr:row>
          <xdr:rowOff>38100</xdr:rowOff>
        </xdr:from>
        <xdr:to>
          <xdr:col>3</xdr:col>
          <xdr:colOff>485775</xdr:colOff>
          <xdr:row>6</xdr:row>
          <xdr:rowOff>171450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7</xdr:row>
          <xdr:rowOff>38100</xdr:rowOff>
        </xdr:from>
        <xdr:to>
          <xdr:col>3</xdr:col>
          <xdr:colOff>485775</xdr:colOff>
          <xdr:row>7</xdr:row>
          <xdr:rowOff>171450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8</xdr:row>
          <xdr:rowOff>38100</xdr:rowOff>
        </xdr:from>
        <xdr:to>
          <xdr:col>3</xdr:col>
          <xdr:colOff>485775</xdr:colOff>
          <xdr:row>8</xdr:row>
          <xdr:rowOff>171450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9</xdr:row>
          <xdr:rowOff>38100</xdr:rowOff>
        </xdr:from>
        <xdr:to>
          <xdr:col>3</xdr:col>
          <xdr:colOff>485775</xdr:colOff>
          <xdr:row>9</xdr:row>
          <xdr:rowOff>171450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10</xdr:row>
          <xdr:rowOff>38100</xdr:rowOff>
        </xdr:from>
        <xdr:to>
          <xdr:col>3</xdr:col>
          <xdr:colOff>485775</xdr:colOff>
          <xdr:row>10</xdr:row>
          <xdr:rowOff>171450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</xdr:row>
          <xdr:rowOff>0</xdr:rowOff>
        </xdr:from>
        <xdr:to>
          <xdr:col>1</xdr:col>
          <xdr:colOff>581025</xdr:colOff>
          <xdr:row>2</xdr:row>
          <xdr:rowOff>0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0</xdr:rowOff>
        </xdr:from>
        <xdr:to>
          <xdr:col>2</xdr:col>
          <xdr:colOff>571500</xdr:colOff>
          <xdr:row>3</xdr:row>
          <xdr:rowOff>19050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0</xdr:rowOff>
        </xdr:from>
        <xdr:to>
          <xdr:col>2</xdr:col>
          <xdr:colOff>28575</xdr:colOff>
          <xdr:row>3</xdr:row>
          <xdr:rowOff>19050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0</xdr:rowOff>
        </xdr:from>
        <xdr:to>
          <xdr:col>2</xdr:col>
          <xdr:colOff>571500</xdr:colOff>
          <xdr:row>4</xdr:row>
          <xdr:rowOff>19050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Frete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topLeftCell="B1" workbookViewId="0">
      <selection activeCell="P2" sqref="P2"/>
    </sheetView>
  </sheetViews>
  <sheetFormatPr defaultRowHeight="15" x14ac:dyDescent="0.25"/>
  <cols>
    <col min="1" max="1" width="9.140625" hidden="1" customWidth="1"/>
    <col min="4" max="4" width="8.42578125" style="3" customWidth="1"/>
    <col min="5" max="7" width="11.5703125" style="1" bestFit="1" customWidth="1"/>
    <col min="8" max="9" width="11.5703125" style="1" customWidth="1"/>
    <col min="10" max="10" width="11.5703125" style="1" bestFit="1" customWidth="1"/>
    <col min="11" max="11" width="10" style="11" bestFit="1" customWidth="1"/>
    <col min="12" max="12" width="9.140625" style="1"/>
    <col min="13" max="13" width="9.5703125" style="1" bestFit="1" customWidth="1"/>
    <col min="14" max="14" width="12" style="13" bestFit="1" customWidth="1"/>
    <col min="15" max="15" width="9.140625" style="1"/>
    <col min="16" max="16" width="16" style="12" customWidth="1"/>
    <col min="17" max="17" width="10.5703125" style="1" bestFit="1" customWidth="1"/>
    <col min="18" max="18" width="9.140625" style="1"/>
    <col min="19" max="19" width="9.5703125" style="1" bestFit="1" customWidth="1"/>
    <col min="20" max="20" width="9.140625" style="1"/>
  </cols>
  <sheetData>
    <row r="1" spans="1:19" x14ac:dyDescent="0.25">
      <c r="A1" s="8"/>
      <c r="B1" s="8"/>
      <c r="C1" s="8"/>
      <c r="D1" s="8"/>
      <c r="E1" s="9"/>
      <c r="F1" s="10" t="s">
        <v>0</v>
      </c>
      <c r="G1" s="10" t="s">
        <v>1</v>
      </c>
      <c r="H1" s="10" t="s">
        <v>2</v>
      </c>
      <c r="I1" s="10" t="s">
        <v>3</v>
      </c>
      <c r="J1" s="10" t="s">
        <v>4</v>
      </c>
    </row>
    <row r="2" spans="1:19" x14ac:dyDescent="0.25">
      <c r="A2" s="4">
        <v>1</v>
      </c>
      <c r="B2" s="4"/>
      <c r="C2" s="4"/>
      <c r="D2" s="5" t="b">
        <v>1</v>
      </c>
      <c r="E2" s="6">
        <v>106</v>
      </c>
      <c r="F2" s="6">
        <f t="shared" ref="F2:F11" si="0">IF(D2,$E$2,0)</f>
        <v>106</v>
      </c>
      <c r="G2" s="6">
        <v>11924.06</v>
      </c>
      <c r="H2" s="6">
        <v>500</v>
      </c>
      <c r="I2" s="6">
        <v>210</v>
      </c>
      <c r="J2" s="7">
        <f ca="1">ROUND((INDIRECT(ADDRESS(ROW(),$A$3,3))/INDIRECT(ADDRESS(12,$A$3,1)))*F2,2)</f>
        <v>71.95</v>
      </c>
      <c r="K2" s="11">
        <f ca="1">J2/F2</f>
        <v>0.67877358490566042</v>
      </c>
      <c r="L2" s="1">
        <v>10</v>
      </c>
      <c r="M2" s="1">
        <v>5287.5</v>
      </c>
      <c r="N2" s="13">
        <f>M2/G2</f>
        <v>0.44343118031945494</v>
      </c>
      <c r="O2" s="1">
        <f ca="1">K2*N2*L2</f>
        <v>3.0098937192438475</v>
      </c>
      <c r="P2" s="12">
        <f ca="1">O2+J2</f>
        <v>74.959893719243851</v>
      </c>
      <c r="Q2" s="1">
        <f>ROW()</f>
        <v>2</v>
      </c>
    </row>
    <row r="3" spans="1:19" x14ac:dyDescent="0.25">
      <c r="A3" s="4">
        <f>IF(A2=1,7,IF(A2=3,8,IF(A2=4,9,"")))</f>
        <v>7</v>
      </c>
      <c r="B3" s="4"/>
      <c r="C3" s="4"/>
      <c r="D3" s="5" t="b">
        <v>1</v>
      </c>
      <c r="E3" s="6"/>
      <c r="F3" s="6">
        <f t="shared" si="0"/>
        <v>106</v>
      </c>
      <c r="G3" s="6">
        <v>2259.6</v>
      </c>
      <c r="H3" s="6">
        <v>500</v>
      </c>
      <c r="I3" s="6">
        <v>350</v>
      </c>
      <c r="J3" s="7">
        <f t="shared" ref="J3:J11" ca="1" si="1">ROUND((INDIRECT(ADDRESS(ROW(),$A$3,3))/INDIRECT(ADDRESS(12,$A$3,1)))*F3,2)</f>
        <v>13.64</v>
      </c>
      <c r="K3" s="11">
        <f ca="1">J3/F3</f>
        <v>0.12867924528301888</v>
      </c>
      <c r="M3" s="1">
        <v>124.67</v>
      </c>
      <c r="N3" s="13">
        <f>M3/G3</f>
        <v>5.5173482032218092E-2</v>
      </c>
      <c r="O3" s="1">
        <f ca="1">K3*N3*$L$2</f>
        <v>7.0996820275420272E-2</v>
      </c>
      <c r="P3" s="12">
        <f ca="1">O3+J3</f>
        <v>13.710996820275421</v>
      </c>
      <c r="Q3" s="1">
        <f>ROW()</f>
        <v>3</v>
      </c>
    </row>
    <row r="4" spans="1:19" x14ac:dyDescent="0.25">
      <c r="A4" s="4"/>
      <c r="B4" s="4"/>
      <c r="C4" s="4"/>
      <c r="D4" s="5" t="b">
        <v>1</v>
      </c>
      <c r="E4" s="6"/>
      <c r="F4" s="6">
        <f t="shared" si="0"/>
        <v>106</v>
      </c>
      <c r="G4" s="6">
        <v>1628.63</v>
      </c>
      <c r="H4" s="6">
        <v>200</v>
      </c>
      <c r="I4" s="6">
        <v>400</v>
      </c>
      <c r="J4" s="7">
        <f t="shared" ca="1" si="1"/>
        <v>9.83</v>
      </c>
      <c r="M4" s="1">
        <v>1503.96</v>
      </c>
      <c r="N4" s="13">
        <f>M4/G3</f>
        <v>0.66558682952735004</v>
      </c>
      <c r="O4" s="1">
        <f ca="1">K3*N4*$L$2</f>
        <v>0.85647210893896752</v>
      </c>
      <c r="P4" s="12">
        <f ca="1">J3+O4</f>
        <v>14.496472108938969</v>
      </c>
    </row>
    <row r="5" spans="1:19" x14ac:dyDescent="0.25">
      <c r="A5" s="4"/>
      <c r="B5" s="4"/>
      <c r="C5" s="4"/>
      <c r="D5" s="5" t="b">
        <v>1</v>
      </c>
      <c r="E5" s="6"/>
      <c r="F5" s="6">
        <f t="shared" si="0"/>
        <v>106</v>
      </c>
      <c r="G5" s="6">
        <v>1754.03</v>
      </c>
      <c r="H5" s="6">
        <v>16.5</v>
      </c>
      <c r="I5" s="6">
        <v>40</v>
      </c>
      <c r="J5" s="7">
        <f t="shared" ca="1" si="1"/>
        <v>10.58</v>
      </c>
      <c r="O5" s="1">
        <f ca="1">SUM(O2:O4)</f>
        <v>3.9373626484582349</v>
      </c>
      <c r="P5" s="12">
        <f ca="1">SUM(P2:P4)</f>
        <v>103.16736264845825</v>
      </c>
    </row>
    <row r="6" spans="1:19" x14ac:dyDescent="0.25">
      <c r="A6" s="4"/>
      <c r="B6" s="4"/>
      <c r="C6" s="4"/>
      <c r="D6" s="5" t="b">
        <v>0</v>
      </c>
      <c r="E6" s="6"/>
      <c r="F6" s="6">
        <f t="shared" si="0"/>
        <v>0</v>
      </c>
      <c r="G6" s="6"/>
      <c r="H6" s="6">
        <v>57.57</v>
      </c>
      <c r="I6" s="6">
        <v>1050</v>
      </c>
      <c r="J6" s="7">
        <f t="shared" ca="1" si="1"/>
        <v>0</v>
      </c>
      <c r="Q6" s="1">
        <v>861.98</v>
      </c>
      <c r="S6" s="1">
        <v>13</v>
      </c>
    </row>
    <row r="7" spans="1:19" x14ac:dyDescent="0.25">
      <c r="A7" s="4"/>
      <c r="B7" s="4"/>
      <c r="C7" s="4"/>
      <c r="D7" s="5" t="b">
        <v>0</v>
      </c>
      <c r="E7" s="6"/>
      <c r="F7" s="6">
        <f t="shared" si="0"/>
        <v>0</v>
      </c>
      <c r="G7" s="6"/>
      <c r="H7" s="6">
        <v>500</v>
      </c>
      <c r="I7" s="6">
        <v>50</v>
      </c>
      <c r="J7" s="7">
        <f t="shared" ca="1" si="1"/>
        <v>0</v>
      </c>
      <c r="O7" s="1">
        <f ca="1">J3+O3+O4</f>
        <v>14.567468929214389</v>
      </c>
      <c r="Q7" s="1">
        <v>6153.26</v>
      </c>
      <c r="S7" s="1">
        <v>36</v>
      </c>
    </row>
    <row r="8" spans="1:19" x14ac:dyDescent="0.25">
      <c r="A8" s="4"/>
      <c r="B8" s="4"/>
      <c r="C8" s="4"/>
      <c r="D8" s="5" t="b">
        <v>0</v>
      </c>
      <c r="E8" s="6"/>
      <c r="F8" s="6">
        <f t="shared" si="0"/>
        <v>0</v>
      </c>
      <c r="G8" s="6"/>
      <c r="H8" s="6">
        <v>600</v>
      </c>
      <c r="I8" s="6">
        <v>800</v>
      </c>
      <c r="J8" s="7">
        <f t="shared" ca="1" si="1"/>
        <v>0</v>
      </c>
      <c r="O8" s="1">
        <f>23.92+1.98</f>
        <v>25.900000000000002</v>
      </c>
      <c r="Q8" s="1">
        <v>10318.64</v>
      </c>
      <c r="S8" s="1">
        <v>52</v>
      </c>
    </row>
    <row r="9" spans="1:19" x14ac:dyDescent="0.25">
      <c r="A9" s="4"/>
      <c r="B9" s="4"/>
      <c r="C9" s="4"/>
      <c r="D9" s="5" t="b">
        <v>0</v>
      </c>
      <c r="E9" s="6"/>
      <c r="F9" s="6">
        <f t="shared" si="0"/>
        <v>0</v>
      </c>
      <c r="G9" s="6"/>
      <c r="H9" s="6">
        <v>500</v>
      </c>
      <c r="I9" s="6"/>
      <c r="J9" s="7">
        <f t="shared" ca="1" si="1"/>
        <v>0</v>
      </c>
      <c r="Q9" s="1">
        <v>28315.41</v>
      </c>
    </row>
    <row r="10" spans="1:19" x14ac:dyDescent="0.25">
      <c r="A10" s="4"/>
      <c r="B10" s="4"/>
      <c r="C10" s="4"/>
      <c r="D10" s="5" t="b">
        <v>0</v>
      </c>
      <c r="E10" s="6"/>
      <c r="F10" s="6">
        <f t="shared" si="0"/>
        <v>0</v>
      </c>
      <c r="G10" s="6"/>
      <c r="H10" s="6"/>
      <c r="I10" s="6"/>
      <c r="J10" s="7">
        <f t="shared" ca="1" si="1"/>
        <v>0</v>
      </c>
      <c r="O10" s="1">
        <v>23.92</v>
      </c>
    </row>
    <row r="11" spans="1:19" x14ac:dyDescent="0.25">
      <c r="A11" s="4"/>
      <c r="B11" s="4"/>
      <c r="C11" s="4"/>
      <c r="D11" s="5" t="b">
        <v>0</v>
      </c>
      <c r="E11" s="6"/>
      <c r="F11" s="6">
        <f t="shared" si="0"/>
        <v>0</v>
      </c>
      <c r="G11" s="6"/>
      <c r="H11" s="6"/>
      <c r="I11" s="6"/>
      <c r="J11" s="7">
        <f t="shared" ca="1" si="1"/>
        <v>0</v>
      </c>
      <c r="O11" s="1">
        <v>1.98</v>
      </c>
    </row>
    <row r="12" spans="1:19" x14ac:dyDescent="0.25">
      <c r="A12" s="8"/>
      <c r="B12" s="8"/>
      <c r="C12" s="8"/>
      <c r="D12" s="8"/>
      <c r="E12" s="9"/>
      <c r="F12" s="10"/>
      <c r="G12" s="10">
        <f>SUMIF($F2:$F11,"&gt;0",G2:G11)</f>
        <v>17566.32</v>
      </c>
      <c r="H12" s="10">
        <f>SUMIF($F2:$F11,"&gt;0",H2:H11)</f>
        <v>1216.5</v>
      </c>
      <c r="I12" s="10">
        <f>SUMIF($F2:$F11,"&gt;0",I2:I11)</f>
        <v>1000</v>
      </c>
      <c r="J12" s="10">
        <f ca="1">SUM(J2:J11)</f>
        <v>106</v>
      </c>
      <c r="O12" s="1">
        <v>84.1</v>
      </c>
    </row>
    <row r="13" spans="1:19" x14ac:dyDescent="0.25">
      <c r="O13" s="1">
        <f>SUM(O10:O12)</f>
        <v>110</v>
      </c>
    </row>
    <row r="15" spans="1:19" x14ac:dyDescent="0.25">
      <c r="F15" s="1">
        <v>405</v>
      </c>
      <c r="G15" s="1">
        <v>150</v>
      </c>
      <c r="J15" s="1" t="e">
        <f>(G15/$G$18)*#REF!</f>
        <v>#REF!</v>
      </c>
    </row>
    <row r="16" spans="1:19" x14ac:dyDescent="0.25">
      <c r="G16" s="1">
        <v>97.17</v>
      </c>
      <c r="J16" s="1">
        <f>(G16/$G$18)*F16</f>
        <v>0</v>
      </c>
    </row>
    <row r="17" spans="6:19" x14ac:dyDescent="0.25">
      <c r="G17" s="1">
        <v>24</v>
      </c>
      <c r="J17" s="1">
        <f>(G17/$G$18)*F17</f>
        <v>0</v>
      </c>
      <c r="S17" s="2">
        <f>SUM(S18:S33)</f>
        <v>5980</v>
      </c>
    </row>
    <row r="18" spans="6:19" x14ac:dyDescent="0.25">
      <c r="G18" s="1">
        <f>SUMIF(F15:F17,"&gt;0",G15:G17)</f>
        <v>150</v>
      </c>
      <c r="J18" s="1" t="e">
        <f>SUM(J15:J17)</f>
        <v>#REF!</v>
      </c>
      <c r="S18" s="1">
        <v>583.41</v>
      </c>
    </row>
    <row r="19" spans="6:19" x14ac:dyDescent="0.25">
      <c r="R19" s="1">
        <v>40.46</v>
      </c>
      <c r="S19" s="1">
        <v>291.72000000000003</v>
      </c>
    </row>
    <row r="20" spans="6:19" x14ac:dyDescent="0.25">
      <c r="R20" s="1">
        <v>27.9</v>
      </c>
      <c r="S20" s="1">
        <v>1166.82</v>
      </c>
    </row>
    <row r="21" spans="6:19" x14ac:dyDescent="0.25">
      <c r="F21" s="1">
        <v>68.19</v>
      </c>
      <c r="G21" s="1">
        <v>68.19</v>
      </c>
      <c r="J21" s="1">
        <f>(G21/$G$24)*F21</f>
        <v>68.19</v>
      </c>
      <c r="R21" s="1">
        <v>1.4</v>
      </c>
      <c r="S21" s="1">
        <v>875.12</v>
      </c>
    </row>
    <row r="22" spans="6:19" x14ac:dyDescent="0.25">
      <c r="G22" s="1">
        <v>83.39</v>
      </c>
      <c r="J22" s="1">
        <f t="shared" ref="J22:J23" si="2">(G22/$G$24)*F22</f>
        <v>0</v>
      </c>
      <c r="R22" s="1">
        <f>SUM(R19:R21)</f>
        <v>69.760000000000005</v>
      </c>
      <c r="S22" s="1">
        <v>3062.93</v>
      </c>
    </row>
    <row r="23" spans="6:19" x14ac:dyDescent="0.25">
      <c r="G23" s="1">
        <v>84.82</v>
      </c>
      <c r="J23" s="1">
        <f t="shared" si="2"/>
        <v>0</v>
      </c>
    </row>
    <row r="24" spans="6:19" x14ac:dyDescent="0.25">
      <c r="G24" s="1">
        <f>SUMIF(F21:F23,"&gt;0",G21:G23)</f>
        <v>68.19</v>
      </c>
      <c r="J24" s="1">
        <f>SUM(J21:J23)</f>
        <v>68.19</v>
      </c>
    </row>
  </sheetData>
  <conditionalFormatting sqref="G2:I11">
    <cfRule type="expression" dxfId="0" priority="1">
      <formula>COLUMN()=$A$3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3</xdr:col>
                    <xdr:colOff>142875</xdr:colOff>
                    <xdr:row>1</xdr:row>
                    <xdr:rowOff>38100</xdr:rowOff>
                  </from>
                  <to>
                    <xdr:col>3</xdr:col>
                    <xdr:colOff>485775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142875</xdr:colOff>
                    <xdr:row>2</xdr:row>
                    <xdr:rowOff>38100</xdr:rowOff>
                  </from>
                  <to>
                    <xdr:col>3</xdr:col>
                    <xdr:colOff>485775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3</xdr:col>
                    <xdr:colOff>142875</xdr:colOff>
                    <xdr:row>3</xdr:row>
                    <xdr:rowOff>38100</xdr:rowOff>
                  </from>
                  <to>
                    <xdr:col>3</xdr:col>
                    <xdr:colOff>485775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3</xdr:col>
                    <xdr:colOff>142875</xdr:colOff>
                    <xdr:row>4</xdr:row>
                    <xdr:rowOff>38100</xdr:rowOff>
                  </from>
                  <to>
                    <xdr:col>3</xdr:col>
                    <xdr:colOff>485775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3</xdr:col>
                    <xdr:colOff>142875</xdr:colOff>
                    <xdr:row>5</xdr:row>
                    <xdr:rowOff>38100</xdr:rowOff>
                  </from>
                  <to>
                    <xdr:col>3</xdr:col>
                    <xdr:colOff>485775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3</xdr:col>
                    <xdr:colOff>142875</xdr:colOff>
                    <xdr:row>6</xdr:row>
                    <xdr:rowOff>38100</xdr:rowOff>
                  </from>
                  <to>
                    <xdr:col>3</xdr:col>
                    <xdr:colOff>485775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3</xdr:col>
                    <xdr:colOff>142875</xdr:colOff>
                    <xdr:row>7</xdr:row>
                    <xdr:rowOff>38100</xdr:rowOff>
                  </from>
                  <to>
                    <xdr:col>3</xdr:col>
                    <xdr:colOff>485775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3</xdr:col>
                    <xdr:colOff>142875</xdr:colOff>
                    <xdr:row>8</xdr:row>
                    <xdr:rowOff>38100</xdr:rowOff>
                  </from>
                  <to>
                    <xdr:col>3</xdr:col>
                    <xdr:colOff>485775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3</xdr:col>
                    <xdr:colOff>142875</xdr:colOff>
                    <xdr:row>9</xdr:row>
                    <xdr:rowOff>38100</xdr:rowOff>
                  </from>
                  <to>
                    <xdr:col>3</xdr:col>
                    <xdr:colOff>485775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3</xdr:col>
                    <xdr:colOff>142875</xdr:colOff>
                    <xdr:row>10</xdr:row>
                    <xdr:rowOff>38100</xdr:rowOff>
                  </from>
                  <to>
                    <xdr:col>3</xdr:col>
                    <xdr:colOff>485775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Option Button 12">
              <controlPr defaultSize="0" autoFill="0" autoLine="0" autoPict="0">
                <anchor moveWithCells="1">
                  <from>
                    <xdr:col>1</xdr:col>
                    <xdr:colOff>38100</xdr:colOff>
                    <xdr:row>1</xdr:row>
                    <xdr:rowOff>0</xdr:rowOff>
                  </from>
                  <to>
                    <xdr:col>1</xdr:col>
                    <xdr:colOff>581025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Option Button 13">
              <controlPr defaultSize="0" autoFill="0" autoLine="0" autoPict="0">
                <anchor moveWithCells="1">
                  <from>
                    <xdr:col>1</xdr:col>
                    <xdr:colOff>38100</xdr:colOff>
                    <xdr:row>2</xdr:row>
                    <xdr:rowOff>0</xdr:rowOff>
                  </from>
                  <to>
                    <xdr:col>2</xdr:col>
                    <xdr:colOff>571500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Option Button 15">
              <controlPr defaultSize="0" autoFill="0" autoLine="0" autoPict="0">
                <anchor moveWithCells="1">
                  <from>
                    <xdr:col>1</xdr:col>
                    <xdr:colOff>38100</xdr:colOff>
                    <xdr:row>2</xdr:row>
                    <xdr:rowOff>0</xdr:rowOff>
                  </from>
                  <to>
                    <xdr:col>2</xdr:col>
                    <xdr:colOff>28575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Option Button 16">
              <controlPr defaultSize="0" autoFill="0" autoLine="0" autoPict="0">
                <anchor moveWithCells="1">
                  <from>
                    <xdr:col>1</xdr:col>
                    <xdr:colOff>38100</xdr:colOff>
                    <xdr:row>3</xdr:row>
                    <xdr:rowOff>0</xdr:rowOff>
                  </from>
                  <to>
                    <xdr:col>2</xdr:col>
                    <xdr:colOff>571500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cp:lastPrinted>2016-05-10T20:50:57Z</cp:lastPrinted>
  <dcterms:created xsi:type="dcterms:W3CDTF">2016-05-06T21:29:31Z</dcterms:created>
  <dcterms:modified xsi:type="dcterms:W3CDTF">2016-05-26T22:00:18Z</dcterms:modified>
</cp:coreProperties>
</file>