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June1BHE8_12" sheetId="1" state="visible" r:id="rId2"/>
    <sheet name="May27BHE8_12oneSide" sheetId="2" state="visible" r:id="rId3"/>
    <sheet name="May27BHE8_12" sheetId="3" state="visible" r:id="rId4"/>
    <sheet name="May26AHE8_12" sheetId="4" state="visible" r:id="rId5"/>
    <sheet name="May22BHE8_12" sheetId="5" state="visible" r:id="rId6"/>
    <sheet name="May20BHE8_12" sheetId="6" state="visible" r:id="rId7"/>
    <sheet name="May20AHE8_12" sheetId="7" state="visible" r:id="rId8"/>
    <sheet name="May19BHE8_12" sheetId="8" state="visible" r:id="rId9"/>
    <sheet name="May19AHE8_12" sheetId="9" state="visible" r:id="rId10"/>
    <sheet name="May18AHE8_12" sheetId="10" state="visible" r:id="rId11"/>
    <sheet name="May15HE8_12" sheetId="11" state="visible" r:id="rId12"/>
    <sheet name="May14HE8_12" sheetId="12" state="visible" r:id="rId13"/>
    <sheet name="May11HE8_12ratio" sheetId="13" state="visible" r:id="rId14"/>
    <sheet name="HE8_12phase oneHEintra" sheetId="14" state="visible" r:id="rId15"/>
    <sheet name="HE8 solos" sheetId="15" state="visible" r:id="rId16"/>
    <sheet name="HE8_12phase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<sst xmlns="http://schemas.openxmlformats.org/spreadsheetml/2006/main" count="1511" uniqueCount="208">
  <si>
    <t xml:space="preserve">09601001rearr.abf</t>
  </si>
  <si>
    <t xml:space="preserve">June1B</t>
  </si>
  <si>
    <t xml:space="preserve">Phases</t>
  </si>
  <si>
    <t xml:space="preserve">HN4</t>
  </si>
  <si>
    <t xml:space="preserve">HN3</t>
  </si>
  <si>
    <t xml:space="preserve">HN6</t>
  </si>
  <si>
    <t xml:space="preserve">HN7</t>
  </si>
  <si>
    <t xml:space="preserve">HE8</t>
  </si>
  <si>
    <t xml:space="preserve">HE12</t>
  </si>
  <si>
    <t xml:space="preserve">mean spike</t>
  </si>
  <si>
    <t xml:space="preserve">s.d.</t>
  </si>
  <si>
    <t xml:space="preserve">first spike</t>
  </si>
  <si>
    <t xml:space="preserve">last spike</t>
  </si>
  <si>
    <t xml:space="preserve">duty cycle</t>
  </si>
  <si>
    <t xml:space="preserve">period [s]</t>
  </si>
  <si>
    <t xml:space="preserve">n=18</t>
  </si>
  <si>
    <t xml:space="preserve"># of spikes</t>
  </si>
  <si>
    <t xml:space="preserve">n=19</t>
  </si>
  <si>
    <t xml:space="preserve">09601002rearr.abf</t>
  </si>
  <si>
    <t xml:space="preserve">09601003rearr.abf</t>
  </si>
  <si>
    <t xml:space="preserve">out to -2 mV</t>
  </si>
  <si>
    <t xml:space="preserve">-33 mV</t>
  </si>
  <si>
    <t xml:space="preserve">out to +5 mV</t>
  </si>
  <si>
    <t xml:space="preserve">-39 mV</t>
  </si>
  <si>
    <t xml:space="preserve">delay</t>
  </si>
  <si>
    <t xml:space="preserve">IPSC</t>
  </si>
  <si>
    <t xml:space="preserve">gIPSC</t>
  </si>
  <si>
    <t xml:space="preserve">[ms]</t>
  </si>
  <si>
    <t xml:space="preserve">[nA]</t>
  </si>
  <si>
    <t xml:space="preserve">[nS]</t>
  </si>
  <si>
    <t xml:space="preserve">Peristaltic</t>
  </si>
  <si>
    <t xml:space="preserve">multiple peaks</t>
  </si>
  <si>
    <t xml:space="preserve">real; no a zero</t>
  </si>
  <si>
    <t xml:space="preserve">Holding Current [nA]</t>
  </si>
  <si>
    <t xml:space="preserve">09527002rearr.abf</t>
  </si>
  <si>
    <t xml:space="preserve">May27B</t>
  </si>
  <si>
    <t xml:space="preserve">n=14</t>
  </si>
  <si>
    <t xml:space="preserve">09527003rearr.abf</t>
  </si>
  <si>
    <t xml:space="preserve">09527004rearr.abf</t>
  </si>
  <si>
    <t xml:space="preserve">out to 0 mV</t>
  </si>
  <si>
    <t xml:space="preserve">-41 mV</t>
  </si>
  <si>
    <t xml:space="preserve">out to +3 mV</t>
  </si>
  <si>
    <t xml:space="preserve">-42 mV</t>
  </si>
  <si>
    <t xml:space="preserve">Synchronous</t>
  </si>
  <si>
    <t xml:space="preserve">similar peak at correct delay</t>
  </si>
  <si>
    <t xml:space="preserve">+/- 8 spikes</t>
  </si>
  <si>
    <t xml:space="preserve">09526000rearr.abf</t>
  </si>
  <si>
    <t xml:space="preserve">May26A</t>
  </si>
  <si>
    <t xml:space="preserve">n=15</t>
  </si>
  <si>
    <t xml:space="preserve">reigned in</t>
  </si>
  <si>
    <t xml:space="preserve">09526001rearr.abf</t>
  </si>
  <si>
    <t xml:space="preserve">09526002rearr.abf</t>
  </si>
  <si>
    <t xml:space="preserve">out to -3 mV</t>
  </si>
  <si>
    <t xml:space="preserve">identical peak at correct delay</t>
  </si>
  <si>
    <t xml:space="preserve">ISI to 0.45 s</t>
  </si>
  <si>
    <t xml:space="preserve">-1 to -0.6</t>
  </si>
  <si>
    <t xml:space="preserve">09522003rearr.abf</t>
  </si>
  <si>
    <t xml:space="preserve">May22B</t>
  </si>
  <si>
    <t xml:space="preserve">n=13</t>
  </si>
  <si>
    <t xml:space="preserve">n=12</t>
  </si>
  <si>
    <t xml:space="preserve">09522004rearr.abf</t>
  </si>
  <si>
    <t xml:space="preserve">09522005rearr.abf</t>
  </si>
  <si>
    <t xml:space="preserve">Comparing amplitudes with different high-pass filters (1,5,10 Hz) </t>
  </si>
  <si>
    <t xml:space="preserve">- 43 mV</t>
  </si>
  <si>
    <t xml:space="preserve">ImHE12</t>
  </si>
  <si>
    <t xml:space="preserve">Original</t>
  </si>
  <si>
    <t xml:space="preserve">ImHE122</t>
  </si>
  <si>
    <t xml:space="preserve">1 Hz</t>
  </si>
  <si>
    <t xml:space="preserve">4Cengiz/newSTA</t>
  </si>
  <si>
    <t xml:space="preserve">ImHE123</t>
  </si>
  <si>
    <t xml:space="preserve">5 Hz</t>
  </si>
  <si>
    <t xml:space="preserve">+/- 7 spikes from each end</t>
  </si>
  <si>
    <t xml:space="preserve">ImHE124</t>
  </si>
  <si>
    <t xml:space="preserve">10 Hz</t>
  </si>
  <si>
    <t xml:space="preserve">09520003rearrangd.abf</t>
  </si>
  <si>
    <t xml:space="preserve">May20B</t>
  </si>
  <si>
    <t xml:space="preserve">09520004.abf  just crap, deleted</t>
  </si>
  <si>
    <t xml:space="preserve">09520005rearrangd.abf</t>
  </si>
  <si>
    <t xml:space="preserve">09520006rearrangd.abf</t>
  </si>
  <si>
    <t xml:space="preserve">out to +2 mV</t>
  </si>
  <si>
    <t xml:space="preserve">- 37 mV</t>
  </si>
  <si>
    <t xml:space="preserve">-36 mV</t>
  </si>
  <si>
    <t xml:space="preserve">noisy</t>
  </si>
  <si>
    <r>
      <rPr>
        <i val="true"/>
        <sz val="11"/>
        <color rgb="FF000000"/>
        <rFont val="Calibri"/>
        <family val="2"/>
        <charset val="1"/>
      </rPr>
      <t xml:space="preserve">similar peak at correct delay</t>
    </r>
    <r>
      <rPr>
        <i val="true"/>
        <sz val="11"/>
        <color rgb="FF00B050"/>
        <rFont val="Calibri"/>
        <family val="2"/>
        <charset val="1"/>
      </rPr>
      <t xml:space="preserve"> what is correct?</t>
    </r>
  </si>
  <si>
    <t xml:space="preserve">tested for spike removal</t>
  </si>
  <si>
    <t xml:space="preserve">09520000rearrangd.abf</t>
  </si>
  <si>
    <t xml:space="preserve">good for Fig</t>
  </si>
  <si>
    <t xml:space="preserve">May20A</t>
  </si>
  <si>
    <t xml:space="preserve">N=18</t>
  </si>
  <si>
    <t xml:space="preserve">N=15</t>
  </si>
  <si>
    <t xml:space="preserve">09520001rearrangd.abf</t>
  </si>
  <si>
    <t xml:space="preserve">09520002rearrangd.abf</t>
  </si>
  <si>
    <t xml:space="preserve">out to -5 mV</t>
  </si>
  <si>
    <t xml:space="preserve">- 46 mV</t>
  </si>
  <si>
    <t xml:space="preserve">out to +4 mV</t>
  </si>
  <si>
    <t xml:space="preserve">-40 mV</t>
  </si>
  <si>
    <t xml:space="preserve">true 0</t>
  </si>
  <si>
    <t xml:space="preserve">09519003rearrangd.abf</t>
  </si>
  <si>
    <t xml:space="preserve">May19B</t>
  </si>
  <si>
    <t xml:space="preserve">N=13</t>
  </si>
  <si>
    <t xml:space="preserve">N=14</t>
  </si>
  <si>
    <t xml:space="preserve">09519004rearrangd.abf</t>
  </si>
  <si>
    <t xml:space="preserve">09519005rearrangd.abf</t>
  </si>
  <si>
    <t xml:space="preserve">- 40 mV</t>
  </si>
  <si>
    <t xml:space="preserve">-38 mV</t>
  </si>
  <si>
    <t xml:space="preserve">manually</t>
  </si>
  <si>
    <t xml:space="preserve">used for Figure in 2016 review </t>
  </si>
  <si>
    <t xml:space="preserve">09519000rearrangd.abf</t>
  </si>
  <si>
    <t xml:space="preserve">May19A</t>
  </si>
  <si>
    <t xml:space="preserve">4Damon</t>
  </si>
  <si>
    <t xml:space="preserve">spike times and synaptic profile</t>
  </si>
  <si>
    <t xml:space="preserve">see *atf</t>
  </si>
  <si>
    <t xml:space="preserve">09519001rearrangd.abf</t>
  </si>
  <si>
    <t xml:space="preserve">09519002rearrangd.abf</t>
  </si>
  <si>
    <t xml:space="preserve">- 36 mV</t>
  </si>
  <si>
    <t xml:space="preserve">out to +1 mV</t>
  </si>
  <si>
    <t xml:space="preserve">-30 mV</t>
  </si>
  <si>
    <t xml:space="preserve">Sync</t>
  </si>
  <si>
    <t xml:space="preserve">-40 mV HP</t>
  </si>
  <si>
    <t xml:space="preserve">-45 mV HP</t>
  </si>
  <si>
    <t xml:space="preserve">Preview truncated at 256 rows</t>
  </si>
  <si>
    <t xml:space="preserve">09518000rearrangd.abf</t>
  </si>
  <si>
    <t xml:space="preserve">May18A</t>
  </si>
  <si>
    <t xml:space="preserve">N=10</t>
  </si>
  <si>
    <t xml:space="preserve">09518001rearrangd.abf</t>
  </si>
  <si>
    <t xml:space="preserve">09518002rearrangd.abf</t>
  </si>
  <si>
    <t xml:space="preserve">-0.8 to -0.6</t>
  </si>
  <si>
    <t xml:space="preserve">09515000rearrangd.abf</t>
  </si>
  <si>
    <t xml:space="preserve">May15</t>
  </si>
  <si>
    <t xml:space="preserve">N=16</t>
  </si>
  <si>
    <t xml:space="preserve">N=12</t>
  </si>
  <si>
    <t xml:space="preserve">09515001rearrangd.abf</t>
  </si>
  <si>
    <t xml:space="preserve">09515002rearrangd.abf</t>
  </si>
  <si>
    <t xml:space="preserve">- 41 mV</t>
  </si>
  <si>
    <t xml:space="preserve">out to -4 mV</t>
  </si>
  <si>
    <t xml:space="preserve">S only</t>
  </si>
  <si>
    <t xml:space="preserve">from S to P</t>
  </si>
  <si>
    <t xml:space="preserve">09514000/1rearrangd.abf</t>
  </si>
  <si>
    <t xml:space="preserve">May14</t>
  </si>
  <si>
    <t xml:space="preserve"> HE12 reigned in; long duty cycles</t>
  </si>
  <si>
    <t xml:space="preserve">09514002rearrangd.abf</t>
  </si>
  <si>
    <t xml:space="preserve">09514003rearrangd.abf</t>
  </si>
  <si>
    <t xml:space="preserve">out to  +1 mV</t>
  </si>
  <si>
    <t xml:space="preserve">- 35 mV</t>
  </si>
  <si>
    <t xml:space="preserve">out to -1 mV</t>
  </si>
  <si>
    <t xml:space="preserve">P only</t>
  </si>
  <si>
    <t xml:space="preserve">multiple, small peaks</t>
  </si>
  <si>
    <t xml:space="preserve">ISI 2.3 s</t>
  </si>
  <si>
    <t xml:space="preserve">09511000rearrangd.abf</t>
  </si>
  <si>
    <t xml:space="preserve">May11A</t>
  </si>
  <si>
    <t xml:space="preserve">ratio only</t>
  </si>
  <si>
    <t xml:space="preserve">n=9</t>
  </si>
  <si>
    <t xml:space="preserve">n=11</t>
  </si>
  <si>
    <t xml:space="preserve">09511001rearrangd.abf</t>
  </si>
  <si>
    <t xml:space="preserve">09511002rearrangd.abf</t>
  </si>
  <si>
    <t xml:space="preserve">out to +7 mV</t>
  </si>
  <si>
    <t xml:space="preserve">out to -7 mV</t>
  </si>
  <si>
    <t xml:space="preserve">12 bursts</t>
  </si>
  <si>
    <t xml:space="preserve">took out spikes to create bursts; used 'burst find suite'</t>
  </si>
  <si>
    <t xml:space="preserve">burst find suite': ISI 0.26;minspikes:10</t>
  </si>
  <si>
    <t xml:space="preserve">09518003rearrangd.abf</t>
  </si>
  <si>
    <t xml:space="preserve">May18B</t>
  </si>
  <si>
    <t xml:space="preserve">N=7</t>
  </si>
  <si>
    <t xml:space="preserve">N=9</t>
  </si>
  <si>
    <t xml:space="preserve">09518004rearrangd.abf</t>
  </si>
  <si>
    <t xml:space="preserve">bad HE(12)-lost HN(6)</t>
  </si>
  <si>
    <t xml:space="preserve">- 33 mV</t>
  </si>
  <si>
    <t xml:space="preserve">-1.2 to -1.1</t>
  </si>
  <si>
    <t xml:space="preserve">09429000rearrangd.abf</t>
  </si>
  <si>
    <t xml:space="preserve">April29</t>
  </si>
  <si>
    <t xml:space="preserve">09430000rearrangd.abf</t>
  </si>
  <si>
    <t xml:space="preserve">April30</t>
  </si>
  <si>
    <t xml:space="preserve">09505000rearrangd.abf</t>
  </si>
  <si>
    <t xml:space="preserve">filt;small</t>
  </si>
  <si>
    <t xml:space="preserve">May5</t>
  </si>
  <si>
    <t xml:space="preserve">09522000rearr_trunc.abf</t>
  </si>
  <si>
    <t xml:space="preserve">May22A</t>
  </si>
  <si>
    <t xml:space="preserve">maybe not all spikes</t>
  </si>
  <si>
    <t xml:space="preserve">most S-like pattern</t>
  </si>
  <si>
    <t xml:space="preserve">09429001rearrangd.abf</t>
  </si>
  <si>
    <t xml:space="preserve">09430001rearrangd.abf</t>
  </si>
  <si>
    <t xml:space="preserve">09505001rearrangd.abf</t>
  </si>
  <si>
    <t xml:space="preserve">09522002rearrang-trunc.abf</t>
  </si>
  <si>
    <t xml:space="preserve">S only, P too few bursts</t>
  </si>
  <si>
    <t xml:space="preserve">All P</t>
  </si>
  <si>
    <t xml:space="preserve">All S</t>
  </si>
  <si>
    <t xml:space="preserve">S to P</t>
  </si>
  <si>
    <t xml:space="preserve">ISI 0.9 s</t>
  </si>
  <si>
    <t xml:space="preserve">+/- 5 spikes</t>
  </si>
  <si>
    <t xml:space="preserve">+/- 7 spikes; threshold 30</t>
  </si>
  <si>
    <t xml:space="preserve">+/- 7 spikes</t>
  </si>
  <si>
    <t xml:space="preserve">09507000rearrangd.abf</t>
  </si>
  <si>
    <t xml:space="preserve">weird phases</t>
  </si>
  <si>
    <t xml:space="preserve">not used</t>
  </si>
  <si>
    <t xml:space="preserve">May7</t>
  </si>
  <si>
    <t xml:space="preserve">09513000rearrangd.abf</t>
  </si>
  <si>
    <t xml:space="preserve">HE(12) not well tied toHNs</t>
  </si>
  <si>
    <t xml:space="preserve">May13A</t>
  </si>
  <si>
    <t xml:space="preserve">09513003rearrangd.abf</t>
  </si>
  <si>
    <t xml:space="preserve">May13B</t>
  </si>
  <si>
    <t xml:space="preserve">09526003rearrangd.abf</t>
  </si>
  <si>
    <t xml:space="preserve">May26B</t>
  </si>
  <si>
    <t xml:space="preserve">n=7</t>
  </si>
  <si>
    <t xml:space="preserve">only 3 burst intervals!</t>
  </si>
  <si>
    <t xml:space="preserve">N=3</t>
  </si>
  <si>
    <t xml:space="preserve">n=8</t>
  </si>
  <si>
    <t xml:space="preserve">09507001rearrangd.abf</t>
  </si>
  <si>
    <t xml:space="preserve">HE12 only; but tiny IPSCs in 3 bursts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</si>
</sst>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0"/>
    <numFmt numFmtId="167" formatCode="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FF00FF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FF"/>
      <name val="Calibri"/>
      <family val="2"/>
      <charset val="1"/>
    </font>
    <font>
      <b val="true"/>
      <i val="true"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b val="true"/>
      <sz val="11"/>
      <color rgb="FF0070C0"/>
      <name val="Calibri"/>
      <family val="2"/>
      <charset val="1"/>
    </font>
    <font>
      <sz val="11"/>
      <color rgb="FF5B9BD5"/>
      <name val="Calibri"/>
      <family val="2"/>
      <charset val="1"/>
    </font>
    <font>
      <b val="true"/>
      <sz val="11"/>
      <color rgb="FF5B9BD5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B050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70C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FCD5B5"/>
      </patternFill>
    </fill>
    <fill>
      <patternFill patternType="solid">
        <fgColor rgb="FFFCD5B5"/>
        <bgColor rgb="FFFAC090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77933C"/>
        <bgColor rgb="FF878787"/>
      </patternFill>
    </fill>
    <fill>
      <patternFill patternType="solid">
        <fgColor rgb="FFFAC090"/>
        <bgColor rgb="FFFCD5B5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79646"/>
      </patternFill>
    </fill>
    <fill>
      <patternFill patternType="solid">
        <fgColor rgb="FFF79646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78787"/>
      <rgbColor rgb="FF5B9BD5"/>
      <rgbColor rgb="FF993366"/>
      <rgbColor rgb="FFFCD5B5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79646"/>
      <rgbColor rgb="FFFF6600"/>
      <rgbColor rgb="FF666699"/>
      <rgbColor rgb="FF8B8B8B"/>
      <rgbColor rgb="FF002060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66483223859"/>
          <c:y val="0.0326136055650917"/>
          <c:w val="0.668382744541097"/>
          <c:h val="0.931881832143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June1BHE8_12!$J$31:$J$32</c:f>
              <c:numCache>
                <c:formatCode>General</c:formatCode>
                <c:ptCount val="2"/>
                <c:pt idx="0">
                  <c:v>0.95</c:v>
                </c:pt>
                <c:pt idx="1">
                  <c:v>2</c:v>
                </c:pt>
              </c:numCache>
            </c:numRef>
          </c:xVal>
          <c:yVal>
            <c:numRef>
              <c:f>June1BHE8_12!$E$31:$E$31,June1BHE8_12!$I$32:$I$32</c:f>
              <c:numCache>
                <c:formatCode>General</c:formatCode>
                <c:ptCount val="2"/>
                <c:pt idx="0">
                  <c:v>3.47742857142857</c:v>
                </c:pt>
                <c:pt idx="1">
                  <c:v>1.09925714285714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June1BHE8_12!$J$34:$J$35</c:f>
              <c:numCache>
                <c:formatCode>General</c:formatCode>
                <c:ptCount val="2"/>
                <c:pt idx="0">
                  <c:v>1.1</c:v>
                </c:pt>
                <c:pt idx="1">
                  <c:v>2</c:v>
                </c:pt>
              </c:numCache>
            </c:numRef>
          </c:xVal>
          <c:yVal>
            <c:numRef>
              <c:f>June1BHE8_12!$E$34:$E$34,June1BHE8_12!$I$35:$I$35</c:f>
              <c:numCache>
                <c:formatCode>General</c:formatCode>
                <c:ptCount val="2"/>
                <c:pt idx="0">
                  <c:v>5.19731428571429</c:v>
                </c:pt>
                <c:pt idx="1">
                  <c:v>2.30457142857143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June1BHE8_12!$J$37:$J$38</c:f>
              <c:numCache>
                <c:formatCode>General</c:formatCode>
                <c:ptCount val="2"/>
                <c:pt idx="0">
                  <c:v>1.05</c:v>
                </c:pt>
                <c:pt idx="1">
                  <c:v>2</c:v>
                </c:pt>
              </c:numCache>
            </c:numRef>
          </c:xVal>
          <c:yVal>
            <c:numRef>
              <c:f>June1BHE8_12!$E$37:$E$37,June1BHE8_12!$I$38:$I$38</c:f>
              <c:numCache>
                <c:formatCode>General</c:formatCode>
                <c:ptCount val="2"/>
                <c:pt idx="0">
                  <c:v>5.76628571428572</c:v>
                </c:pt>
                <c:pt idx="1">
                  <c:v>3.11965714285714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June1BHE8_12!$J$40:$J$41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June1BHE8_12!$E$40:$E$40,June1BHE8_12!$I$41:$I$41</c:f>
              <c:numCache>
                <c:formatCode>General</c:formatCode>
                <c:ptCount val="2"/>
                <c:pt idx="0">
                  <c:v>3.27428571428571</c:v>
                </c:pt>
                <c:pt idx="1">
                  <c:v>7.70857142857143</c:v>
                </c:pt>
              </c:numCache>
            </c:numRef>
          </c:yVal>
          <c:smooth val="0"/>
        </c:ser>
        <c:axId val="16602680"/>
        <c:axId val="26153653"/>
      </c:scatterChart>
      <c:valAx>
        <c:axId val="16602680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53653"/>
        <c:crosses val="autoZero"/>
        <c:crossBetween val="midCat"/>
      </c:valAx>
      <c:valAx>
        <c:axId val="26153653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02680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818065517"/>
          <c:y val="0.0074345231260067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418596612513"/>
          <c:y val="0.032541584949517"/>
          <c:w val="0.668337366055997"/>
          <c:h val="0.931866056511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May19BHE8_12!$J$31:$J$32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May19BHE8_12!$E$31:$E$31,May19BHE8_12!$I$32:$I$32</c:f>
              <c:numCache>
                <c:formatCode>General</c:formatCode>
                <c:ptCount val="2"/>
                <c:pt idx="0">
                  <c:v>3.51988571428571</c:v>
                </c:pt>
                <c:pt idx="1">
                  <c:v>1.14285714285714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May19BHE8_12!$J$34:$J$35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May19BHE8_12!$E$34:$E$34,May19BHE8_12!$I$35:$I$35</c:f>
              <c:numCache>
                <c:formatCode>General</c:formatCode>
                <c:ptCount val="2"/>
                <c:pt idx="0">
                  <c:v>7.02914285714286</c:v>
                </c:pt>
                <c:pt idx="1">
                  <c:v>4.61908571428572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May19BHE8_12!$J$37:$J$38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May19BHE8_12!$E$37:$E$37,May19BHE8_12!$I$38:$I$38</c:f>
              <c:numCache>
                <c:formatCode>General</c:formatCode>
                <c:ptCount val="2"/>
                <c:pt idx="0">
                  <c:v>6.22457142857143</c:v>
                </c:pt>
                <c:pt idx="1">
                  <c:v>7.39714285714286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May19BHE8_12!$E$40:$E$40,May19BHE8_12!$I$41:$I$41</c:f>
              <c:numCache>
                <c:formatCode>General</c:formatCode>
                <c:ptCount val="2"/>
                <c:pt idx="0">
                  <c:v>5.77428571428572</c:v>
                </c:pt>
                <c:pt idx="1">
                  <c:v>16.972</c:v>
                </c:pt>
              </c:numCache>
            </c:numRef>
          </c:yVal>
          <c:smooth val="0"/>
        </c:ser>
        <c:axId val="67777320"/>
        <c:axId val="82038542"/>
      </c:scatterChart>
      <c:valAx>
        <c:axId val="67777320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038542"/>
        <c:crosses val="autoZero"/>
        <c:crossBetween val="midCat"/>
      </c:valAx>
      <c:valAx>
        <c:axId val="82038542"/>
        <c:scaling>
          <c:orientation val="minMax"/>
          <c:max val="20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777320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22585252633"/>
          <c:y val="0.0325881840615474"/>
          <c:w val="0.668452062131762"/>
          <c:h val="0.931920452895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May19BHE8_12!$D$31:$D$31</c:f>
              <c:numCache>
                <c:formatCode>General</c:formatCode>
                <c:ptCount val="1"/>
                <c:pt idx="0">
                  <c:v>0.061598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May19BHE8_12!$D$34:$D$34</c:f>
              <c:numCache>
                <c:formatCode>General</c:formatCode>
                <c:ptCount val="1"/>
                <c:pt idx="0">
                  <c:v>0.12301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May19BHE8_12!$D$37:$D$37</c:f>
              <c:numCache>
                <c:formatCode>General</c:formatCode>
                <c:ptCount val="1"/>
                <c:pt idx="0">
                  <c:v>0.10893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May19BHE8_12!$D$40:$D$40</c:f>
              <c:numCache>
                <c:formatCode>General</c:formatCode>
                <c:ptCount val="1"/>
                <c:pt idx="0">
                  <c:v>0.10105</c:v>
                </c:pt>
              </c:numCache>
            </c:numRef>
          </c:yVal>
          <c:smooth val="0"/>
        </c:ser>
        <c:axId val="29215474"/>
        <c:axId val="8388749"/>
      </c:scatterChart>
      <c:valAx>
        <c:axId val="29215474"/>
        <c:scaling>
          <c:orientation val="minMax"/>
          <c:max val="2.4"/>
          <c:min val="0.600000000000001"/>
        </c:scaling>
        <c:delete val="1"/>
        <c:axPos val="b"/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8749"/>
        <c:crosses val="autoZero"/>
        <c:crossBetween val="midCat"/>
      </c:valAx>
      <c:valAx>
        <c:axId val="8388749"/>
        <c:scaling>
          <c:orientation val="minMax"/>
          <c:max val="0.2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15474"/>
        <c:crosses val="autoZero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54019643507"/>
          <c:y val="0.0326044513861773"/>
          <c:w val="0.668424881775191"/>
          <c:h val="0.931862553689965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May19AHE8_12!$J$31:$J$32</c:f>
              <c:numCache>
                <c:formatCode>General</c:formatCode>
                <c:ptCount val="2"/>
                <c:pt idx="0">
                  <c:v>1.05</c:v>
                </c:pt>
                <c:pt idx="1">
                  <c:v>1.9</c:v>
                </c:pt>
              </c:numCache>
            </c:numRef>
          </c:xVal>
          <c:yVal>
            <c:numRef>
              <c:f>May19AHE8_12!$E$31:$E$31,May19AHE8_12!$I$32:$I$32</c:f>
              <c:numCache>
                <c:formatCode>General</c:formatCode>
                <c:ptCount val="2"/>
                <c:pt idx="0">
                  <c:v>3.57314285714286</c:v>
                </c:pt>
                <c:pt idx="1">
                  <c:v>1.97428571428571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May19AHE8_12!$J$34:$J$35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2.1</c:v>
                </c:pt>
              </c:numCache>
            </c:numRef>
          </c:xVal>
          <c:yVal>
            <c:numRef>
              <c:f>May19AHE8_12!$E$34:$E$34,May19AHE8_12!$I$35:$I$35</c:f>
              <c:numCache>
                <c:formatCode>General</c:formatCode>
                <c:ptCount val="2"/>
                <c:pt idx="0">
                  <c:v>6.26742857142857</c:v>
                </c:pt>
                <c:pt idx="1">
                  <c:v>2.17714285714286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May19AHE8_12!$J$37:$J$38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May19AHE8_12!$E$37:$E$37,May19AHE8_12!$I$38:$I$38</c:f>
              <c:numCache>
                <c:formatCode>General</c:formatCode>
                <c:ptCount val="2"/>
                <c:pt idx="0">
                  <c:v>4.41554285714286</c:v>
                </c:pt>
                <c:pt idx="1">
                  <c:v>3.46617142857143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May19AHE8_12!$J$40:$J$41</c:f>
              <c:numCache>
                <c:formatCode>General</c:formatCode>
                <c:ptCount val="2"/>
                <c:pt idx="0">
                  <c:v>0.9</c:v>
                </c:pt>
                <c:pt idx="1">
                  <c:v>2</c:v>
                </c:pt>
              </c:numCache>
            </c:numRef>
          </c:xVal>
          <c:yVal>
            <c:numRef>
              <c:f>May19AHE8_12!$E$40:$E$40,May19AHE8_12!$I$41:$I$41</c:f>
              <c:numCache>
                <c:formatCode>General</c:formatCode>
                <c:ptCount val="2"/>
                <c:pt idx="0">
                  <c:v>3.6564</c:v>
                </c:pt>
                <c:pt idx="1">
                  <c:v>3.97422857142857</c:v>
                </c:pt>
              </c:numCache>
            </c:numRef>
          </c:yVal>
          <c:smooth val="0"/>
        </c:ser>
        <c:axId val="40345140"/>
        <c:axId val="54916067"/>
      </c:scatterChart>
      <c:valAx>
        <c:axId val="40345140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16067"/>
        <c:crosses val="autoZero"/>
        <c:crossBetween val="midCat"/>
      </c:valAx>
      <c:valAx>
        <c:axId val="54916067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45140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421866472621"/>
          <c:y val="0.0325426386982944"/>
          <c:w val="0.66836456248863"/>
          <c:h val="0.931876102724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May18AHE8_12!$J$31:$J$32</c:f>
              <c:numCache>
                <c:formatCode>General</c:formatCode>
                <c:ptCount val="2"/>
                <c:pt idx="0">
                  <c:v>1.1</c:v>
                </c:pt>
                <c:pt idx="1">
                  <c:v>1.9</c:v>
                </c:pt>
              </c:numCache>
            </c:numRef>
          </c:xVal>
          <c:yVal>
            <c:numRef>
              <c:f>May18AHE8_12!$E$31:$E$31,May18AHE8_12!$I$32:$I$32</c:f>
              <c:numCache>
                <c:formatCode>General</c:formatCode>
                <c:ptCount val="2"/>
                <c:pt idx="0">
                  <c:v>4.16308571428571</c:v>
                </c:pt>
                <c:pt idx="1">
                  <c:v>2.62891428571429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May18AHE8_12!$J$34:$J$35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May18AHE8_12!$E$34:$E$34,May18AHE8_12!$I$35:$I$35</c:f>
              <c:numCache>
                <c:formatCode>General</c:formatCode>
                <c:ptCount val="2"/>
                <c:pt idx="0">
                  <c:v>4.1624</c:v>
                </c:pt>
                <c:pt idx="1">
                  <c:v>3.00388571428571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May18AHE8_12!$J$37:$J$38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May18AHE8_12!$E$37:$E$37,May18AHE8_12!$I$38:$I$38</c:f>
              <c:numCache>
                <c:formatCode>General</c:formatCode>
                <c:ptCount val="2"/>
                <c:pt idx="0">
                  <c:v>3.27771428571429</c:v>
                </c:pt>
                <c:pt idx="1">
                  <c:v>4.89582857142857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May18AHE8_12!$J$40:$J$41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May18AHE8_12!$E$40:$E$40,May18AHE8_12!$I$41:$I$41</c:f>
              <c:numCache>
                <c:formatCode>General</c:formatCode>
                <c:ptCount val="2"/>
                <c:pt idx="0">
                  <c:v>4.13845714285714</c:v>
                </c:pt>
                <c:pt idx="1">
                  <c:v>9.86628571428571</c:v>
                </c:pt>
              </c:numCache>
            </c:numRef>
          </c:yVal>
          <c:smooth val="0"/>
        </c:ser>
        <c:axId val="90674644"/>
        <c:axId val="92369217"/>
      </c:scatterChart>
      <c:valAx>
        <c:axId val="90674644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369217"/>
        <c:crosses val="autoZero"/>
        <c:crossBetween val="midCat"/>
      </c:valAx>
      <c:valAx>
        <c:axId val="92369217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674644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48113047893"/>
          <c:y val="0.0325426386982944"/>
          <c:w val="0.668471822643425"/>
          <c:h val="0.931876102724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May15HE8_12!$J$31:$J$32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May15HE8_12!$E$31:$E$31,May15HE8_12!$I$32:$I$32</c:f>
              <c:numCache>
                <c:formatCode>General</c:formatCode>
                <c:ptCount val="2"/>
                <c:pt idx="0">
                  <c:v>9.11371428571429</c:v>
                </c:pt>
                <c:pt idx="1">
                  <c:v>1.48194285714286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May15HE8_12!$J$34:$J$35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May15HE8_12!$E$34:$E$34,May15HE8_12!$I$35:$I$35</c:f>
              <c:numCache>
                <c:formatCode>General</c:formatCode>
                <c:ptCount val="2"/>
                <c:pt idx="0">
                  <c:v>11.5257142857143</c:v>
                </c:pt>
                <c:pt idx="1">
                  <c:v>2.08308571428571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May15HE8_12!$J$37:$J$38</c:f>
              <c:numCache>
                <c:formatCode>General</c:formatCode>
                <c:ptCount val="2"/>
                <c:pt idx="0">
                  <c:v>0.9</c:v>
                </c:pt>
                <c:pt idx="1">
                  <c:v>2</c:v>
                </c:pt>
              </c:numCache>
            </c:numRef>
          </c:xVal>
          <c:yVal>
            <c:numRef>
              <c:f>May15HE8_12!$E$37:$E$37,May15HE8_12!$I$38:$I$38</c:f>
              <c:numCache>
                <c:formatCode>General</c:formatCode>
                <c:ptCount val="2"/>
                <c:pt idx="0">
                  <c:v>6.14</c:v>
                </c:pt>
                <c:pt idx="1">
                  <c:v>4.09817142857143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0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May15HE8_12!$J$40:$J$41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May15HE8_12!$E$40:$E$40,May15HE8_12!$I$41:$I$41</c:f>
              <c:numCache>
                <c:formatCode>General</c:formatCode>
                <c:ptCount val="2"/>
                <c:pt idx="0">
                  <c:v>6.22057142857143</c:v>
                </c:pt>
                <c:pt idx="1">
                  <c:v>4.67788571428571</c:v>
                </c:pt>
              </c:numCache>
            </c:numRef>
          </c:yVal>
          <c:smooth val="0"/>
        </c:ser>
        <c:axId val="20187686"/>
        <c:axId val="72427449"/>
      </c:scatterChart>
      <c:valAx>
        <c:axId val="20187686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27449"/>
        <c:crosses val="autoZero"/>
        <c:crossBetween val="midCat"/>
      </c:valAx>
      <c:valAx>
        <c:axId val="72427449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187686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54019643507"/>
          <c:y val="0.0325841593875748"/>
          <c:w val="0.668424881775191"/>
          <c:h val="0.931887329472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May14HE8_12!$J$31:$J$32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May14HE8_12!$E$31:$E$31,May14HE8_12!$I$32:$I$32</c:f>
              <c:numCache>
                <c:formatCode>General</c:formatCode>
                <c:ptCount val="2"/>
                <c:pt idx="0">
                  <c:v>4.95634285714286</c:v>
                </c:pt>
                <c:pt idx="1">
                  <c:v>1.2352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May14HE8_12!$J$34:$J$35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2.1</c:v>
                </c:pt>
              </c:numCache>
            </c:numRef>
          </c:xVal>
          <c:yVal>
            <c:numRef>
              <c:f>May14HE8_12!$E$34:$E$34,May14HE8_12!$I$35:$I$35</c:f>
              <c:numCache>
                <c:formatCode>General</c:formatCode>
                <c:ptCount val="2"/>
                <c:pt idx="0">
                  <c:v>1.20891428571429</c:v>
                </c:pt>
                <c:pt idx="1">
                  <c:v>1.57542857142857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May14HE8_12!$J$37:$J$38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May14HE8_12!$E$37:$E$37,May14HE8_12!$I$38:$I$38</c:f>
              <c:numCache>
                <c:formatCode>General</c:formatCode>
                <c:ptCount val="2"/>
                <c:pt idx="0">
                  <c:v>5.96571428571429</c:v>
                </c:pt>
                <c:pt idx="1">
                  <c:v>4.70548571428571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0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May14HE8_12!$J$40:$J$41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May14HE8_12!$E$40:$E$40,May14HE8_12!$I$41:$I$41</c:f>
              <c:numCache>
                <c:formatCode>General</c:formatCode>
                <c:ptCount val="2"/>
                <c:pt idx="0">
                  <c:v>3.90925714285714</c:v>
                </c:pt>
                <c:pt idx="1">
                  <c:v>6.53085714285714</c:v>
                </c:pt>
              </c:numCache>
            </c:numRef>
          </c:yVal>
          <c:smooth val="0"/>
        </c:ser>
        <c:axId val="9409968"/>
        <c:axId val="85248568"/>
      </c:scatterChart>
      <c:valAx>
        <c:axId val="9409968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48568"/>
        <c:crosses val="autoZero"/>
        <c:crossBetween val="midCat"/>
      </c:valAx>
      <c:valAx>
        <c:axId val="85248568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9968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02404897245"/>
          <c:y val="0.0325831957598401"/>
          <c:w val="0.668124180148666"/>
          <c:h val="0.931792510209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May27BHE8_12oneSide!$A$1</c:f>
              <c:strCache>
                <c:ptCount val="1"/>
                <c:pt idx="0">
                  <c:v>09527002rearr.abf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May27BHE8_12oneSide!$J$31:$J$32</c:f>
              <c:numCache>
                <c:formatCode>General</c:formatCode>
                <c:ptCount val="2"/>
                <c:pt idx="0">
                  <c:v>0.95</c:v>
                </c:pt>
                <c:pt idx="1">
                  <c:v>2</c:v>
                </c:pt>
              </c:numCache>
            </c:numRef>
          </c:xVal>
          <c:yVal>
            <c:numRef>
              <c:f>May27BHE8_12oneSide!$E$31,May27BHE8_12oneSide!$I$32</c:f>
              <c:numCache>
                <c:formatCode>General</c:formatCode>
                <c:ptCount val="2"/>
                <c:pt idx="0">
                  <c:v>6.20057142857143</c:v>
                </c:pt>
                <c:pt idx="1">
                  <c:v>1.73034285714286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May27BHE8_12oneSide!$A$1</c:f>
              <c:strCache>
                <c:ptCount val="1"/>
                <c:pt idx="0">
                  <c:v>09527002rearr.abf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May27BHE8_12oneSide!$J$34:$J$35</c:f>
              <c:numCache>
                <c:formatCode>General</c:formatCode>
                <c:ptCount val="2"/>
                <c:pt idx="0">
                  <c:v>1.1</c:v>
                </c:pt>
                <c:pt idx="1">
                  <c:v>2</c:v>
                </c:pt>
              </c:numCache>
            </c:numRef>
          </c:xVal>
          <c:yVal>
            <c:numRef>
              <c:f>May27BHE8_12oneSide!$E$34,May27BHE8_12oneSide!$I$35</c:f>
              <c:numCache>
                <c:formatCode>General</c:formatCode>
                <c:ptCount val="2"/>
                <c:pt idx="0">
                  <c:v>8.22285714285714</c:v>
                </c:pt>
                <c:pt idx="1">
                  <c:v>3.41748571428571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May27BHE8_12oneSide!$A$1</c:f>
              <c:strCache>
                <c:ptCount val="1"/>
                <c:pt idx="0">
                  <c:v>09527002rearr.abf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May27BHE8_12oneSide!$J$37:$J$38</c:f>
              <c:numCache>
                <c:formatCode>General</c:formatCode>
                <c:ptCount val="2"/>
                <c:pt idx="0">
                  <c:v>1.05</c:v>
                </c:pt>
                <c:pt idx="1">
                  <c:v>2</c:v>
                </c:pt>
              </c:numCache>
            </c:numRef>
          </c:xVal>
          <c:yVal>
            <c:numRef>
              <c:f>May27BHE8_12oneSide!$E$37,May27BHE8_12oneSide!$I$38</c:f>
              <c:numCache>
                <c:formatCode>General</c:formatCode>
                <c:ptCount val="2"/>
                <c:pt idx="0">
                  <c:v>5.88</c:v>
                </c:pt>
                <c:pt idx="1">
                  <c:v>4.67274285714286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May27BHE8_12oneSide!$A$1</c:f>
              <c:strCache>
                <c:ptCount val="1"/>
                <c:pt idx="0">
                  <c:v>09527002rearr.abf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May27BHE8_12oneSide!$J$40:$J$41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May27BHE8_12oneSide!$E$40,May27BHE8_12oneSide!$I$41</c:f>
              <c:numCache>
                <c:formatCode>General</c:formatCode>
                <c:ptCount val="2"/>
                <c:pt idx="0">
                  <c:v>5.38182857142857</c:v>
                </c:pt>
                <c:pt idx="1">
                  <c:v>12.2714285714286</c:v>
                </c:pt>
              </c:numCache>
            </c:numRef>
          </c:yVal>
          <c:smooth val="0"/>
        </c:ser>
        <c:axId val="73715692"/>
        <c:axId val="49866673"/>
      </c:scatterChart>
      <c:valAx>
        <c:axId val="73715692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866673"/>
        <c:crosses val="autoZero"/>
        <c:crossBetween val="midCat"/>
      </c:valAx>
      <c:valAx>
        <c:axId val="49866673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715692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305421950153039"/>
          <c:y val="0.007385524372230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66483223859"/>
          <c:y val="0.0326136055650917"/>
          <c:w val="0.668382744541097"/>
          <c:h val="0.931881832143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May27BHE8_12!$J$31:$J$32</c:f>
              <c:numCache>
                <c:formatCode>General</c:formatCode>
                <c:ptCount val="2"/>
                <c:pt idx="0">
                  <c:v>0.95</c:v>
                </c:pt>
                <c:pt idx="1">
                  <c:v>2</c:v>
                </c:pt>
              </c:numCache>
            </c:numRef>
          </c:xVal>
          <c:yVal>
            <c:numRef>
              <c:f>May27BHE8_12!$E$31:$E$31,May27BHE8_12!$I$32:$I$32</c:f>
              <c:numCache>
                <c:formatCode>General</c:formatCode>
                <c:ptCount val="2"/>
                <c:pt idx="0">
                  <c:v>6.20057142857143</c:v>
                </c:pt>
                <c:pt idx="1">
                  <c:v>1.73034285714286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May27BHE8_12!$J$34:$J$35</c:f>
              <c:numCache>
                <c:formatCode>General</c:formatCode>
                <c:ptCount val="2"/>
                <c:pt idx="0">
                  <c:v>1.1</c:v>
                </c:pt>
                <c:pt idx="1">
                  <c:v>2</c:v>
                </c:pt>
              </c:numCache>
            </c:numRef>
          </c:xVal>
          <c:yVal>
            <c:numRef>
              <c:f>May27BHE8_12!$E$34:$E$34,May27BHE8_12!$I$35:$I$35</c:f>
              <c:numCache>
                <c:formatCode>General</c:formatCode>
                <c:ptCount val="2"/>
                <c:pt idx="0">
                  <c:v>8.22285714285714</c:v>
                </c:pt>
                <c:pt idx="1">
                  <c:v>3.41748571428571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May27BHE8_12!$J$37:$J$38</c:f>
              <c:numCache>
                <c:formatCode>General</c:formatCode>
                <c:ptCount val="2"/>
                <c:pt idx="0">
                  <c:v>1.05</c:v>
                </c:pt>
                <c:pt idx="1">
                  <c:v>2</c:v>
                </c:pt>
              </c:numCache>
            </c:numRef>
          </c:xVal>
          <c:yVal>
            <c:numRef>
              <c:f>May27BHE8_12!$E$37:$E$37,May27BHE8_12!$I$38:$I$38</c:f>
              <c:numCache>
                <c:formatCode>General</c:formatCode>
                <c:ptCount val="2"/>
                <c:pt idx="0">
                  <c:v>5.88</c:v>
                </c:pt>
                <c:pt idx="1">
                  <c:v>4.67274285714286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May27BHE8_12!$J$40:$J$41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May27BHE8_12!$E$40:$E$40,May27BHE8_12!$I$41:$I$41</c:f>
              <c:numCache>
                <c:formatCode>General</c:formatCode>
                <c:ptCount val="2"/>
                <c:pt idx="0">
                  <c:v>5.38182857142857</c:v>
                </c:pt>
                <c:pt idx="1">
                  <c:v>12.2714285714286</c:v>
                </c:pt>
              </c:numCache>
            </c:numRef>
          </c:yVal>
          <c:smooth val="0"/>
        </c:ser>
        <c:axId val="65258730"/>
        <c:axId val="75025460"/>
      </c:scatterChart>
      <c:valAx>
        <c:axId val="65258730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25460"/>
        <c:crosses val="autoZero"/>
        <c:crossBetween val="midCat"/>
      </c:valAx>
      <c:valAx>
        <c:axId val="7502546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258730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818065517"/>
          <c:y val="0.0074345231260067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66483223859"/>
          <c:y val="0.0326136055650917"/>
          <c:w val="0.668382744541097"/>
          <c:h val="0.931881832143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May26AHE8_12!$J$31:$J$32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2.05</c:v>
                </c:pt>
              </c:numCache>
            </c:numRef>
          </c:xVal>
          <c:yVal>
            <c:numRef>
              <c:f>May26AHE8_12!$E$31:$E$31,May26AHE8_12!$I$32:$I$32</c:f>
              <c:numCache>
                <c:formatCode>General</c:formatCode>
                <c:ptCount val="2"/>
                <c:pt idx="0">
                  <c:v>2.66514285714286</c:v>
                </c:pt>
                <c:pt idx="1">
                  <c:v>0.869085714285714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May26AHE8_12!$J$34:$J$35</c:f>
              <c:numCache>
                <c:formatCode>General</c:formatCode>
                <c:ptCount val="2"/>
                <c:pt idx="0">
                  <c:v>1.1</c:v>
                </c:pt>
                <c:pt idx="1">
                  <c:v>1.9</c:v>
                </c:pt>
              </c:numCache>
            </c:numRef>
          </c:xVal>
          <c:yVal>
            <c:numRef>
              <c:f>May26AHE8_12!$E$34:$E$34,May26AHE8_12!$I$35:$I$35</c:f>
              <c:numCache>
                <c:formatCode>General</c:formatCode>
                <c:ptCount val="2"/>
                <c:pt idx="0">
                  <c:v>3.2688</c:v>
                </c:pt>
                <c:pt idx="1">
                  <c:v>0.673885714285714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May26AHE8_12!$J$37:$J$38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May26AHE8_12!$E$37:$E$37,May26AHE8_12!$I$38:$I$38</c:f>
              <c:numCache>
                <c:formatCode>General</c:formatCode>
                <c:ptCount val="2"/>
                <c:pt idx="0">
                  <c:v>6.31028571428571</c:v>
                </c:pt>
                <c:pt idx="1">
                  <c:v>4.33914285714286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May26AHE8_12!$J$40:$J$41</c:f>
              <c:numCache>
                <c:formatCode>General</c:formatCode>
                <c:ptCount val="2"/>
                <c:pt idx="0">
                  <c:v>0.9</c:v>
                </c:pt>
                <c:pt idx="1">
                  <c:v>2.05</c:v>
                </c:pt>
              </c:numCache>
            </c:numRef>
          </c:xVal>
          <c:yVal>
            <c:numRef>
              <c:f>May26AHE8_12!$E$40:$E$40,May26AHE8_12!$I$41:$I$41</c:f>
              <c:numCache>
                <c:formatCode>General</c:formatCode>
                <c:ptCount val="2"/>
                <c:pt idx="0">
                  <c:v>3.1408</c:v>
                </c:pt>
                <c:pt idx="1">
                  <c:v>4.66165714285714</c:v>
                </c:pt>
              </c:numCache>
            </c:numRef>
          </c:yVal>
          <c:smooth val="0"/>
        </c:ser>
        <c:axId val="5878209"/>
        <c:axId val="34923181"/>
      </c:scatterChart>
      <c:valAx>
        <c:axId val="5878209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923181"/>
        <c:crosses val="autoZero"/>
        <c:crossBetween val="midCat"/>
      </c:valAx>
      <c:valAx>
        <c:axId val="34923181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8209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818065517"/>
          <c:y val="0.0074345231260067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396802586671"/>
          <c:y val="0.0325976477421228"/>
          <c:w val="0.668403089635351"/>
          <c:h val="0.931900682445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2.05</c:v>
                </c:pt>
              </c:numCache>
            </c:numRef>
          </c:xVal>
          <c:yVal>
            <c:numRef>
              <c:f>May22BHE8_12!$E$31:$E$31,May22BHE8_12!$I$32:$I$32</c:f>
              <c:numCache>
                <c:formatCode>General</c:formatCode>
                <c:ptCount val="2"/>
                <c:pt idx="0">
                  <c:v>12.5285714285714</c:v>
                </c:pt>
                <c:pt idx="1">
                  <c:v>6.15314285714286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1.9</c:v>
                </c:pt>
              </c:numCache>
            </c:numRef>
          </c:xVal>
          <c:yVal>
            <c:numRef>
              <c:f>May22BHE8_12!$E$34:$E$34,May22BHE8_12!$I$35:$I$35</c:f>
              <c:numCache>
                <c:formatCode>General</c:formatCode>
                <c:ptCount val="2"/>
                <c:pt idx="0">
                  <c:v>7.85485714285714</c:v>
                </c:pt>
                <c:pt idx="1">
                  <c:v>6.21142857142857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May22BHE8_12!$E$37:$E$37,May22BHE8_12!$I$38:$I$38</c:f>
              <c:numCache>
                <c:formatCode>General</c:formatCode>
                <c:ptCount val="2"/>
                <c:pt idx="0">
                  <c:v>16.9697142857143</c:v>
                </c:pt>
                <c:pt idx="1">
                  <c:v>12.0222857142857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May22BHE8_12!$E$40:$E$40,May22BHE8_12!$I$41:$I$41</c:f>
              <c:numCache>
                <c:formatCode>General</c:formatCode>
                <c:ptCount val="2"/>
                <c:pt idx="0">
                  <c:v>11.8851428571429</c:v>
                </c:pt>
                <c:pt idx="1">
                  <c:v>12.9782857142857</c:v>
                </c:pt>
              </c:numCache>
            </c:numRef>
          </c:yVal>
          <c:smooth val="0"/>
        </c:ser>
        <c:axId val="24772331"/>
        <c:axId val="63735530"/>
      </c:scatterChart>
      <c:valAx>
        <c:axId val="24772331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735530"/>
        <c:crosses val="autoZero"/>
        <c:crossBetween val="midCat"/>
      </c:valAx>
      <c:valAx>
        <c:axId val="63735530"/>
        <c:scaling>
          <c:orientation val="minMax"/>
          <c:max val="2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72331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818065517"/>
          <c:y val="0.0074345231260067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396802586671"/>
          <c:y val="0.0325976477421228"/>
          <c:w val="0.668403089635351"/>
          <c:h val="0.931900682445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2.05</c:v>
                </c:pt>
              </c:numCache>
            </c:numRef>
          </c:xVal>
          <c:yVal>
            <c:numRef>
              <c:f>May22BHE8_12!$E$32:$E$32,May22BHE8_12!$I$31:$I$31</c:f>
              <c:numCache>
                <c:formatCode>General</c:formatCode>
                <c:ptCount val="2"/>
                <c:pt idx="0">
                  <c:v>15.3142857142857</c:v>
                </c:pt>
                <c:pt idx="1">
                  <c:v>5.27428571428571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1.9</c:v>
                </c:pt>
              </c:numCache>
            </c:numRef>
          </c:xVal>
          <c:yVal>
            <c:numRef>
              <c:f>May22BHE8_12!$E$35:$E$35,May22BHE8_12!$I$34:$I$34</c:f>
              <c:numCache>
                <c:formatCode>General</c:formatCode>
                <c:ptCount val="2"/>
                <c:pt idx="0">
                  <c:v>7.21142857142857</c:v>
                </c:pt>
                <c:pt idx="1">
                  <c:v>5.94285714285714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May22BHE8_12!$E$38:$E$38,May22BHE8_12!$I$37:$I$37</c:f>
              <c:numCache>
                <c:formatCode>General</c:formatCode>
                <c:ptCount val="2"/>
                <c:pt idx="0">
                  <c:v>21.9428571428571</c:v>
                </c:pt>
                <c:pt idx="1">
                  <c:v>14.6857142857143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May22BHE8_12!$J$40:$J$41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May22BHE8_12!$E$41:$E$41,May22BHE8_12!$I$40:$I$40</c:f>
              <c:numCache>
                <c:formatCode>General</c:formatCode>
                <c:ptCount val="2"/>
                <c:pt idx="0">
                  <c:v>12.6914285714286</c:v>
                </c:pt>
                <c:pt idx="1">
                  <c:v>16.2285714285714</c:v>
                </c:pt>
              </c:numCache>
            </c:numRef>
          </c:yVal>
          <c:smooth val="0"/>
        </c:ser>
        <c:axId val="57545268"/>
        <c:axId val="26416306"/>
      </c:scatterChart>
      <c:valAx>
        <c:axId val="57545268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416306"/>
        <c:crosses val="autoZero"/>
        <c:crossBetween val="midCat"/>
      </c:valAx>
      <c:valAx>
        <c:axId val="26416306"/>
        <c:scaling>
          <c:orientation val="minMax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45268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54019643507"/>
          <c:y val="0.0325426386982944"/>
          <c:w val="0.668424881775191"/>
          <c:h val="0.931876102724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2.05</c:v>
                </c:pt>
              </c:numCache>
            </c:numRef>
          </c:xVal>
          <c:yVal>
            <c:numRef>
              <c:f>May20BHE8_12!$E$31:$E$31,May20BHE8_12!$I$32:$I$32</c:f>
              <c:numCache>
                <c:formatCode>General</c:formatCode>
                <c:ptCount val="2"/>
                <c:pt idx="0">
                  <c:v>3.6488</c:v>
                </c:pt>
                <c:pt idx="1">
                  <c:v>2.4788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May20BHE8_12!$E$34:$E$34,May20BHE8_12!$I$35:$I$35</c:f>
              <c:numCache>
                <c:formatCode>General</c:formatCode>
                <c:ptCount val="2"/>
                <c:pt idx="0">
                  <c:v>4.68102857142857</c:v>
                </c:pt>
                <c:pt idx="1">
                  <c:v>2.42714285714286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May20BHE8_12!$E$37:$E$37,May20BHE8_12!$I$37:$I$37</c:f>
              <c:numCache>
                <c:formatCode>General</c:formatCode>
                <c:ptCount val="2"/>
                <c:pt idx="0">
                  <c:v>4.12262857142857</c:v>
                </c:pt>
                <c:pt idx="1">
                  <c:v>4.93971428571428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May20BHE8_12!$E$40:$E$40,May20BHE8_12!$I$40:$I$40</c:f>
              <c:numCache>
                <c:formatCode>General</c:formatCode>
                <c:ptCount val="2"/>
                <c:pt idx="0">
                  <c:v>2.94577142857143</c:v>
                </c:pt>
                <c:pt idx="1">
                  <c:v>12.1502857142857</c:v>
                </c:pt>
              </c:numCache>
            </c:numRef>
          </c:yVal>
          <c:smooth val="0"/>
        </c:ser>
        <c:axId val="94862759"/>
        <c:axId val="80923353"/>
      </c:scatterChart>
      <c:valAx>
        <c:axId val="94862759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23353"/>
        <c:crosses val="autoZero"/>
        <c:crossBetween val="midCat"/>
      </c:valAx>
      <c:valAx>
        <c:axId val="80923353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862759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2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447122998416"/>
          <c:y val="0.0325426386982944"/>
          <c:w val="0.66830899172972"/>
          <c:h val="0.931876102724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2.05</c:v>
                </c:pt>
              </c:numCache>
            </c:numRef>
          </c:xVal>
          <c:yVal>
            <c:numRef>
              <c:f>May20BHE8_12!$E$32:$E$32,May20BHE8_12!$I$31:$I$31</c:f>
              <c:numCache>
                <c:formatCode>General</c:formatCode>
                <c:ptCount val="2"/>
                <c:pt idx="0">
                  <c:v>4.68571428571429</c:v>
                </c:pt>
                <c:pt idx="1">
                  <c:v>1.97714285714286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May20BHE8_12!$E$35:$E$35,May20BHE8_12!$I$34:$I$34</c:f>
              <c:numCache>
                <c:formatCode>General</c:formatCode>
                <c:ptCount val="2"/>
                <c:pt idx="0">
                  <c:v>5.88571428571429</c:v>
                </c:pt>
                <c:pt idx="1">
                  <c:v>2.80571428571429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May20BHE8_12!$E$38:$E$38,May20BHE8_12!$I$38:$I$38</c:f>
              <c:numCache>
                <c:formatCode>General</c:formatCode>
                <c:ptCount val="2"/>
                <c:pt idx="0">
                  <c:v>5.48571428571429</c:v>
                </c:pt>
                <c:pt idx="1">
                  <c:v>7.00571428571429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May20BHE8_12!$J$40:$J$41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May20BHE8_12!$E$41:$E$41,May20BHE8_12!$I$41:$I$41</c:f>
              <c:numCache>
                <c:formatCode>General</c:formatCode>
                <c:ptCount val="2"/>
                <c:pt idx="0">
                  <c:v>2.37714285714286</c:v>
                </c:pt>
                <c:pt idx="1">
                  <c:v>16.4942857142857</c:v>
                </c:pt>
              </c:numCache>
            </c:numRef>
          </c:yVal>
          <c:smooth val="0"/>
        </c:ser>
        <c:axId val="14098316"/>
        <c:axId val="26229960"/>
      </c:scatterChart>
      <c:valAx>
        <c:axId val="14098316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229960"/>
        <c:crosses val="autoZero"/>
        <c:crossBetween val="midCat"/>
      </c:valAx>
      <c:valAx>
        <c:axId val="26229960"/>
        <c:scaling>
          <c:orientation val="minMax"/>
          <c:max val="17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098316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3554019643507"/>
          <c:y val="0.0325426386982944"/>
          <c:w val="0.668424881775191"/>
          <c:h val="0.931876102724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206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May20AHE8_12!$J$31:$J$32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May20AHE8_12!$E$31:$E$31,May20AHE8_12!$I$32:$I$32</c:f>
              <c:numCache>
                <c:formatCode>General</c:formatCode>
                <c:ptCount val="2"/>
                <c:pt idx="0">
                  <c:v>2.76074285714286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50"/>
            </a:solidFill>
            <a:ln w="28440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May20AHE8_12!$J$34:$J$35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May20AHE8_12!$E$34:$E$34,May20AHE8_12!$I$35:$I$35</c:f>
              <c:numCache>
                <c:formatCode>General</c:formatCode>
                <c:ptCount val="2"/>
                <c:pt idx="0">
                  <c:v>11.352</c:v>
                </c:pt>
                <c:pt idx="1">
                  <c:v>2.29171428571429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May20AHE8_12!$J$37:$J$38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May20AHE8_12!$E$37:$E$37,May20AHE8_12!$I$38:$I$38</c:f>
              <c:numCache>
                <c:formatCode>General</c:formatCode>
                <c:ptCount val="2"/>
                <c:pt idx="0">
                  <c:v>8.29085714285714</c:v>
                </c:pt>
                <c:pt idx="1">
                  <c:v>7.48342857142857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June1BHE8_12!$A$1:$A$1</c:f>
              <c:strCache>
                <c:ptCount val="1"/>
                <c:pt idx="0">
                  <c:v>09601001rearr.abf</c:v>
                </c:pt>
              </c:strCache>
            </c:strRef>
          </c:tx>
          <c:spPr>
            <a:solidFill>
              <a:srgbClr val="00b0f0"/>
            </a:solidFill>
            <a:ln w="28440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May20AHE8_12!$J$40:$J$41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May20AHE8_12!$E$40:$E$40,May20AHE8_12!$I$41:$I$41</c:f>
              <c:numCache>
                <c:formatCode>General</c:formatCode>
                <c:ptCount val="2"/>
                <c:pt idx="0">
                  <c:v>4.35742857142857</c:v>
                </c:pt>
                <c:pt idx="1">
                  <c:v>8.55428571428571</c:v>
                </c:pt>
              </c:numCache>
            </c:numRef>
          </c:yVal>
          <c:smooth val="0"/>
        </c:ser>
        <c:axId val="74013616"/>
        <c:axId val="77047210"/>
      </c:scatterChart>
      <c:valAx>
        <c:axId val="74013616"/>
        <c:scaling>
          <c:orientation val="minMax"/>
          <c:max val="2.4"/>
          <c:min val="0.600000000000001"/>
        </c:scaling>
        <c:delete val="1"/>
        <c:axPos val="b"/>
        <c:numFmt formatCode="0.0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47210"/>
        <c:crosses val="autoZero"/>
        <c:crossBetween val="midCat"/>
      </c:valAx>
      <c:valAx>
        <c:axId val="7704721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013616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05553772757419"/>
          <c:y val="0.027141901370055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59400</xdr:colOff>
      <xdr:row>0</xdr:row>
      <xdr:rowOff>11880</xdr:rowOff>
    </xdr:from>
    <xdr:to>
      <xdr:col>10</xdr:col>
      <xdr:colOff>563040</xdr:colOff>
      <xdr:row>21</xdr:row>
      <xdr:rowOff>95040</xdr:rowOff>
    </xdr:to>
    <xdr:graphicFrame>
      <xdr:nvGraphicFramePr>
        <xdr:cNvPr id="0" name="Chart 1"/>
        <xdr:cNvGraphicFramePr/>
      </xdr:nvGraphicFramePr>
      <xdr:xfrm>
        <a:off x="6822000" y="11880"/>
        <a:ext cx="2027520" cy="39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1</xdr:row>
      <xdr:rowOff>95400</xdr:rowOff>
    </xdr:from>
    <xdr:to>
      <xdr:col>9</xdr:col>
      <xdr:colOff>581760</xdr:colOff>
      <xdr:row>21</xdr:row>
      <xdr:rowOff>95040</xdr:rowOff>
    </xdr:to>
    <xdr:graphicFrame>
      <xdr:nvGraphicFramePr>
        <xdr:cNvPr id="12" name="Chart 1"/>
        <xdr:cNvGraphicFramePr/>
      </xdr:nvGraphicFramePr>
      <xdr:xfrm>
        <a:off x="5823000" y="324000"/>
        <a:ext cx="197856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497520</xdr:colOff>
      <xdr:row>1</xdr:row>
      <xdr:rowOff>84600</xdr:rowOff>
    </xdr:from>
    <xdr:to>
      <xdr:col>10</xdr:col>
      <xdr:colOff>338400</xdr:colOff>
      <xdr:row>21</xdr:row>
      <xdr:rowOff>84240</xdr:rowOff>
    </xdr:to>
    <xdr:graphicFrame>
      <xdr:nvGraphicFramePr>
        <xdr:cNvPr id="13" name="Chart 1"/>
        <xdr:cNvGraphicFramePr/>
      </xdr:nvGraphicFramePr>
      <xdr:xfrm>
        <a:off x="6193440" y="313200"/>
        <a:ext cx="212688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2</xdr:row>
      <xdr:rowOff>0</xdr:rowOff>
    </xdr:from>
    <xdr:to>
      <xdr:col>10</xdr:col>
      <xdr:colOff>454680</xdr:colOff>
      <xdr:row>22</xdr:row>
      <xdr:rowOff>10080</xdr:rowOff>
    </xdr:to>
    <xdr:graphicFrame>
      <xdr:nvGraphicFramePr>
        <xdr:cNvPr id="14" name="Chart 1"/>
        <xdr:cNvGraphicFramePr/>
      </xdr:nvGraphicFramePr>
      <xdr:xfrm>
        <a:off x="6457680" y="426600"/>
        <a:ext cx="1978920" cy="36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59400</xdr:colOff>
      <xdr:row>0</xdr:row>
      <xdr:rowOff>11880</xdr:rowOff>
    </xdr:from>
    <xdr:to>
      <xdr:col>10</xdr:col>
      <xdr:colOff>86400</xdr:colOff>
      <xdr:row>21</xdr:row>
      <xdr:rowOff>97200</xdr:rowOff>
    </xdr:to>
    <xdr:graphicFrame>
      <xdr:nvGraphicFramePr>
        <xdr:cNvPr id="1" name="Chart 1"/>
        <xdr:cNvGraphicFramePr/>
      </xdr:nvGraphicFramePr>
      <xdr:xfrm>
        <a:off x="8612640" y="11880"/>
        <a:ext cx="1646280" cy="41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59400</xdr:colOff>
      <xdr:row>0</xdr:row>
      <xdr:rowOff>11880</xdr:rowOff>
    </xdr:from>
    <xdr:to>
      <xdr:col>10</xdr:col>
      <xdr:colOff>563040</xdr:colOff>
      <xdr:row>21</xdr:row>
      <xdr:rowOff>95040</xdr:rowOff>
    </xdr:to>
    <xdr:graphicFrame>
      <xdr:nvGraphicFramePr>
        <xdr:cNvPr id="2" name="Chart 1"/>
        <xdr:cNvGraphicFramePr/>
      </xdr:nvGraphicFramePr>
      <xdr:xfrm>
        <a:off x="6822000" y="11880"/>
        <a:ext cx="2027520" cy="39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59400</xdr:colOff>
      <xdr:row>0</xdr:row>
      <xdr:rowOff>11880</xdr:rowOff>
    </xdr:from>
    <xdr:to>
      <xdr:col>10</xdr:col>
      <xdr:colOff>563040</xdr:colOff>
      <xdr:row>21</xdr:row>
      <xdr:rowOff>95040</xdr:rowOff>
    </xdr:to>
    <xdr:graphicFrame>
      <xdr:nvGraphicFramePr>
        <xdr:cNvPr id="3" name="Chart 1"/>
        <xdr:cNvGraphicFramePr/>
      </xdr:nvGraphicFramePr>
      <xdr:xfrm>
        <a:off x="6822000" y="11880"/>
        <a:ext cx="2027520" cy="39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83520</xdr:colOff>
      <xdr:row>0</xdr:row>
      <xdr:rowOff>11880</xdr:rowOff>
    </xdr:from>
    <xdr:to>
      <xdr:col>10</xdr:col>
      <xdr:colOff>563400</xdr:colOff>
      <xdr:row>26</xdr:row>
      <xdr:rowOff>154440</xdr:rowOff>
    </xdr:to>
    <xdr:graphicFrame>
      <xdr:nvGraphicFramePr>
        <xdr:cNvPr id="4" name="Chart 1"/>
        <xdr:cNvGraphicFramePr/>
      </xdr:nvGraphicFramePr>
      <xdr:xfrm>
        <a:off x="6846120" y="11880"/>
        <a:ext cx="2003760" cy="495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0</xdr:rowOff>
    </xdr:from>
    <xdr:to>
      <xdr:col>14</xdr:col>
      <xdr:colOff>479880</xdr:colOff>
      <xdr:row>26</xdr:row>
      <xdr:rowOff>142560</xdr:rowOff>
    </xdr:to>
    <xdr:graphicFrame>
      <xdr:nvGraphicFramePr>
        <xdr:cNvPr id="5" name="Chart 4"/>
        <xdr:cNvGraphicFramePr/>
      </xdr:nvGraphicFramePr>
      <xdr:xfrm>
        <a:off x="9353520" y="0"/>
        <a:ext cx="2003760" cy="495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1</xdr:row>
      <xdr:rowOff>95400</xdr:rowOff>
    </xdr:from>
    <xdr:to>
      <xdr:col>9</xdr:col>
      <xdr:colOff>581760</xdr:colOff>
      <xdr:row>21</xdr:row>
      <xdr:rowOff>95040</xdr:rowOff>
    </xdr:to>
    <xdr:graphicFrame>
      <xdr:nvGraphicFramePr>
        <xdr:cNvPr id="6" name="Chart 1"/>
        <xdr:cNvGraphicFramePr/>
      </xdr:nvGraphicFramePr>
      <xdr:xfrm>
        <a:off x="6127560" y="324000"/>
        <a:ext cx="197892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219240</xdr:colOff>
      <xdr:row>1</xdr:row>
      <xdr:rowOff>95400</xdr:rowOff>
    </xdr:from>
    <xdr:to>
      <xdr:col>13</xdr:col>
      <xdr:colOff>435960</xdr:colOff>
      <xdr:row>21</xdr:row>
      <xdr:rowOff>95040</xdr:rowOff>
    </xdr:to>
    <xdr:graphicFrame>
      <xdr:nvGraphicFramePr>
        <xdr:cNvPr id="7" name="Chart 2"/>
        <xdr:cNvGraphicFramePr/>
      </xdr:nvGraphicFramePr>
      <xdr:xfrm>
        <a:off x="8505720" y="324000"/>
        <a:ext cx="204552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1</xdr:row>
      <xdr:rowOff>95400</xdr:rowOff>
    </xdr:from>
    <xdr:to>
      <xdr:col>9</xdr:col>
      <xdr:colOff>581760</xdr:colOff>
      <xdr:row>21</xdr:row>
      <xdr:rowOff>95040</xdr:rowOff>
    </xdr:to>
    <xdr:graphicFrame>
      <xdr:nvGraphicFramePr>
        <xdr:cNvPr id="8" name="Chart 1"/>
        <xdr:cNvGraphicFramePr/>
      </xdr:nvGraphicFramePr>
      <xdr:xfrm>
        <a:off x="6127560" y="324000"/>
        <a:ext cx="197892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31680</xdr:colOff>
      <xdr:row>1</xdr:row>
      <xdr:rowOff>178560</xdr:rowOff>
    </xdr:from>
    <xdr:to>
      <xdr:col>12</xdr:col>
      <xdr:colOff>285480</xdr:colOff>
      <xdr:row>28</xdr:row>
      <xdr:rowOff>166320</xdr:rowOff>
    </xdr:to>
    <xdr:graphicFrame>
      <xdr:nvGraphicFramePr>
        <xdr:cNvPr id="9" name="Chart 1"/>
        <xdr:cNvGraphicFramePr/>
      </xdr:nvGraphicFramePr>
      <xdr:xfrm>
        <a:off x="7556400" y="407160"/>
        <a:ext cx="2082600" cy="495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491760</xdr:colOff>
      <xdr:row>29</xdr:row>
      <xdr:rowOff>6840</xdr:rowOff>
    </xdr:to>
    <xdr:graphicFrame>
      <xdr:nvGraphicFramePr>
        <xdr:cNvPr id="10" name="Chart 2"/>
        <xdr:cNvGraphicFramePr/>
      </xdr:nvGraphicFramePr>
      <xdr:xfrm>
        <a:off x="10115280" y="426600"/>
        <a:ext cx="2016000" cy="495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1</xdr:row>
      <xdr:rowOff>95400</xdr:rowOff>
    </xdr:from>
    <xdr:to>
      <xdr:col>9</xdr:col>
      <xdr:colOff>581760</xdr:colOff>
      <xdr:row>21</xdr:row>
      <xdr:rowOff>95040</xdr:rowOff>
    </xdr:to>
    <xdr:graphicFrame>
      <xdr:nvGraphicFramePr>
        <xdr:cNvPr id="11" name="Chart 1"/>
        <xdr:cNvGraphicFramePr/>
      </xdr:nvGraphicFramePr>
      <xdr:xfrm>
        <a:off x="6127560" y="324000"/>
        <a:ext cx="1978920" cy="36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0</v>
      </c>
      <c r="F1" s="3" t="s">
        <v>1</v>
      </c>
      <c r="G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11" t="n">
        <v>0</v>
      </c>
      <c r="C3" s="12" t="n">
        <v>0.122</v>
      </c>
      <c r="D3" s="12" t="n">
        <v>0.0134</v>
      </c>
      <c r="E3" s="12" t="n">
        <v>0.0707</v>
      </c>
      <c r="F3" s="12" t="n">
        <v>0.552</v>
      </c>
      <c r="G3" s="12" t="n">
        <v>0.558</v>
      </c>
      <c r="L3" s="0"/>
    </row>
    <row r="4" customFormat="false" ht="14.4" hidden="false" customHeight="false" outlineLevel="0" collapsed="false">
      <c r="A4" s="0" t="s">
        <v>10</v>
      </c>
      <c r="B4" s="11"/>
      <c r="C4" s="12"/>
      <c r="D4" s="12"/>
      <c r="E4" s="12"/>
      <c r="F4" s="12"/>
      <c r="G4" s="12"/>
      <c r="L4" s="0"/>
    </row>
    <row r="5" customFormat="false" ht="14.4" hidden="false" customHeight="false" outlineLevel="0" collapsed="false">
      <c r="A5" s="0" t="s">
        <v>11</v>
      </c>
      <c r="B5" s="11" t="n">
        <v>-0.263</v>
      </c>
      <c r="C5" s="12" t="n">
        <v>-0.142</v>
      </c>
      <c r="D5" s="12" t="n">
        <v>-0.254</v>
      </c>
      <c r="E5" s="12" t="n">
        <v>-0.171</v>
      </c>
      <c r="F5" s="12" t="n">
        <v>0.351</v>
      </c>
      <c r="G5" s="12" t="n">
        <v>0.318</v>
      </c>
      <c r="L5" s="0"/>
    </row>
    <row r="6" customFormat="false" ht="14.4" hidden="false" customHeight="false" outlineLevel="0" collapsed="false">
      <c r="A6" s="0" t="s">
        <v>10</v>
      </c>
      <c r="B6" s="11"/>
      <c r="C6" s="12"/>
      <c r="D6" s="12"/>
      <c r="E6" s="12"/>
      <c r="F6" s="12"/>
      <c r="G6" s="12"/>
      <c r="L6" s="0"/>
    </row>
    <row r="7" customFormat="false" ht="14.4" hidden="false" customHeight="false" outlineLevel="0" collapsed="false">
      <c r="A7" s="0" t="s">
        <v>12</v>
      </c>
      <c r="B7" s="11" t="n">
        <v>0.313</v>
      </c>
      <c r="C7" s="12" t="n">
        <v>0.431</v>
      </c>
      <c r="D7" s="12" t="n">
        <v>0.36</v>
      </c>
      <c r="E7" s="12" t="n">
        <v>0.408</v>
      </c>
      <c r="F7" s="12" t="n">
        <v>0.812</v>
      </c>
      <c r="G7" s="12" t="n">
        <v>0.812</v>
      </c>
      <c r="L7" s="0"/>
    </row>
    <row r="8" customFormat="false" ht="14.4" hidden="false" customHeight="false" outlineLevel="0" collapsed="false">
      <c r="A8" s="0" t="s">
        <v>10</v>
      </c>
      <c r="B8" s="11"/>
      <c r="C8" s="12"/>
      <c r="D8" s="12"/>
      <c r="E8" s="12"/>
      <c r="F8" s="12"/>
      <c r="G8" s="12"/>
      <c r="L8" s="0"/>
    </row>
    <row r="9" customFormat="false" ht="14.4" hidden="false" customHeight="false" outlineLevel="0" collapsed="false">
      <c r="A9" s="0" t="s">
        <v>13</v>
      </c>
      <c r="B9" s="11"/>
      <c r="C9" s="12"/>
      <c r="D9" s="12"/>
      <c r="E9" s="12"/>
      <c r="F9" s="12"/>
      <c r="G9" s="12"/>
      <c r="L9" s="0"/>
    </row>
    <row r="10" customFormat="false" ht="14.4" hidden="false" customHeight="false" outlineLevel="0" collapsed="false">
      <c r="A10" s="0" t="s">
        <v>14</v>
      </c>
      <c r="B10" s="13" t="n">
        <v>9.37</v>
      </c>
      <c r="C10" s="14" t="s">
        <v>15</v>
      </c>
      <c r="D10" s="15"/>
      <c r="E10" s="15"/>
      <c r="F10" s="15"/>
      <c r="G10" s="16"/>
      <c r="L10" s="0"/>
    </row>
    <row r="11" customFormat="false" ht="14.4" hidden="false" customHeight="false" outlineLevel="0" collapsed="false">
      <c r="A11" s="0" t="s">
        <v>10</v>
      </c>
      <c r="B11" s="13" t="n">
        <v>0.14</v>
      </c>
      <c r="C11" s="15"/>
      <c r="D11" s="15"/>
      <c r="E11" s="15"/>
      <c r="F11" s="15"/>
      <c r="G11" s="15"/>
      <c r="L11" s="0"/>
    </row>
    <row r="12" customFormat="false" ht="14.4" hidden="false" customHeight="false" outlineLevel="0" collapsed="false">
      <c r="A12" s="17" t="s">
        <v>16</v>
      </c>
      <c r="B12" s="11" t="n">
        <v>61.9</v>
      </c>
      <c r="C12" s="12" t="n">
        <v>64.9</v>
      </c>
      <c r="D12" s="12" t="n">
        <v>43.5</v>
      </c>
      <c r="E12" s="12" t="n">
        <v>35.5</v>
      </c>
      <c r="F12" s="12" t="n">
        <v>28.4</v>
      </c>
      <c r="G12" s="12" t="n">
        <v>24</v>
      </c>
      <c r="L12" s="0"/>
    </row>
    <row r="13" customFormat="false" ht="14.4" hidden="false" customHeight="false" outlineLevel="0" collapsed="false">
      <c r="A13" s="0" t="s">
        <v>10</v>
      </c>
      <c r="B13" s="11" t="n">
        <v>2.2</v>
      </c>
      <c r="C13" s="12" t="n">
        <v>1.8</v>
      </c>
      <c r="D13" s="12" t="n">
        <v>2</v>
      </c>
      <c r="E13" s="12" t="n">
        <v>1.4</v>
      </c>
      <c r="F13" s="12" t="n">
        <v>1.7</v>
      </c>
      <c r="G13" s="12" t="n">
        <v>2.5</v>
      </c>
      <c r="L13" s="0"/>
    </row>
    <row r="14" customFormat="false" ht="14.4" hidden="false" customHeight="false" outlineLevel="0" collapsed="false">
      <c r="A14" s="2"/>
      <c r="B14" s="11"/>
      <c r="C14" s="12"/>
      <c r="D14" s="12"/>
      <c r="E14" s="12"/>
      <c r="F14" s="12"/>
      <c r="G14" s="1"/>
      <c r="L14" s="0"/>
    </row>
    <row r="15" customFormat="false" ht="14.4" hidden="false" customHeight="false" outlineLevel="0" collapsed="false">
      <c r="A15" s="0" t="s">
        <v>9</v>
      </c>
      <c r="B15" s="18" t="n">
        <v>0</v>
      </c>
      <c r="C15" s="19" t="n">
        <v>0.146</v>
      </c>
      <c r="D15" s="19" t="n">
        <v>0.895</v>
      </c>
      <c r="E15" s="19" t="n">
        <v>0.808</v>
      </c>
      <c r="F15" s="19" t="n">
        <v>0.518</v>
      </c>
      <c r="G15" s="19" t="n">
        <v>0.425</v>
      </c>
      <c r="L15" s="0"/>
    </row>
    <row r="16" customFormat="false" ht="14.4" hidden="false" customHeight="false" outlineLevel="0" collapsed="false">
      <c r="A16" s="0" t="s">
        <v>10</v>
      </c>
      <c r="B16" s="18"/>
      <c r="C16" s="19"/>
      <c r="D16" s="19"/>
      <c r="E16" s="19"/>
      <c r="F16" s="19"/>
      <c r="G16" s="19"/>
      <c r="L16" s="0"/>
    </row>
    <row r="17" customFormat="false" ht="14.4" hidden="false" customHeight="false" outlineLevel="0" collapsed="false">
      <c r="A17" s="0" t="s">
        <v>11</v>
      </c>
      <c r="B17" s="18" t="n">
        <v>-0.268</v>
      </c>
      <c r="C17" s="19" t="n">
        <v>-0.12</v>
      </c>
      <c r="D17" s="19" t="n">
        <v>-0.372</v>
      </c>
      <c r="E17" s="19" t="n">
        <v>-0.451</v>
      </c>
      <c r="F17" s="19" t="n">
        <v>0.343</v>
      </c>
      <c r="G17" s="19" t="n">
        <v>0.21</v>
      </c>
      <c r="L17" s="0"/>
    </row>
    <row r="18" customFormat="false" ht="14.4" hidden="false" customHeight="false" outlineLevel="0" collapsed="false">
      <c r="A18" s="0" t="s">
        <v>10</v>
      </c>
      <c r="B18" s="18"/>
      <c r="C18" s="19"/>
      <c r="D18" s="19"/>
      <c r="E18" s="19"/>
      <c r="F18" s="19"/>
      <c r="G18" s="19"/>
      <c r="L18" s="0"/>
    </row>
    <row r="19" customFormat="false" ht="14.4" hidden="false" customHeight="false" outlineLevel="0" collapsed="false">
      <c r="A19" s="0" t="s">
        <v>12</v>
      </c>
      <c r="B19" s="18" t="n">
        <v>0.322</v>
      </c>
      <c r="C19" s="19" t="n">
        <v>0.443</v>
      </c>
      <c r="D19" s="19" t="n">
        <v>0.265</v>
      </c>
      <c r="E19" s="19" t="n">
        <v>0.165</v>
      </c>
      <c r="F19" s="19" t="n">
        <v>0.706</v>
      </c>
      <c r="G19" s="19" t="n">
        <v>0.612</v>
      </c>
      <c r="L19" s="0"/>
    </row>
    <row r="20" customFormat="false" ht="14.4" hidden="false" customHeight="false" outlineLevel="0" collapsed="false">
      <c r="A20" s="0" t="s">
        <v>10</v>
      </c>
      <c r="B20" s="18"/>
      <c r="C20" s="19"/>
      <c r="D20" s="19"/>
      <c r="E20" s="19"/>
      <c r="F20" s="19"/>
      <c r="G20" s="19"/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9.52</v>
      </c>
      <c r="C22" s="14" t="s">
        <v>17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0.22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63.2</v>
      </c>
      <c r="C24" s="20" t="n">
        <v>63.2</v>
      </c>
      <c r="D24" s="20" t="n">
        <v>42.5</v>
      </c>
      <c r="E24" s="20" t="n">
        <v>35.2</v>
      </c>
      <c r="F24" s="21" t="n">
        <v>23.2</v>
      </c>
      <c r="G24" s="21" t="n">
        <v>20.1</v>
      </c>
      <c r="L24" s="0"/>
    </row>
    <row r="25" customFormat="false" ht="14.4" hidden="false" customHeight="false" outlineLevel="0" collapsed="false">
      <c r="A25" s="0" t="s">
        <v>10</v>
      </c>
      <c r="B25" s="20" t="n">
        <v>2.2</v>
      </c>
      <c r="C25" s="20" t="n">
        <v>1.7</v>
      </c>
      <c r="D25" s="20" t="n">
        <v>1.8</v>
      </c>
      <c r="E25" s="20" t="n">
        <v>1.6</v>
      </c>
      <c r="F25" s="21" t="n">
        <v>1.7</v>
      </c>
      <c r="G25" s="18" t="n">
        <v>2</v>
      </c>
      <c r="L25" s="0"/>
    </row>
    <row r="26" customFormat="false" ht="14.4" hidden="false" customHeight="false" outlineLevel="0" collapsed="false">
      <c r="A26" s="2"/>
      <c r="B26" s="2"/>
      <c r="F26" s="1"/>
      <c r="G26" s="2"/>
      <c r="L26" s="0"/>
    </row>
    <row r="27" customFormat="false" ht="15.6" hidden="false" customHeight="false" outlineLevel="0" collapsed="false">
      <c r="A27" s="2" t="s">
        <v>18</v>
      </c>
      <c r="E27" s="22" t="s">
        <v>7</v>
      </c>
      <c r="F27" s="2" t="s">
        <v>19</v>
      </c>
      <c r="H27" s="22" t="s">
        <v>8</v>
      </c>
      <c r="L27" s="0"/>
    </row>
    <row r="28" customFormat="false" ht="14.4" hidden="false" customHeight="false" outlineLevel="0" collapsed="false">
      <c r="B28" s="0" t="s">
        <v>20</v>
      </c>
      <c r="D28" s="1" t="s">
        <v>21</v>
      </c>
      <c r="G28" s="0" t="s">
        <v>22</v>
      </c>
      <c r="I28" s="1" t="s">
        <v>23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25" t="s">
        <v>30</v>
      </c>
      <c r="B31" s="7" t="s">
        <v>4</v>
      </c>
      <c r="C31" s="26" t="n">
        <v>92.7</v>
      </c>
      <c r="D31" s="27" t="n">
        <v>0.060855</v>
      </c>
      <c r="E31" s="28" t="n">
        <f aca="false">D31/(-0.045+0.0625)</f>
        <v>3.47742857142857</v>
      </c>
      <c r="G31" s="26"/>
      <c r="H31" s="1"/>
      <c r="I31" s="29"/>
      <c r="J31" s="30" t="n">
        <v>0.95</v>
      </c>
      <c r="L31" s="0"/>
    </row>
    <row r="32" customFormat="false" ht="14.4" hidden="false" customHeight="false" outlineLevel="0" collapsed="false">
      <c r="A32" s="2"/>
      <c r="B32" s="7" t="s">
        <v>4</v>
      </c>
      <c r="C32" s="2" t="s">
        <v>31</v>
      </c>
      <c r="D32" s="27"/>
      <c r="E32" s="28"/>
      <c r="F32" s="25" t="s">
        <v>30</v>
      </c>
      <c r="G32" s="31" t="n">
        <v>251</v>
      </c>
      <c r="H32" s="1" t="n">
        <v>0.019237</v>
      </c>
      <c r="I32" s="28" t="n">
        <f aca="false">H32/(-0.045+0.0625)</f>
        <v>1.09925714285714</v>
      </c>
      <c r="J32" s="32" t="n">
        <v>2</v>
      </c>
      <c r="L32" s="0"/>
    </row>
    <row r="33" customFormat="false" ht="14.4" hidden="false" customHeight="false" outlineLevel="0" collapsed="false">
      <c r="E33" s="28"/>
      <c r="F33" s="2" t="s">
        <v>32</v>
      </c>
      <c r="I33" s="28"/>
      <c r="J33" s="30"/>
      <c r="L33" s="0"/>
    </row>
    <row r="34" customFormat="false" ht="14.4" hidden="false" customHeight="false" outlineLevel="0" collapsed="false">
      <c r="A34" s="25" t="s">
        <v>30</v>
      </c>
      <c r="B34" s="6" t="s">
        <v>3</v>
      </c>
      <c r="C34" s="0" t="n">
        <v>120.2</v>
      </c>
      <c r="D34" s="27" t="n">
        <v>0.090953</v>
      </c>
      <c r="E34" s="28" t="n">
        <f aca="false">D34/(-0.045+0.0625)</f>
        <v>5.19731428571429</v>
      </c>
      <c r="H34" s="1"/>
      <c r="I34" s="29"/>
      <c r="J34" s="30" t="n">
        <v>1.1</v>
      </c>
      <c r="L34" s="0"/>
    </row>
    <row r="35" customFormat="false" ht="14.4" hidden="false" customHeight="false" outlineLevel="0" collapsed="false">
      <c r="A35" s="2"/>
      <c r="B35" s="6" t="s">
        <v>3</v>
      </c>
      <c r="D35" s="27"/>
      <c r="E35" s="28"/>
      <c r="F35" s="25" t="s">
        <v>30</v>
      </c>
      <c r="G35" s="26" t="n">
        <v>170</v>
      </c>
      <c r="H35" s="1" t="n">
        <v>0.04033</v>
      </c>
      <c r="I35" s="28" t="n">
        <f aca="false">H35/(-0.045+0.0625)</f>
        <v>2.30457142857143</v>
      </c>
      <c r="J35" s="32" t="n">
        <v>2</v>
      </c>
      <c r="L35" s="0"/>
    </row>
    <row r="36" customFormat="false" ht="14.4" hidden="false" customHeight="false" outlineLevel="0" collapsed="false"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25" t="s">
        <v>30</v>
      </c>
      <c r="B37" s="8" t="s">
        <v>5</v>
      </c>
      <c r="C37" s="0" t="n">
        <v>70.2</v>
      </c>
      <c r="D37" s="27" t="n">
        <v>0.10091</v>
      </c>
      <c r="E37" s="28" t="n">
        <f aca="false">D37/(-0.045+0.0625)</f>
        <v>5.76628571428572</v>
      </c>
      <c r="H37" s="1"/>
      <c r="I37" s="29"/>
      <c r="J37" s="30" t="n">
        <v>1.05</v>
      </c>
      <c r="L37" s="0"/>
    </row>
    <row r="38" customFormat="false" ht="14.4" hidden="false" customHeight="false" outlineLevel="0" collapsed="false">
      <c r="A38" s="2"/>
      <c r="B38" s="8" t="s">
        <v>5</v>
      </c>
      <c r="D38" s="27"/>
      <c r="E38" s="28"/>
      <c r="F38" s="25" t="s">
        <v>30</v>
      </c>
      <c r="G38" s="0" t="n">
        <v>165.9</v>
      </c>
      <c r="H38" s="1" t="n">
        <v>0.054594</v>
      </c>
      <c r="I38" s="28" t="n">
        <f aca="false">H38/(-0.045+0.0625)</f>
        <v>3.11965714285714</v>
      </c>
      <c r="J38" s="32" t="n">
        <v>2</v>
      </c>
      <c r="L38" s="0"/>
    </row>
    <row r="39" customFormat="false" ht="14.4" hidden="false" customHeight="false" outlineLevel="0" collapsed="false">
      <c r="E39" s="28"/>
      <c r="F39" s="2"/>
      <c r="I39" s="28"/>
      <c r="J39" s="30"/>
      <c r="L39" s="0"/>
    </row>
    <row r="40" customFormat="false" ht="14.4" hidden="false" customHeight="false" outlineLevel="0" collapsed="false">
      <c r="A40" s="25" t="s">
        <v>30</v>
      </c>
      <c r="B40" s="9" t="s">
        <v>6</v>
      </c>
      <c r="C40" s="0" t="n">
        <v>35.3</v>
      </c>
      <c r="D40" s="33" t="n">
        <v>0.0573</v>
      </c>
      <c r="E40" s="28" t="n">
        <f aca="false">D40/(-0.045+0.0625)</f>
        <v>3.27428571428571</v>
      </c>
      <c r="H40" s="34"/>
      <c r="I40" s="29"/>
      <c r="J40" s="30" t="n">
        <v>1</v>
      </c>
      <c r="L40" s="0"/>
    </row>
    <row r="41" customFormat="false" ht="14.4" hidden="false" customHeight="false" outlineLevel="0" collapsed="false">
      <c r="B41" s="9" t="s">
        <v>6</v>
      </c>
      <c r="D41" s="33"/>
      <c r="E41" s="28"/>
      <c r="F41" s="25" t="s">
        <v>30</v>
      </c>
      <c r="G41" s="0" t="n">
        <v>124.4</v>
      </c>
      <c r="H41" s="34" t="n">
        <v>0.1349</v>
      </c>
      <c r="I41" s="28" t="n">
        <f aca="false">H41/(-0.045+0.0625)</f>
        <v>7.70857142857143</v>
      </c>
      <c r="J41" s="32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F42" s="2"/>
      <c r="L42" s="0"/>
    </row>
    <row r="43" customFormat="false" ht="14.4" hidden="false" customHeight="false" outlineLevel="0" collapsed="false">
      <c r="A43" s="0" t="s">
        <v>33</v>
      </c>
      <c r="C43" s="0" t="n">
        <v>-0.35</v>
      </c>
      <c r="D43" s="35"/>
      <c r="E43" s="35"/>
      <c r="G43" s="0" t="n">
        <v>-0.45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1" activeCellId="0" sqref="I41"/>
    </sheetView>
  </sheetViews>
  <sheetFormatPr defaultRowHeight="14.4"/>
  <cols>
    <col collapsed="false" hidden="false" max="1" min="1" style="0" width="12.6396761133603"/>
    <col collapsed="false" hidden="false" max="11" min="2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121</v>
      </c>
      <c r="D1" s="2"/>
      <c r="F1" s="1"/>
      <c r="I1" s="3" t="s">
        <v>122</v>
      </c>
      <c r="J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0.0146</v>
      </c>
      <c r="D3" s="11" t="n">
        <v>0.0498</v>
      </c>
      <c r="E3" s="11" t="n">
        <v>0.0664</v>
      </c>
      <c r="F3" s="12" t="n">
        <v>0.581</v>
      </c>
      <c r="G3" s="12" t="n">
        <v>0.543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0.0261</v>
      </c>
      <c r="D4" s="11" t="n">
        <v>0.0256</v>
      </c>
      <c r="E4" s="11" t="n">
        <v>0.021</v>
      </c>
      <c r="F4" s="12" t="n">
        <v>0.0103</v>
      </c>
      <c r="G4" s="12" t="n">
        <v>0.0228</v>
      </c>
      <c r="L4" s="0"/>
    </row>
    <row r="5" customFormat="false" ht="14.4" hidden="false" customHeight="false" outlineLevel="0" collapsed="false">
      <c r="A5" s="0" t="s">
        <v>11</v>
      </c>
      <c r="B5" s="11" t="n">
        <v>-0.281</v>
      </c>
      <c r="C5" s="11" t="n">
        <v>-0.285</v>
      </c>
      <c r="D5" s="11" t="n">
        <v>-0.206</v>
      </c>
      <c r="E5" s="11" t="n">
        <v>-0.15</v>
      </c>
      <c r="F5" s="12" t="n">
        <v>-0.651</v>
      </c>
      <c r="G5" s="12" t="n">
        <v>0.317</v>
      </c>
      <c r="L5" s="0"/>
    </row>
    <row r="6" customFormat="false" ht="14.4" hidden="false" customHeight="false" outlineLevel="0" collapsed="false">
      <c r="A6" s="0" t="s">
        <v>10</v>
      </c>
      <c r="B6" s="11" t="n">
        <v>0.00809</v>
      </c>
      <c r="C6" s="11" t="n">
        <v>0.0227</v>
      </c>
      <c r="D6" s="11" t="n">
        <v>0.0445</v>
      </c>
      <c r="E6" s="11" t="n">
        <v>0.0363</v>
      </c>
      <c r="F6" s="12" t="n">
        <v>0.0102</v>
      </c>
      <c r="G6" s="12" t="n">
        <v>0.0326</v>
      </c>
      <c r="L6" s="0"/>
    </row>
    <row r="7" customFormat="false" ht="14.4" hidden="false" customHeight="false" outlineLevel="0" collapsed="false">
      <c r="A7" s="0" t="s">
        <v>12</v>
      </c>
      <c r="B7" s="11" t="n">
        <v>0.319</v>
      </c>
      <c r="C7" s="11" t="n">
        <v>0.347</v>
      </c>
      <c r="D7" s="11" t="n">
        <v>0.361</v>
      </c>
      <c r="E7" s="11" t="n">
        <v>359</v>
      </c>
      <c r="F7" s="12" t="n">
        <v>0.799</v>
      </c>
      <c r="G7" s="11" t="n">
        <v>0.827</v>
      </c>
      <c r="L7" s="0"/>
    </row>
    <row r="8" customFormat="false" ht="14.4" hidden="false" customHeight="false" outlineLevel="0" collapsed="false">
      <c r="A8" s="0" t="s">
        <v>10</v>
      </c>
      <c r="B8" s="11" t="n">
        <v>0.00909</v>
      </c>
      <c r="C8" s="11" t="n">
        <v>0.0403</v>
      </c>
      <c r="D8" s="11" t="n">
        <v>0.036</v>
      </c>
      <c r="E8" s="11" t="n">
        <v>0.0225</v>
      </c>
      <c r="F8" s="12" t="n">
        <v>0.0235</v>
      </c>
      <c r="G8" s="11" t="n">
        <v>0.0266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8.75</v>
      </c>
      <c r="C10" s="71" t="s">
        <v>123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0.208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53.8</v>
      </c>
      <c r="C12" s="11" t="n">
        <v>48</v>
      </c>
      <c r="D12" s="11" t="n">
        <v>40</v>
      </c>
      <c r="E12" s="12" t="n">
        <v>36.3</v>
      </c>
      <c r="F12" s="11" t="n">
        <v>22.4</v>
      </c>
      <c r="G12" s="11" t="n">
        <v>25.5</v>
      </c>
      <c r="L12" s="0"/>
    </row>
    <row r="13" customFormat="false" ht="14.4" hidden="false" customHeight="false" outlineLevel="0" collapsed="false">
      <c r="A13" s="0" t="s">
        <v>10</v>
      </c>
      <c r="B13" s="11" t="n">
        <v>2.1</v>
      </c>
      <c r="C13" s="11" t="n">
        <v>3</v>
      </c>
      <c r="D13" s="11" t="n">
        <v>2.9</v>
      </c>
      <c r="E13" s="12" t="n">
        <v>2.1</v>
      </c>
      <c r="F13" s="11" t="n">
        <v>1.3</v>
      </c>
      <c r="G13" s="11" t="n">
        <v>1.6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f aca="false">1-0.0339</f>
        <v>0.9661</v>
      </c>
      <c r="D15" s="18" t="n">
        <v>0.859</v>
      </c>
      <c r="E15" s="18" t="n">
        <v>0.764</v>
      </c>
      <c r="F15" s="19" t="n">
        <v>0.518</v>
      </c>
      <c r="G15" s="19" t="n">
        <v>0.334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0.0217</v>
      </c>
      <c r="D16" s="18" t="n">
        <v>0.0177</v>
      </c>
      <c r="E16" s="18" t="n">
        <v>0.017</v>
      </c>
      <c r="F16" s="19" t="n">
        <v>0.0109</v>
      </c>
      <c r="G16" s="18" t="n">
        <v>0.015</v>
      </c>
      <c r="L16" s="0"/>
    </row>
    <row r="17" customFormat="false" ht="14.4" hidden="false" customHeight="false" outlineLevel="0" collapsed="false">
      <c r="A17" s="0" t="s">
        <v>11</v>
      </c>
      <c r="B17" s="18" t="n">
        <v>-0.295</v>
      </c>
      <c r="C17" s="18" t="n">
        <v>-0.335</v>
      </c>
      <c r="D17" s="18" t="n">
        <v>-0.399</v>
      </c>
      <c r="E17" s="18" t="n">
        <v>-0.488</v>
      </c>
      <c r="F17" s="19" t="n">
        <v>0.29</v>
      </c>
      <c r="G17" s="18" t="n">
        <v>0.0416</v>
      </c>
      <c r="L17" s="0"/>
    </row>
    <row r="18" customFormat="false" ht="14.4" hidden="false" customHeight="false" outlineLevel="0" collapsed="false">
      <c r="A18" s="0" t="s">
        <v>10</v>
      </c>
      <c r="B18" s="18" t="n">
        <v>0.0129</v>
      </c>
      <c r="C18" s="18" t="n">
        <v>0.0263</v>
      </c>
      <c r="D18" s="18" t="n">
        <v>0.0282</v>
      </c>
      <c r="E18" s="18" t="n">
        <v>0.0238</v>
      </c>
      <c r="F18" s="19" t="n">
        <v>0.0364</v>
      </c>
      <c r="G18" s="18" t="n">
        <v>0.0292</v>
      </c>
      <c r="L18" s="0"/>
    </row>
    <row r="19" customFormat="false" ht="14.4" hidden="false" customHeight="false" outlineLevel="0" collapsed="false">
      <c r="A19" s="0" t="s">
        <v>12</v>
      </c>
      <c r="B19" s="18" t="n">
        <v>0.323</v>
      </c>
      <c r="C19" s="18" t="n">
        <v>0.288</v>
      </c>
      <c r="D19" s="18" t="n">
        <v>0.236</v>
      </c>
      <c r="E19" s="18" t="n">
        <v>0.0629</v>
      </c>
      <c r="F19" s="19" t="n">
        <v>0.728</v>
      </c>
      <c r="G19" s="18" t="n">
        <v>0.64</v>
      </c>
      <c r="L19" s="0"/>
    </row>
    <row r="20" customFormat="false" ht="14.4" hidden="false" customHeight="false" outlineLevel="0" collapsed="false">
      <c r="A20" s="0" t="s">
        <v>10</v>
      </c>
      <c r="B20" s="18" t="n">
        <v>0.0211</v>
      </c>
      <c r="C20" s="18" t="n">
        <v>0.0342</v>
      </c>
      <c r="D20" s="18" t="n">
        <v>0.0452</v>
      </c>
      <c r="E20" s="18" t="n">
        <v>0.0269</v>
      </c>
      <c r="F20" s="19" t="n">
        <v>0.0221</v>
      </c>
      <c r="G20" s="18" t="n">
        <v>0.0484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7.75</v>
      </c>
      <c r="C22" s="14" t="s">
        <v>99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18" t="n">
        <v>0.384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47.1</v>
      </c>
      <c r="C24" s="20" t="n">
        <v>43.9</v>
      </c>
      <c r="D24" s="20" t="n">
        <v>34.5</v>
      </c>
      <c r="E24" s="20" t="n">
        <v>33.6</v>
      </c>
      <c r="F24" s="21" t="n">
        <v>20.2</v>
      </c>
      <c r="G24" s="21" t="n">
        <v>26.9</v>
      </c>
      <c r="L24" s="0"/>
    </row>
    <row r="25" customFormat="false" ht="14.4" hidden="false" customHeight="false" outlineLevel="0" collapsed="false">
      <c r="A25" s="0" t="s">
        <v>10</v>
      </c>
      <c r="B25" s="20" t="n">
        <v>3.9</v>
      </c>
      <c r="C25" s="20" t="n">
        <v>3</v>
      </c>
      <c r="D25" s="20" t="n">
        <v>3.1</v>
      </c>
      <c r="E25" s="86" t="n">
        <v>2.6</v>
      </c>
      <c r="F25" s="21" t="n">
        <v>2.8</v>
      </c>
      <c r="G25" s="21" t="n">
        <v>1.9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124</v>
      </c>
      <c r="E27" s="22" t="s">
        <v>7</v>
      </c>
      <c r="F27" s="2" t="s">
        <v>125</v>
      </c>
      <c r="I27" s="22" t="s">
        <v>8</v>
      </c>
      <c r="L27" s="0"/>
    </row>
    <row r="28" customFormat="false" ht="14.4" hidden="false" customHeight="false" outlineLevel="0" collapsed="false">
      <c r="B28" s="0" t="s">
        <v>39</v>
      </c>
      <c r="D28" s="1" t="s">
        <v>80</v>
      </c>
      <c r="G28" s="0" t="s">
        <v>39</v>
      </c>
      <c r="I28" s="1" t="s">
        <v>95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1" t="n">
        <v>154.3</v>
      </c>
      <c r="D31" s="27" t="n">
        <v>0.072854</v>
      </c>
      <c r="E31" s="28" t="n">
        <f aca="false">D31/(-0.045+0.0625)</f>
        <v>4.16308571428571</v>
      </c>
      <c r="F31" s="7" t="s">
        <v>4</v>
      </c>
      <c r="H31" s="1"/>
      <c r="I31" s="28"/>
      <c r="J31" s="30" t="n">
        <v>1.1</v>
      </c>
      <c r="L31" s="0"/>
    </row>
    <row r="32" customFormat="false" ht="14.4" hidden="false" customHeight="false" outlineLevel="0" collapsed="false">
      <c r="A32" s="25" t="s">
        <v>30</v>
      </c>
      <c r="B32" s="7" t="s">
        <v>4</v>
      </c>
      <c r="C32" s="1"/>
      <c r="D32" s="27"/>
      <c r="E32" s="28"/>
      <c r="F32" s="7" t="s">
        <v>4</v>
      </c>
      <c r="G32" s="0" t="n">
        <v>195</v>
      </c>
      <c r="H32" s="1" t="n">
        <v>0.046006</v>
      </c>
      <c r="I32" s="28" t="n">
        <f aca="false">H32/(-0.045+0.0625)</f>
        <v>2.62891428571429</v>
      </c>
      <c r="J32" s="32" t="n">
        <v>1.9</v>
      </c>
      <c r="L32" s="0"/>
    </row>
    <row r="33" customFormat="false" ht="14.4" hidden="false" customHeight="false" outlineLevel="0" collapsed="false">
      <c r="E33" s="28"/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34" t="n">
        <v>123.8</v>
      </c>
      <c r="D34" s="27" t="n">
        <v>0.072842</v>
      </c>
      <c r="E34" s="28" t="n">
        <f aca="false">D34/(-0.045+0.0625)</f>
        <v>4.1624</v>
      </c>
      <c r="F34" s="6" t="s">
        <v>3</v>
      </c>
      <c r="H34" s="1"/>
      <c r="I34" s="28"/>
      <c r="J34" s="30" t="n">
        <v>0.9</v>
      </c>
      <c r="L34" s="0"/>
    </row>
    <row r="35" customFormat="false" ht="14.4" hidden="false" customHeight="false" outlineLevel="0" collapsed="false">
      <c r="A35" s="25" t="s">
        <v>30</v>
      </c>
      <c r="B35" s="6" t="s">
        <v>3</v>
      </c>
      <c r="C35" s="34"/>
      <c r="D35" s="27"/>
      <c r="E35" s="28"/>
      <c r="F35" s="6" t="s">
        <v>3</v>
      </c>
      <c r="G35" s="0" t="n">
        <v>227</v>
      </c>
      <c r="H35" s="1" t="n">
        <v>0.052568</v>
      </c>
      <c r="I35" s="28" t="n">
        <f aca="false">H35/(-0.045+0.0625)</f>
        <v>3.00388571428571</v>
      </c>
      <c r="J35" s="32" t="n">
        <v>2.1</v>
      </c>
      <c r="L35" s="0"/>
    </row>
    <row r="36" customFormat="false" ht="14.4" hidden="false" customHeight="false" outlineLevel="0" collapsed="false">
      <c r="A36" s="17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1" t="n">
        <v>72.4</v>
      </c>
      <c r="D37" s="27" t="n">
        <v>0.05736</v>
      </c>
      <c r="E37" s="28" t="n">
        <f aca="false">D37/(-0.045+0.0625)</f>
        <v>3.27771428571429</v>
      </c>
      <c r="F37" s="8" t="s">
        <v>5</v>
      </c>
      <c r="H37" s="1"/>
      <c r="I37" s="28"/>
      <c r="J37" s="30" t="n">
        <v>1</v>
      </c>
      <c r="L37" s="0"/>
    </row>
    <row r="38" customFormat="false" ht="14.4" hidden="false" customHeight="false" outlineLevel="0" collapsed="false">
      <c r="A38" s="25" t="s">
        <v>30</v>
      </c>
      <c r="B38" s="8" t="s">
        <v>5</v>
      </c>
      <c r="C38" s="1"/>
      <c r="D38" s="27"/>
      <c r="E38" s="28"/>
      <c r="F38" s="8" t="s">
        <v>5</v>
      </c>
      <c r="G38" s="0" t="n">
        <v>167.1</v>
      </c>
      <c r="H38" s="1" t="n">
        <v>0.085677</v>
      </c>
      <c r="I38" s="28" t="n">
        <f aca="false">H38/(-0.045+0.0625)</f>
        <v>4.89582857142857</v>
      </c>
      <c r="J38" s="32" t="n">
        <v>2</v>
      </c>
      <c r="L38" s="0"/>
    </row>
    <row r="39" customFormat="false" ht="14.4" hidden="false" customHeight="false" outlineLevel="0" collapsed="false">
      <c r="A39" s="17"/>
      <c r="E39" s="28"/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34" t="n">
        <v>34.8</v>
      </c>
      <c r="D40" s="33" t="n">
        <v>0.072423</v>
      </c>
      <c r="E40" s="28" t="n">
        <f aca="false">D40/(-0.045+0.0625)</f>
        <v>4.13845714285714</v>
      </c>
      <c r="F40" s="9" t="s">
        <v>6</v>
      </c>
      <c r="H40" s="34"/>
      <c r="I40" s="28"/>
      <c r="J40" s="30" t="n">
        <v>1</v>
      </c>
      <c r="L40" s="0"/>
    </row>
    <row r="41" customFormat="false" ht="14.4" hidden="false" customHeight="false" outlineLevel="0" collapsed="false">
      <c r="A41" s="25" t="s">
        <v>30</v>
      </c>
      <c r="B41" s="9" t="s">
        <v>6</v>
      </c>
      <c r="C41" s="34"/>
      <c r="D41" s="33"/>
      <c r="E41" s="28"/>
      <c r="F41" s="9" t="s">
        <v>6</v>
      </c>
      <c r="G41" s="0" t="n">
        <v>129.1</v>
      </c>
      <c r="H41" s="34" t="n">
        <v>0.17266</v>
      </c>
      <c r="I41" s="28" t="n">
        <f aca="false">H41/(-0.045+0.0625)</f>
        <v>9.86628571428571</v>
      </c>
      <c r="J41" s="32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L42" s="0"/>
    </row>
    <row r="43" customFormat="false" ht="14.4" hidden="false" customHeight="false" outlineLevel="0" collapsed="false">
      <c r="A43" s="0" t="s">
        <v>33</v>
      </c>
      <c r="C43" s="0" t="s">
        <v>126</v>
      </c>
      <c r="D43" s="35"/>
      <c r="E43" s="35"/>
      <c r="G43" s="0" t="n">
        <v>-0.3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N1" activeCellId="0" sqref="N1"/>
    </sheetView>
  </sheetViews>
  <sheetFormatPr defaultRowHeight="14.4"/>
  <cols>
    <col collapsed="false" hidden="false" max="1" min="1" style="0" width="12.6396761133603"/>
    <col collapsed="false" hidden="false" max="11" min="2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127</v>
      </c>
      <c r="D1" s="2"/>
      <c r="F1" s="84" t="s">
        <v>86</v>
      </c>
      <c r="G1" s="85"/>
      <c r="I1" s="3" t="s">
        <v>128</v>
      </c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0.0078</v>
      </c>
      <c r="D3" s="11" t="n">
        <v>0.0323</v>
      </c>
      <c r="E3" s="11" t="n">
        <v>0.0422</v>
      </c>
      <c r="F3" s="12" t="n">
        <v>0.48</v>
      </c>
      <c r="G3" s="12" t="n">
        <v>0.532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0.0251</v>
      </c>
      <c r="D4" s="11" t="n">
        <v>0.0249</v>
      </c>
      <c r="E4" s="11" t="n">
        <v>0.0262</v>
      </c>
      <c r="F4" s="12" t="n">
        <v>0.0177</v>
      </c>
      <c r="G4" s="12" t="n">
        <v>0.016</v>
      </c>
      <c r="L4" s="0"/>
    </row>
    <row r="5" customFormat="false" ht="14.4" hidden="false" customHeight="false" outlineLevel="0" collapsed="false">
      <c r="A5" s="0" t="s">
        <v>11</v>
      </c>
      <c r="B5" s="11" t="n">
        <v>-0.277</v>
      </c>
      <c r="C5" s="11" t="n">
        <v>-0.248</v>
      </c>
      <c r="D5" s="11" t="n">
        <v>-0.175</v>
      </c>
      <c r="E5" s="11" t="n">
        <v>-0.16</v>
      </c>
      <c r="F5" s="12" t="n">
        <v>0.303</v>
      </c>
      <c r="G5" s="12" t="n">
        <v>0.297</v>
      </c>
      <c r="L5" s="0"/>
    </row>
    <row r="6" customFormat="false" ht="14.4" hidden="false" customHeight="false" outlineLevel="0" collapsed="false">
      <c r="A6" s="0" t="s">
        <v>10</v>
      </c>
      <c r="B6" s="11" t="n">
        <v>0.0136</v>
      </c>
      <c r="C6" s="11" t="n">
        <v>0.028</v>
      </c>
      <c r="D6" s="11" t="n">
        <v>0.0412</v>
      </c>
      <c r="E6" s="11" t="n">
        <v>0.0672</v>
      </c>
      <c r="F6" s="12" t="n">
        <v>0.0143</v>
      </c>
      <c r="G6" s="12" t="n">
        <v>0.0278</v>
      </c>
      <c r="L6" s="0"/>
    </row>
    <row r="7" customFormat="false" ht="14.4" hidden="false" customHeight="false" outlineLevel="0" collapsed="false">
      <c r="A7" s="0" t="s">
        <v>12</v>
      </c>
      <c r="B7" s="11" t="n">
        <v>0.271</v>
      </c>
      <c r="C7" s="11" t="n">
        <v>0.261</v>
      </c>
      <c r="D7" s="11" t="n">
        <v>0.317</v>
      </c>
      <c r="E7" s="11" t="n">
        <v>0.324</v>
      </c>
      <c r="F7" s="12" t="n">
        <v>0.748</v>
      </c>
      <c r="G7" s="11" t="n">
        <v>0.819</v>
      </c>
      <c r="L7" s="0"/>
    </row>
    <row r="8" customFormat="false" ht="14.4" hidden="false" customHeight="false" outlineLevel="0" collapsed="false">
      <c r="A8" s="0" t="s">
        <v>10</v>
      </c>
      <c r="B8" s="11" t="n">
        <v>0.011</v>
      </c>
      <c r="C8" s="11" t="n">
        <v>0.025</v>
      </c>
      <c r="D8" s="11" t="n">
        <v>0.0255</v>
      </c>
      <c r="E8" s="11" t="n">
        <v>0.0243</v>
      </c>
      <c r="F8" s="12" t="n">
        <v>0.0215</v>
      </c>
      <c r="G8" s="11" t="n">
        <v>0.0182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10.9</v>
      </c>
      <c r="C10" s="71" t="s">
        <v>129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0.276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58.4</v>
      </c>
      <c r="C12" s="11" t="n">
        <v>52.6</v>
      </c>
      <c r="D12" s="11" t="n">
        <v>41.9</v>
      </c>
      <c r="E12" s="12" t="n">
        <v>37.9</v>
      </c>
      <c r="F12" s="11" t="n">
        <v>26</v>
      </c>
      <c r="G12" s="11" t="n">
        <v>27.1</v>
      </c>
      <c r="L12" s="0"/>
    </row>
    <row r="13" customFormat="false" ht="14.4" hidden="false" customHeight="false" outlineLevel="0" collapsed="false">
      <c r="A13" s="0" t="s">
        <v>10</v>
      </c>
      <c r="B13" s="11" t="n">
        <v>3.9</v>
      </c>
      <c r="C13" s="11" t="n">
        <v>3.1</v>
      </c>
      <c r="D13" s="11" t="n">
        <v>1.7</v>
      </c>
      <c r="E13" s="12" t="n">
        <v>1.1</v>
      </c>
      <c r="F13" s="11" t="n">
        <v>0.79</v>
      </c>
      <c r="G13" s="11" t="n">
        <v>1.96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f aca="false">1-0.00507</f>
        <v>0.99493</v>
      </c>
      <c r="D15" s="18" t="n">
        <v>0.884</v>
      </c>
      <c r="E15" s="18" t="n">
        <v>0.876</v>
      </c>
      <c r="F15" s="19" t="n">
        <v>0.508</v>
      </c>
      <c r="G15" s="19" t="n">
        <v>0.44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0.011</v>
      </c>
      <c r="D16" s="18" t="n">
        <v>0.0124</v>
      </c>
      <c r="E16" s="18" t="n">
        <v>0.0158</v>
      </c>
      <c r="F16" s="19" t="n">
        <v>0.0206</v>
      </c>
      <c r="G16" s="18" t="n">
        <v>0.0325</v>
      </c>
      <c r="L16" s="0"/>
    </row>
    <row r="17" customFormat="false" ht="14.4" hidden="false" customHeight="false" outlineLevel="0" collapsed="false">
      <c r="A17" s="0" t="s">
        <v>11</v>
      </c>
      <c r="B17" s="18" t="n">
        <v>-0.268</v>
      </c>
      <c r="C17" s="18" t="n">
        <v>-0.279</v>
      </c>
      <c r="D17" s="18" t="n">
        <v>-0.39</v>
      </c>
      <c r="E17" s="18" t="n">
        <v>-0.426</v>
      </c>
      <c r="F17" s="19" t="n">
        <v>0.31</v>
      </c>
      <c r="G17" s="18" t="n">
        <v>0.157</v>
      </c>
      <c r="L17" s="0"/>
    </row>
    <row r="18" customFormat="false" ht="14.4" hidden="false" customHeight="false" outlineLevel="0" collapsed="false">
      <c r="A18" s="0" t="s">
        <v>10</v>
      </c>
      <c r="B18" s="18" t="n">
        <v>0.0126</v>
      </c>
      <c r="C18" s="18" t="n">
        <v>0.0149</v>
      </c>
      <c r="D18" s="18" t="n">
        <v>0.0143</v>
      </c>
      <c r="E18" s="18" t="n">
        <v>0.0237</v>
      </c>
      <c r="F18" s="19" t="n">
        <v>0.0201</v>
      </c>
      <c r="G18" s="18" t="n">
        <v>0.0395</v>
      </c>
      <c r="L18" s="0"/>
    </row>
    <row r="19" customFormat="false" ht="14.4" hidden="false" customHeight="false" outlineLevel="0" collapsed="false">
      <c r="A19" s="0" t="s">
        <v>12</v>
      </c>
      <c r="B19" s="18" t="n">
        <v>0.269</v>
      </c>
      <c r="C19" s="18" t="n">
        <v>0.272</v>
      </c>
      <c r="D19" s="18" t="n">
        <v>0.257</v>
      </c>
      <c r="E19" s="18" t="n">
        <v>0.248</v>
      </c>
      <c r="F19" s="19" t="n">
        <v>0.751</v>
      </c>
      <c r="G19" s="18" t="n">
        <v>0.741</v>
      </c>
      <c r="L19" s="0"/>
    </row>
    <row r="20" customFormat="false" ht="14.4" hidden="false" customHeight="false" outlineLevel="0" collapsed="false">
      <c r="A20" s="0" t="s">
        <v>10</v>
      </c>
      <c r="B20" s="18" t="n">
        <v>0.0207</v>
      </c>
      <c r="C20" s="18" t="n">
        <v>0.0242</v>
      </c>
      <c r="D20" s="18" t="n">
        <v>0.0247</v>
      </c>
      <c r="E20" s="18" t="n">
        <v>0.0382</v>
      </c>
      <c r="F20" s="19" t="n">
        <v>0.0295</v>
      </c>
      <c r="G20" s="18" t="n">
        <v>0.0679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10.7</v>
      </c>
      <c r="C22" s="14" t="s">
        <v>130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18" t="n">
        <v>0.257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55.8</v>
      </c>
      <c r="C24" s="20" t="n">
        <v>54</v>
      </c>
      <c r="D24" s="20" t="n">
        <v>40.7</v>
      </c>
      <c r="E24" s="20" t="n">
        <v>36.4</v>
      </c>
      <c r="F24" s="21" t="n">
        <v>26.8</v>
      </c>
      <c r="G24" s="21" t="n">
        <v>26.6</v>
      </c>
      <c r="L24" s="0"/>
    </row>
    <row r="25" customFormat="false" ht="14.4" hidden="false" customHeight="false" outlineLevel="0" collapsed="false">
      <c r="A25" s="0" t="s">
        <v>10</v>
      </c>
      <c r="B25" s="20" t="n">
        <v>4.1</v>
      </c>
      <c r="C25" s="20" t="n">
        <v>4.6</v>
      </c>
      <c r="D25" s="20" t="n">
        <v>2.1</v>
      </c>
      <c r="E25" s="86" t="n">
        <v>2.5</v>
      </c>
      <c r="F25" s="21" t="n">
        <v>2</v>
      </c>
      <c r="G25" s="21" t="n">
        <v>2.4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131</v>
      </c>
      <c r="E27" s="22" t="s">
        <v>7</v>
      </c>
      <c r="F27" s="2" t="s">
        <v>132</v>
      </c>
      <c r="I27" s="22" t="s">
        <v>8</v>
      </c>
      <c r="L27" s="0"/>
    </row>
    <row r="28" customFormat="false" ht="14.4" hidden="false" customHeight="false" outlineLevel="0" collapsed="false">
      <c r="B28" s="0" t="s">
        <v>39</v>
      </c>
      <c r="D28" s="1" t="s">
        <v>133</v>
      </c>
      <c r="G28" s="0" t="s">
        <v>134</v>
      </c>
      <c r="I28" s="1" t="s">
        <v>95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" t="s">
        <v>135</v>
      </c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9" t="s">
        <v>136</v>
      </c>
      <c r="B31" s="7" t="s">
        <v>4</v>
      </c>
      <c r="C31" s="1" t="n">
        <v>148.5</v>
      </c>
      <c r="D31" s="27" t="n">
        <v>0.15949</v>
      </c>
      <c r="E31" s="28" t="n">
        <f aca="false">D31/(-0.045+0.0625)</f>
        <v>9.11371428571429</v>
      </c>
      <c r="F31" s="7" t="s">
        <v>4</v>
      </c>
      <c r="H31" s="1"/>
      <c r="I31" s="92"/>
      <c r="J31" s="30" t="n">
        <v>1</v>
      </c>
      <c r="L31" s="0"/>
    </row>
    <row r="32" customFormat="false" ht="14.4" hidden="false" customHeight="false" outlineLevel="0" collapsed="false">
      <c r="A32" s="70" t="s">
        <v>43</v>
      </c>
      <c r="B32" s="7" t="s">
        <v>4</v>
      </c>
      <c r="C32" s="1"/>
      <c r="D32" s="27"/>
      <c r="E32" s="28"/>
      <c r="F32" s="7" t="s">
        <v>4</v>
      </c>
      <c r="G32" s="0" t="n">
        <v>167</v>
      </c>
      <c r="H32" s="1" t="n">
        <v>0.025934</v>
      </c>
      <c r="I32" s="28" t="n">
        <f aca="false">H32/(-0.045+0.0625)</f>
        <v>1.48194285714286</v>
      </c>
      <c r="J32" s="32" t="n">
        <v>2</v>
      </c>
      <c r="L32" s="0"/>
    </row>
    <row r="33" customFormat="false" ht="14.4" hidden="false" customHeight="false" outlineLevel="0" collapsed="false">
      <c r="A33" s="79"/>
      <c r="E33" s="28"/>
      <c r="I33" s="28"/>
      <c r="J33" s="30"/>
      <c r="L33" s="0"/>
    </row>
    <row r="34" customFormat="false" ht="14.4" hidden="false" customHeight="false" outlineLevel="0" collapsed="false">
      <c r="A34" s="79" t="s">
        <v>136</v>
      </c>
      <c r="B34" s="6" t="s">
        <v>3</v>
      </c>
      <c r="C34" s="89" t="n">
        <v>115.6</v>
      </c>
      <c r="D34" s="27" t="n">
        <v>0.2017</v>
      </c>
      <c r="E34" s="28" t="n">
        <f aca="false">D34/(-0.045+0.0625)</f>
        <v>11.5257142857143</v>
      </c>
      <c r="F34" s="6" t="s">
        <v>3</v>
      </c>
      <c r="H34" s="1"/>
      <c r="I34" s="28"/>
      <c r="J34" s="32" t="n">
        <v>1</v>
      </c>
      <c r="L34" s="0"/>
    </row>
    <row r="35" customFormat="false" ht="14.4" hidden="false" customHeight="false" outlineLevel="0" collapsed="false">
      <c r="A35" s="70" t="s">
        <v>43</v>
      </c>
      <c r="B35" s="6" t="s">
        <v>3</v>
      </c>
      <c r="C35" s="80"/>
      <c r="D35" s="27"/>
      <c r="E35" s="28"/>
      <c r="F35" s="6" t="s">
        <v>3</v>
      </c>
      <c r="G35" s="0" t="n">
        <v>123.7</v>
      </c>
      <c r="H35" s="1" t="n">
        <v>0.036454</v>
      </c>
      <c r="I35" s="28" t="n">
        <f aca="false">H35/(-0.045+0.0625)</f>
        <v>2.08308571428571</v>
      </c>
      <c r="J35" s="30" t="n">
        <v>2</v>
      </c>
      <c r="L35" s="0"/>
    </row>
    <row r="36" customFormat="false" ht="14.4" hidden="false" customHeight="false" outlineLevel="0" collapsed="false">
      <c r="A36" s="17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9" t="s">
        <v>136</v>
      </c>
      <c r="B37" s="8" t="s">
        <v>5</v>
      </c>
      <c r="C37" s="1" t="n">
        <v>74.8</v>
      </c>
      <c r="D37" s="27" t="n">
        <v>0.10745</v>
      </c>
      <c r="E37" s="28" t="n">
        <f aca="false">D37/(-0.045+0.0625)</f>
        <v>6.14</v>
      </c>
      <c r="F37" s="8" t="s">
        <v>5</v>
      </c>
      <c r="H37" s="1"/>
      <c r="I37" s="28"/>
      <c r="J37" s="30" t="n">
        <v>0.9</v>
      </c>
      <c r="L37" s="0"/>
    </row>
    <row r="38" customFormat="false" ht="14.4" hidden="false" customHeight="false" outlineLevel="0" collapsed="false">
      <c r="A38" s="70" t="s">
        <v>43</v>
      </c>
      <c r="B38" s="8" t="s">
        <v>5</v>
      </c>
      <c r="C38" s="1"/>
      <c r="D38" s="27"/>
      <c r="E38" s="28"/>
      <c r="F38" s="8" t="s">
        <v>5</v>
      </c>
      <c r="G38" s="0" t="n">
        <v>157.1</v>
      </c>
      <c r="H38" s="1" t="n">
        <v>0.071718</v>
      </c>
      <c r="I38" s="28" t="n">
        <f aca="false">H38/(-0.045+0.0625)</f>
        <v>4.09817142857143</v>
      </c>
      <c r="J38" s="32" t="n">
        <v>2</v>
      </c>
      <c r="L38" s="0"/>
    </row>
    <row r="39" customFormat="false" ht="14.4" hidden="false" customHeight="false" outlineLevel="0" collapsed="false">
      <c r="A39" s="17"/>
      <c r="E39" s="28"/>
      <c r="I39" s="28"/>
      <c r="J39" s="30"/>
      <c r="L39" s="0"/>
    </row>
    <row r="40" customFormat="false" ht="14.4" hidden="false" customHeight="false" outlineLevel="0" collapsed="false">
      <c r="A40" s="79" t="s">
        <v>136</v>
      </c>
      <c r="B40" s="9" t="s">
        <v>6</v>
      </c>
      <c r="C40" s="34" t="n">
        <v>37.9</v>
      </c>
      <c r="D40" s="33" t="n">
        <v>0.10886</v>
      </c>
      <c r="E40" s="28" t="n">
        <f aca="false">D40/(-0.045+0.0625)</f>
        <v>6.22057142857143</v>
      </c>
      <c r="F40" s="9" t="s">
        <v>6</v>
      </c>
      <c r="H40" s="34"/>
      <c r="I40" s="28"/>
      <c r="J40" s="32" t="n">
        <v>1</v>
      </c>
      <c r="L40" s="0"/>
    </row>
    <row r="41" customFormat="false" ht="14.4" hidden="false" customHeight="false" outlineLevel="0" collapsed="false">
      <c r="A41" s="70" t="s">
        <v>43</v>
      </c>
      <c r="B41" s="9" t="s">
        <v>6</v>
      </c>
      <c r="C41" s="34"/>
      <c r="D41" s="33"/>
      <c r="E41" s="28"/>
      <c r="F41" s="9" t="s">
        <v>6</v>
      </c>
      <c r="G41" s="0" t="n">
        <v>114.2</v>
      </c>
      <c r="H41" s="34" t="n">
        <v>0.081863</v>
      </c>
      <c r="I41" s="28" t="n">
        <f aca="false">H41/(-0.045+0.0625)</f>
        <v>4.67788571428571</v>
      </c>
      <c r="J41" s="30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L42" s="0"/>
    </row>
    <row r="43" customFormat="false" ht="14.4" hidden="false" customHeight="false" outlineLevel="0" collapsed="false">
      <c r="A43" s="0" t="s">
        <v>33</v>
      </c>
      <c r="C43" s="35" t="n">
        <v>-0.3</v>
      </c>
      <c r="D43" s="35"/>
      <c r="E43" s="35"/>
      <c r="G43" s="0" t="n">
        <v>-0.4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1" activeCellId="0" sqref="I41"/>
    </sheetView>
  </sheetViews>
  <sheetFormatPr defaultRowHeight="14.4"/>
  <cols>
    <col collapsed="false" hidden="false" max="1" min="1" style="0" width="12.6396761133603"/>
    <col collapsed="false" hidden="false" max="11" min="2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137</v>
      </c>
      <c r="D1" s="2"/>
      <c r="F1" s="1"/>
      <c r="I1" s="3" t="s">
        <v>138</v>
      </c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0.0281</v>
      </c>
      <c r="D3" s="11" t="n">
        <v>0.098</v>
      </c>
      <c r="E3" s="11" t="n">
        <v>0.115</v>
      </c>
      <c r="F3" s="12" t="n">
        <v>0.523</v>
      </c>
      <c r="G3" s="12" t="n">
        <v>0.566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0.0237</v>
      </c>
      <c r="D4" s="11" t="n">
        <v>0.0273</v>
      </c>
      <c r="E4" s="11" t="n">
        <v>0.0248</v>
      </c>
      <c r="F4" s="12" t="n">
        <v>0.0254</v>
      </c>
      <c r="G4" s="12" t="n">
        <v>0.0289</v>
      </c>
      <c r="L4" s="0"/>
    </row>
    <row r="5" customFormat="false" ht="14.4" hidden="false" customHeight="false" outlineLevel="0" collapsed="false">
      <c r="A5" s="0" t="s">
        <v>11</v>
      </c>
      <c r="B5" s="11" t="n">
        <v>-0.34</v>
      </c>
      <c r="C5" s="11" t="n">
        <v>-0.261</v>
      </c>
      <c r="D5" s="11" t="n">
        <v>-0.113</v>
      </c>
      <c r="E5" s="11" t="n">
        <v>-0.0893</v>
      </c>
      <c r="F5" s="12" t="n">
        <v>-0.677</v>
      </c>
      <c r="G5" s="12" t="n">
        <v>-0.795</v>
      </c>
      <c r="L5" s="0"/>
    </row>
    <row r="6" customFormat="false" ht="14.4" hidden="false" customHeight="false" outlineLevel="0" collapsed="false">
      <c r="A6" s="0" t="s">
        <v>10</v>
      </c>
      <c r="B6" s="11" t="n">
        <v>0.0245</v>
      </c>
      <c r="C6" s="11" t="n">
        <v>0.029</v>
      </c>
      <c r="D6" s="11" t="n">
        <v>0.0309</v>
      </c>
      <c r="E6" s="11" t="n">
        <v>0.0299</v>
      </c>
      <c r="F6" s="12" t="n">
        <v>0.0329</v>
      </c>
      <c r="G6" s="12" t="n">
        <v>0.0536</v>
      </c>
      <c r="L6" s="0"/>
    </row>
    <row r="7" customFormat="false" ht="14.4" hidden="false" customHeight="false" outlineLevel="0" collapsed="false">
      <c r="A7" s="0" t="s">
        <v>12</v>
      </c>
      <c r="B7" s="11" t="n">
        <v>0.277</v>
      </c>
      <c r="C7" s="11" t="n">
        <v>0.326</v>
      </c>
      <c r="D7" s="11" t="n">
        <v>0.365</v>
      </c>
      <c r="E7" s="11" t="n">
        <v>0.399</v>
      </c>
      <c r="F7" s="12" t="n">
        <v>0.81</v>
      </c>
      <c r="G7" s="11" t="n">
        <f aca="false">1-0.0696</f>
        <v>0.9304</v>
      </c>
      <c r="L7" s="0"/>
    </row>
    <row r="8" customFormat="false" ht="14.4" hidden="false" customHeight="false" outlineLevel="0" collapsed="false">
      <c r="A8" s="0" t="s">
        <v>10</v>
      </c>
      <c r="B8" s="11" t="n">
        <v>0.0124</v>
      </c>
      <c r="C8" s="11" t="n">
        <v>0.0202</v>
      </c>
      <c r="D8" s="11" t="n">
        <v>0.03</v>
      </c>
      <c r="E8" s="11" t="n">
        <v>0.0353</v>
      </c>
      <c r="F8" s="12" t="n">
        <v>0.0315</v>
      </c>
      <c r="G8" s="11" t="n">
        <v>0.0328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1" t="n">
        <v>9.85</v>
      </c>
      <c r="C10" s="14" t="s">
        <v>100</v>
      </c>
      <c r="D10" s="11"/>
      <c r="E10" s="11"/>
      <c r="F10" s="12"/>
      <c r="L10" s="0"/>
    </row>
    <row r="11" customFormat="false" ht="14.4" hidden="false" customHeight="false" outlineLevel="0" collapsed="false">
      <c r="A11" s="0" t="s">
        <v>10</v>
      </c>
      <c r="B11" s="11" t="n">
        <v>0.315</v>
      </c>
      <c r="C11" s="11"/>
      <c r="D11" s="11"/>
      <c r="E11" s="11"/>
      <c r="F11" s="12"/>
      <c r="G11" s="11"/>
      <c r="L11" s="0"/>
    </row>
    <row r="12" customFormat="false" ht="14.4" hidden="false" customHeight="false" outlineLevel="0" collapsed="false">
      <c r="A12" s="17" t="s">
        <v>16</v>
      </c>
      <c r="B12" s="11" t="n">
        <v>51.6</v>
      </c>
      <c r="C12" s="11" t="n">
        <v>61.7</v>
      </c>
      <c r="D12" s="11" t="n">
        <v>34.7</v>
      </c>
      <c r="E12" s="11" t="n">
        <v>34.9</v>
      </c>
      <c r="F12" s="12" t="n">
        <v>24.7</v>
      </c>
      <c r="G12" s="11" t="n">
        <v>33.7</v>
      </c>
      <c r="L12" s="0"/>
    </row>
    <row r="13" customFormat="false" ht="14.4" hidden="false" customHeight="false" outlineLevel="0" collapsed="false">
      <c r="A13" s="0" t="s">
        <v>10</v>
      </c>
      <c r="B13" s="11" t="n">
        <v>2.9</v>
      </c>
      <c r="C13" s="11" t="n">
        <v>1.8</v>
      </c>
      <c r="D13" s="11" t="n">
        <v>1.7</v>
      </c>
      <c r="E13" s="11" t="n">
        <v>1.8</v>
      </c>
      <c r="F13" s="12" t="n">
        <v>1</v>
      </c>
      <c r="G13" s="11" t="n">
        <v>1.8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0.0466</v>
      </c>
      <c r="D15" s="18" t="n">
        <v>0.863</v>
      </c>
      <c r="E15" s="18" t="n">
        <v>0.777</v>
      </c>
      <c r="F15" s="19" t="n">
        <v>0.528</v>
      </c>
      <c r="G15" s="19" t="n">
        <v>0.358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0.0204</v>
      </c>
      <c r="D16" s="18" t="n">
        <v>0.0166</v>
      </c>
      <c r="E16" s="18" t="n">
        <v>0.0204</v>
      </c>
      <c r="F16" s="19" t="n">
        <v>0.0231</v>
      </c>
      <c r="G16" s="18" t="n">
        <v>0.0369</v>
      </c>
      <c r="L16" s="0"/>
    </row>
    <row r="17" customFormat="false" ht="14.4" hidden="false" customHeight="false" outlineLevel="0" collapsed="false">
      <c r="A17" s="0" t="s">
        <v>11</v>
      </c>
      <c r="B17" s="18" t="n">
        <v>-0.342</v>
      </c>
      <c r="C17" s="18" t="n">
        <v>-0.244</v>
      </c>
      <c r="D17" s="18" t="n">
        <v>-0.419</v>
      </c>
      <c r="E17" s="18" t="n">
        <v>-0.488</v>
      </c>
      <c r="F17" s="19" t="n">
        <v>0.335</v>
      </c>
      <c r="G17" s="18" t="n">
        <v>0.9</v>
      </c>
      <c r="L17" s="0"/>
    </row>
    <row r="18" customFormat="false" ht="14.4" hidden="false" customHeight="false" outlineLevel="0" collapsed="false">
      <c r="A18" s="0" t="s">
        <v>10</v>
      </c>
      <c r="B18" s="18" t="n">
        <v>0.0222</v>
      </c>
      <c r="C18" s="18" t="n">
        <v>0.0166</v>
      </c>
      <c r="D18" s="18" t="n">
        <v>0.0184</v>
      </c>
      <c r="E18" s="18" t="n">
        <v>0.0234</v>
      </c>
      <c r="F18" s="19" t="n">
        <v>0.0298</v>
      </c>
      <c r="G18" s="18" t="n">
        <v>0.0947</v>
      </c>
      <c r="L18" s="0"/>
    </row>
    <row r="19" customFormat="false" ht="14.4" hidden="false" customHeight="false" outlineLevel="0" collapsed="false">
      <c r="A19" s="0" t="s">
        <v>12</v>
      </c>
      <c r="B19" s="18" t="n">
        <v>0.28</v>
      </c>
      <c r="C19" s="18" t="n">
        <v>0.349</v>
      </c>
      <c r="D19" s="18" t="n">
        <v>0.217</v>
      </c>
      <c r="E19" s="18" t="n">
        <v>0.0824</v>
      </c>
      <c r="F19" s="19" t="n">
        <v>0.824</v>
      </c>
      <c r="G19" s="18" t="n">
        <v>0.707</v>
      </c>
      <c r="L19" s="0"/>
    </row>
    <row r="20" customFormat="false" ht="14.4" hidden="false" customHeight="false" outlineLevel="0" collapsed="false">
      <c r="A20" s="0" t="s">
        <v>10</v>
      </c>
      <c r="B20" s="18" t="n">
        <v>0.0121</v>
      </c>
      <c r="C20" s="18" t="n">
        <v>0.0247</v>
      </c>
      <c r="D20" s="18" t="n">
        <v>0.047</v>
      </c>
      <c r="E20" s="18" t="n">
        <v>0.0283</v>
      </c>
      <c r="F20" s="19" t="n">
        <v>0.0328</v>
      </c>
      <c r="G20" s="18" t="n">
        <v>0.0894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10.6</v>
      </c>
      <c r="C22" s="14" t="s">
        <v>99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18" t="n">
        <v>0.42</v>
      </c>
      <c r="C23" s="18"/>
      <c r="D23" s="18"/>
      <c r="E23" s="18"/>
      <c r="F23" s="19"/>
      <c r="G23" s="2" t="s">
        <v>139</v>
      </c>
      <c r="L23" s="0"/>
    </row>
    <row r="24" customFormat="false" ht="14.4" hidden="false" customHeight="false" outlineLevel="0" collapsed="false">
      <c r="A24" s="17" t="s">
        <v>16</v>
      </c>
      <c r="B24" s="18" t="n">
        <v>53.4</v>
      </c>
      <c r="C24" s="18" t="n">
        <v>65.9</v>
      </c>
      <c r="D24" s="18" t="n">
        <v>36.4</v>
      </c>
      <c r="E24" s="18" t="n">
        <v>31.7</v>
      </c>
      <c r="F24" s="19" t="n">
        <v>23.9</v>
      </c>
      <c r="G24" s="19" t="n">
        <v>33.5</v>
      </c>
      <c r="L24" s="0"/>
    </row>
    <row r="25" customFormat="false" ht="14.4" hidden="false" customHeight="false" outlineLevel="0" collapsed="false">
      <c r="A25" s="0" t="s">
        <v>10</v>
      </c>
      <c r="B25" s="20"/>
      <c r="C25" s="18" t="n">
        <v>1.8</v>
      </c>
      <c r="D25" s="18" t="n">
        <v>2.7</v>
      </c>
      <c r="E25" s="25" t="n">
        <v>2.4</v>
      </c>
      <c r="F25" s="19" t="n">
        <v>1.6</v>
      </c>
      <c r="G25" s="72" t="n">
        <v>5.1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140</v>
      </c>
      <c r="E27" s="22" t="s">
        <v>7</v>
      </c>
      <c r="F27" s="2" t="s">
        <v>141</v>
      </c>
      <c r="I27" s="22" t="s">
        <v>8</v>
      </c>
      <c r="L27" s="0"/>
    </row>
    <row r="28" customFormat="false" ht="14.4" hidden="false" customHeight="false" outlineLevel="0" collapsed="false">
      <c r="B28" s="0" t="s">
        <v>142</v>
      </c>
      <c r="D28" s="1" t="s">
        <v>143</v>
      </c>
      <c r="G28" s="0" t="s">
        <v>144</v>
      </c>
      <c r="I28" s="1" t="s">
        <v>42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A30" s="2" t="s">
        <v>145</v>
      </c>
      <c r="C30" s="0" t="s">
        <v>27</v>
      </c>
      <c r="D30" s="0" t="s">
        <v>28</v>
      </c>
      <c r="E30" s="0" t="s">
        <v>29</v>
      </c>
      <c r="F30" s="2" t="s">
        <v>135</v>
      </c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25" t="s">
        <v>30</v>
      </c>
      <c r="B31" s="7" t="s">
        <v>4</v>
      </c>
      <c r="C31" s="1" t="n">
        <v>189.6</v>
      </c>
      <c r="D31" s="27" t="n">
        <v>0.086736</v>
      </c>
      <c r="E31" s="28" t="n">
        <f aca="false">D31/(-0.045+0.0625)</f>
        <v>4.95634285714286</v>
      </c>
      <c r="F31" s="7" t="s">
        <v>4</v>
      </c>
      <c r="H31" s="1"/>
      <c r="I31" s="92"/>
      <c r="J31" s="30" t="n">
        <v>1</v>
      </c>
      <c r="L31" s="0"/>
    </row>
    <row r="32" customFormat="false" ht="14.4" hidden="false" customHeight="false" outlineLevel="0" collapsed="false">
      <c r="A32" s="70" t="s">
        <v>43</v>
      </c>
      <c r="B32" s="7" t="s">
        <v>4</v>
      </c>
      <c r="C32" s="1"/>
      <c r="D32" s="27"/>
      <c r="E32" s="28"/>
      <c r="F32" s="7" t="s">
        <v>4</v>
      </c>
      <c r="G32" s="0" t="n">
        <v>386</v>
      </c>
      <c r="H32" s="1" t="n">
        <v>0.021616</v>
      </c>
      <c r="I32" s="28" t="n">
        <f aca="false">H32/(-0.045+0.0625)</f>
        <v>1.2352</v>
      </c>
      <c r="J32" s="32" t="n">
        <v>2</v>
      </c>
      <c r="L32" s="0"/>
    </row>
    <row r="33" customFormat="false" ht="14.4" hidden="false" customHeight="false" outlineLevel="0" collapsed="false">
      <c r="A33" s="79"/>
      <c r="E33" s="28"/>
      <c r="I33" s="28"/>
      <c r="J33" s="30"/>
      <c r="L33" s="0"/>
    </row>
    <row r="34" customFormat="false" ht="14.4" hidden="false" customHeight="false" outlineLevel="0" collapsed="false">
      <c r="A34" s="25" t="s">
        <v>30</v>
      </c>
      <c r="B34" s="6" t="s">
        <v>3</v>
      </c>
      <c r="C34" s="87" t="n">
        <v>38.4</v>
      </c>
      <c r="D34" s="27" t="n">
        <v>0.021156</v>
      </c>
      <c r="E34" s="28" t="n">
        <f aca="false">D34/(-0.045+0.0625)</f>
        <v>1.20891428571429</v>
      </c>
      <c r="F34" s="6" t="s">
        <v>3</v>
      </c>
      <c r="H34" s="1"/>
      <c r="I34" s="28"/>
      <c r="J34" s="32" t="n">
        <v>1</v>
      </c>
      <c r="L34" s="0"/>
    </row>
    <row r="35" customFormat="false" ht="14.4" hidden="false" customHeight="false" outlineLevel="0" collapsed="false">
      <c r="A35" s="70" t="s">
        <v>43</v>
      </c>
      <c r="B35" s="6" t="s">
        <v>3</v>
      </c>
      <c r="C35" s="80" t="s">
        <v>146</v>
      </c>
      <c r="D35" s="27"/>
      <c r="E35" s="28"/>
      <c r="F35" s="6" t="s">
        <v>3</v>
      </c>
      <c r="G35" s="0" t="n">
        <v>251.3</v>
      </c>
      <c r="H35" s="1" t="n">
        <v>0.02757</v>
      </c>
      <c r="I35" s="28" t="n">
        <f aca="false">H35/(-0.045+0.0625)</f>
        <v>1.57542857142857</v>
      </c>
      <c r="J35" s="30" t="n">
        <v>2.1</v>
      </c>
      <c r="L35" s="0"/>
    </row>
    <row r="36" customFormat="false" ht="14.4" hidden="false" customHeight="false" outlineLevel="0" collapsed="false">
      <c r="A36" s="17"/>
      <c r="E36" s="28"/>
      <c r="F36" s="2" t="s">
        <v>147</v>
      </c>
      <c r="I36" s="28"/>
      <c r="J36" s="32"/>
      <c r="L36" s="0"/>
    </row>
    <row r="37" customFormat="false" ht="14.4" hidden="false" customHeight="false" outlineLevel="0" collapsed="false">
      <c r="A37" s="25" t="s">
        <v>30</v>
      </c>
      <c r="B37" s="8" t="s">
        <v>5</v>
      </c>
      <c r="C37" s="1" t="n">
        <v>82.2</v>
      </c>
      <c r="D37" s="27" t="n">
        <v>0.1044</v>
      </c>
      <c r="E37" s="28" t="n">
        <f aca="false">D37/(-0.045+0.0625)</f>
        <v>5.96571428571429</v>
      </c>
      <c r="F37" s="8" t="s">
        <v>5</v>
      </c>
      <c r="H37" s="1"/>
      <c r="I37" s="28"/>
      <c r="J37" s="30" t="n">
        <v>1</v>
      </c>
      <c r="L37" s="0"/>
    </row>
    <row r="38" customFormat="false" ht="14.4" hidden="false" customHeight="false" outlineLevel="0" collapsed="false">
      <c r="A38" s="70" t="s">
        <v>43</v>
      </c>
      <c r="B38" s="8" t="s">
        <v>5</v>
      </c>
      <c r="C38" s="1"/>
      <c r="D38" s="27"/>
      <c r="E38" s="28"/>
      <c r="F38" s="8" t="s">
        <v>5</v>
      </c>
      <c r="G38" s="0" t="n">
        <v>179.2</v>
      </c>
      <c r="H38" s="1" t="n">
        <v>0.082346</v>
      </c>
      <c r="I38" s="28" t="n">
        <f aca="false">H38/(-0.045+0.0625)</f>
        <v>4.70548571428571</v>
      </c>
      <c r="J38" s="32" t="n">
        <v>2</v>
      </c>
      <c r="L38" s="0"/>
    </row>
    <row r="39" customFormat="false" ht="14.4" hidden="false" customHeight="false" outlineLevel="0" collapsed="false">
      <c r="A39" s="17"/>
      <c r="E39" s="28"/>
      <c r="I39" s="28"/>
      <c r="J39" s="30"/>
      <c r="L39" s="0"/>
    </row>
    <row r="40" customFormat="false" ht="14.4" hidden="false" customHeight="false" outlineLevel="0" collapsed="false">
      <c r="A40" s="25" t="s">
        <v>30</v>
      </c>
      <c r="B40" s="9" t="s">
        <v>6</v>
      </c>
      <c r="C40" s="34" t="n">
        <v>41.6</v>
      </c>
      <c r="D40" s="33" t="n">
        <v>0.068412</v>
      </c>
      <c r="E40" s="28" t="n">
        <f aca="false">D40/(-0.045+0.0625)</f>
        <v>3.90925714285714</v>
      </c>
      <c r="F40" s="9" t="s">
        <v>6</v>
      </c>
      <c r="H40" s="34"/>
      <c r="I40" s="28"/>
      <c r="J40" s="32" t="n">
        <v>1</v>
      </c>
      <c r="L40" s="0"/>
    </row>
    <row r="41" customFormat="false" ht="14.4" hidden="false" customHeight="false" outlineLevel="0" collapsed="false">
      <c r="A41" s="70" t="s">
        <v>43</v>
      </c>
      <c r="B41" s="9" t="s">
        <v>6</v>
      </c>
      <c r="C41" s="34"/>
      <c r="D41" s="33"/>
      <c r="E41" s="28"/>
      <c r="F41" s="9" t="s">
        <v>6</v>
      </c>
      <c r="G41" s="0" t="n">
        <v>127.8</v>
      </c>
      <c r="H41" s="34" t="n">
        <v>0.11429</v>
      </c>
      <c r="I41" s="28" t="n">
        <f aca="false">H41/(-0.045+0.0625)</f>
        <v>6.53085714285714</v>
      </c>
      <c r="J41" s="30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L42" s="0"/>
    </row>
    <row r="43" customFormat="false" ht="14.4" hidden="false" customHeight="false" outlineLevel="0" collapsed="false">
      <c r="A43" s="0" t="s">
        <v>33</v>
      </c>
      <c r="C43" s="35" t="n">
        <v>-1.1</v>
      </c>
      <c r="D43" s="35"/>
      <c r="E43" s="35"/>
      <c r="G43" s="0" t="n">
        <v>-0.3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Q43" activeCellId="0" sqref="Q43"/>
    </sheetView>
  </sheetViews>
  <sheetFormatPr defaultRowHeight="14.4"/>
  <cols>
    <col collapsed="false" hidden="false" max="1" min="1" style="0" width="12.6396761133603"/>
    <col collapsed="false" hidden="false" max="11" min="2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148</v>
      </c>
      <c r="D1" s="2"/>
      <c r="F1" s="1"/>
      <c r="I1" s="3" t="s">
        <v>149</v>
      </c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0.0116</v>
      </c>
      <c r="D3" s="11" t="n">
        <v>0.0575</v>
      </c>
      <c r="E3" s="11" t="n">
        <v>0.03</v>
      </c>
      <c r="F3" s="12" t="n">
        <v>0.542</v>
      </c>
      <c r="G3" s="12" t="n">
        <v>0.564</v>
      </c>
      <c r="I3" s="93" t="s">
        <v>150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0.0123</v>
      </c>
      <c r="D4" s="11" t="n">
        <v>0.0107</v>
      </c>
      <c r="E4" s="11" t="n">
        <v>0.032</v>
      </c>
      <c r="F4" s="12" t="n">
        <v>0.0189</v>
      </c>
      <c r="G4" s="12" t="n">
        <v>0.0144</v>
      </c>
      <c r="L4" s="0"/>
    </row>
    <row r="5" customFormat="false" ht="14.4" hidden="false" customHeight="false" outlineLevel="0" collapsed="false">
      <c r="A5" s="0" t="s">
        <v>11</v>
      </c>
      <c r="B5" s="11" t="n">
        <v>-0.262</v>
      </c>
      <c r="C5" s="11" t="n">
        <v>-0.294</v>
      </c>
      <c r="D5" s="11" t="n">
        <v>-0.139</v>
      </c>
      <c r="E5" s="11" t="n">
        <v>-0.17</v>
      </c>
      <c r="F5" s="12" t="n">
        <v>-0.744</v>
      </c>
      <c r="G5" s="12" t="n">
        <v>-0.684</v>
      </c>
      <c r="L5" s="0"/>
    </row>
    <row r="6" customFormat="false" ht="14.4" hidden="false" customHeight="false" outlineLevel="0" collapsed="false">
      <c r="A6" s="0" t="s">
        <v>10</v>
      </c>
      <c r="B6" s="11" t="n">
        <v>0.00966</v>
      </c>
      <c r="C6" s="11" t="n">
        <v>0.0124</v>
      </c>
      <c r="D6" s="11" t="n">
        <v>0.00981</v>
      </c>
      <c r="E6" s="11" t="n">
        <v>0.0636</v>
      </c>
      <c r="F6" s="12" t="n">
        <v>0.0244</v>
      </c>
      <c r="G6" s="12" t="n">
        <v>0.029</v>
      </c>
      <c r="L6" s="0"/>
    </row>
    <row r="7" customFormat="false" ht="14.4" hidden="false" customHeight="false" outlineLevel="0" collapsed="false">
      <c r="A7" s="0" t="s">
        <v>12</v>
      </c>
      <c r="B7" s="11" t="n">
        <v>0.3</v>
      </c>
      <c r="C7" s="11" t="n">
        <v>0.351</v>
      </c>
      <c r="D7" s="11" t="n">
        <v>0.39</v>
      </c>
      <c r="E7" s="11" t="n">
        <v>0.34</v>
      </c>
      <c r="F7" s="12" t="n">
        <v>0.811</v>
      </c>
      <c r="G7" s="11" t="n">
        <v>0.826</v>
      </c>
      <c r="L7" s="0"/>
    </row>
    <row r="8" customFormat="false" ht="14.4" hidden="false" customHeight="false" outlineLevel="0" collapsed="false">
      <c r="A8" s="0" t="s">
        <v>10</v>
      </c>
      <c r="B8" s="11" t="n">
        <v>0.0179</v>
      </c>
      <c r="C8" s="11" t="n">
        <v>0.0341</v>
      </c>
      <c r="D8" s="11" t="n">
        <v>0.0163</v>
      </c>
      <c r="E8" s="11" t="n">
        <v>0.0636</v>
      </c>
      <c r="F8" s="12" t="n">
        <v>0.0162</v>
      </c>
      <c r="G8" s="11" t="n">
        <v>0.0221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9</v>
      </c>
      <c r="C10" s="71" t="s">
        <v>151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0.284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47.1</v>
      </c>
      <c r="C12" s="11" t="n">
        <v>53.4</v>
      </c>
      <c r="D12" s="11" t="n">
        <v>30.3</v>
      </c>
      <c r="E12" s="12" t="n">
        <v>30.2</v>
      </c>
      <c r="F12" s="11" t="n">
        <v>28</v>
      </c>
      <c r="G12" s="11" t="n">
        <v>20.2</v>
      </c>
      <c r="L12" s="0"/>
    </row>
    <row r="13" customFormat="false" ht="14.4" hidden="false" customHeight="false" outlineLevel="0" collapsed="false">
      <c r="A13" s="0" t="s">
        <v>10</v>
      </c>
      <c r="B13" s="11" t="n">
        <v>1.5</v>
      </c>
      <c r="C13" s="11" t="n">
        <v>1.8</v>
      </c>
      <c r="D13" s="11" t="n">
        <v>1.4</v>
      </c>
      <c r="E13" s="12" t="n">
        <v>2.2</v>
      </c>
      <c r="F13" s="11" t="n">
        <v>1.5</v>
      </c>
      <c r="G13" s="11" t="n">
        <v>1.6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0.951</v>
      </c>
      <c r="D15" s="18" t="n">
        <v>0.772</v>
      </c>
      <c r="E15" s="18" t="n">
        <v>0.853</v>
      </c>
      <c r="F15" s="19" t="n">
        <v>0.516</v>
      </c>
      <c r="G15" s="19" t="n">
        <v>0.408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0.0139</v>
      </c>
      <c r="D16" s="18" t="n">
        <v>0.0168</v>
      </c>
      <c r="E16" s="18" t="n">
        <v>0.0128</v>
      </c>
      <c r="F16" s="19" t="n">
        <v>0.0218</v>
      </c>
      <c r="G16" s="18" t="n">
        <v>0.0203</v>
      </c>
      <c r="L16" s="0"/>
    </row>
    <row r="17" customFormat="false" ht="14.4" hidden="false" customHeight="false" outlineLevel="0" collapsed="false">
      <c r="A17" s="0" t="s">
        <v>11</v>
      </c>
      <c r="B17" s="18" t="n">
        <v>-0.269</v>
      </c>
      <c r="C17" s="18" t="n">
        <v>-0.336</v>
      </c>
      <c r="D17" s="18" t="n">
        <v>-0.502</v>
      </c>
      <c r="E17" s="18" t="n">
        <v>-0.418</v>
      </c>
      <c r="F17" s="19" t="n">
        <v>-0.75</v>
      </c>
      <c r="G17" s="18" t="n">
        <v>-0.813</v>
      </c>
      <c r="L17" s="0"/>
    </row>
    <row r="18" customFormat="false" ht="14.4" hidden="false" customHeight="false" outlineLevel="0" collapsed="false">
      <c r="A18" s="0" t="s">
        <v>10</v>
      </c>
      <c r="B18" s="18" t="n">
        <v>0.0102</v>
      </c>
      <c r="C18" s="18" t="n">
        <v>0.0174</v>
      </c>
      <c r="D18" s="18" t="n">
        <v>0.0397</v>
      </c>
      <c r="E18" s="18" t="n">
        <v>0.0417</v>
      </c>
      <c r="F18" s="19" t="n">
        <v>0.0442</v>
      </c>
      <c r="G18" s="18" t="n">
        <v>0.0366</v>
      </c>
      <c r="L18" s="0"/>
    </row>
    <row r="19" customFormat="false" ht="14.4" hidden="false" customHeight="false" outlineLevel="0" collapsed="false">
      <c r="A19" s="0" t="s">
        <v>12</v>
      </c>
      <c r="B19" s="18" t="n">
        <v>0.305</v>
      </c>
      <c r="C19" s="18" t="n">
        <v>0.287</v>
      </c>
      <c r="D19" s="18" t="n">
        <v>0.0277</v>
      </c>
      <c r="E19" s="18" t="n">
        <v>0.152</v>
      </c>
      <c r="F19" s="19" t="n">
        <v>0.761</v>
      </c>
      <c r="G19" s="18" t="n">
        <v>0.606</v>
      </c>
      <c r="L19" s="0"/>
    </row>
    <row r="20" customFormat="false" ht="14.4" hidden="false" customHeight="false" outlineLevel="0" collapsed="false">
      <c r="A20" s="0" t="s">
        <v>10</v>
      </c>
      <c r="B20" s="18" t="n">
        <v>0.0125</v>
      </c>
      <c r="C20" s="18" t="n">
        <v>0.0193</v>
      </c>
      <c r="D20" s="18" t="n">
        <v>0.0346</v>
      </c>
      <c r="E20" s="18" t="n">
        <v>0.0276</v>
      </c>
      <c r="F20" s="19" t="n">
        <v>0.0161</v>
      </c>
      <c r="G20" s="18" t="n">
        <v>0.0262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20" t="n">
        <v>8.55</v>
      </c>
      <c r="C22" s="14" t="s">
        <v>152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0.205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46.6</v>
      </c>
      <c r="C24" s="20" t="n">
        <v>51.9</v>
      </c>
      <c r="D24" s="20" t="n">
        <v>28.3</v>
      </c>
      <c r="E24" s="20" t="n">
        <v>29.8</v>
      </c>
      <c r="F24" s="21" t="n">
        <v>24.7</v>
      </c>
      <c r="G24" s="21" t="n">
        <v>14.2</v>
      </c>
      <c r="L24" s="0"/>
    </row>
    <row r="25" customFormat="false" ht="14.4" hidden="false" customHeight="false" outlineLevel="0" collapsed="false">
      <c r="A25" s="0" t="s">
        <v>10</v>
      </c>
      <c r="B25" s="20" t="n">
        <v>1.2</v>
      </c>
      <c r="C25" s="20" t="n">
        <v>1.2</v>
      </c>
      <c r="D25" s="20" t="n">
        <v>2.2</v>
      </c>
      <c r="E25" s="20" t="n">
        <v>2</v>
      </c>
      <c r="F25" s="21" t="n">
        <v>1.7</v>
      </c>
      <c r="G25" s="21" t="n">
        <v>2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153</v>
      </c>
      <c r="E27" s="22" t="s">
        <v>7</v>
      </c>
      <c r="F27" s="2" t="s">
        <v>154</v>
      </c>
      <c r="I27" s="22" t="s">
        <v>8</v>
      </c>
      <c r="L27" s="0"/>
    </row>
    <row r="28" customFormat="false" ht="14.4" hidden="false" customHeight="false" outlineLevel="0" collapsed="false">
      <c r="B28" s="94" t="s">
        <v>155</v>
      </c>
      <c r="C28" s="94"/>
      <c r="D28" s="1"/>
      <c r="G28" s="94" t="s">
        <v>156</v>
      </c>
      <c r="H28" s="94"/>
      <c r="I28" s="1"/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" t="s">
        <v>157</v>
      </c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1" t="n">
        <v>114.7</v>
      </c>
      <c r="D31" s="27" t="n">
        <v>0.15546</v>
      </c>
      <c r="E31" s="28" t="n">
        <f aca="false">D31/(-0.045+0.0625)</f>
        <v>8.88342857142857</v>
      </c>
      <c r="F31" s="7" t="s">
        <v>4</v>
      </c>
      <c r="H31" s="1"/>
      <c r="I31" s="92"/>
      <c r="J31" s="30" t="n">
        <v>1</v>
      </c>
      <c r="L31" s="0"/>
    </row>
    <row r="32" customFormat="false" ht="14.4" hidden="false" customHeight="false" outlineLevel="0" collapsed="false">
      <c r="A32" s="70" t="s">
        <v>43</v>
      </c>
      <c r="B32" s="7" t="s">
        <v>4</v>
      </c>
      <c r="C32" s="1"/>
      <c r="D32" s="27"/>
      <c r="E32" s="28"/>
      <c r="F32" s="7" t="s">
        <v>4</v>
      </c>
      <c r="G32" s="0" t="n">
        <v>255.6</v>
      </c>
      <c r="H32" s="1" t="n">
        <v>0.0503</v>
      </c>
      <c r="I32" s="28" t="n">
        <f aca="false">H32/(-0.045+0.0625)</f>
        <v>2.87428571428571</v>
      </c>
      <c r="J32" s="32" t="n">
        <v>2</v>
      </c>
      <c r="L32" s="0"/>
    </row>
    <row r="33" customFormat="false" ht="14.4" hidden="false" customHeight="false" outlineLevel="0" collapsed="false">
      <c r="A33" s="70"/>
      <c r="E33" s="28"/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0" t="n">
        <v>90.1</v>
      </c>
      <c r="D34" s="27" t="n">
        <v>0.21756</v>
      </c>
      <c r="E34" s="28" t="n">
        <f aca="false">D34/(-0.045+0.0625)</f>
        <v>12.432</v>
      </c>
      <c r="F34" s="6" t="s">
        <v>3</v>
      </c>
      <c r="H34" s="1"/>
      <c r="I34" s="28"/>
      <c r="J34" s="32" t="n">
        <v>1</v>
      </c>
      <c r="L34" s="0"/>
    </row>
    <row r="35" customFormat="false" ht="14.4" hidden="false" customHeight="false" outlineLevel="0" collapsed="false">
      <c r="A35" s="70" t="s">
        <v>43</v>
      </c>
      <c r="B35" s="6" t="s">
        <v>3</v>
      </c>
      <c r="C35" s="80"/>
      <c r="D35" s="27"/>
      <c r="E35" s="28"/>
      <c r="F35" s="6" t="s">
        <v>3</v>
      </c>
      <c r="G35" s="0" t="n">
        <v>218</v>
      </c>
      <c r="H35" s="1" t="n">
        <v>0.065316</v>
      </c>
      <c r="I35" s="28" t="n">
        <f aca="false">H35/(-0.045+0.0625)</f>
        <v>3.73234285714286</v>
      </c>
      <c r="J35" s="30" t="n">
        <v>2</v>
      </c>
      <c r="L35" s="0"/>
    </row>
    <row r="36" customFormat="false" ht="14.4" hidden="false" customHeight="false" outlineLevel="0" collapsed="false">
      <c r="A36" s="70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1" t="n">
        <v>53.4</v>
      </c>
      <c r="D37" s="27" t="n">
        <v>0.087525</v>
      </c>
      <c r="E37" s="28" t="n">
        <f aca="false">D37/(-0.045+0.0625)</f>
        <v>5.00142857142857</v>
      </c>
      <c r="F37" s="8" t="s">
        <v>5</v>
      </c>
      <c r="H37" s="1"/>
      <c r="I37" s="28"/>
      <c r="J37" s="30" t="n">
        <v>1</v>
      </c>
      <c r="L37" s="0"/>
    </row>
    <row r="38" customFormat="false" ht="14.4" hidden="false" customHeight="false" outlineLevel="0" collapsed="false">
      <c r="A38" s="70" t="s">
        <v>43</v>
      </c>
      <c r="B38" s="8" t="s">
        <v>5</v>
      </c>
      <c r="C38" s="1"/>
      <c r="D38" s="27"/>
      <c r="E38" s="28"/>
      <c r="F38" s="8" t="s">
        <v>5</v>
      </c>
      <c r="G38" s="0" t="n">
        <v>163</v>
      </c>
      <c r="H38" s="1" t="n">
        <v>0.13203</v>
      </c>
      <c r="I38" s="28" t="n">
        <f aca="false">H38/(-0.045+0.0625)</f>
        <v>7.54457142857143</v>
      </c>
      <c r="J38" s="32" t="n">
        <v>2</v>
      </c>
      <c r="L38" s="0"/>
    </row>
    <row r="39" customFormat="false" ht="14.4" hidden="false" customHeight="false" outlineLevel="0" collapsed="false">
      <c r="A39" s="2" t="s">
        <v>158</v>
      </c>
      <c r="E39" s="28"/>
      <c r="F39" s="2" t="s">
        <v>159</v>
      </c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34" t="n">
        <v>28</v>
      </c>
      <c r="D40" s="33" t="n">
        <v>0.05209</v>
      </c>
      <c r="E40" s="28" t="n">
        <f aca="false">D40/(-0.045+0.0625)</f>
        <v>2.97657142857143</v>
      </c>
      <c r="F40" s="9" t="s">
        <v>6</v>
      </c>
      <c r="H40" s="34"/>
      <c r="I40" s="28"/>
      <c r="J40" s="32" t="n">
        <v>1</v>
      </c>
      <c r="L40" s="0"/>
    </row>
    <row r="41" customFormat="false" ht="14.4" hidden="false" customHeight="false" outlineLevel="0" collapsed="false">
      <c r="A41" s="70" t="s">
        <v>43</v>
      </c>
      <c r="B41" s="9" t="s">
        <v>6</v>
      </c>
      <c r="C41" s="34"/>
      <c r="D41" s="33"/>
      <c r="E41" s="28"/>
      <c r="F41" s="9" t="s">
        <v>6</v>
      </c>
      <c r="G41" s="0" t="n">
        <v>132.5</v>
      </c>
      <c r="H41" s="34" t="n">
        <v>0.11413</v>
      </c>
      <c r="I41" s="28" t="n">
        <f aca="false">H41/(-0.045+0.0625)</f>
        <v>6.52171428571429</v>
      </c>
      <c r="J41" s="30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L42" s="0"/>
    </row>
    <row r="43" customFormat="false" ht="14.4" hidden="false" customHeight="false" outlineLevel="0" collapsed="false">
      <c r="A43" s="0" t="s">
        <v>33</v>
      </c>
      <c r="C43" s="35" t="n">
        <v>-0.2</v>
      </c>
      <c r="D43" s="35"/>
      <c r="E43" s="35"/>
      <c r="G43" s="0" t="n">
        <v>-0.3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1" activeCellId="0" sqref="E41"/>
    </sheetView>
  </sheetViews>
  <sheetFormatPr defaultRowHeight="14.4"/>
  <cols>
    <col collapsed="false" hidden="false" max="1" min="1" style="0" width="12.6396761133603"/>
    <col collapsed="false" hidden="false" max="6" min="2" style="0" width="8.57085020242915"/>
    <col collapsed="false" hidden="false" max="7" min="7" style="0" width="10.497975708502"/>
    <col collapsed="false" hidden="false" max="8" min="8" style="0" width="2.57085020242915"/>
    <col collapsed="false" hidden="false" max="9" min="9" style="0" width="9.10526315789474"/>
    <col collapsed="false" hidden="false" max="11" min="10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160</v>
      </c>
      <c r="D1" s="2"/>
      <c r="F1" s="3" t="s">
        <v>161</v>
      </c>
      <c r="G1" s="12"/>
      <c r="H1" s="95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8</v>
      </c>
      <c r="G2" s="10" t="s">
        <v>8</v>
      </c>
      <c r="H2" s="96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0.0705</v>
      </c>
      <c r="D3" s="11" t="n">
        <v>0.0342</v>
      </c>
      <c r="E3" s="11" t="n">
        <v>0.0394</v>
      </c>
      <c r="F3" s="12" t="n">
        <v>0.524</v>
      </c>
      <c r="G3" s="12" t="n">
        <v>0.482</v>
      </c>
      <c r="H3" s="95"/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0.0101</v>
      </c>
      <c r="D4" s="11" t="n">
        <v>0.00659</v>
      </c>
      <c r="E4" s="11" t="n">
        <v>0.00616</v>
      </c>
      <c r="F4" s="12" t="n">
        <v>0.0157</v>
      </c>
      <c r="G4" s="12" t="n">
        <v>0.0161</v>
      </c>
      <c r="H4" s="95"/>
      <c r="L4" s="0"/>
    </row>
    <row r="5" customFormat="false" ht="14.4" hidden="false" customHeight="false" outlineLevel="0" collapsed="false">
      <c r="A5" s="0" t="s">
        <v>11</v>
      </c>
      <c r="B5" s="11" t="n">
        <v>-0.268</v>
      </c>
      <c r="C5" s="11" t="n">
        <v>-0.186</v>
      </c>
      <c r="D5" s="11" t="n">
        <v>-0.178</v>
      </c>
      <c r="E5" s="11" t="n">
        <v>-0.147</v>
      </c>
      <c r="F5" s="12" t="n">
        <v>0.187</v>
      </c>
      <c r="G5" s="12" t="n">
        <v>0.089</v>
      </c>
      <c r="H5" s="95"/>
      <c r="L5" s="0"/>
    </row>
    <row r="6" customFormat="false" ht="14.4" hidden="false" customHeight="false" outlineLevel="0" collapsed="false">
      <c r="A6" s="0" t="s">
        <v>10</v>
      </c>
      <c r="B6" s="11" t="n">
        <v>0.00679</v>
      </c>
      <c r="C6" s="11" t="n">
        <v>0.0109</v>
      </c>
      <c r="D6" s="11" t="n">
        <v>0.0121</v>
      </c>
      <c r="E6" s="11" t="n">
        <v>0.0147</v>
      </c>
      <c r="F6" s="12" t="n">
        <v>0.022</v>
      </c>
      <c r="G6" s="12" t="n">
        <v>0.0177</v>
      </c>
      <c r="H6" s="95"/>
      <c r="L6" s="0"/>
    </row>
    <row r="7" customFormat="false" ht="14.4" hidden="false" customHeight="false" outlineLevel="0" collapsed="false">
      <c r="A7" s="0" t="s">
        <v>12</v>
      </c>
      <c r="B7" s="11" t="n">
        <v>0.41</v>
      </c>
      <c r="C7" s="11" t="n">
        <v>0.386</v>
      </c>
      <c r="D7" s="11" t="n">
        <v>0.388</v>
      </c>
      <c r="E7" s="11" t="n">
        <v>0.377</v>
      </c>
      <c r="F7" s="12" t="n">
        <v>0.816</v>
      </c>
      <c r="G7" s="11" t="n">
        <v>0.847</v>
      </c>
      <c r="H7" s="95"/>
      <c r="L7" s="0"/>
    </row>
    <row r="8" customFormat="false" ht="14.4" hidden="false" customHeight="false" outlineLevel="0" collapsed="false">
      <c r="A8" s="0" t="s">
        <v>10</v>
      </c>
      <c r="B8" s="11" t="n">
        <v>0.00982</v>
      </c>
      <c r="C8" s="11" t="n">
        <v>0.0143</v>
      </c>
      <c r="D8" s="11" t="n">
        <v>0.0208</v>
      </c>
      <c r="E8" s="11" t="n">
        <v>0.0303</v>
      </c>
      <c r="F8" s="12" t="n">
        <v>0.0131</v>
      </c>
      <c r="G8" s="11" t="n">
        <v>0.013</v>
      </c>
      <c r="H8" s="95"/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H9" s="95"/>
      <c r="L9" s="0"/>
    </row>
    <row r="10" customFormat="false" ht="14.4" hidden="false" customHeight="false" outlineLevel="0" collapsed="false">
      <c r="A10" s="0" t="s">
        <v>14</v>
      </c>
      <c r="B10" s="13" t="n">
        <v>9.04</v>
      </c>
      <c r="C10" s="71" t="s">
        <v>162</v>
      </c>
      <c r="D10" s="13"/>
      <c r="E10" s="13"/>
      <c r="F10" s="15"/>
      <c r="G10" s="32"/>
      <c r="H10" s="95"/>
      <c r="L10" s="0"/>
    </row>
    <row r="11" customFormat="false" ht="14.4" hidden="false" customHeight="false" outlineLevel="0" collapsed="false">
      <c r="A11" s="0" t="s">
        <v>10</v>
      </c>
      <c r="B11" s="13" t="n">
        <v>0.0953</v>
      </c>
      <c r="C11" s="13"/>
      <c r="D11" s="13"/>
      <c r="E11" s="13"/>
      <c r="F11" s="15"/>
      <c r="G11" s="13"/>
      <c r="H11" s="95"/>
      <c r="L11" s="0"/>
    </row>
    <row r="12" customFormat="false" ht="14.4" hidden="false" customHeight="false" outlineLevel="0" collapsed="false">
      <c r="A12" s="17" t="s">
        <v>16</v>
      </c>
      <c r="B12" s="11" t="n">
        <v>57.9</v>
      </c>
      <c r="C12" s="11" t="n">
        <v>55</v>
      </c>
      <c r="D12" s="11" t="n">
        <v>41.8</v>
      </c>
      <c r="E12" s="12" t="n">
        <v>41.4</v>
      </c>
      <c r="F12" s="11" t="n">
        <v>34.3</v>
      </c>
      <c r="G12" s="11" t="n">
        <v>42.8</v>
      </c>
      <c r="H12" s="95"/>
      <c r="L12" s="0"/>
    </row>
    <row r="13" customFormat="false" ht="14.4" hidden="false" customHeight="false" outlineLevel="0" collapsed="false">
      <c r="A13" s="0" t="s">
        <v>10</v>
      </c>
      <c r="B13" s="11" t="n">
        <v>1.1</v>
      </c>
      <c r="C13" s="11" t="n">
        <v>1.4</v>
      </c>
      <c r="D13" s="11" t="n">
        <v>0.7</v>
      </c>
      <c r="E13" s="12" t="n">
        <v>1.1</v>
      </c>
      <c r="F13" s="11" t="n">
        <v>1.5</v>
      </c>
      <c r="G13" s="11" t="n">
        <v>3.5</v>
      </c>
      <c r="H13" s="95"/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H14" s="95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0.0834</v>
      </c>
      <c r="D15" s="18" t="n">
        <f aca="false">1-0.0967</f>
        <v>0.9033</v>
      </c>
      <c r="E15" s="18" t="n">
        <v>0.777</v>
      </c>
      <c r="F15" s="19" t="n">
        <v>0.494</v>
      </c>
      <c r="G15" s="19" t="n">
        <v>0.347</v>
      </c>
      <c r="H15" s="95"/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0.018</v>
      </c>
      <c r="D16" s="18" t="n">
        <v>0.0203</v>
      </c>
      <c r="E16" s="18" t="n">
        <v>0.00867</v>
      </c>
      <c r="F16" s="19" t="n">
        <v>0.0221</v>
      </c>
      <c r="G16" s="18" t="n">
        <v>0.0191</v>
      </c>
      <c r="H16" s="95"/>
      <c r="L16" s="0"/>
    </row>
    <row r="17" customFormat="false" ht="14.4" hidden="false" customHeight="false" outlineLevel="0" collapsed="false">
      <c r="A17" s="0" t="s">
        <v>11</v>
      </c>
      <c r="B17" s="18" t="n">
        <v>-0.269</v>
      </c>
      <c r="C17" s="18" t="n">
        <v>-0.174</v>
      </c>
      <c r="D17" s="18" t="n">
        <v>-0.312</v>
      </c>
      <c r="E17" s="18" t="n">
        <v>-0.446</v>
      </c>
      <c r="F17" s="19" t="n">
        <v>0.165</v>
      </c>
      <c r="G17" s="18" t="n">
        <f aca="false">1-0.022</f>
        <v>0.978</v>
      </c>
      <c r="H17" s="95"/>
      <c r="L17" s="0"/>
    </row>
    <row r="18" customFormat="false" ht="14.4" hidden="false" customHeight="false" outlineLevel="0" collapsed="false">
      <c r="A18" s="0" t="s">
        <v>10</v>
      </c>
      <c r="B18" s="18" t="n">
        <v>0.00721</v>
      </c>
      <c r="C18" s="18" t="n">
        <v>0.0225</v>
      </c>
      <c r="D18" s="18" t="n">
        <v>0.0243</v>
      </c>
      <c r="E18" s="18" t="n">
        <v>0.0136</v>
      </c>
      <c r="F18" s="19" t="n">
        <v>0.0417</v>
      </c>
      <c r="G18" s="18" t="n">
        <v>0.0573</v>
      </c>
      <c r="H18" s="95"/>
      <c r="L18" s="0"/>
    </row>
    <row r="19" customFormat="false" ht="14.4" hidden="false" customHeight="false" outlineLevel="0" collapsed="false">
      <c r="A19" s="0" t="s">
        <v>12</v>
      </c>
      <c r="B19" s="18" t="n">
        <v>0.396</v>
      </c>
      <c r="C19" s="18" t="n">
        <v>0.398</v>
      </c>
      <c r="D19" s="18" t="n">
        <v>0.253</v>
      </c>
      <c r="E19" s="18" t="n">
        <v>0.157</v>
      </c>
      <c r="F19" s="19" t="n">
        <v>0.771</v>
      </c>
      <c r="G19" s="18" t="n">
        <v>0.696</v>
      </c>
      <c r="H19" s="95"/>
      <c r="L19" s="0"/>
    </row>
    <row r="20" customFormat="false" ht="14.4" hidden="false" customHeight="false" outlineLevel="0" collapsed="false">
      <c r="A20" s="0" t="s">
        <v>10</v>
      </c>
      <c r="B20" s="18" t="n">
        <v>0.0159</v>
      </c>
      <c r="C20" s="18" t="n">
        <v>0.015</v>
      </c>
      <c r="D20" s="18" t="n">
        <v>0.0568</v>
      </c>
      <c r="E20" s="18" t="n">
        <v>0.0528</v>
      </c>
      <c r="F20" s="19" t="n">
        <v>0.0232</v>
      </c>
      <c r="G20" s="18" t="n">
        <v>0.0881</v>
      </c>
      <c r="H20" s="95"/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H21" s="95"/>
      <c r="L21" s="0"/>
    </row>
    <row r="22" customFormat="false" ht="14.4" hidden="false" customHeight="false" outlineLevel="0" collapsed="false">
      <c r="A22" s="0" t="s">
        <v>14</v>
      </c>
      <c r="B22" s="18" t="n">
        <v>8.9</v>
      </c>
      <c r="C22" s="14" t="s">
        <v>163</v>
      </c>
      <c r="D22" s="18"/>
      <c r="E22" s="18"/>
      <c r="F22" s="19"/>
      <c r="H22" s="95"/>
      <c r="L22" s="0"/>
    </row>
    <row r="23" customFormat="false" ht="14.4" hidden="false" customHeight="false" outlineLevel="0" collapsed="false">
      <c r="A23" s="0" t="s">
        <v>10</v>
      </c>
      <c r="B23" s="18" t="n">
        <v>0.12</v>
      </c>
      <c r="C23" s="18"/>
      <c r="D23" s="18"/>
      <c r="E23" s="18"/>
      <c r="F23" s="19"/>
      <c r="G23" s="2"/>
      <c r="H23" s="95"/>
      <c r="L23" s="0"/>
    </row>
    <row r="24" customFormat="false" ht="14.4" hidden="false" customHeight="false" outlineLevel="0" collapsed="false">
      <c r="A24" s="17" t="s">
        <v>16</v>
      </c>
      <c r="B24" s="20" t="n">
        <v>56.5</v>
      </c>
      <c r="C24" s="20" t="n">
        <v>54.8</v>
      </c>
      <c r="D24" s="20" t="n">
        <v>40.5</v>
      </c>
      <c r="E24" s="20" t="n">
        <v>40.3</v>
      </c>
      <c r="F24" s="21" t="n">
        <v>32.2</v>
      </c>
      <c r="G24" s="21" t="n">
        <v>39.6</v>
      </c>
      <c r="H24" s="95"/>
      <c r="L24" s="0"/>
    </row>
    <row r="25" customFormat="false" ht="14.4" hidden="false" customHeight="false" outlineLevel="0" collapsed="false">
      <c r="A25" s="0" t="s">
        <v>10</v>
      </c>
      <c r="B25" s="20" t="n">
        <v>1.7</v>
      </c>
      <c r="C25" s="20" t="n">
        <v>1.8</v>
      </c>
      <c r="D25" s="20" t="n">
        <v>2.6</v>
      </c>
      <c r="E25" s="86" t="n">
        <v>1.7</v>
      </c>
      <c r="F25" s="21" t="n">
        <v>1.5</v>
      </c>
      <c r="G25" s="21" t="n">
        <v>4.6</v>
      </c>
      <c r="H25" s="95"/>
      <c r="L25" s="0"/>
    </row>
    <row r="26" customFormat="false" ht="14.4" hidden="false" customHeight="false" outlineLevel="0" collapsed="false">
      <c r="F26" s="1"/>
      <c r="H26" s="95"/>
      <c r="L26" s="0"/>
    </row>
    <row r="27" customFormat="false" ht="15.6" hidden="false" customHeight="false" outlineLevel="0" collapsed="false">
      <c r="A27" s="2" t="s">
        <v>164</v>
      </c>
      <c r="E27" s="22" t="s">
        <v>7</v>
      </c>
      <c r="F27" s="97" t="s">
        <v>165</v>
      </c>
      <c r="H27" s="95"/>
      <c r="L27" s="0"/>
    </row>
    <row r="28" customFormat="false" ht="14.4" hidden="false" customHeight="false" outlineLevel="0" collapsed="false">
      <c r="B28" s="0" t="s">
        <v>39</v>
      </c>
      <c r="D28" s="1" t="s">
        <v>166</v>
      </c>
      <c r="H28" s="95"/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H29" s="95"/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"/>
      <c r="H30" s="95"/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1"/>
      <c r="D31" s="27"/>
      <c r="E31" s="28"/>
      <c r="F31" s="7"/>
      <c r="H31" s="95"/>
      <c r="I31" s="28"/>
      <c r="J31" s="30"/>
      <c r="L31" s="0"/>
    </row>
    <row r="32" customFormat="false" ht="14.4" hidden="false" customHeight="false" outlineLevel="0" collapsed="false">
      <c r="A32" s="25" t="s">
        <v>30</v>
      </c>
      <c r="B32" s="7" t="s">
        <v>4</v>
      </c>
      <c r="C32" s="1" t="n">
        <v>149.3</v>
      </c>
      <c r="D32" s="27" t="n">
        <v>0.053341</v>
      </c>
      <c r="E32" s="28" t="n">
        <f aca="false">D32/(-0.045+0.0625)</f>
        <v>3.04805714285714</v>
      </c>
      <c r="F32" s="7"/>
      <c r="H32" s="95"/>
      <c r="I32" s="28"/>
      <c r="J32" s="32"/>
      <c r="L32" s="0"/>
    </row>
    <row r="33" customFormat="false" ht="14.4" hidden="false" customHeight="false" outlineLevel="0" collapsed="false">
      <c r="E33" s="28"/>
      <c r="H33" s="95"/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34"/>
      <c r="D34" s="27"/>
      <c r="E34" s="28"/>
      <c r="F34" s="6"/>
      <c r="H34" s="95"/>
      <c r="I34" s="28"/>
      <c r="J34" s="30"/>
      <c r="L34" s="0"/>
    </row>
    <row r="35" customFormat="false" ht="14.4" hidden="false" customHeight="false" outlineLevel="0" collapsed="false">
      <c r="A35" s="25" t="s">
        <v>30</v>
      </c>
      <c r="B35" s="6" t="s">
        <v>3</v>
      </c>
      <c r="C35" s="34" t="n">
        <v>113.2</v>
      </c>
      <c r="D35" s="27" t="n">
        <v>0.065373</v>
      </c>
      <c r="E35" s="28" t="n">
        <f aca="false">D35/(-0.045+0.0625)</f>
        <v>3.7356</v>
      </c>
      <c r="F35" s="6"/>
      <c r="H35" s="95"/>
      <c r="I35" s="28"/>
      <c r="J35" s="32"/>
      <c r="L35" s="0"/>
    </row>
    <row r="36" customFormat="false" ht="14.4" hidden="false" customHeight="false" outlineLevel="0" collapsed="false">
      <c r="A36" s="17"/>
      <c r="E36" s="28"/>
      <c r="F36" s="2"/>
      <c r="H36" s="95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1"/>
      <c r="D37" s="27"/>
      <c r="E37" s="28"/>
      <c r="F37" s="8"/>
      <c r="H37" s="95"/>
      <c r="I37" s="28"/>
      <c r="J37" s="30"/>
      <c r="L37" s="0"/>
    </row>
    <row r="38" customFormat="false" ht="14.4" hidden="false" customHeight="false" outlineLevel="0" collapsed="false">
      <c r="A38" s="25" t="s">
        <v>30</v>
      </c>
      <c r="B38" s="8" t="s">
        <v>5</v>
      </c>
      <c r="C38" s="1" t="n">
        <v>68.2</v>
      </c>
      <c r="D38" s="27" t="n">
        <v>0.061926</v>
      </c>
      <c r="E38" s="28" t="n">
        <f aca="false">D38/(-0.045+0.0625)</f>
        <v>3.53862857142857</v>
      </c>
      <c r="F38" s="8"/>
      <c r="H38" s="95"/>
      <c r="I38" s="28"/>
      <c r="J38" s="32"/>
      <c r="L38" s="0"/>
    </row>
    <row r="39" customFormat="false" ht="14.4" hidden="false" customHeight="false" outlineLevel="0" collapsed="false">
      <c r="A39" s="17"/>
      <c r="E39" s="28"/>
      <c r="H39" s="95"/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34"/>
      <c r="D40" s="33"/>
      <c r="E40" s="28"/>
      <c r="F40" s="9"/>
      <c r="H40" s="98"/>
      <c r="I40" s="28"/>
      <c r="J40" s="30"/>
      <c r="L40" s="0"/>
    </row>
    <row r="41" customFormat="false" ht="14.4" hidden="false" customHeight="false" outlineLevel="0" collapsed="false">
      <c r="A41" s="25" t="s">
        <v>30</v>
      </c>
      <c r="B41" s="9" t="s">
        <v>6</v>
      </c>
      <c r="C41" s="34" t="n">
        <v>35</v>
      </c>
      <c r="D41" s="33" t="n">
        <v>0.034588</v>
      </c>
      <c r="E41" s="28" t="n">
        <f aca="false">D41/(-0.045+0.0625)</f>
        <v>1.97645714285714</v>
      </c>
      <c r="F41" s="9"/>
      <c r="H41" s="98"/>
      <c r="I41" s="28"/>
      <c r="J41" s="32"/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H42" s="95"/>
      <c r="L42" s="0"/>
    </row>
    <row r="43" customFormat="false" ht="14.4" hidden="false" customHeight="false" outlineLevel="0" collapsed="false">
      <c r="A43" s="0" t="s">
        <v>33</v>
      </c>
      <c r="C43" s="0" t="s">
        <v>167</v>
      </c>
      <c r="D43" s="35"/>
      <c r="E43" s="35"/>
      <c r="H43" s="95"/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3"/>
  <sheetViews>
    <sheetView windowProtection="false" showFormulas="false" showGridLines="true" showRowColHeaders="true" showZeros="true" rightToLeft="false" tabSelected="false" showOutlineSymbols="true" defaultGridColor="true" view="normal" topLeftCell="Y1" colorId="64" zoomScale="80" zoomScaleNormal="80" zoomScalePageLayoutView="100" workbookViewId="0">
      <selection pane="topLeft" activeCell="Z41" activeCellId="0" sqref="Z41"/>
    </sheetView>
  </sheetViews>
  <sheetFormatPr defaultRowHeight="14.4"/>
  <cols>
    <col collapsed="false" hidden="false" max="1" min="1" style="0" width="22.2793522267206"/>
    <col collapsed="false" hidden="false" max="6" min="2" style="0" width="8.57085020242915"/>
    <col collapsed="false" hidden="false" max="7" min="7" style="1" width="3.96356275303644"/>
    <col collapsed="false" hidden="false" max="8" min="8" style="0" width="22.6032388663968"/>
    <col collapsed="false" hidden="false" max="13" min="9" style="0" width="8.57085020242915"/>
    <col collapsed="false" hidden="false" max="14" min="14" style="0" width="4.06882591093117"/>
    <col collapsed="false" hidden="false" max="15" min="15" style="0" width="22.2793522267206"/>
    <col collapsed="false" hidden="false" max="20" min="16" style="0" width="8.57085020242915"/>
    <col collapsed="false" hidden="false" max="21" min="21" style="0" width="3.96356275303644"/>
    <col collapsed="false" hidden="false" max="22" min="22" style="0" width="23.8866396761134"/>
    <col collapsed="false" hidden="false" max="27" min="23" style="0" width="8.57085020242915"/>
    <col collapsed="false" hidden="false" max="28" min="28" style="0" width="3"/>
    <col collapsed="false" hidden="false" max="1025" min="29" style="0" width="8.57085020242915"/>
  </cols>
  <sheetData>
    <row r="1" customFormat="false" ht="18" hidden="false" customHeight="false" outlineLevel="0" collapsed="false">
      <c r="A1" s="79" t="s">
        <v>168</v>
      </c>
      <c r="D1" s="2"/>
      <c r="F1" s="3" t="s">
        <v>169</v>
      </c>
      <c r="G1" s="99"/>
      <c r="H1" s="79" t="s">
        <v>170</v>
      </c>
      <c r="K1" s="2"/>
      <c r="M1" s="3" t="s">
        <v>171</v>
      </c>
      <c r="N1" s="99"/>
      <c r="O1" s="79" t="s">
        <v>172</v>
      </c>
      <c r="R1" s="2" t="s">
        <v>173</v>
      </c>
      <c r="T1" s="3" t="s">
        <v>174</v>
      </c>
      <c r="U1" s="99"/>
      <c r="V1" s="79" t="s">
        <v>175</v>
      </c>
      <c r="Y1" s="2"/>
      <c r="AA1" s="3" t="s">
        <v>176</v>
      </c>
      <c r="AB1" s="99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99"/>
      <c r="H2" s="5" t="s">
        <v>2</v>
      </c>
      <c r="I2" s="6" t="s">
        <v>3</v>
      </c>
      <c r="J2" s="7" t="s">
        <v>4</v>
      </c>
      <c r="K2" s="8" t="s">
        <v>5</v>
      </c>
      <c r="L2" s="9" t="s">
        <v>6</v>
      </c>
      <c r="M2" s="10" t="s">
        <v>7</v>
      </c>
      <c r="N2" s="99"/>
      <c r="O2" s="5" t="s">
        <v>2</v>
      </c>
      <c r="P2" s="6" t="s">
        <v>3</v>
      </c>
      <c r="Q2" s="7" t="s">
        <v>4</v>
      </c>
      <c r="R2" s="8" t="s">
        <v>5</v>
      </c>
      <c r="S2" s="9" t="s">
        <v>6</v>
      </c>
      <c r="T2" s="10" t="s">
        <v>7</v>
      </c>
      <c r="U2" s="99"/>
      <c r="V2" s="5" t="s">
        <v>2</v>
      </c>
      <c r="W2" s="6" t="s">
        <v>3</v>
      </c>
      <c r="X2" s="7" t="s">
        <v>4</v>
      </c>
      <c r="Y2" s="8" t="s">
        <v>5</v>
      </c>
      <c r="Z2" s="9" t="s">
        <v>6</v>
      </c>
      <c r="AA2" s="10" t="s">
        <v>7</v>
      </c>
      <c r="AB2" s="99"/>
    </row>
    <row r="3" customFormat="false" ht="14.4" hidden="false" customHeight="false" outlineLevel="0" collapsed="false">
      <c r="A3" s="0" t="s">
        <v>9</v>
      </c>
      <c r="B3" s="25" t="n">
        <v>0</v>
      </c>
      <c r="C3" s="18" t="n">
        <f aca="false">1-0.0793</f>
        <v>0.9207</v>
      </c>
      <c r="D3" s="18" t="n">
        <v>0.862</v>
      </c>
      <c r="E3" s="18" t="n">
        <v>0.796</v>
      </c>
      <c r="F3" s="19" t="n">
        <v>0.473</v>
      </c>
      <c r="G3" s="99"/>
      <c r="H3" s="0" t="s">
        <v>9</v>
      </c>
      <c r="I3" s="25" t="n">
        <v>0</v>
      </c>
      <c r="J3" s="18" t="n">
        <v>0.00664</v>
      </c>
      <c r="K3" s="18" t="n">
        <v>0.86</v>
      </c>
      <c r="L3" s="18" t="n">
        <v>0.809</v>
      </c>
      <c r="M3" s="19" t="n">
        <v>0.458</v>
      </c>
      <c r="N3" s="99"/>
      <c r="O3" s="0" t="s">
        <v>9</v>
      </c>
      <c r="P3" s="25" t="n">
        <v>0</v>
      </c>
      <c r="Q3" s="18" t="n">
        <v>0.0843</v>
      </c>
      <c r="R3" s="18" t="n">
        <v>0.875</v>
      </c>
      <c r="S3" s="18" t="n">
        <v>0.769</v>
      </c>
      <c r="T3" s="19" t="n">
        <v>0.54</v>
      </c>
      <c r="U3" s="99"/>
      <c r="V3" s="0" t="s">
        <v>9</v>
      </c>
      <c r="W3" s="25" t="n">
        <v>0</v>
      </c>
      <c r="X3" s="18" t="n">
        <v>0.0126</v>
      </c>
      <c r="Y3" s="18" t="n">
        <v>0.841</v>
      </c>
      <c r="Z3" s="18" t="n">
        <v>0.805</v>
      </c>
      <c r="AA3" s="19" t="n">
        <v>0.409</v>
      </c>
      <c r="AB3" s="99"/>
    </row>
    <row r="4" customFormat="false" ht="14.4" hidden="false" customHeight="false" outlineLevel="0" collapsed="false">
      <c r="A4" s="0" t="s">
        <v>10</v>
      </c>
      <c r="B4" s="25" t="n">
        <v>0</v>
      </c>
      <c r="C4" s="18" t="n">
        <v>0.03</v>
      </c>
      <c r="D4" s="18" t="n">
        <v>0.02</v>
      </c>
      <c r="E4" s="18" t="n">
        <v>0.03</v>
      </c>
      <c r="F4" s="19" t="n">
        <v>0.02</v>
      </c>
      <c r="G4" s="99"/>
      <c r="H4" s="0" t="s">
        <v>10</v>
      </c>
      <c r="I4" s="25" t="n">
        <v>0</v>
      </c>
      <c r="J4" s="18" t="n">
        <v>0.027</v>
      </c>
      <c r="K4" s="18" t="n">
        <v>0.026</v>
      </c>
      <c r="L4" s="18" t="n">
        <v>0.036</v>
      </c>
      <c r="M4" s="19" t="n">
        <v>0.017</v>
      </c>
      <c r="N4" s="99"/>
      <c r="O4" s="0" t="s">
        <v>10</v>
      </c>
      <c r="P4" s="25" t="n">
        <v>0</v>
      </c>
      <c r="Q4" s="18" t="n">
        <v>0.0182</v>
      </c>
      <c r="R4" s="18" t="n">
        <v>0.0273</v>
      </c>
      <c r="S4" s="18" t="n">
        <v>0.0235</v>
      </c>
      <c r="T4" s="19" t="n">
        <v>0.0138</v>
      </c>
      <c r="U4" s="99"/>
      <c r="V4" s="0" t="s">
        <v>10</v>
      </c>
      <c r="W4" s="25" t="n">
        <v>0</v>
      </c>
      <c r="X4" s="18" t="n">
        <v>0.0121</v>
      </c>
      <c r="Y4" s="18" t="n">
        <v>0.0198</v>
      </c>
      <c r="Z4" s="18" t="n">
        <v>0.018</v>
      </c>
      <c r="AA4" s="19" t="n">
        <v>0.0174</v>
      </c>
      <c r="AB4" s="99"/>
    </row>
    <row r="5" customFormat="false" ht="14.4" hidden="false" customHeight="false" outlineLevel="0" collapsed="false">
      <c r="A5" s="0" t="s">
        <v>11</v>
      </c>
      <c r="B5" s="18" t="n">
        <v>-0.283</v>
      </c>
      <c r="C5" s="18" t="n">
        <v>-0.365</v>
      </c>
      <c r="D5" s="18" t="n">
        <v>-0.359</v>
      </c>
      <c r="E5" s="18" t="n">
        <v>-0.5</v>
      </c>
      <c r="F5" s="19" t="n">
        <v>-0.876</v>
      </c>
      <c r="G5" s="99"/>
      <c r="H5" s="0" t="s">
        <v>11</v>
      </c>
      <c r="I5" s="18" t="n">
        <v>-0.275</v>
      </c>
      <c r="J5" s="18" t="n">
        <v>-0.267</v>
      </c>
      <c r="K5" s="18" t="n">
        <v>-0.411</v>
      </c>
      <c r="L5" s="18" t="n">
        <v>0.562</v>
      </c>
      <c r="M5" s="19" t="n">
        <v>0.113</v>
      </c>
      <c r="N5" s="99"/>
      <c r="O5" s="0" t="s">
        <v>11</v>
      </c>
      <c r="P5" s="18" t="n">
        <v>-0.254</v>
      </c>
      <c r="Q5" s="18" t="n">
        <v>0.198</v>
      </c>
      <c r="R5" s="18" t="n">
        <v>-0.394</v>
      </c>
      <c r="S5" s="18" t="n">
        <v>0.46</v>
      </c>
      <c r="T5" s="19" t="n">
        <v>0.326</v>
      </c>
      <c r="U5" s="99"/>
      <c r="V5" s="0" t="s">
        <v>11</v>
      </c>
      <c r="W5" s="18" t="n">
        <v>-0.259</v>
      </c>
      <c r="X5" s="18" t="n">
        <v>-0.258</v>
      </c>
      <c r="Y5" s="18" t="n">
        <v>-0.421</v>
      </c>
      <c r="Z5" s="18" t="n">
        <v>-0.484</v>
      </c>
      <c r="AA5" s="19" t="n">
        <v>-0.935</v>
      </c>
      <c r="AB5" s="99"/>
    </row>
    <row r="6" customFormat="false" ht="14.4" hidden="false" customHeight="false" outlineLevel="0" collapsed="false">
      <c r="A6" s="0" t="s">
        <v>10</v>
      </c>
      <c r="B6" s="18" t="n">
        <v>0.012</v>
      </c>
      <c r="C6" s="18" t="n">
        <v>0.03</v>
      </c>
      <c r="D6" s="18" t="n">
        <v>0.03</v>
      </c>
      <c r="E6" s="18" t="n">
        <v>0.04</v>
      </c>
      <c r="F6" s="19" t="n">
        <v>0.04</v>
      </c>
      <c r="G6" s="99"/>
      <c r="H6" s="0" t="s">
        <v>10</v>
      </c>
      <c r="I6" s="18" t="n">
        <v>0.014</v>
      </c>
      <c r="J6" s="18" t="n">
        <v>0.029</v>
      </c>
      <c r="K6" s="18" t="n">
        <v>0.071</v>
      </c>
      <c r="L6" s="18" t="n">
        <v>0.03</v>
      </c>
      <c r="M6" s="19" t="n">
        <v>0.042</v>
      </c>
      <c r="N6" s="99"/>
      <c r="O6" s="0" t="s">
        <v>10</v>
      </c>
      <c r="P6" s="18" t="n">
        <v>0.008</v>
      </c>
      <c r="Q6" s="18" t="n">
        <v>0.032</v>
      </c>
      <c r="R6" s="18" t="n">
        <v>0.027</v>
      </c>
      <c r="S6" s="18" t="n">
        <v>0.32</v>
      </c>
      <c r="T6" s="19" t="n">
        <v>0.023</v>
      </c>
      <c r="U6" s="99"/>
      <c r="V6" s="0" t="s">
        <v>10</v>
      </c>
      <c r="W6" s="18" t="n">
        <v>0.00642</v>
      </c>
      <c r="X6" s="18" t="n">
        <v>0.0156</v>
      </c>
      <c r="Y6" s="18" t="n">
        <v>0.0279</v>
      </c>
      <c r="Z6" s="18" t="n">
        <v>0.025</v>
      </c>
      <c r="AA6" s="19" t="n">
        <v>0.0357</v>
      </c>
      <c r="AB6" s="99"/>
    </row>
    <row r="7" customFormat="false" ht="14.4" hidden="false" customHeight="false" outlineLevel="0" collapsed="false">
      <c r="A7" s="0" t="s">
        <v>12</v>
      </c>
      <c r="B7" s="18" t="n">
        <v>0.323</v>
      </c>
      <c r="C7" s="18" t="n">
        <v>0.313</v>
      </c>
      <c r="D7" s="18" t="n">
        <v>0.181</v>
      </c>
      <c r="E7" s="18" t="n">
        <v>0.179</v>
      </c>
      <c r="F7" s="19" t="n">
        <v>-0.221</v>
      </c>
      <c r="G7" s="99"/>
      <c r="H7" s="0" t="s">
        <v>12</v>
      </c>
      <c r="I7" s="18" t="n">
        <v>0.303</v>
      </c>
      <c r="J7" s="18" t="n">
        <v>0.327</v>
      </c>
      <c r="K7" s="18" t="n">
        <v>0.197</v>
      </c>
      <c r="L7" s="18" t="n">
        <v>0.11</v>
      </c>
      <c r="M7" s="19" t="n">
        <v>0.824</v>
      </c>
      <c r="N7" s="99"/>
      <c r="O7" s="0" t="s">
        <v>12</v>
      </c>
      <c r="P7" s="18" t="n">
        <v>0.294</v>
      </c>
      <c r="Q7" s="18" t="n">
        <v>0.417</v>
      </c>
      <c r="R7" s="18" t="n">
        <v>0.203</v>
      </c>
      <c r="S7" s="18" t="n">
        <v>0.0123</v>
      </c>
      <c r="T7" s="19" t="n">
        <v>0.795</v>
      </c>
      <c r="U7" s="99"/>
      <c r="V7" s="0" t="s">
        <v>12</v>
      </c>
      <c r="W7" s="18" t="n">
        <v>0.305</v>
      </c>
      <c r="X7" s="18" t="n">
        <v>0.315</v>
      </c>
      <c r="Y7" s="18" t="n">
        <v>0.175</v>
      </c>
      <c r="Z7" s="18" t="n">
        <v>0.099</v>
      </c>
      <c r="AA7" s="19" t="n">
        <v>0.805</v>
      </c>
      <c r="AB7" s="99"/>
    </row>
    <row r="8" customFormat="false" ht="14.4" hidden="false" customHeight="false" outlineLevel="0" collapsed="false">
      <c r="A8" s="0" t="s">
        <v>10</v>
      </c>
      <c r="B8" s="18" t="n">
        <v>0.018</v>
      </c>
      <c r="C8" s="18" t="n">
        <v>0.029</v>
      </c>
      <c r="D8" s="18" t="n">
        <v>0.082</v>
      </c>
      <c r="E8" s="18" t="n">
        <v>0.073</v>
      </c>
      <c r="F8" s="19" t="n">
        <v>0.025</v>
      </c>
      <c r="G8" s="99"/>
      <c r="H8" s="0" t="s">
        <v>10</v>
      </c>
      <c r="I8" s="18" t="n">
        <v>0.011</v>
      </c>
      <c r="J8" s="18" t="n">
        <v>0.033</v>
      </c>
      <c r="K8" s="18" t="n">
        <v>0.06</v>
      </c>
      <c r="L8" s="18" t="n">
        <v>0.067</v>
      </c>
      <c r="M8" s="19" t="n">
        <v>0.05</v>
      </c>
      <c r="N8" s="99"/>
      <c r="O8" s="0" t="s">
        <v>10</v>
      </c>
      <c r="P8" s="18" t="n">
        <v>0.0095</v>
      </c>
      <c r="Q8" s="18" t="n">
        <v>0.282</v>
      </c>
      <c r="R8" s="18" t="n">
        <v>0.049</v>
      </c>
      <c r="S8" s="18" t="n">
        <v>0.029</v>
      </c>
      <c r="T8" s="19" t="n">
        <v>0.015</v>
      </c>
      <c r="U8" s="99"/>
      <c r="V8" s="0" t="s">
        <v>10</v>
      </c>
      <c r="W8" s="18" t="n">
        <v>0.00833</v>
      </c>
      <c r="X8" s="18" t="n">
        <v>0.0125</v>
      </c>
      <c r="Y8" s="18" t="n">
        <v>0.0327</v>
      </c>
      <c r="Z8" s="18" t="n">
        <v>0.0351</v>
      </c>
      <c r="AA8" s="19" t="n">
        <v>0.0226</v>
      </c>
      <c r="AB8" s="99"/>
    </row>
    <row r="9" customFormat="false" ht="14.4" hidden="false" customHeight="false" outlineLevel="0" collapsed="false">
      <c r="A9" s="0" t="s">
        <v>13</v>
      </c>
      <c r="B9" s="18"/>
      <c r="C9" s="18"/>
      <c r="D9" s="18"/>
      <c r="E9" s="18"/>
      <c r="F9" s="18"/>
      <c r="G9" s="99"/>
      <c r="H9" s="0" t="s">
        <v>13</v>
      </c>
      <c r="I9" s="18"/>
      <c r="J9" s="18"/>
      <c r="K9" s="18"/>
      <c r="L9" s="18"/>
      <c r="M9" s="18"/>
      <c r="N9" s="99"/>
      <c r="O9" s="0" t="s">
        <v>13</v>
      </c>
      <c r="P9" s="18"/>
      <c r="Q9" s="18"/>
      <c r="R9" s="18"/>
      <c r="S9" s="18"/>
      <c r="T9" s="18"/>
      <c r="U9" s="99"/>
      <c r="V9" s="0" t="s">
        <v>13</v>
      </c>
      <c r="W9" s="18"/>
      <c r="X9" s="18"/>
      <c r="Y9" s="18"/>
      <c r="Z9" s="18"/>
      <c r="AA9" s="18"/>
      <c r="AB9" s="99"/>
    </row>
    <row r="10" customFormat="false" ht="14.4" hidden="false" customHeight="false" outlineLevel="0" collapsed="false">
      <c r="A10" s="0" t="s">
        <v>14</v>
      </c>
      <c r="B10" s="18" t="n">
        <v>8.4</v>
      </c>
      <c r="C10" s="14" t="s">
        <v>100</v>
      </c>
      <c r="D10" s="18"/>
      <c r="E10" s="18"/>
      <c r="F10" s="19"/>
      <c r="G10" s="99"/>
      <c r="H10" s="0" t="s">
        <v>14</v>
      </c>
      <c r="I10" s="18" t="n">
        <v>8.62</v>
      </c>
      <c r="J10" s="14" t="s">
        <v>88</v>
      </c>
      <c r="K10" s="18"/>
      <c r="L10" s="18"/>
      <c r="M10" s="19"/>
      <c r="N10" s="99"/>
      <c r="O10" s="0" t="s">
        <v>14</v>
      </c>
      <c r="P10" s="18" t="n">
        <v>8.44</v>
      </c>
      <c r="Q10" s="14" t="s">
        <v>89</v>
      </c>
      <c r="R10" s="18"/>
      <c r="S10" s="18"/>
      <c r="T10" s="19"/>
      <c r="U10" s="99"/>
      <c r="V10" s="0" t="s">
        <v>14</v>
      </c>
      <c r="W10" s="18" t="n">
        <v>9.99</v>
      </c>
      <c r="X10" s="14" t="s">
        <v>59</v>
      </c>
      <c r="Y10" s="18"/>
      <c r="Z10" s="18"/>
      <c r="AA10" s="19"/>
      <c r="AB10" s="99"/>
    </row>
    <row r="11" customFormat="false" ht="14.4" hidden="false" customHeight="false" outlineLevel="0" collapsed="false">
      <c r="A11" s="0" t="s">
        <v>10</v>
      </c>
      <c r="B11" s="18" t="n">
        <v>0.123</v>
      </c>
      <c r="C11" s="18"/>
      <c r="D11" s="18"/>
      <c r="E11" s="18"/>
      <c r="F11" s="19"/>
      <c r="G11" s="99"/>
      <c r="H11" s="0" t="s">
        <v>10</v>
      </c>
      <c r="I11" s="18" t="n">
        <v>0.193</v>
      </c>
      <c r="J11" s="18"/>
      <c r="K11" s="18"/>
      <c r="L11" s="18"/>
      <c r="M11" s="19"/>
      <c r="N11" s="99"/>
      <c r="O11" s="0" t="s">
        <v>10</v>
      </c>
      <c r="P11" s="18" t="n">
        <v>0.298</v>
      </c>
      <c r="Q11" s="18"/>
      <c r="R11" s="18"/>
      <c r="S11" s="18"/>
      <c r="T11" s="19"/>
      <c r="U11" s="99"/>
      <c r="V11" s="0" t="s">
        <v>10</v>
      </c>
      <c r="W11" s="18" t="n">
        <v>0.215</v>
      </c>
      <c r="X11" s="18"/>
      <c r="Y11" s="18"/>
      <c r="Z11" s="18"/>
      <c r="AA11" s="19"/>
      <c r="AB11" s="99"/>
    </row>
    <row r="12" customFormat="false" ht="14.4" hidden="false" customHeight="false" outlineLevel="0" collapsed="false">
      <c r="A12" s="17" t="s">
        <v>16</v>
      </c>
      <c r="B12" s="18" t="n">
        <v>54.3</v>
      </c>
      <c r="C12" s="18" t="n">
        <v>45.9</v>
      </c>
      <c r="D12" s="18" t="n">
        <v>25.5</v>
      </c>
      <c r="E12" s="18" t="n">
        <v>29.7</v>
      </c>
      <c r="F12" s="19" t="n">
        <v>41.5</v>
      </c>
      <c r="G12" s="99"/>
      <c r="H12" s="17" t="s">
        <v>16</v>
      </c>
      <c r="I12" s="18" t="n">
        <v>57.6</v>
      </c>
      <c r="J12" s="18" t="n">
        <v>54.2</v>
      </c>
      <c r="K12" s="18" t="n">
        <v>47.3</v>
      </c>
      <c r="L12" s="18" t="n">
        <v>36.5</v>
      </c>
      <c r="M12" s="19" t="n">
        <v>46.1</v>
      </c>
      <c r="N12" s="99"/>
      <c r="O12" s="17" t="s">
        <v>16</v>
      </c>
      <c r="P12" s="18" t="n">
        <v>58.4</v>
      </c>
      <c r="Q12" s="18" t="n">
        <v>57.3</v>
      </c>
      <c r="R12" s="100" t="n">
        <v>33.3</v>
      </c>
      <c r="S12" s="18" t="n">
        <v>26.6</v>
      </c>
      <c r="T12" s="19" t="n">
        <v>20.6</v>
      </c>
      <c r="U12" s="99"/>
      <c r="V12" s="17" t="s">
        <v>16</v>
      </c>
      <c r="W12" s="18" t="n">
        <v>50.4</v>
      </c>
      <c r="X12" s="18" t="n">
        <v>50.3</v>
      </c>
      <c r="Y12" s="18" t="n">
        <v>38</v>
      </c>
      <c r="Z12" s="18" t="n">
        <v>32.8</v>
      </c>
      <c r="AA12" s="19" t="n">
        <v>42.6</v>
      </c>
      <c r="AB12" s="99"/>
    </row>
    <row r="13" customFormat="false" ht="14.4" hidden="false" customHeight="false" outlineLevel="0" collapsed="false">
      <c r="A13" s="0" t="s">
        <v>10</v>
      </c>
      <c r="B13" s="18" t="n">
        <v>1.8</v>
      </c>
      <c r="C13" s="18" t="n">
        <v>1.4</v>
      </c>
      <c r="D13" s="18" t="n">
        <v>2.6</v>
      </c>
      <c r="E13" s="18" t="n">
        <v>2.4</v>
      </c>
      <c r="F13" s="19" t="n">
        <v>1.6</v>
      </c>
      <c r="G13" s="99"/>
      <c r="H13" s="0" t="s">
        <v>10</v>
      </c>
      <c r="I13" s="18" t="n">
        <v>3</v>
      </c>
      <c r="J13" s="18" t="n">
        <v>2</v>
      </c>
      <c r="K13" s="18" t="n">
        <v>3.9</v>
      </c>
      <c r="L13" s="18" t="n">
        <v>1.9</v>
      </c>
      <c r="M13" s="19" t="n">
        <v>2</v>
      </c>
      <c r="N13" s="99"/>
      <c r="O13" s="0" t="s">
        <v>10</v>
      </c>
      <c r="P13" s="18" t="n">
        <v>3.5</v>
      </c>
      <c r="Q13" s="18" t="n">
        <v>3.4</v>
      </c>
      <c r="R13" s="18" t="n">
        <v>3.1</v>
      </c>
      <c r="S13" s="18" t="n">
        <v>1.9</v>
      </c>
      <c r="T13" s="19" t="n">
        <v>0.9</v>
      </c>
      <c r="U13" s="99"/>
      <c r="V13" s="0" t="s">
        <v>10</v>
      </c>
      <c r="W13" s="18" t="n">
        <v>1.4</v>
      </c>
      <c r="X13" s="18" t="n">
        <v>1.6</v>
      </c>
      <c r="Y13" s="18" t="n">
        <v>2.1</v>
      </c>
      <c r="Z13" s="18" t="n">
        <v>1.1</v>
      </c>
      <c r="AA13" s="19" t="n">
        <v>1.8</v>
      </c>
      <c r="AB13" s="99"/>
    </row>
    <row r="14" customFormat="false" ht="14.4" hidden="false" customHeight="false" outlineLevel="0" collapsed="false">
      <c r="A14" s="2"/>
      <c r="B14" s="18"/>
      <c r="C14" s="18"/>
      <c r="D14" s="18"/>
      <c r="E14" s="18"/>
      <c r="F14" s="19"/>
      <c r="G14" s="99"/>
      <c r="H14" s="2"/>
      <c r="I14" s="18"/>
      <c r="J14" s="18"/>
      <c r="K14" s="18"/>
      <c r="L14" s="18"/>
      <c r="M14" s="19"/>
      <c r="N14" s="99"/>
      <c r="O14" s="2"/>
      <c r="P14" s="18"/>
      <c r="Q14" s="18"/>
      <c r="R14" s="91" t="s">
        <v>177</v>
      </c>
      <c r="S14" s="18"/>
      <c r="T14" s="19"/>
      <c r="U14" s="99"/>
      <c r="V14" s="2"/>
      <c r="W14" s="18"/>
      <c r="X14" s="18"/>
      <c r="Y14" s="91"/>
      <c r="Z14" s="18"/>
      <c r="AA14" s="19"/>
      <c r="AB14" s="99"/>
    </row>
    <row r="15" customFormat="false" ht="14.4" hidden="false" customHeight="false" outlineLevel="0" collapsed="false">
      <c r="A15" s="0" t="s">
        <v>9</v>
      </c>
      <c r="B15" s="69" t="n">
        <v>0</v>
      </c>
      <c r="C15" s="11" t="n">
        <f aca="false">1-0.0788</f>
        <v>0.9212</v>
      </c>
      <c r="D15" s="11" t="n">
        <f aca="false">1-0.00893</f>
        <v>0.99107</v>
      </c>
      <c r="E15" s="11" t="n">
        <v>0.0178</v>
      </c>
      <c r="F15" s="12" t="n">
        <v>0.463</v>
      </c>
      <c r="G15" s="99"/>
      <c r="H15" s="0" t="s">
        <v>9</v>
      </c>
      <c r="I15" s="69" t="n">
        <v>0</v>
      </c>
      <c r="J15" s="11" t="n">
        <v>0.0269</v>
      </c>
      <c r="K15" s="11" t="n">
        <f aca="false">1-0.0811</f>
        <v>0.9189</v>
      </c>
      <c r="L15" s="11" t="n">
        <v>0.893</v>
      </c>
      <c r="M15" s="12" t="n">
        <v>0.46</v>
      </c>
      <c r="N15" s="99"/>
      <c r="O15" s="0" t="s">
        <v>9</v>
      </c>
      <c r="P15" s="69" t="n">
        <v>0</v>
      </c>
      <c r="Q15" s="11" t="n">
        <v>0.136</v>
      </c>
      <c r="R15" s="11" t="n">
        <v>0.0753</v>
      </c>
      <c r="S15" s="11" t="n">
        <v>0.118</v>
      </c>
      <c r="T15" s="12" t="n">
        <v>0.549</v>
      </c>
      <c r="U15" s="99"/>
      <c r="V15" s="0" t="s">
        <v>9</v>
      </c>
      <c r="W15" s="69" t="n">
        <v>0</v>
      </c>
      <c r="X15" s="11" t="n">
        <v>0.00756</v>
      </c>
      <c r="Y15" s="11" t="n">
        <v>0.0276</v>
      </c>
      <c r="Z15" s="11" t="n">
        <v>0.0696</v>
      </c>
      <c r="AA15" s="12" t="n">
        <v>0.464</v>
      </c>
      <c r="AB15" s="99"/>
    </row>
    <row r="16" customFormat="false" ht="14.4" hidden="false" customHeight="false" outlineLevel="0" collapsed="false">
      <c r="A16" s="0" t="s">
        <v>10</v>
      </c>
      <c r="B16" s="69" t="n">
        <v>0</v>
      </c>
      <c r="C16" s="11" t="n">
        <v>0.028</v>
      </c>
      <c r="D16" s="11" t="n">
        <v>0.027</v>
      </c>
      <c r="E16" s="11" t="n">
        <v>0.019</v>
      </c>
      <c r="F16" s="12" t="n">
        <v>0.025</v>
      </c>
      <c r="G16" s="99"/>
      <c r="H16" s="0" t="s">
        <v>10</v>
      </c>
      <c r="I16" s="69" t="n">
        <v>0</v>
      </c>
      <c r="J16" s="11" t="n">
        <v>0.018</v>
      </c>
      <c r="K16" s="11" t="n">
        <v>0.063</v>
      </c>
      <c r="L16" s="11" t="n">
        <v>0.093</v>
      </c>
      <c r="M16" s="12" t="n">
        <v>0.011</v>
      </c>
      <c r="N16" s="99"/>
      <c r="O16" s="0" t="s">
        <v>10</v>
      </c>
      <c r="P16" s="69" t="n">
        <v>0</v>
      </c>
      <c r="Q16" s="11" t="n">
        <v>0.035</v>
      </c>
      <c r="R16" s="11" t="n">
        <v>0.025</v>
      </c>
      <c r="S16" s="11" t="n">
        <v>0.018</v>
      </c>
      <c r="T16" s="12" t="n">
        <v>0.017</v>
      </c>
      <c r="U16" s="99"/>
      <c r="V16" s="0" t="s">
        <v>10</v>
      </c>
      <c r="W16" s="69" t="n">
        <v>0</v>
      </c>
      <c r="X16" s="11" t="n">
        <v>0.0137</v>
      </c>
      <c r="Y16" s="11" t="n">
        <v>0.0172</v>
      </c>
      <c r="Z16" s="11" t="n">
        <v>0.00928</v>
      </c>
      <c r="AA16" s="12" t="n">
        <v>0.0151</v>
      </c>
      <c r="AB16" s="99"/>
    </row>
    <row r="17" customFormat="false" ht="14.4" hidden="false" customHeight="false" outlineLevel="0" collapsed="false">
      <c r="A17" s="0" t="s">
        <v>11</v>
      </c>
      <c r="B17" s="11" t="n">
        <v>-0.28</v>
      </c>
      <c r="C17" s="11" t="n">
        <v>-0.361</v>
      </c>
      <c r="D17" s="11" t="n">
        <v>-0.208</v>
      </c>
      <c r="E17" s="11" t="n">
        <v>-0.167</v>
      </c>
      <c r="F17" s="12" t="n">
        <v>-0.9</v>
      </c>
      <c r="G17" s="99"/>
      <c r="H17" s="0" t="s">
        <v>11</v>
      </c>
      <c r="I17" s="11" t="n">
        <v>-0.268</v>
      </c>
      <c r="J17" s="11" t="n">
        <v>-0.257</v>
      </c>
      <c r="K17" s="11" t="n">
        <v>-0.326</v>
      </c>
      <c r="L17" s="11" t="n">
        <v>-0.318</v>
      </c>
      <c r="M17" s="12" t="n">
        <v>0.13</v>
      </c>
      <c r="N17" s="99"/>
      <c r="O17" s="0" t="s">
        <v>11</v>
      </c>
      <c r="P17" s="11" t="n">
        <v>-0.247</v>
      </c>
      <c r="Q17" s="11" t="n">
        <v>-0.157</v>
      </c>
      <c r="R17" s="11" t="n">
        <v>-0.13</v>
      </c>
      <c r="S17" s="11" t="n">
        <v>-0.0734</v>
      </c>
      <c r="T17" s="12" t="n">
        <v>0.317</v>
      </c>
      <c r="U17" s="99"/>
      <c r="V17" s="0" t="s">
        <v>11</v>
      </c>
      <c r="W17" s="11" t="n">
        <v>-0.259</v>
      </c>
      <c r="X17" s="11" t="n">
        <v>-0.265</v>
      </c>
      <c r="Y17" s="11" t="n">
        <v>-0.178</v>
      </c>
      <c r="Z17" s="11" t="n">
        <v>-0.128</v>
      </c>
      <c r="AA17" s="12" t="n">
        <v>-0.856</v>
      </c>
      <c r="AB17" s="99"/>
    </row>
    <row r="18" customFormat="false" ht="14.4" hidden="false" customHeight="false" outlineLevel="0" collapsed="false">
      <c r="A18" s="0" t="s">
        <v>10</v>
      </c>
      <c r="B18" s="11" t="n">
        <v>0.01</v>
      </c>
      <c r="C18" s="11" t="n">
        <v>0.031</v>
      </c>
      <c r="D18" s="11" t="n">
        <v>0.058</v>
      </c>
      <c r="E18" s="11" t="n">
        <v>0.016</v>
      </c>
      <c r="F18" s="12" t="n">
        <v>0.043</v>
      </c>
      <c r="G18" s="99"/>
      <c r="H18" s="0" t="s">
        <v>10</v>
      </c>
      <c r="I18" s="11" t="n">
        <v>0.015</v>
      </c>
      <c r="J18" s="11" t="n">
        <v>0.023</v>
      </c>
      <c r="K18" s="11" t="n">
        <v>0.064</v>
      </c>
      <c r="L18" s="11" t="n">
        <v>0.107</v>
      </c>
      <c r="M18" s="12" t="n">
        <v>0.032</v>
      </c>
      <c r="N18" s="99"/>
      <c r="O18" s="0" t="s">
        <v>10</v>
      </c>
      <c r="P18" s="11" t="n">
        <v>0.0072</v>
      </c>
      <c r="Q18" s="11" t="n">
        <v>0.047</v>
      </c>
      <c r="R18" s="11" t="n">
        <v>0.0172</v>
      </c>
      <c r="S18" s="11" t="n">
        <v>0.0145</v>
      </c>
      <c r="T18" s="12" t="n">
        <v>0.164</v>
      </c>
      <c r="U18" s="99"/>
      <c r="V18" s="0" t="s">
        <v>10</v>
      </c>
      <c r="W18" s="11" t="n">
        <v>0.00802</v>
      </c>
      <c r="X18" s="11" t="n">
        <v>0.0139</v>
      </c>
      <c r="Y18" s="11" t="n">
        <v>0.0236</v>
      </c>
      <c r="Z18" s="11" t="n">
        <v>0.0101</v>
      </c>
      <c r="AA18" s="12" t="n">
        <v>0.0403</v>
      </c>
      <c r="AB18" s="99"/>
    </row>
    <row r="19" customFormat="false" ht="14.4" hidden="false" customHeight="false" outlineLevel="0" collapsed="false">
      <c r="A19" s="0" t="s">
        <v>12</v>
      </c>
      <c r="B19" s="11" t="n">
        <v>0.32</v>
      </c>
      <c r="C19" s="11" t="n">
        <v>0.336</v>
      </c>
      <c r="D19" s="11" t="n">
        <v>0.31</v>
      </c>
      <c r="E19" s="11" t="n">
        <v>0.351</v>
      </c>
      <c r="F19" s="12" t="n">
        <v>-0.197</v>
      </c>
      <c r="G19" s="99"/>
      <c r="H19" s="0" t="s">
        <v>12</v>
      </c>
      <c r="I19" s="11" t="n">
        <v>0.317</v>
      </c>
      <c r="J19" s="11" t="n">
        <v>0.35</v>
      </c>
      <c r="K19" s="11" t="n">
        <v>0.265</v>
      </c>
      <c r="L19" s="11" t="n">
        <v>0.195</v>
      </c>
      <c r="M19" s="12" t="n">
        <v>0.82</v>
      </c>
      <c r="N19" s="99"/>
      <c r="O19" s="0" t="s">
        <v>12</v>
      </c>
      <c r="P19" s="11" t="n">
        <v>0.296</v>
      </c>
      <c r="Q19" s="11" t="n">
        <v>0.454</v>
      </c>
      <c r="R19" s="11" t="n">
        <v>0.36</v>
      </c>
      <c r="S19" s="11" t="n">
        <v>0.433</v>
      </c>
      <c r="T19" s="12" t="n">
        <v>0.82</v>
      </c>
      <c r="U19" s="99"/>
      <c r="V19" s="0" t="s">
        <v>12</v>
      </c>
      <c r="W19" s="11" t="n">
        <v>0.307</v>
      </c>
      <c r="X19" s="11" t="n">
        <v>0.32</v>
      </c>
      <c r="Y19" s="11" t="n">
        <v>0.31</v>
      </c>
      <c r="Z19" s="11" t="n">
        <v>0.353</v>
      </c>
      <c r="AA19" s="12" t="n">
        <v>0.831</v>
      </c>
      <c r="AB19" s="99"/>
    </row>
    <row r="20" customFormat="false" ht="14.4" hidden="false" customHeight="false" outlineLevel="0" collapsed="false">
      <c r="A20" s="0" t="s">
        <v>10</v>
      </c>
      <c r="B20" s="11" t="n">
        <v>0.012</v>
      </c>
      <c r="C20" s="11" t="n">
        <v>0.036</v>
      </c>
      <c r="D20" s="11" t="n">
        <v>0.045</v>
      </c>
      <c r="E20" s="11" t="n">
        <v>0.046</v>
      </c>
      <c r="F20" s="12" t="n">
        <v>0.018</v>
      </c>
      <c r="G20" s="99"/>
      <c r="H20" s="0" t="s">
        <v>10</v>
      </c>
      <c r="I20" s="11" t="n">
        <v>0.011</v>
      </c>
      <c r="J20" s="11" t="n">
        <v>0.034</v>
      </c>
      <c r="K20" s="11" t="n">
        <v>0.056</v>
      </c>
      <c r="L20" s="11" t="n">
        <v>0.1</v>
      </c>
      <c r="M20" s="12" t="n">
        <v>0.034</v>
      </c>
      <c r="N20" s="99"/>
      <c r="O20" s="0" t="s">
        <v>10</v>
      </c>
      <c r="P20" s="11" t="n">
        <v>0.17</v>
      </c>
      <c r="Q20" s="11" t="n">
        <v>0.028</v>
      </c>
      <c r="R20" s="11" t="n">
        <v>0.043</v>
      </c>
      <c r="S20" s="11" t="n">
        <v>0.035</v>
      </c>
      <c r="T20" s="12" t="n">
        <v>0.0245</v>
      </c>
      <c r="U20" s="99"/>
      <c r="V20" s="0" t="s">
        <v>10</v>
      </c>
      <c r="W20" s="11" t="n">
        <v>0.0147</v>
      </c>
      <c r="X20" s="11" t="n">
        <v>0.0244</v>
      </c>
      <c r="Y20" s="11" t="n">
        <v>0.0237</v>
      </c>
      <c r="Z20" s="11" t="n">
        <v>0.0231</v>
      </c>
      <c r="AA20" s="12" t="n">
        <v>0.017</v>
      </c>
      <c r="AB20" s="99"/>
    </row>
    <row r="21" customFormat="false" ht="14.4" hidden="false" customHeight="false" outlineLevel="0" collapsed="false">
      <c r="A21" s="0" t="s">
        <v>13</v>
      </c>
      <c r="B21" s="11"/>
      <c r="C21" s="11"/>
      <c r="D21" s="11"/>
      <c r="E21" s="11"/>
      <c r="F21" s="11"/>
      <c r="G21" s="99"/>
      <c r="H21" s="0" t="s">
        <v>13</v>
      </c>
      <c r="I21" s="11"/>
      <c r="J21" s="11"/>
      <c r="K21" s="11"/>
      <c r="L21" s="11"/>
      <c r="M21" s="11"/>
      <c r="N21" s="99"/>
      <c r="O21" s="0" t="s">
        <v>13</v>
      </c>
      <c r="P21" s="11"/>
      <c r="Q21" s="11"/>
      <c r="R21" s="11"/>
      <c r="S21" s="11"/>
      <c r="T21" s="11"/>
      <c r="U21" s="99"/>
      <c r="V21" s="0" t="s">
        <v>13</v>
      </c>
      <c r="W21" s="11"/>
      <c r="X21" s="11"/>
      <c r="Y21" s="11"/>
      <c r="Z21" s="11"/>
      <c r="AA21" s="11"/>
      <c r="AB21" s="99"/>
    </row>
    <row r="22" customFormat="false" ht="14.4" hidden="false" customHeight="false" outlineLevel="0" collapsed="false">
      <c r="A22" s="0" t="s">
        <v>14</v>
      </c>
      <c r="B22" s="11" t="n">
        <v>8.56</v>
      </c>
      <c r="C22" s="14" t="s">
        <v>89</v>
      </c>
      <c r="D22" s="11"/>
      <c r="E22" s="11"/>
      <c r="F22" s="12"/>
      <c r="G22" s="99"/>
      <c r="H22" s="0" t="s">
        <v>14</v>
      </c>
      <c r="I22" s="11" t="n">
        <v>7.27</v>
      </c>
      <c r="J22" s="14" t="s">
        <v>100</v>
      </c>
      <c r="K22" s="24" t="s">
        <v>178</v>
      </c>
      <c r="L22" s="11"/>
      <c r="M22" s="12"/>
      <c r="N22" s="99"/>
      <c r="O22" s="0" t="s">
        <v>14</v>
      </c>
      <c r="P22" s="11" t="n">
        <v>8.56</v>
      </c>
      <c r="Q22" s="14" t="s">
        <v>89</v>
      </c>
      <c r="R22" s="11"/>
      <c r="S22" s="11"/>
      <c r="T22" s="12"/>
      <c r="U22" s="99"/>
      <c r="V22" s="0" t="s">
        <v>14</v>
      </c>
      <c r="W22" s="11" t="n">
        <v>9.59</v>
      </c>
      <c r="X22" s="14" t="s">
        <v>58</v>
      </c>
      <c r="Y22" s="11"/>
      <c r="Z22" s="11"/>
      <c r="AA22" s="12"/>
      <c r="AB22" s="99"/>
    </row>
    <row r="23" customFormat="false" ht="14.4" hidden="false" customHeight="false" outlineLevel="0" collapsed="false">
      <c r="A23" s="0" t="s">
        <v>10</v>
      </c>
      <c r="B23" s="11" t="n">
        <v>0.24</v>
      </c>
      <c r="C23" s="11"/>
      <c r="D23" s="11"/>
      <c r="E23" s="11"/>
      <c r="F23" s="12"/>
      <c r="G23" s="99"/>
      <c r="H23" s="0" t="s">
        <v>10</v>
      </c>
      <c r="I23" s="11" t="n">
        <v>0.773</v>
      </c>
      <c r="J23" s="11"/>
      <c r="K23" s="11"/>
      <c r="L23" s="11"/>
      <c r="M23" s="12"/>
      <c r="N23" s="99"/>
      <c r="O23" s="0" t="s">
        <v>10</v>
      </c>
      <c r="P23" s="11" t="n">
        <v>0.13</v>
      </c>
      <c r="Q23" s="11"/>
      <c r="R23" s="11"/>
      <c r="S23" s="11"/>
      <c r="T23" s="12"/>
      <c r="U23" s="99"/>
      <c r="V23" s="0" t="s">
        <v>10</v>
      </c>
      <c r="W23" s="11" t="n">
        <v>0.25</v>
      </c>
      <c r="X23" s="11"/>
      <c r="Y23" s="11"/>
      <c r="Z23" s="11"/>
      <c r="AA23" s="12"/>
      <c r="AB23" s="99"/>
    </row>
    <row r="24" customFormat="false" ht="14.4" hidden="false" customHeight="false" outlineLevel="0" collapsed="false">
      <c r="A24" s="17" t="s">
        <v>16</v>
      </c>
      <c r="B24" s="11" t="n">
        <v>51.2</v>
      </c>
      <c r="C24" s="11" t="n">
        <v>44.8</v>
      </c>
      <c r="D24" s="11" t="n">
        <v>24.6</v>
      </c>
      <c r="E24" s="11" t="n">
        <v>30.6</v>
      </c>
      <c r="F24" s="12" t="n">
        <v>45.1</v>
      </c>
      <c r="G24" s="99"/>
      <c r="H24" s="17" t="s">
        <v>16</v>
      </c>
      <c r="I24" s="11" t="n">
        <v>44.5</v>
      </c>
      <c r="J24" s="11" t="n">
        <v>44.4</v>
      </c>
      <c r="K24" s="11" t="n">
        <v>38.1</v>
      </c>
      <c r="L24" s="11" t="n">
        <v>31.7</v>
      </c>
      <c r="M24" s="12" t="n">
        <v>43.7</v>
      </c>
      <c r="N24" s="99"/>
      <c r="O24" s="17" t="s">
        <v>16</v>
      </c>
      <c r="P24" s="11" t="n">
        <v>57.8</v>
      </c>
      <c r="Q24" s="11" t="n">
        <v>55.7</v>
      </c>
      <c r="R24" s="101" t="n">
        <v>35.3</v>
      </c>
      <c r="S24" s="11" t="n">
        <v>28.6</v>
      </c>
      <c r="T24" s="12" t="n">
        <v>23</v>
      </c>
      <c r="U24" s="99"/>
      <c r="V24" s="17" t="s">
        <v>16</v>
      </c>
      <c r="W24" s="11" t="n">
        <v>48.8</v>
      </c>
      <c r="X24" s="11" t="n">
        <v>49.3</v>
      </c>
      <c r="Y24" s="11" t="n">
        <v>36.6</v>
      </c>
      <c r="Z24" s="11" t="n">
        <v>31.9</v>
      </c>
      <c r="AA24" s="12" t="n">
        <v>40.1</v>
      </c>
      <c r="AB24" s="99"/>
    </row>
    <row r="25" customFormat="false" ht="14.4" hidden="false" customHeight="false" outlineLevel="0" collapsed="false">
      <c r="A25" s="0" t="s">
        <v>10</v>
      </c>
      <c r="B25" s="13" t="n">
        <v>1.4</v>
      </c>
      <c r="C25" s="11" t="n">
        <v>3.4</v>
      </c>
      <c r="D25" s="11" t="n">
        <v>2</v>
      </c>
      <c r="E25" s="69" t="n">
        <v>1.7</v>
      </c>
      <c r="F25" s="12" t="n">
        <v>2.3</v>
      </c>
      <c r="G25" s="99"/>
      <c r="H25" s="0" t="s">
        <v>10</v>
      </c>
      <c r="I25" s="13" t="n">
        <v>6.8</v>
      </c>
      <c r="J25" s="11" t="n">
        <v>7.2</v>
      </c>
      <c r="K25" s="11" t="n">
        <v>6.5</v>
      </c>
      <c r="L25" s="69" t="n">
        <v>4.8</v>
      </c>
      <c r="M25" s="12" t="n">
        <v>3.5</v>
      </c>
      <c r="N25" s="99"/>
      <c r="O25" s="0" t="s">
        <v>10</v>
      </c>
      <c r="P25" s="13" t="n">
        <v>1.5</v>
      </c>
      <c r="Q25" s="11" t="n">
        <v>3</v>
      </c>
      <c r="R25" s="11" t="n">
        <v>2.4</v>
      </c>
      <c r="S25" s="69" t="n">
        <v>1.7</v>
      </c>
      <c r="T25" s="12" t="n">
        <v>1</v>
      </c>
      <c r="U25" s="99"/>
      <c r="V25" s="0" t="s">
        <v>10</v>
      </c>
      <c r="W25" s="13" t="n">
        <v>2.1</v>
      </c>
      <c r="X25" s="11" t="n">
        <v>2.1</v>
      </c>
      <c r="Y25" s="11" t="n">
        <v>2.5</v>
      </c>
      <c r="Z25" s="69" t="n">
        <v>2</v>
      </c>
      <c r="AA25" s="12" t="n">
        <v>4.3</v>
      </c>
      <c r="AB25" s="99"/>
    </row>
    <row r="26" customFormat="false" ht="14.4" hidden="false" customHeight="false" outlineLevel="0" collapsed="false">
      <c r="F26" s="1"/>
      <c r="G26" s="99"/>
      <c r="M26" s="1"/>
      <c r="N26" s="99"/>
      <c r="R26" s="91" t="s">
        <v>177</v>
      </c>
      <c r="T26" s="1"/>
      <c r="U26" s="99"/>
      <c r="Y26" s="91"/>
      <c r="AA26" s="1"/>
      <c r="AB26" s="99"/>
    </row>
    <row r="27" customFormat="false" ht="15.6" hidden="false" customHeight="false" outlineLevel="0" collapsed="false">
      <c r="A27" s="79" t="s">
        <v>179</v>
      </c>
      <c r="C27" s="22" t="s">
        <v>7</v>
      </c>
      <c r="F27" s="1"/>
      <c r="G27" s="99"/>
      <c r="H27" s="79" t="s">
        <v>180</v>
      </c>
      <c r="J27" s="22" t="s">
        <v>7</v>
      </c>
      <c r="M27" s="1"/>
      <c r="N27" s="99"/>
      <c r="O27" s="79" t="s">
        <v>181</v>
      </c>
      <c r="Q27" s="22" t="s">
        <v>7</v>
      </c>
      <c r="T27" s="1"/>
      <c r="U27" s="99"/>
      <c r="V27" s="79" t="s">
        <v>182</v>
      </c>
      <c r="X27" s="22" t="s">
        <v>7</v>
      </c>
      <c r="AA27" s="1"/>
      <c r="AB27" s="99"/>
    </row>
    <row r="28" customFormat="false" ht="14.4" hidden="false" customHeight="false" outlineLevel="0" collapsed="false">
      <c r="C28" s="0" t="s">
        <v>144</v>
      </c>
      <c r="E28" s="1" t="s">
        <v>42</v>
      </c>
      <c r="G28" s="99"/>
      <c r="J28" s="0" t="s">
        <v>39</v>
      </c>
      <c r="L28" s="1" t="s">
        <v>40</v>
      </c>
      <c r="N28" s="99"/>
      <c r="Q28" s="0" t="s">
        <v>39</v>
      </c>
      <c r="S28" s="1" t="s">
        <v>40</v>
      </c>
      <c r="U28" s="99"/>
      <c r="X28" s="0" t="s">
        <v>134</v>
      </c>
      <c r="Z28" s="1" t="s">
        <v>95</v>
      </c>
      <c r="AB28" s="99"/>
    </row>
    <row r="29" customFormat="false" ht="14.4" hidden="false" customHeight="false" outlineLevel="0" collapsed="false">
      <c r="A29" s="102" t="s">
        <v>183</v>
      </c>
      <c r="C29" s="0" t="s">
        <v>24</v>
      </c>
      <c r="D29" s="0" t="s">
        <v>25</v>
      </c>
      <c r="E29" s="0" t="s">
        <v>26</v>
      </c>
      <c r="G29" s="99"/>
      <c r="H29" s="102"/>
      <c r="J29" s="0" t="s">
        <v>24</v>
      </c>
      <c r="K29" s="0" t="s">
        <v>25</v>
      </c>
      <c r="L29" s="0" t="s">
        <v>26</v>
      </c>
      <c r="N29" s="99"/>
      <c r="O29" s="102"/>
      <c r="Q29" s="0" t="s">
        <v>24</v>
      </c>
      <c r="R29" s="0" t="s">
        <v>25</v>
      </c>
      <c r="S29" s="0" t="s">
        <v>26</v>
      </c>
      <c r="U29" s="99"/>
      <c r="V29" s="102"/>
      <c r="X29" s="0" t="s">
        <v>24</v>
      </c>
      <c r="Y29" s="0" t="s">
        <v>25</v>
      </c>
      <c r="Z29" s="0" t="s">
        <v>26</v>
      </c>
      <c r="AB29" s="99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G30" s="99"/>
      <c r="H30" s="2" t="s">
        <v>184</v>
      </c>
      <c r="J30" s="0" t="s">
        <v>27</v>
      </c>
      <c r="K30" s="0" t="s">
        <v>28</v>
      </c>
      <c r="L30" s="0" t="s">
        <v>29</v>
      </c>
      <c r="N30" s="99"/>
      <c r="O30" s="2" t="s">
        <v>185</v>
      </c>
      <c r="Q30" s="0" t="s">
        <v>27</v>
      </c>
      <c r="R30" s="0" t="s">
        <v>28</v>
      </c>
      <c r="S30" s="0" t="s">
        <v>29</v>
      </c>
      <c r="U30" s="99"/>
      <c r="X30" s="0" t="s">
        <v>27</v>
      </c>
      <c r="Y30" s="0" t="s">
        <v>28</v>
      </c>
      <c r="Z30" s="0" t="s">
        <v>29</v>
      </c>
      <c r="AB30" s="99"/>
    </row>
    <row r="31" customFormat="false" ht="14.4" hidden="false" customHeight="false" outlineLevel="0" collapsed="false">
      <c r="A31" s="18" t="s">
        <v>30</v>
      </c>
      <c r="B31" s="7" t="s">
        <v>4</v>
      </c>
      <c r="C31" s="1"/>
      <c r="D31" s="27"/>
      <c r="E31" s="29"/>
      <c r="G31" s="99"/>
      <c r="H31" s="18" t="s">
        <v>30</v>
      </c>
      <c r="I31" s="7" t="s">
        <v>4</v>
      </c>
      <c r="J31" s="1" t="n">
        <v>173.4</v>
      </c>
      <c r="K31" s="27" t="n">
        <v>0.10444</v>
      </c>
      <c r="L31" s="28" t="n">
        <f aca="false">K31/(-0.045+0.0625)</f>
        <v>5.968</v>
      </c>
      <c r="N31" s="99"/>
      <c r="O31" s="18" t="s">
        <v>30</v>
      </c>
      <c r="P31" s="7" t="s">
        <v>4</v>
      </c>
      <c r="Q31" s="1"/>
      <c r="R31" s="27"/>
      <c r="S31" s="28"/>
      <c r="U31" s="99"/>
      <c r="W31" s="7" t="s">
        <v>4</v>
      </c>
      <c r="X31" s="1"/>
      <c r="Y31" s="27"/>
      <c r="Z31" s="28"/>
      <c r="AB31" s="99"/>
    </row>
    <row r="32" customFormat="false" ht="14.4" hidden="false" customHeight="false" outlineLevel="0" collapsed="false">
      <c r="A32" s="103" t="s">
        <v>43</v>
      </c>
      <c r="B32" s="7" t="s">
        <v>4</v>
      </c>
      <c r="C32" s="1" t="n">
        <v>145.3</v>
      </c>
      <c r="D32" s="27" t="n">
        <v>0.13065</v>
      </c>
      <c r="E32" s="28" t="n">
        <f aca="false">D32/(-0.045+0.0625)</f>
        <v>7.46571428571429</v>
      </c>
      <c r="G32" s="99"/>
      <c r="H32" s="103" t="s">
        <v>43</v>
      </c>
      <c r="I32" s="7" t="s">
        <v>4</v>
      </c>
      <c r="J32" s="1"/>
      <c r="K32" s="27"/>
      <c r="L32" s="28"/>
      <c r="N32" s="99"/>
      <c r="O32" s="103" t="s">
        <v>43</v>
      </c>
      <c r="P32" s="7" t="s">
        <v>4</v>
      </c>
      <c r="Q32" s="1" t="n">
        <v>151.9</v>
      </c>
      <c r="R32" s="27" t="n">
        <v>0.081845</v>
      </c>
      <c r="S32" s="28" t="n">
        <f aca="false">R32/(-0.045+0.0625)</f>
        <v>4.67685714285714</v>
      </c>
      <c r="U32" s="99"/>
      <c r="V32" s="104" t="s">
        <v>186</v>
      </c>
      <c r="W32" s="7" t="s">
        <v>4</v>
      </c>
      <c r="X32" s="1" t="n">
        <v>183</v>
      </c>
      <c r="Y32" s="27" t="n">
        <v>0.087039</v>
      </c>
      <c r="Z32" s="28" t="n">
        <f aca="false">Y32/(-0.045+0.0625)</f>
        <v>4.97365714285714</v>
      </c>
      <c r="AB32" s="99"/>
    </row>
    <row r="33" customFormat="false" ht="14.4" hidden="false" customHeight="false" outlineLevel="0" collapsed="false">
      <c r="A33" s="2" t="s">
        <v>187</v>
      </c>
      <c r="E33" s="28"/>
      <c r="G33" s="99"/>
      <c r="H33" s="2"/>
      <c r="L33" s="28"/>
      <c r="N33" s="99"/>
      <c r="O33" s="2"/>
      <c r="S33" s="28"/>
      <c r="U33" s="99"/>
      <c r="V33" s="2"/>
      <c r="Z33" s="28"/>
      <c r="AB33" s="99"/>
    </row>
    <row r="34" customFormat="false" ht="14.4" hidden="false" customHeight="false" outlineLevel="0" collapsed="false">
      <c r="A34" s="18" t="s">
        <v>30</v>
      </c>
      <c r="B34" s="6" t="s">
        <v>3</v>
      </c>
      <c r="C34" s="1"/>
      <c r="D34" s="27"/>
      <c r="E34" s="28"/>
      <c r="G34" s="99"/>
      <c r="H34" s="18" t="s">
        <v>30</v>
      </c>
      <c r="I34" s="6" t="s">
        <v>3</v>
      </c>
      <c r="J34" s="1" t="n">
        <v>138.9</v>
      </c>
      <c r="K34" s="27" t="n">
        <v>0.10433</v>
      </c>
      <c r="L34" s="28" t="n">
        <f aca="false">K34/(-0.045+0.0625)</f>
        <v>5.96171428571429</v>
      </c>
      <c r="N34" s="99"/>
      <c r="O34" s="18" t="s">
        <v>30</v>
      </c>
      <c r="P34" s="6" t="s">
        <v>3</v>
      </c>
      <c r="Q34" s="1"/>
      <c r="R34" s="27"/>
      <c r="S34" s="28"/>
      <c r="U34" s="99"/>
      <c r="V34" s="18"/>
      <c r="W34" s="6" t="s">
        <v>3</v>
      </c>
      <c r="X34" s="1"/>
      <c r="Y34" s="27"/>
      <c r="Z34" s="28"/>
      <c r="AB34" s="99"/>
    </row>
    <row r="35" customFormat="false" ht="14.4" hidden="false" customHeight="false" outlineLevel="0" collapsed="false">
      <c r="A35" s="103" t="s">
        <v>43</v>
      </c>
      <c r="B35" s="6" t="s">
        <v>3</v>
      </c>
      <c r="C35" s="1" t="n">
        <v>119.7</v>
      </c>
      <c r="D35" s="27" t="n">
        <v>0.12357</v>
      </c>
      <c r="E35" s="28" t="n">
        <f aca="false">D35/(-0.045+0.0625)</f>
        <v>7.06114285714286</v>
      </c>
      <c r="G35" s="99"/>
      <c r="H35" s="103" t="s">
        <v>43</v>
      </c>
      <c r="I35" s="6" t="s">
        <v>3</v>
      </c>
      <c r="J35" s="1"/>
      <c r="K35" s="27"/>
      <c r="L35" s="28"/>
      <c r="N35" s="99"/>
      <c r="O35" s="103" t="s">
        <v>43</v>
      </c>
      <c r="P35" s="6" t="s">
        <v>3</v>
      </c>
      <c r="Q35" s="1" t="n">
        <v>117.3</v>
      </c>
      <c r="R35" s="27" t="n">
        <v>0.14965</v>
      </c>
      <c r="S35" s="28" t="n">
        <f aca="false">R35/(-0.045+0.0625)</f>
        <v>8.55142857142857</v>
      </c>
      <c r="U35" s="99"/>
      <c r="V35" s="104" t="s">
        <v>186</v>
      </c>
      <c r="W35" s="6" t="s">
        <v>3</v>
      </c>
      <c r="X35" s="1" t="n">
        <v>139.7</v>
      </c>
      <c r="Y35" s="27" t="n">
        <v>0.089365</v>
      </c>
      <c r="Z35" s="28" t="n">
        <f aca="false">Y35/(-0.045+0.0625)</f>
        <v>5.10657142857143</v>
      </c>
      <c r="AB35" s="99"/>
    </row>
    <row r="36" customFormat="false" ht="14.4" hidden="false" customHeight="false" outlineLevel="0" collapsed="false">
      <c r="E36" s="28"/>
      <c r="G36" s="99"/>
      <c r="L36" s="28"/>
      <c r="N36" s="99"/>
      <c r="S36" s="28"/>
      <c r="U36" s="99"/>
      <c r="Z36" s="28"/>
      <c r="AB36" s="99"/>
    </row>
    <row r="37" customFormat="false" ht="14.4" hidden="false" customHeight="false" outlineLevel="0" collapsed="false">
      <c r="A37" s="18" t="s">
        <v>30</v>
      </c>
      <c r="B37" s="8" t="s">
        <v>5</v>
      </c>
      <c r="C37" s="1"/>
      <c r="D37" s="27"/>
      <c r="E37" s="28"/>
      <c r="G37" s="99"/>
      <c r="H37" s="18" t="s">
        <v>30</v>
      </c>
      <c r="I37" s="8" t="s">
        <v>5</v>
      </c>
      <c r="J37" s="1" t="n">
        <v>80</v>
      </c>
      <c r="K37" s="27" t="n">
        <v>0.076433</v>
      </c>
      <c r="L37" s="28" t="n">
        <f aca="false">K37/(-0.045+0.0625)</f>
        <v>4.3676</v>
      </c>
      <c r="N37" s="99"/>
      <c r="O37" s="18" t="s">
        <v>30</v>
      </c>
      <c r="P37" s="8" t="s">
        <v>5</v>
      </c>
      <c r="Q37" s="1"/>
      <c r="R37" s="27"/>
      <c r="S37" s="28"/>
      <c r="U37" s="99"/>
      <c r="V37" s="18"/>
      <c r="W37" s="8" t="s">
        <v>5</v>
      </c>
      <c r="X37" s="1"/>
      <c r="Y37" s="27"/>
      <c r="Z37" s="28"/>
      <c r="AB37" s="99"/>
    </row>
    <row r="38" customFormat="false" ht="14.4" hidden="false" customHeight="false" outlineLevel="0" collapsed="false">
      <c r="A38" s="103" t="s">
        <v>43</v>
      </c>
      <c r="B38" s="8" t="s">
        <v>5</v>
      </c>
      <c r="C38" s="1" t="n">
        <v>69.6</v>
      </c>
      <c r="D38" s="27" t="n">
        <v>0.13386</v>
      </c>
      <c r="E38" s="28" t="n">
        <f aca="false">D38/(-0.045+0.0625)</f>
        <v>7.64914285714286</v>
      </c>
      <c r="G38" s="99"/>
      <c r="H38" s="103" t="s">
        <v>43</v>
      </c>
      <c r="I38" s="8" t="s">
        <v>5</v>
      </c>
      <c r="J38" s="1"/>
      <c r="K38" s="27"/>
      <c r="L38" s="28"/>
      <c r="N38" s="99"/>
      <c r="O38" s="103" t="s">
        <v>43</v>
      </c>
      <c r="P38" s="8" t="s">
        <v>5</v>
      </c>
      <c r="Q38" s="1" t="n">
        <v>66.7</v>
      </c>
      <c r="R38" s="27" t="n">
        <v>0.12518</v>
      </c>
      <c r="S38" s="28" t="n">
        <f aca="false">R38/(-0.045+0.0625)</f>
        <v>7.15314285714286</v>
      </c>
      <c r="U38" s="99"/>
      <c r="V38" s="104" t="s">
        <v>186</v>
      </c>
      <c r="W38" s="8" t="s">
        <v>5</v>
      </c>
      <c r="X38" s="1" t="n">
        <v>86.5</v>
      </c>
      <c r="Y38" s="27" t="n">
        <v>0.12118</v>
      </c>
      <c r="Z38" s="28" t="n">
        <f aca="false">Y38/(-0.045+0.0625)</f>
        <v>6.92457142857143</v>
      </c>
      <c r="AB38" s="99"/>
    </row>
    <row r="39" customFormat="false" ht="14.4" hidden="false" customHeight="false" outlineLevel="0" collapsed="false">
      <c r="A39" s="2" t="s">
        <v>188</v>
      </c>
      <c r="E39" s="28"/>
      <c r="G39" s="99"/>
      <c r="H39" s="2"/>
      <c r="L39" s="28"/>
      <c r="N39" s="99"/>
      <c r="O39" s="2" t="s">
        <v>189</v>
      </c>
      <c r="S39" s="28"/>
      <c r="U39" s="99"/>
      <c r="V39" s="2"/>
      <c r="Z39" s="28"/>
      <c r="AB39" s="99"/>
    </row>
    <row r="40" customFormat="false" ht="14.4" hidden="false" customHeight="false" outlineLevel="0" collapsed="false">
      <c r="A40" s="18" t="s">
        <v>30</v>
      </c>
      <c r="B40" s="9" t="s">
        <v>6</v>
      </c>
      <c r="C40" s="34"/>
      <c r="D40" s="33"/>
      <c r="E40" s="28"/>
      <c r="G40" s="99"/>
      <c r="H40" s="18" t="s">
        <v>30</v>
      </c>
      <c r="I40" s="9" t="s">
        <v>6</v>
      </c>
      <c r="J40" s="34" t="n">
        <v>38.6</v>
      </c>
      <c r="K40" s="33" t="n">
        <v>0.0678</v>
      </c>
      <c r="L40" s="28" t="n">
        <f aca="false">K40/(-0.045+0.0625)</f>
        <v>3.87428571428571</v>
      </c>
      <c r="N40" s="99"/>
      <c r="O40" s="18" t="s">
        <v>30</v>
      </c>
      <c r="P40" s="9" t="s">
        <v>6</v>
      </c>
      <c r="Q40" s="34"/>
      <c r="R40" s="33"/>
      <c r="S40" s="28"/>
      <c r="U40" s="99"/>
      <c r="V40" s="18"/>
      <c r="W40" s="9" t="s">
        <v>6</v>
      </c>
      <c r="X40" s="34"/>
      <c r="Y40" s="33"/>
      <c r="Z40" s="28"/>
      <c r="AB40" s="99"/>
    </row>
    <row r="41" customFormat="false" ht="14.4" hidden="false" customHeight="false" outlineLevel="0" collapsed="false">
      <c r="A41" s="103" t="s">
        <v>43</v>
      </c>
      <c r="B41" s="9" t="s">
        <v>6</v>
      </c>
      <c r="C41" s="34" t="n">
        <v>37</v>
      </c>
      <c r="D41" s="33" t="n">
        <v>0.087791</v>
      </c>
      <c r="E41" s="28" t="n">
        <f aca="false">D41/(-0.045+0.0625)</f>
        <v>5.01662857142857</v>
      </c>
      <c r="G41" s="99"/>
      <c r="H41" s="103" t="s">
        <v>43</v>
      </c>
      <c r="I41" s="9" t="s">
        <v>6</v>
      </c>
      <c r="J41" s="34"/>
      <c r="K41" s="33"/>
      <c r="L41" s="28"/>
      <c r="N41" s="99"/>
      <c r="O41" s="103" t="s">
        <v>43</v>
      </c>
      <c r="P41" s="9" t="s">
        <v>6</v>
      </c>
      <c r="Q41" s="34" t="n">
        <v>35</v>
      </c>
      <c r="R41" s="33" t="n">
        <v>0.10874</v>
      </c>
      <c r="S41" s="28" t="n">
        <f aca="false">R41/(-0.045+0.0625)</f>
        <v>6.21371428571429</v>
      </c>
      <c r="U41" s="99"/>
      <c r="V41" s="104" t="s">
        <v>186</v>
      </c>
      <c r="W41" s="9" t="s">
        <v>6</v>
      </c>
      <c r="X41" s="34" t="n">
        <v>42.6</v>
      </c>
      <c r="Y41" s="33" t="n">
        <v>0.044428</v>
      </c>
      <c r="Z41" s="28" t="n">
        <f aca="false">Y41/(-0.045+0.0625)</f>
        <v>2.53874285714286</v>
      </c>
      <c r="AB41" s="99"/>
    </row>
    <row r="42" customFormat="false" ht="14.4" hidden="false" customHeight="false" outlineLevel="0" collapsed="false">
      <c r="A42" s="0" t="s">
        <v>190</v>
      </c>
      <c r="B42" s="35"/>
      <c r="C42" s="35"/>
      <c r="D42" s="35"/>
      <c r="E42" s="17"/>
      <c r="G42" s="99"/>
      <c r="I42" s="35"/>
      <c r="J42" s="35"/>
      <c r="K42" s="35"/>
      <c r="L42" s="17"/>
      <c r="N42" s="99"/>
      <c r="O42" s="2" t="s">
        <v>189</v>
      </c>
      <c r="P42" s="35"/>
      <c r="Q42" s="35"/>
      <c r="R42" s="35"/>
      <c r="S42" s="17"/>
      <c r="U42" s="99"/>
      <c r="V42" s="2"/>
      <c r="W42" s="35"/>
      <c r="X42" s="35"/>
      <c r="Y42" s="35"/>
      <c r="Z42" s="17"/>
      <c r="AB42" s="99"/>
    </row>
    <row r="43" customFormat="false" ht="14.4" hidden="false" customHeight="false" outlineLevel="0" collapsed="false">
      <c r="A43" s="0" t="s">
        <v>33</v>
      </c>
      <c r="B43" s="35" t="n">
        <v>-0.24</v>
      </c>
      <c r="D43" s="35"/>
      <c r="E43" s="35"/>
      <c r="G43" s="99"/>
      <c r="H43" s="0" t="s">
        <v>33</v>
      </c>
      <c r="I43" s="35"/>
      <c r="J43" s="0" t="n">
        <v>-0.4</v>
      </c>
      <c r="K43" s="35"/>
      <c r="L43" s="35"/>
      <c r="N43" s="99"/>
      <c r="O43" s="0" t="s">
        <v>33</v>
      </c>
      <c r="P43" s="35" t="n">
        <v>-0.35</v>
      </c>
      <c r="R43" s="35"/>
      <c r="S43" s="35"/>
      <c r="U43" s="99"/>
      <c r="V43" s="0" t="s">
        <v>33</v>
      </c>
      <c r="W43" s="35" t="n">
        <v>-0.47</v>
      </c>
      <c r="Y43" s="35"/>
      <c r="Z43" s="35"/>
      <c r="AB43" s="9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4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80" zoomScaleNormal="80" zoomScalePageLayoutView="100" workbookViewId="0">
      <selection pane="topLeft" activeCell="AH31" activeCellId="0" sqref="AH31"/>
    </sheetView>
  </sheetViews>
  <sheetFormatPr defaultRowHeight="14.4"/>
  <cols>
    <col collapsed="false" hidden="false" max="1" min="1" style="0" width="20.0323886639676"/>
    <col collapsed="false" hidden="false" max="5" min="2" style="0" width="8.57085020242915"/>
    <col collapsed="false" hidden="false" max="6" min="6" style="0" width="10.7125506072875"/>
    <col collapsed="false" hidden="false" max="11" min="7" style="0" width="8.57085020242915"/>
    <col collapsed="false" hidden="false" max="12" min="12" style="0" width="1.92712550607287"/>
    <col collapsed="false" hidden="false" max="13" min="13" style="0" width="19.4939271255061"/>
    <col collapsed="false" hidden="false" max="19" min="14" style="0" width="8.57085020242915"/>
    <col collapsed="false" hidden="false" max="20" min="20" style="0" width="2.03643724696356"/>
    <col collapsed="false" hidden="false" max="21" min="21" style="0" width="18.5303643724696"/>
    <col collapsed="false" hidden="false" max="27" min="22" style="0" width="8.57085020242915"/>
    <col collapsed="false" hidden="false" max="28" min="28" style="0" width="2.67611336032389"/>
    <col collapsed="false" hidden="false" max="29" min="29" style="0" width="12.6396761133603"/>
    <col collapsed="false" hidden="false" max="35" min="30" style="0" width="8.57085020242915"/>
    <col collapsed="false" hidden="false" max="36" min="36" style="0" width="3.42914979757085"/>
    <col collapsed="false" hidden="false" max="1025" min="37" style="0" width="8.57085020242915"/>
  </cols>
  <sheetData>
    <row r="1" customFormat="false" ht="18" hidden="false" customHeight="false" outlineLevel="0" collapsed="false">
      <c r="A1" s="2" t="s">
        <v>191</v>
      </c>
      <c r="C1" s="105" t="s">
        <v>192</v>
      </c>
      <c r="D1" s="106"/>
      <c r="F1" s="2" t="s">
        <v>193</v>
      </c>
      <c r="J1" s="3" t="s">
        <v>194</v>
      </c>
      <c r="L1" s="99"/>
      <c r="M1" s="2" t="s">
        <v>195</v>
      </c>
      <c r="O1" s="107" t="s">
        <v>196</v>
      </c>
      <c r="P1" s="108"/>
      <c r="Q1" s="107"/>
      <c r="S1" s="3" t="s">
        <v>197</v>
      </c>
      <c r="T1" s="99"/>
      <c r="U1" s="2" t="s">
        <v>198</v>
      </c>
      <c r="AA1" s="3" t="s">
        <v>199</v>
      </c>
      <c r="AB1" s="99"/>
      <c r="AC1" s="2" t="s">
        <v>200</v>
      </c>
      <c r="AI1" s="3" t="s">
        <v>201</v>
      </c>
      <c r="AJ1" s="99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6" t="s">
        <v>3</v>
      </c>
      <c r="H2" s="7" t="s">
        <v>4</v>
      </c>
      <c r="I2" s="8" t="s">
        <v>5</v>
      </c>
      <c r="J2" s="9" t="s">
        <v>6</v>
      </c>
      <c r="K2" s="10" t="s">
        <v>8</v>
      </c>
      <c r="L2" s="99"/>
      <c r="M2" s="5" t="s">
        <v>2</v>
      </c>
      <c r="N2" s="6" t="s">
        <v>3</v>
      </c>
      <c r="O2" s="7" t="s">
        <v>4</v>
      </c>
      <c r="P2" s="8" t="s">
        <v>5</v>
      </c>
      <c r="Q2" s="9" t="s">
        <v>6</v>
      </c>
      <c r="R2" s="10" t="s">
        <v>7</v>
      </c>
      <c r="S2" s="10" t="s">
        <v>8</v>
      </c>
      <c r="T2" s="99"/>
      <c r="U2" s="5" t="s">
        <v>2</v>
      </c>
      <c r="V2" s="6" t="s">
        <v>3</v>
      </c>
      <c r="W2" s="7" t="s">
        <v>4</v>
      </c>
      <c r="X2" s="8" t="s">
        <v>5</v>
      </c>
      <c r="Y2" s="9" t="s">
        <v>6</v>
      </c>
      <c r="Z2" s="10" t="s">
        <v>7</v>
      </c>
      <c r="AA2" s="10" t="s">
        <v>8</v>
      </c>
      <c r="AB2" s="99"/>
      <c r="AC2" s="5" t="s">
        <v>2</v>
      </c>
      <c r="AD2" s="6" t="s">
        <v>3</v>
      </c>
      <c r="AE2" s="7" t="s">
        <v>4</v>
      </c>
      <c r="AF2" s="8" t="s">
        <v>5</v>
      </c>
      <c r="AG2" s="9" t="s">
        <v>6</v>
      </c>
      <c r="AH2" s="10" t="s">
        <v>7</v>
      </c>
      <c r="AI2" s="10" t="s">
        <v>8</v>
      </c>
      <c r="AJ2" s="99"/>
    </row>
    <row r="3" customFormat="false" ht="14.4" hidden="false" customHeight="false" outlineLevel="0" collapsed="false">
      <c r="A3" s="0" t="s">
        <v>9</v>
      </c>
      <c r="B3" s="25" t="n">
        <v>0</v>
      </c>
      <c r="C3" s="18" t="n">
        <v>0.131</v>
      </c>
      <c r="D3" s="18" t="n">
        <v>0.556</v>
      </c>
      <c r="E3" s="18" t="n">
        <v>0.589</v>
      </c>
      <c r="F3" s="19" t="n">
        <v>0.0163</v>
      </c>
      <c r="G3" s="25" t="n">
        <v>0</v>
      </c>
      <c r="H3" s="18" t="n">
        <v>0.115</v>
      </c>
      <c r="I3" s="18" t="n">
        <v>0.578</v>
      </c>
      <c r="J3" s="18" t="n">
        <v>0.608</v>
      </c>
      <c r="K3" s="18" t="n">
        <v>0.000477</v>
      </c>
      <c r="L3" s="99"/>
      <c r="M3" s="0" t="s">
        <v>9</v>
      </c>
      <c r="N3" s="25" t="n">
        <v>0</v>
      </c>
      <c r="O3" s="18" t="n">
        <v>0.0861</v>
      </c>
      <c r="P3" s="18" t="n">
        <v>0.849</v>
      </c>
      <c r="Q3" s="18" t="n">
        <v>0.829</v>
      </c>
      <c r="R3" s="19" t="n">
        <v>0.507</v>
      </c>
      <c r="S3" s="18" t="n">
        <v>0.431</v>
      </c>
      <c r="T3" s="99"/>
      <c r="U3" s="0" t="s">
        <v>9</v>
      </c>
      <c r="V3" s="25" t="n">
        <v>0</v>
      </c>
      <c r="W3" s="18" t="n">
        <v>0.0562</v>
      </c>
      <c r="X3" s="18" t="n">
        <f aca="false">1-0.0862</f>
        <v>0.9138</v>
      </c>
      <c r="Y3" s="18" t="n">
        <v>0.839</v>
      </c>
      <c r="Z3" s="19" t="n">
        <v>0.53</v>
      </c>
      <c r="AA3" s="18" t="n">
        <f aca="false">1-0.0183</f>
        <v>0.9817</v>
      </c>
      <c r="AB3" s="99"/>
      <c r="AC3" s="0" t="s">
        <v>9</v>
      </c>
      <c r="AD3" s="25" t="n">
        <v>0</v>
      </c>
      <c r="AE3" s="18" t="n">
        <v>0.0124</v>
      </c>
      <c r="AF3" s="18" t="n">
        <v>0.849</v>
      </c>
      <c r="AG3" s="18" t="n">
        <v>0.719</v>
      </c>
      <c r="AH3" s="19" t="n">
        <v>0.572</v>
      </c>
      <c r="AI3" s="18" t="n">
        <v>0.369</v>
      </c>
      <c r="AJ3" s="99"/>
    </row>
    <row r="4" customFormat="false" ht="14.4" hidden="false" customHeight="false" outlineLevel="0" collapsed="false">
      <c r="A4" s="0" t="s">
        <v>10</v>
      </c>
      <c r="B4" s="25" t="n">
        <v>0</v>
      </c>
      <c r="C4" s="18" t="n">
        <v>0.0103</v>
      </c>
      <c r="D4" s="18" t="n">
        <v>0.014</v>
      </c>
      <c r="E4" s="18" t="n">
        <v>0.0152</v>
      </c>
      <c r="F4" s="19" t="n">
        <v>0.0228</v>
      </c>
      <c r="G4" s="18" t="n">
        <v>0</v>
      </c>
      <c r="H4" s="18" t="n">
        <v>0.015</v>
      </c>
      <c r="I4" s="18" t="n">
        <v>0.018</v>
      </c>
      <c r="J4" s="18" t="n">
        <v>0.016</v>
      </c>
      <c r="K4" s="18" t="n">
        <v>0.02</v>
      </c>
      <c r="L4" s="99"/>
      <c r="M4" s="0" t="s">
        <v>10</v>
      </c>
      <c r="N4" s="25" t="n">
        <v>0</v>
      </c>
      <c r="O4" s="18" t="n">
        <v>0.019</v>
      </c>
      <c r="P4" s="18" t="n">
        <v>0.0173</v>
      </c>
      <c r="Q4" s="18" t="n">
        <v>0.0164</v>
      </c>
      <c r="R4" s="19" t="n">
        <v>0.0155</v>
      </c>
      <c r="S4" s="18" t="n">
        <v>0.026</v>
      </c>
      <c r="T4" s="99"/>
      <c r="U4" s="0" t="s">
        <v>10</v>
      </c>
      <c r="V4" s="25" t="n">
        <v>0</v>
      </c>
      <c r="W4" s="18" t="n">
        <v>0.0253</v>
      </c>
      <c r="X4" s="18" t="n">
        <v>0.00827</v>
      </c>
      <c r="Y4" s="18" t="n">
        <v>0.0142</v>
      </c>
      <c r="Z4" s="19" t="n">
        <v>0.00656</v>
      </c>
      <c r="AA4" s="18" t="n">
        <v>0.0138</v>
      </c>
      <c r="AB4" s="99"/>
      <c r="AC4" s="0" t="s">
        <v>10</v>
      </c>
      <c r="AD4" s="25" t="n">
        <v>0</v>
      </c>
      <c r="AE4" s="18"/>
      <c r="AF4" s="18"/>
      <c r="AG4" s="18"/>
      <c r="AH4" s="19"/>
      <c r="AI4" s="18"/>
      <c r="AJ4" s="99"/>
    </row>
    <row r="5" customFormat="false" ht="14.4" hidden="false" customHeight="false" outlineLevel="0" collapsed="false">
      <c r="A5" s="0" t="s">
        <v>11</v>
      </c>
      <c r="B5" s="18" t="n">
        <v>-0.262</v>
      </c>
      <c r="C5" s="18" t="n">
        <v>-0.135</v>
      </c>
      <c r="D5" s="18" t="n">
        <v>0.33</v>
      </c>
      <c r="E5" s="18" t="n">
        <v>0.4</v>
      </c>
      <c r="F5" s="19" t="n">
        <v>-0.257</v>
      </c>
      <c r="G5" s="18" t="n">
        <v>-0.272</v>
      </c>
      <c r="H5" s="18" t="n">
        <v>-0.16</v>
      </c>
      <c r="I5" s="18" t="n">
        <v>-0.609</v>
      </c>
      <c r="J5" s="18" t="n">
        <v>-0.565</v>
      </c>
      <c r="K5" s="18" t="n">
        <v>-0.368</v>
      </c>
      <c r="L5" s="99"/>
      <c r="M5" s="0" t="s">
        <v>11</v>
      </c>
      <c r="N5" s="18" t="n">
        <v>-0.27</v>
      </c>
      <c r="O5" s="18" t="n">
        <v>-0.204</v>
      </c>
      <c r="P5" s="18" t="n">
        <v>-0.373</v>
      </c>
      <c r="Q5" s="18" t="n">
        <v>-0.417</v>
      </c>
      <c r="R5" s="19" t="n">
        <v>-0.75</v>
      </c>
      <c r="S5" s="18" t="n">
        <v>-0.801</v>
      </c>
      <c r="T5" s="99"/>
      <c r="U5" s="0" t="s">
        <v>11</v>
      </c>
      <c r="V5" s="18" t="n">
        <v>-0.271</v>
      </c>
      <c r="W5" s="18" t="n">
        <v>-0.209</v>
      </c>
      <c r="X5" s="18" t="n">
        <v>-0.354</v>
      </c>
      <c r="Y5" s="18" t="n">
        <v>-0.454</v>
      </c>
      <c r="Z5" s="19" t="n">
        <v>0.305</v>
      </c>
      <c r="AA5" s="18" t="n">
        <v>-0.414</v>
      </c>
      <c r="AB5" s="99"/>
      <c r="AC5" s="0" t="s">
        <v>11</v>
      </c>
      <c r="AD5" s="18" t="n">
        <v>-0.26</v>
      </c>
      <c r="AE5" s="18" t="n">
        <v>-0.237</v>
      </c>
      <c r="AF5" s="18" t="n">
        <v>0.592</v>
      </c>
      <c r="AG5" s="18" t="n">
        <v>0.47</v>
      </c>
      <c r="AH5" s="19" t="n">
        <v>0.387</v>
      </c>
      <c r="AI5" s="18" t="n">
        <v>0.145</v>
      </c>
      <c r="AJ5" s="99"/>
    </row>
    <row r="6" customFormat="false" ht="14.4" hidden="false" customHeight="false" outlineLevel="0" collapsed="false">
      <c r="A6" s="0" t="s">
        <v>10</v>
      </c>
      <c r="B6" s="18" t="n">
        <v>0.011</v>
      </c>
      <c r="C6" s="18" t="n">
        <v>0.024</v>
      </c>
      <c r="D6" s="18" t="n">
        <v>0.034</v>
      </c>
      <c r="E6" s="18" t="n">
        <v>0.026</v>
      </c>
      <c r="F6" s="19" t="n">
        <v>0.035</v>
      </c>
      <c r="G6" s="18" t="n">
        <v>0.011</v>
      </c>
      <c r="H6" s="18" t="n">
        <v>0.022</v>
      </c>
      <c r="I6" s="18" t="n">
        <v>0.027</v>
      </c>
      <c r="J6" s="18" t="n">
        <v>0.019</v>
      </c>
      <c r="K6" s="18" t="n">
        <v>0.03</v>
      </c>
      <c r="L6" s="99"/>
      <c r="M6" s="0" t="s">
        <v>10</v>
      </c>
      <c r="N6" s="18" t="n">
        <v>0.005</v>
      </c>
      <c r="O6" s="18" t="n">
        <v>0.0227</v>
      </c>
      <c r="P6" s="18" t="n">
        <v>0.0175</v>
      </c>
      <c r="Q6" s="18" t="n">
        <v>0.0196</v>
      </c>
      <c r="R6" s="19" t="n">
        <v>0.0273</v>
      </c>
      <c r="S6" s="18" t="n">
        <v>0.027</v>
      </c>
      <c r="T6" s="99"/>
      <c r="U6" s="0" t="s">
        <v>10</v>
      </c>
      <c r="V6" s="18" t="n">
        <v>0.00987</v>
      </c>
      <c r="W6" s="18" t="n">
        <v>0.0342</v>
      </c>
      <c r="X6" s="18" t="n">
        <v>0.016</v>
      </c>
      <c r="Y6" s="18" t="n">
        <v>0.0139</v>
      </c>
      <c r="Z6" s="19" t="n">
        <v>0.0178</v>
      </c>
      <c r="AA6" s="18" t="n">
        <v>0.0221</v>
      </c>
      <c r="AB6" s="99"/>
      <c r="AC6" s="0" t="s">
        <v>10</v>
      </c>
      <c r="AD6" s="18"/>
      <c r="AE6" s="18"/>
      <c r="AF6" s="18"/>
      <c r="AG6" s="18"/>
      <c r="AH6" s="19"/>
      <c r="AI6" s="18"/>
      <c r="AJ6" s="99"/>
    </row>
    <row r="7" customFormat="false" ht="14.4" hidden="false" customHeight="false" outlineLevel="0" collapsed="false">
      <c r="A7" s="0" t="s">
        <v>12</v>
      </c>
      <c r="B7" s="18" t="n">
        <v>0.347</v>
      </c>
      <c r="C7" s="18" t="n">
        <v>0.413</v>
      </c>
      <c r="D7" s="18" t="n">
        <v>0.86</v>
      </c>
      <c r="E7" s="18" t="n">
        <v>0.883</v>
      </c>
      <c r="F7" s="19" t="n">
        <v>0.32</v>
      </c>
      <c r="G7" s="18" t="n">
        <v>0.334</v>
      </c>
      <c r="H7" s="18" t="n">
        <v>0.396</v>
      </c>
      <c r="I7" s="18" t="n">
        <v>-0.164</v>
      </c>
      <c r="J7" s="18" t="n">
        <v>-0.163</v>
      </c>
      <c r="K7" s="18" t="n">
        <v>0.403</v>
      </c>
      <c r="L7" s="99"/>
      <c r="M7" s="0" t="s">
        <v>12</v>
      </c>
      <c r="N7" s="18" t="n">
        <v>0.312</v>
      </c>
      <c r="O7" s="18" t="n">
        <v>0.405</v>
      </c>
      <c r="P7" s="18" t="n">
        <v>0.183</v>
      </c>
      <c r="Q7" s="18" t="n">
        <v>0.134</v>
      </c>
      <c r="R7" s="19" t="n">
        <v>0.789</v>
      </c>
      <c r="S7" s="18" t="n">
        <v>-0.365</v>
      </c>
      <c r="T7" s="99"/>
      <c r="U7" s="0" t="s">
        <v>12</v>
      </c>
      <c r="V7" s="18" t="n">
        <v>0.314</v>
      </c>
      <c r="W7" s="18" t="n">
        <v>0.364</v>
      </c>
      <c r="X7" s="18" t="n">
        <v>0.245</v>
      </c>
      <c r="Y7" s="18" t="n">
        <v>0.145</v>
      </c>
      <c r="Z7" s="19" t="n">
        <v>0.772</v>
      </c>
      <c r="AA7" s="18" t="n">
        <v>0.364</v>
      </c>
      <c r="AB7" s="99"/>
      <c r="AC7" s="0" t="s">
        <v>12</v>
      </c>
      <c r="AD7" s="18" t="n">
        <v>0.292</v>
      </c>
      <c r="AE7" s="18" t="n">
        <v>0.324</v>
      </c>
      <c r="AF7" s="18" t="n">
        <v>0.15</v>
      </c>
      <c r="AG7" s="18" t="n">
        <v>0.994</v>
      </c>
      <c r="AH7" s="19" t="n">
        <v>0.751</v>
      </c>
      <c r="AI7" s="18" t="n">
        <v>0.547</v>
      </c>
      <c r="AJ7" s="99"/>
    </row>
    <row r="8" customFormat="false" ht="14.4" hidden="false" customHeight="false" outlineLevel="0" collapsed="false">
      <c r="A8" s="0" t="s">
        <v>10</v>
      </c>
      <c r="B8" s="18" t="n">
        <v>0.017</v>
      </c>
      <c r="C8" s="18" t="n">
        <v>0.014</v>
      </c>
      <c r="D8" s="18" t="n">
        <v>0.031</v>
      </c>
      <c r="E8" s="18" t="n">
        <v>0.025</v>
      </c>
      <c r="F8" s="19" t="n">
        <v>0.035</v>
      </c>
      <c r="G8" s="18" t="n">
        <v>0.015</v>
      </c>
      <c r="H8" s="18" t="n">
        <v>0.017</v>
      </c>
      <c r="I8" s="18" t="n">
        <v>0.016</v>
      </c>
      <c r="J8" s="18" t="n">
        <v>0.014</v>
      </c>
      <c r="K8" s="18" t="n">
        <v>0.031</v>
      </c>
      <c r="L8" s="99"/>
      <c r="M8" s="0" t="s">
        <v>10</v>
      </c>
      <c r="N8" s="18" t="n">
        <v>0.0109</v>
      </c>
      <c r="O8" s="18" t="n">
        <v>0.0137</v>
      </c>
      <c r="P8" s="18" t="n">
        <v>0.0412</v>
      </c>
      <c r="Q8" s="18" t="n">
        <v>0.0405</v>
      </c>
      <c r="R8" s="19" t="n">
        <v>0.0315</v>
      </c>
      <c r="S8" s="18" t="n">
        <v>0.0258</v>
      </c>
      <c r="T8" s="99"/>
      <c r="U8" s="0" t="s">
        <v>10</v>
      </c>
      <c r="V8" s="18" t="n">
        <v>0.01</v>
      </c>
      <c r="W8" s="18" t="n">
        <v>0.0238</v>
      </c>
      <c r="X8" s="18" t="n">
        <v>0.0289</v>
      </c>
      <c r="Y8" s="18" t="n">
        <v>0.0305</v>
      </c>
      <c r="Z8" s="19"/>
      <c r="AA8" s="18"/>
      <c r="AB8" s="99"/>
      <c r="AC8" s="0" t="s">
        <v>10</v>
      </c>
      <c r="AD8" s="18"/>
      <c r="AE8" s="18"/>
      <c r="AF8" s="18"/>
      <c r="AG8" s="18"/>
      <c r="AH8" s="19"/>
      <c r="AI8" s="18"/>
      <c r="AJ8" s="99"/>
    </row>
    <row r="9" customFormat="false" ht="14.4" hidden="false" customHeight="false" outlineLevel="0" collapsed="false">
      <c r="A9" s="0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99"/>
      <c r="M9" s="0" t="s">
        <v>13</v>
      </c>
      <c r="N9" s="18" t="n">
        <v>0.0109</v>
      </c>
      <c r="O9" s="18"/>
      <c r="P9" s="18"/>
      <c r="Q9" s="18"/>
      <c r="R9" s="18"/>
      <c r="S9" s="18"/>
      <c r="T9" s="99"/>
      <c r="U9" s="0" t="s">
        <v>13</v>
      </c>
      <c r="V9" s="18"/>
      <c r="W9" s="18"/>
      <c r="X9" s="18"/>
      <c r="Y9" s="18"/>
      <c r="Z9" s="18" t="n">
        <v>927</v>
      </c>
      <c r="AA9" s="18" t="n">
        <v>0.02</v>
      </c>
      <c r="AB9" s="99"/>
      <c r="AC9" s="0" t="s">
        <v>13</v>
      </c>
      <c r="AD9" s="18"/>
      <c r="AE9" s="18"/>
      <c r="AF9" s="18"/>
      <c r="AG9" s="18"/>
      <c r="AH9" s="18"/>
      <c r="AI9" s="18"/>
      <c r="AJ9" s="99"/>
    </row>
    <row r="10" customFormat="false" ht="14.4" hidden="false" customHeight="false" outlineLevel="0" collapsed="false">
      <c r="A10" s="0" t="s">
        <v>14</v>
      </c>
      <c r="B10" s="18" t="n">
        <v>9.6</v>
      </c>
      <c r="C10" s="14" t="s">
        <v>130</v>
      </c>
      <c r="D10" s="18"/>
      <c r="E10" s="18"/>
      <c r="F10" s="19"/>
      <c r="G10" s="18" t="n">
        <v>10.2</v>
      </c>
      <c r="H10" s="14" t="s">
        <v>89</v>
      </c>
      <c r="I10" s="18"/>
      <c r="J10" s="18"/>
      <c r="K10" s="18"/>
      <c r="L10" s="99"/>
      <c r="M10" s="0" t="s">
        <v>14</v>
      </c>
      <c r="N10" s="18" t="n">
        <v>8.8</v>
      </c>
      <c r="O10" s="14" t="s">
        <v>59</v>
      </c>
      <c r="P10" s="18"/>
      <c r="Q10" s="18"/>
      <c r="R10" s="19"/>
      <c r="S10" s="18"/>
      <c r="T10" s="99"/>
      <c r="U10" s="0" t="s">
        <v>14</v>
      </c>
      <c r="V10" s="18" t="n">
        <v>7.8</v>
      </c>
      <c r="W10" s="14" t="s">
        <v>202</v>
      </c>
      <c r="X10" s="18"/>
      <c r="Y10" s="18"/>
      <c r="Z10" s="19"/>
      <c r="AA10" s="18"/>
      <c r="AB10" s="99"/>
      <c r="AC10" s="0" t="s">
        <v>14</v>
      </c>
      <c r="AD10" s="18" t="n">
        <v>7.66</v>
      </c>
      <c r="AE10" s="14" t="s">
        <v>152</v>
      </c>
      <c r="AF10" s="18"/>
      <c r="AG10" s="18"/>
      <c r="AH10" s="19"/>
      <c r="AI10" s="18"/>
      <c r="AJ10" s="99"/>
    </row>
    <row r="11" customFormat="false" ht="14.4" hidden="false" customHeight="false" outlineLevel="0" collapsed="false">
      <c r="A11" s="0" t="s">
        <v>10</v>
      </c>
      <c r="B11" s="18" t="n">
        <v>0.152</v>
      </c>
      <c r="C11" s="18"/>
      <c r="D11" s="18"/>
      <c r="E11" s="18"/>
      <c r="F11" s="19"/>
      <c r="G11" s="18" t="n">
        <v>0.26</v>
      </c>
      <c r="H11" s="18"/>
      <c r="I11" s="18"/>
      <c r="J11" s="18"/>
      <c r="K11" s="18"/>
      <c r="L11" s="99"/>
      <c r="M11" s="0" t="s">
        <v>10</v>
      </c>
      <c r="N11" s="18" t="n">
        <v>0.2</v>
      </c>
      <c r="O11" s="18"/>
      <c r="P11" s="18"/>
      <c r="Q11" s="18"/>
      <c r="R11" s="19"/>
      <c r="S11" s="18"/>
      <c r="T11" s="99"/>
      <c r="U11" s="0" t="s">
        <v>10</v>
      </c>
      <c r="V11" s="18" t="n">
        <v>0.139</v>
      </c>
      <c r="W11" s="18"/>
      <c r="X11" s="18"/>
      <c r="Y11" s="18"/>
      <c r="Z11" s="19"/>
      <c r="AA11" s="18"/>
      <c r="AB11" s="99"/>
      <c r="AC11" s="0" t="s">
        <v>10</v>
      </c>
      <c r="AD11" s="18" t="n">
        <v>0.1</v>
      </c>
      <c r="AE11" s="18"/>
      <c r="AF11" s="18"/>
      <c r="AG11" s="18"/>
      <c r="AH11" s="19"/>
      <c r="AI11" s="18"/>
      <c r="AJ11" s="99"/>
    </row>
    <row r="12" customFormat="false" ht="14.4" hidden="false" customHeight="false" outlineLevel="0" collapsed="false">
      <c r="A12" s="17" t="s">
        <v>16</v>
      </c>
      <c r="B12" s="18" t="n">
        <v>49.8</v>
      </c>
      <c r="C12" s="18" t="n">
        <v>61.4</v>
      </c>
      <c r="D12" s="18" t="n">
        <v>35.2</v>
      </c>
      <c r="E12" s="18" t="n">
        <v>39.8</v>
      </c>
      <c r="F12" s="19" t="n">
        <v>34.5</v>
      </c>
      <c r="G12" s="18" t="n">
        <v>54</v>
      </c>
      <c r="H12" s="18" t="n">
        <v>64.6</v>
      </c>
      <c r="I12" s="18" t="n">
        <v>35.7</v>
      </c>
      <c r="J12" s="18" t="n">
        <v>38.8</v>
      </c>
      <c r="K12" s="18" t="n">
        <v>48.3</v>
      </c>
      <c r="L12" s="99"/>
      <c r="M12" s="17" t="s">
        <v>16</v>
      </c>
      <c r="N12" s="18" t="n">
        <v>47.8</v>
      </c>
      <c r="O12" s="18" t="n">
        <v>50.2</v>
      </c>
      <c r="P12" s="18" t="n">
        <v>29</v>
      </c>
      <c r="Q12" s="18" t="n">
        <v>29</v>
      </c>
      <c r="R12" s="19" t="n">
        <v>27</v>
      </c>
      <c r="S12" s="18" t="n">
        <v>19.9</v>
      </c>
      <c r="T12" s="99"/>
      <c r="U12" s="17" t="s">
        <v>16</v>
      </c>
      <c r="V12" s="18" t="n">
        <v>54.3</v>
      </c>
      <c r="W12" s="18" t="n">
        <v>52.4</v>
      </c>
      <c r="X12" s="18" t="n">
        <v>28.6</v>
      </c>
      <c r="Y12" s="18" t="n">
        <v>30.1</v>
      </c>
      <c r="Z12" s="19" t="n">
        <v>25.9</v>
      </c>
      <c r="AA12" s="18" t="n">
        <v>48.9</v>
      </c>
      <c r="AB12" s="99"/>
      <c r="AC12" s="17" t="s">
        <v>16</v>
      </c>
      <c r="AD12" s="18" t="n">
        <v>41.5</v>
      </c>
      <c r="AE12" s="18" t="n">
        <v>51.5</v>
      </c>
      <c r="AF12" s="18" t="n">
        <v>34.3</v>
      </c>
      <c r="AG12" s="18" t="n">
        <v>36.1</v>
      </c>
      <c r="AH12" s="19" t="n">
        <v>16.3</v>
      </c>
      <c r="AI12" s="18" t="n">
        <v>17.1</v>
      </c>
      <c r="AJ12" s="99"/>
    </row>
    <row r="13" customFormat="false" ht="14.4" hidden="false" customHeight="false" outlineLevel="0" collapsed="false">
      <c r="A13" s="0" t="s">
        <v>10</v>
      </c>
      <c r="B13" s="18" t="n">
        <v>1.7</v>
      </c>
      <c r="C13" s="18" t="n">
        <v>2.1</v>
      </c>
      <c r="D13" s="18" t="n">
        <v>1.8</v>
      </c>
      <c r="E13" s="18" t="n">
        <v>2.1</v>
      </c>
      <c r="F13" s="19" t="n">
        <v>2.3</v>
      </c>
      <c r="G13" s="18" t="n">
        <v>2.2</v>
      </c>
      <c r="H13" s="18" t="n">
        <v>2.9</v>
      </c>
      <c r="I13" s="18" t="n">
        <v>1.4</v>
      </c>
      <c r="J13" s="18" t="n">
        <v>1.8</v>
      </c>
      <c r="K13" s="18" t="n">
        <v>1.9</v>
      </c>
      <c r="L13" s="99"/>
      <c r="M13" s="0" t="s">
        <v>10</v>
      </c>
      <c r="N13" s="18" t="n">
        <v>2.8</v>
      </c>
      <c r="O13" s="18" t="n">
        <v>1.74</v>
      </c>
      <c r="P13" s="18" t="n">
        <v>2</v>
      </c>
      <c r="Q13" s="18" t="n">
        <v>1.8</v>
      </c>
      <c r="R13" s="19" t="n">
        <v>1.4</v>
      </c>
      <c r="S13" s="18" t="n">
        <v>1</v>
      </c>
      <c r="T13" s="99"/>
      <c r="U13" s="0" t="s">
        <v>10</v>
      </c>
      <c r="V13" s="18" t="n">
        <v>1.6</v>
      </c>
      <c r="W13" s="18" t="n">
        <v>2</v>
      </c>
      <c r="X13" s="18" t="n">
        <v>1.6</v>
      </c>
      <c r="Y13" s="18" t="n">
        <v>1.5</v>
      </c>
      <c r="Z13" s="19" t="n">
        <v>0.84</v>
      </c>
      <c r="AA13" s="18" t="n">
        <v>1.8</v>
      </c>
      <c r="AB13" s="99"/>
      <c r="AC13" s="0" t="s">
        <v>10</v>
      </c>
      <c r="AD13" s="20" t="n">
        <v>1.9</v>
      </c>
      <c r="AE13" s="20" t="n">
        <v>1</v>
      </c>
      <c r="AF13" s="20" t="n">
        <v>1.2</v>
      </c>
      <c r="AG13" s="20" t="n">
        <v>1.7</v>
      </c>
      <c r="AH13" s="21" t="n">
        <v>2</v>
      </c>
      <c r="AI13" s="20" t="n">
        <v>0.8</v>
      </c>
      <c r="AJ13" s="99"/>
    </row>
    <row r="14" customFormat="false" ht="14.4" hidden="false" customHeight="false" outlineLevel="0" collapsed="false">
      <c r="A14" s="109"/>
      <c r="B14" s="11"/>
      <c r="C14" s="11"/>
      <c r="D14" s="11"/>
      <c r="E14" s="11"/>
      <c r="F14" s="12"/>
      <c r="L14" s="99"/>
      <c r="M14" s="109"/>
      <c r="N14" s="11"/>
      <c r="O14" s="11"/>
      <c r="P14" s="11"/>
      <c r="Q14" s="11"/>
      <c r="R14" s="12"/>
      <c r="T14" s="99"/>
      <c r="U14" s="109" t="s">
        <v>203</v>
      </c>
      <c r="V14" s="11"/>
      <c r="W14" s="11"/>
      <c r="X14" s="11"/>
      <c r="Y14" s="11"/>
      <c r="Z14" s="12"/>
      <c r="AB14" s="99"/>
      <c r="AC14" s="109"/>
      <c r="AD14" s="11"/>
      <c r="AE14" s="11"/>
      <c r="AF14" s="11"/>
      <c r="AG14" s="11"/>
      <c r="AH14" s="12"/>
      <c r="AJ14" s="99"/>
    </row>
    <row r="15" customFormat="false" ht="14.4" hidden="false" customHeight="false" outlineLevel="0" collapsed="false">
      <c r="A15" s="0" t="s">
        <v>9</v>
      </c>
      <c r="B15" s="11" t="n">
        <v>0</v>
      </c>
      <c r="C15" s="11" t="n">
        <v>0.136</v>
      </c>
      <c r="D15" s="11" t="n">
        <v>0.297</v>
      </c>
      <c r="E15" s="11" t="n">
        <v>0.229</v>
      </c>
      <c r="F15" s="11" t="n">
        <f aca="false">1-0.0701</f>
        <v>0.9299</v>
      </c>
      <c r="G15" s="11" t="n">
        <v>0</v>
      </c>
      <c r="H15" s="11" t="n">
        <v>0.0791</v>
      </c>
      <c r="I15" s="11" t="n">
        <v>0.296</v>
      </c>
      <c r="J15" s="11" t="n">
        <v>0.219</v>
      </c>
      <c r="K15" s="11" t="n">
        <v>0.851</v>
      </c>
      <c r="L15" s="99"/>
      <c r="M15" s="0" t="s">
        <v>9</v>
      </c>
      <c r="N15" s="11" t="n">
        <v>0</v>
      </c>
      <c r="O15" s="11" t="n">
        <v>0.0672</v>
      </c>
      <c r="P15" s="11" t="n">
        <v>0.00927</v>
      </c>
      <c r="Q15" s="11" t="n">
        <v>0.0137</v>
      </c>
      <c r="R15" s="11" t="n">
        <v>0.529</v>
      </c>
      <c r="S15" s="11" t="n">
        <v>0.546</v>
      </c>
      <c r="T15" s="99"/>
      <c r="U15" s="0" t="s">
        <v>9</v>
      </c>
      <c r="V15" s="11" t="n">
        <v>0</v>
      </c>
      <c r="W15" s="11" t="n">
        <v>0.0289</v>
      </c>
      <c r="X15" s="11" t="n">
        <v>0.0777</v>
      </c>
      <c r="Y15" s="11" t="n">
        <v>0.0965</v>
      </c>
      <c r="Z15" s="11" t="n">
        <v>0.542</v>
      </c>
      <c r="AA15" s="11" t="n">
        <v>0.874</v>
      </c>
      <c r="AB15" s="99"/>
      <c r="AC15" s="0" t="s">
        <v>9</v>
      </c>
      <c r="AD15" s="11" t="n">
        <v>0</v>
      </c>
      <c r="AE15" s="11" t="n">
        <v>0.0214</v>
      </c>
      <c r="AF15" s="11" t="n">
        <v>0.0566</v>
      </c>
      <c r="AG15" s="11" t="n">
        <v>0.0711</v>
      </c>
      <c r="AH15" s="11" t="n">
        <v>0.615</v>
      </c>
      <c r="AI15" s="11" t="n">
        <v>0.568</v>
      </c>
      <c r="AJ15" s="99"/>
    </row>
    <row r="16" customFormat="false" ht="14.4" hidden="false" customHeight="false" outlineLevel="0" collapsed="false">
      <c r="A16" s="0" t="s">
        <v>10</v>
      </c>
      <c r="B16" s="11" t="n">
        <v>0</v>
      </c>
      <c r="C16" s="11" t="n">
        <v>0.00024</v>
      </c>
      <c r="D16" s="11" t="n">
        <v>0.003</v>
      </c>
      <c r="E16" s="11" t="n">
        <v>0.0023</v>
      </c>
      <c r="F16" s="11" t="n">
        <v>0.033</v>
      </c>
      <c r="G16" s="11" t="n">
        <v>0</v>
      </c>
      <c r="H16" s="11" t="n">
        <v>0.016</v>
      </c>
      <c r="I16" s="11" t="n">
        <v>0.023</v>
      </c>
      <c r="J16" s="11" t="n">
        <v>0.024</v>
      </c>
      <c r="K16" s="11" t="n">
        <v>0.0213</v>
      </c>
      <c r="L16" s="99"/>
      <c r="M16" s="0" t="s">
        <v>10</v>
      </c>
      <c r="N16" s="11" t="n">
        <v>0</v>
      </c>
      <c r="O16" s="11" t="n">
        <v>0.0179</v>
      </c>
      <c r="P16" s="11" t="n">
        <v>0.0137</v>
      </c>
      <c r="Q16" s="11" t="n">
        <v>0.0142</v>
      </c>
      <c r="R16" s="11" t="n">
        <v>0.0114</v>
      </c>
      <c r="S16" s="11" t="n">
        <v>0.00979</v>
      </c>
      <c r="T16" s="99"/>
      <c r="U16" s="0" t="s">
        <v>10</v>
      </c>
      <c r="V16" s="11" t="n">
        <v>0</v>
      </c>
      <c r="W16" s="11" t="n">
        <v>0.0137</v>
      </c>
      <c r="X16" s="11" t="n">
        <v>0.00401</v>
      </c>
      <c r="Y16" s="11" t="n">
        <v>0.00534</v>
      </c>
      <c r="Z16" s="11" t="n">
        <v>0.0108</v>
      </c>
      <c r="AA16" s="11" t="n">
        <v>0.0134</v>
      </c>
      <c r="AB16" s="99"/>
      <c r="AC16" s="0" t="s">
        <v>10</v>
      </c>
      <c r="AD16" s="11" t="n">
        <v>0</v>
      </c>
      <c r="AE16" s="11"/>
      <c r="AF16" s="11"/>
      <c r="AG16" s="11"/>
      <c r="AH16" s="11"/>
      <c r="AI16" s="11"/>
      <c r="AJ16" s="99"/>
    </row>
    <row r="17" customFormat="false" ht="14.4" hidden="false" customHeight="false" outlineLevel="0" collapsed="false">
      <c r="A17" s="0" t="s">
        <v>11</v>
      </c>
      <c r="B17" s="11" t="n">
        <v>-0.266</v>
      </c>
      <c r="C17" s="11" t="n">
        <v>-0.122</v>
      </c>
      <c r="D17" s="11" t="n">
        <v>0.0383</v>
      </c>
      <c r="E17" s="11" t="n">
        <v>0.0237</v>
      </c>
      <c r="F17" s="12" t="n">
        <v>0.695</v>
      </c>
      <c r="G17" s="11" t="n">
        <v>-0.264</v>
      </c>
      <c r="H17" s="11" t="n">
        <v>-0.181</v>
      </c>
      <c r="I17" s="11" t="n">
        <v>-0.959</v>
      </c>
      <c r="J17" s="11" t="n">
        <v>-0.979</v>
      </c>
      <c r="K17" s="11" t="n">
        <v>0.474</v>
      </c>
      <c r="L17" s="99"/>
      <c r="M17" s="0" t="s">
        <v>11</v>
      </c>
      <c r="N17" s="11" t="n">
        <v>-0.271</v>
      </c>
      <c r="O17" s="11" t="n">
        <v>-0.226</v>
      </c>
      <c r="P17" s="11" t="n">
        <v>-0.183</v>
      </c>
      <c r="Q17" s="11" t="n">
        <v>-0.157</v>
      </c>
      <c r="R17" s="12" t="n">
        <v>0.256</v>
      </c>
      <c r="S17" s="11" t="n">
        <v>0.346</v>
      </c>
      <c r="T17" s="99"/>
      <c r="U17" s="0" t="s">
        <v>11</v>
      </c>
      <c r="V17" s="11" t="n">
        <v>-0.271</v>
      </c>
      <c r="W17" s="11" t="n">
        <v>-0.25</v>
      </c>
      <c r="X17" s="11" t="n">
        <v>-0.129</v>
      </c>
      <c r="Y17" s="11" t="n">
        <v>-0.114</v>
      </c>
      <c r="Z17" s="12" t="n">
        <v>0.326</v>
      </c>
      <c r="AA17" s="11" t="n">
        <v>0.473</v>
      </c>
      <c r="AB17" s="99"/>
      <c r="AC17" s="0" t="s">
        <v>11</v>
      </c>
      <c r="AD17" s="11" t="n">
        <v>-0.264</v>
      </c>
      <c r="AE17" s="11" t="n">
        <v>-0.228</v>
      </c>
      <c r="AF17" s="11" t="n">
        <v>-0.139</v>
      </c>
      <c r="AG17" s="11" t="n">
        <v>-0.118</v>
      </c>
      <c r="AH17" s="12" t="n">
        <v>0.389</v>
      </c>
      <c r="AI17" s="11" t="n">
        <v>0.358</v>
      </c>
      <c r="AJ17" s="99"/>
    </row>
    <row r="18" customFormat="false" ht="14.4" hidden="false" customHeight="false" outlineLevel="0" collapsed="false">
      <c r="A18" s="0" t="s">
        <v>10</v>
      </c>
      <c r="B18" s="11" t="n">
        <v>0.0027</v>
      </c>
      <c r="C18" s="11" t="n">
        <v>0.015</v>
      </c>
      <c r="D18" s="11" t="n">
        <v>0.01</v>
      </c>
      <c r="E18" s="11" t="n">
        <v>0.0038</v>
      </c>
      <c r="F18" s="12" t="n">
        <v>0.011</v>
      </c>
      <c r="G18" s="11" t="n">
        <v>0.018</v>
      </c>
      <c r="H18" s="11" t="n">
        <v>0.019</v>
      </c>
      <c r="I18" s="11" t="n">
        <v>0.03</v>
      </c>
      <c r="J18" s="11" t="n">
        <v>0.034</v>
      </c>
      <c r="K18" s="11" t="n">
        <v>0.08</v>
      </c>
      <c r="L18" s="99"/>
      <c r="M18" s="0" t="s">
        <v>10</v>
      </c>
      <c r="N18" s="11" t="n">
        <v>0.00736</v>
      </c>
      <c r="O18" s="11" t="n">
        <v>0.0264</v>
      </c>
      <c r="P18" s="11" t="n">
        <v>0.0254</v>
      </c>
      <c r="Q18" s="11" t="n">
        <v>0.0187</v>
      </c>
      <c r="R18" s="12" t="n">
        <v>0.0338</v>
      </c>
      <c r="S18" s="11" t="n">
        <v>0.0177</v>
      </c>
      <c r="T18" s="99"/>
      <c r="U18" s="0" t="s">
        <v>10</v>
      </c>
      <c r="V18" s="11" t="n">
        <v>0.00854</v>
      </c>
      <c r="W18" s="11" t="n">
        <v>0.0175</v>
      </c>
      <c r="X18" s="11" t="n">
        <v>0.00499</v>
      </c>
      <c r="Y18" s="11" t="n">
        <v>0.00425</v>
      </c>
      <c r="Z18" s="12" t="n">
        <v>0.0142</v>
      </c>
      <c r="AA18" s="11" t="n">
        <v>0.0176</v>
      </c>
      <c r="AB18" s="99"/>
      <c r="AC18" s="0" t="s">
        <v>10</v>
      </c>
      <c r="AD18" s="11"/>
      <c r="AE18" s="11"/>
      <c r="AF18" s="11"/>
      <c r="AG18" s="11"/>
      <c r="AH18" s="12"/>
      <c r="AI18" s="11"/>
      <c r="AJ18" s="99"/>
    </row>
    <row r="19" customFormat="false" ht="14.4" hidden="false" customHeight="false" outlineLevel="0" collapsed="false">
      <c r="A19" s="0" t="s">
        <v>12</v>
      </c>
      <c r="B19" s="11" t="n">
        <v>0.352</v>
      </c>
      <c r="C19" s="11" t="n">
        <v>0.406</v>
      </c>
      <c r="D19" s="11" t="n">
        <v>0.637</v>
      </c>
      <c r="E19" s="11" t="n">
        <v>0.507</v>
      </c>
      <c r="F19" s="12" t="n">
        <v>0.216</v>
      </c>
      <c r="G19" s="11" t="n">
        <v>0.319</v>
      </c>
      <c r="H19" s="11" t="n">
        <v>0.352</v>
      </c>
      <c r="I19" s="11" t="n">
        <v>0.647</v>
      </c>
      <c r="J19" s="11" t="n">
        <v>0.468</v>
      </c>
      <c r="K19" s="11" t="n">
        <v>0.315</v>
      </c>
      <c r="L19" s="99"/>
      <c r="M19" s="0" t="s">
        <v>12</v>
      </c>
      <c r="N19" s="11" t="n">
        <v>0.307</v>
      </c>
      <c r="O19" s="11" t="n">
        <v>0.389</v>
      </c>
      <c r="P19" s="11" t="n">
        <v>0.342</v>
      </c>
      <c r="Q19" s="11" t="n">
        <v>0.326</v>
      </c>
      <c r="R19" s="12" t="n">
        <v>0.818</v>
      </c>
      <c r="S19" s="11" t="n">
        <v>0.818</v>
      </c>
      <c r="T19" s="99"/>
      <c r="U19" s="0" t="s">
        <v>12</v>
      </c>
      <c r="V19" s="11" t="n">
        <v>0.31</v>
      </c>
      <c r="W19" s="11" t="n">
        <v>0.338</v>
      </c>
      <c r="X19" s="11" t="n">
        <v>0.365</v>
      </c>
      <c r="Y19" s="11" t="n">
        <v>0.395</v>
      </c>
      <c r="Z19" s="12" t="n">
        <v>0.783</v>
      </c>
      <c r="AA19" s="11" t="n">
        <v>0.295</v>
      </c>
      <c r="AB19" s="99"/>
      <c r="AC19" s="0" t="s">
        <v>12</v>
      </c>
      <c r="AD19" s="11" t="n">
        <v>0.291</v>
      </c>
      <c r="AE19" s="11" t="n">
        <v>0.324</v>
      </c>
      <c r="AF19" s="11" t="n">
        <v>0.345</v>
      </c>
      <c r="AG19" s="11" t="n">
        <v>0.356</v>
      </c>
      <c r="AH19" s="12" t="n">
        <v>0.799</v>
      </c>
      <c r="AI19" s="11" t="n">
        <v>0.808</v>
      </c>
      <c r="AJ19" s="99"/>
    </row>
    <row r="20" customFormat="false" ht="14.4" hidden="false" customHeight="false" outlineLevel="0" collapsed="false">
      <c r="A20" s="0" t="s">
        <v>10</v>
      </c>
      <c r="B20" s="11" t="n">
        <v>0.011</v>
      </c>
      <c r="C20" s="11" t="n">
        <v>0.0086</v>
      </c>
      <c r="D20" s="11" t="n">
        <v>0.033</v>
      </c>
      <c r="E20" s="11" t="n">
        <v>0.0081</v>
      </c>
      <c r="F20" s="12" t="n">
        <v>0.087</v>
      </c>
      <c r="G20" s="11" t="n">
        <v>0.017</v>
      </c>
      <c r="H20" s="11" t="n">
        <v>0.02</v>
      </c>
      <c r="I20" s="11" t="n">
        <v>0.043</v>
      </c>
      <c r="J20" s="11" t="n">
        <v>0.02</v>
      </c>
      <c r="K20" s="11" t="n">
        <v>0.056</v>
      </c>
      <c r="L20" s="99"/>
      <c r="M20" s="0" t="s">
        <v>10</v>
      </c>
      <c r="N20" s="11" t="n">
        <v>0.0109</v>
      </c>
      <c r="O20" s="11" t="n">
        <v>0.013</v>
      </c>
      <c r="P20" s="11" t="n">
        <v>0.0244</v>
      </c>
      <c r="Q20" s="11" t="n">
        <v>0.0303</v>
      </c>
      <c r="R20" s="12" t="n">
        <v>0.0166</v>
      </c>
      <c r="S20" s="11" t="n">
        <v>0.23</v>
      </c>
      <c r="T20" s="99"/>
      <c r="U20" s="0" t="s">
        <v>10</v>
      </c>
      <c r="V20" s="11" t="n">
        <v>0.00842</v>
      </c>
      <c r="W20" s="11" t="n">
        <v>0.0114</v>
      </c>
      <c r="X20" s="11" t="n">
        <v>0.0213</v>
      </c>
      <c r="Y20" s="11" t="n">
        <v>0.0192</v>
      </c>
      <c r="Z20" s="12" t="n">
        <v>0.0103</v>
      </c>
      <c r="AA20" s="11" t="n">
        <v>0.0469</v>
      </c>
      <c r="AB20" s="99"/>
      <c r="AC20" s="0" t="s">
        <v>10</v>
      </c>
      <c r="AD20" s="11"/>
      <c r="AE20" s="11"/>
      <c r="AF20" s="11"/>
      <c r="AG20" s="11"/>
      <c r="AH20" s="12"/>
      <c r="AI20" s="11"/>
      <c r="AJ20" s="99"/>
    </row>
    <row r="21" customFormat="false" ht="14.4" hidden="false" customHeight="false" outlineLevel="0" collapsed="false">
      <c r="A21" s="0" t="s">
        <v>13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99"/>
      <c r="M21" s="0" t="s">
        <v>13</v>
      </c>
      <c r="N21" s="11"/>
      <c r="O21" s="11"/>
      <c r="P21" s="11"/>
      <c r="Q21" s="11"/>
      <c r="R21" s="11"/>
      <c r="S21" s="11"/>
      <c r="T21" s="99"/>
      <c r="U21" s="0" t="s">
        <v>13</v>
      </c>
      <c r="V21" s="11"/>
      <c r="W21" s="11"/>
      <c r="X21" s="11"/>
      <c r="Y21" s="11"/>
      <c r="Z21" s="11"/>
      <c r="AA21" s="11"/>
      <c r="AB21" s="99"/>
      <c r="AC21" s="0" t="s">
        <v>13</v>
      </c>
      <c r="AD21" s="11"/>
      <c r="AE21" s="11"/>
      <c r="AF21" s="11"/>
      <c r="AG21" s="11"/>
      <c r="AH21" s="11"/>
      <c r="AI21" s="11"/>
      <c r="AJ21" s="99"/>
    </row>
    <row r="22" customFormat="false" ht="14.4" hidden="false" customHeight="false" outlineLevel="0" collapsed="false">
      <c r="A22" s="0" t="s">
        <v>14</v>
      </c>
      <c r="B22" s="11" t="n">
        <v>9.43</v>
      </c>
      <c r="C22" s="14" t="s">
        <v>204</v>
      </c>
      <c r="D22" s="11"/>
      <c r="E22" s="11"/>
      <c r="F22" s="12"/>
      <c r="G22" s="11" t="n">
        <v>9.03</v>
      </c>
      <c r="H22" s="14" t="s">
        <v>123</v>
      </c>
      <c r="I22" s="11"/>
      <c r="J22" s="11"/>
      <c r="K22" s="11"/>
      <c r="L22" s="99"/>
      <c r="M22" s="0" t="s">
        <v>14</v>
      </c>
      <c r="N22" s="11" t="n">
        <v>8.94</v>
      </c>
      <c r="O22" s="14" t="s">
        <v>59</v>
      </c>
      <c r="P22" s="11"/>
      <c r="Q22" s="11"/>
      <c r="R22" s="12"/>
      <c r="S22" s="11"/>
      <c r="T22" s="99"/>
      <c r="U22" s="0" t="s">
        <v>14</v>
      </c>
      <c r="V22" s="11" t="n">
        <v>6.94</v>
      </c>
      <c r="W22" s="14" t="s">
        <v>205</v>
      </c>
      <c r="X22" s="11"/>
      <c r="Y22" s="11"/>
      <c r="Z22" s="12"/>
      <c r="AA22" s="11"/>
      <c r="AB22" s="99"/>
      <c r="AC22" s="0" t="s">
        <v>14</v>
      </c>
      <c r="AD22" s="11" t="n">
        <v>7.7</v>
      </c>
      <c r="AE22" s="14" t="s">
        <v>59</v>
      </c>
      <c r="AF22" s="11"/>
      <c r="AG22" s="11"/>
      <c r="AH22" s="12"/>
      <c r="AI22" s="11"/>
      <c r="AJ22" s="99"/>
    </row>
    <row r="23" customFormat="false" ht="14.4" hidden="false" customHeight="false" outlineLevel="0" collapsed="false">
      <c r="A23" s="0" t="s">
        <v>10</v>
      </c>
      <c r="B23" s="11" t="n">
        <v>0.076</v>
      </c>
      <c r="C23" s="11"/>
      <c r="D23" s="11"/>
      <c r="E23" s="11"/>
      <c r="F23" s="12"/>
      <c r="G23" s="11" t="n">
        <v>0.24</v>
      </c>
      <c r="H23" s="11"/>
      <c r="I23" s="11"/>
      <c r="J23" s="11"/>
      <c r="K23" s="11"/>
      <c r="L23" s="99"/>
      <c r="M23" s="0" t="s">
        <v>10</v>
      </c>
      <c r="N23" s="11" t="n">
        <v>0.231</v>
      </c>
      <c r="O23" s="11"/>
      <c r="P23" s="11"/>
      <c r="Q23" s="11"/>
      <c r="R23" s="12"/>
      <c r="S23" s="11"/>
      <c r="T23" s="99"/>
      <c r="U23" s="0" t="s">
        <v>10</v>
      </c>
      <c r="V23" s="11" t="n">
        <v>0.169</v>
      </c>
      <c r="W23" s="11"/>
      <c r="X23" s="11"/>
      <c r="Y23" s="11"/>
      <c r="Z23" s="12"/>
      <c r="AA23" s="11"/>
      <c r="AB23" s="99"/>
      <c r="AC23" s="0" t="s">
        <v>10</v>
      </c>
      <c r="AD23" s="11" t="n">
        <v>0.12</v>
      </c>
      <c r="AE23" s="11"/>
      <c r="AF23" s="11"/>
      <c r="AG23" s="11"/>
      <c r="AH23" s="12"/>
      <c r="AI23" s="11"/>
      <c r="AJ23" s="99"/>
    </row>
    <row r="24" customFormat="false" ht="14.4" hidden="false" customHeight="false" outlineLevel="0" collapsed="false">
      <c r="A24" s="17" t="s">
        <v>16</v>
      </c>
      <c r="B24" s="11" t="n">
        <v>52</v>
      </c>
      <c r="C24" s="11" t="n">
        <v>61.3</v>
      </c>
      <c r="D24" s="11" t="n">
        <v>38.8</v>
      </c>
      <c r="E24" s="11" t="n">
        <v>45.3</v>
      </c>
      <c r="F24" s="12" t="n">
        <v>30.8</v>
      </c>
      <c r="G24" s="11" t="n">
        <v>47</v>
      </c>
      <c r="H24" s="11" t="n">
        <v>57.3</v>
      </c>
      <c r="I24" s="11" t="n">
        <v>35.6</v>
      </c>
      <c r="J24" s="11" t="n">
        <v>33.6</v>
      </c>
      <c r="K24" s="11" t="n">
        <v>46.8</v>
      </c>
      <c r="L24" s="99"/>
      <c r="M24" s="17" t="s">
        <v>16</v>
      </c>
      <c r="N24" s="11" t="n">
        <v>49.5</v>
      </c>
      <c r="O24" s="11" t="n">
        <v>52.8</v>
      </c>
      <c r="P24" s="11" t="n">
        <v>30.6</v>
      </c>
      <c r="Q24" s="11" t="n">
        <v>30.6</v>
      </c>
      <c r="R24" s="12" t="n">
        <v>30.5</v>
      </c>
      <c r="S24" s="11" t="n">
        <v>21.3</v>
      </c>
      <c r="T24" s="99"/>
      <c r="U24" s="17" t="s">
        <v>16</v>
      </c>
      <c r="V24" s="11" t="n">
        <v>48.3</v>
      </c>
      <c r="W24" s="11" t="n">
        <v>45.4</v>
      </c>
      <c r="X24" s="11" t="n">
        <v>27.6</v>
      </c>
      <c r="Y24" s="11" t="n">
        <v>28.2</v>
      </c>
      <c r="Z24" s="12" t="n">
        <v>23.6</v>
      </c>
      <c r="AA24" s="11" t="n">
        <v>41.4</v>
      </c>
      <c r="AB24" s="99"/>
      <c r="AC24" s="17" t="s">
        <v>16</v>
      </c>
      <c r="AD24" s="11" t="n">
        <v>10.5</v>
      </c>
      <c r="AE24" s="11" t="n">
        <v>50.1</v>
      </c>
      <c r="AF24" s="11" t="n">
        <v>34.8</v>
      </c>
      <c r="AG24" s="11" t="n">
        <v>36.6</v>
      </c>
      <c r="AH24" s="12" t="n">
        <v>20.5</v>
      </c>
      <c r="AI24" s="11" t="n">
        <v>19.2</v>
      </c>
      <c r="AJ24" s="99"/>
    </row>
    <row r="25" customFormat="false" ht="14.4" hidden="false" customHeight="false" outlineLevel="0" collapsed="false">
      <c r="A25" s="0" t="s">
        <v>10</v>
      </c>
      <c r="B25" s="13" t="n">
        <v>0</v>
      </c>
      <c r="C25" s="11" t="n">
        <v>2.2</v>
      </c>
      <c r="D25" s="11" t="n">
        <v>4.4</v>
      </c>
      <c r="E25" s="69" t="n">
        <v>9.2</v>
      </c>
      <c r="F25" s="12" t="n">
        <v>1</v>
      </c>
      <c r="G25" s="11" t="n">
        <v>1.34</v>
      </c>
      <c r="H25" s="11" t="n">
        <v>1.95</v>
      </c>
      <c r="I25" s="11" t="n">
        <v>1.9</v>
      </c>
      <c r="J25" s="11" t="n">
        <v>1.6</v>
      </c>
      <c r="K25" s="11" t="n">
        <v>3.4</v>
      </c>
      <c r="L25" s="99"/>
      <c r="M25" s="0" t="s">
        <v>10</v>
      </c>
      <c r="N25" s="13" t="n">
        <v>2.2</v>
      </c>
      <c r="O25" s="11" t="n">
        <v>1.9</v>
      </c>
      <c r="P25" s="11" t="n">
        <v>1.3</v>
      </c>
      <c r="Q25" s="69" t="n">
        <v>1.3</v>
      </c>
      <c r="R25" s="12" t="n">
        <v>1.1</v>
      </c>
      <c r="S25" s="11" t="n">
        <v>0.8</v>
      </c>
      <c r="T25" s="99"/>
      <c r="U25" s="0" t="s">
        <v>10</v>
      </c>
      <c r="V25" s="13" t="n">
        <v>1.3</v>
      </c>
      <c r="W25" s="11" t="n">
        <v>1.4</v>
      </c>
      <c r="X25" s="11" t="n">
        <v>1.2</v>
      </c>
      <c r="Y25" s="69" t="n">
        <v>0.97</v>
      </c>
      <c r="Z25" s="12" t="n">
        <v>1.1</v>
      </c>
      <c r="AA25" s="11" t="n">
        <v>1.5</v>
      </c>
      <c r="AB25" s="99"/>
      <c r="AC25" s="0" t="s">
        <v>10</v>
      </c>
      <c r="AD25" s="13" t="n">
        <v>1.3</v>
      </c>
      <c r="AE25" s="11" t="n">
        <v>1.9</v>
      </c>
      <c r="AF25" s="11" t="n">
        <v>1.3</v>
      </c>
      <c r="AG25" s="69" t="n">
        <v>1.5</v>
      </c>
      <c r="AH25" s="12" t="n">
        <v>1.2</v>
      </c>
      <c r="AI25" s="11" t="n">
        <v>1.2</v>
      </c>
      <c r="AJ25" s="99"/>
    </row>
    <row r="26" customFormat="false" ht="14.4" hidden="false" customHeight="false" outlineLevel="0" collapsed="false">
      <c r="F26" s="1"/>
      <c r="L26" s="99"/>
      <c r="R26" s="1"/>
      <c r="T26" s="99"/>
      <c r="Z26" s="1"/>
      <c r="AB26" s="99"/>
      <c r="AH26" s="1"/>
      <c r="AJ26" s="99"/>
    </row>
    <row r="27" customFormat="false" ht="14.4" hidden="false" customHeight="false" outlineLevel="0" collapsed="false">
      <c r="A27" s="2" t="s">
        <v>206</v>
      </c>
      <c r="C27" s="2" t="s">
        <v>207</v>
      </c>
      <c r="F27" s="1"/>
      <c r="L27" s="99"/>
      <c r="M27" s="2"/>
      <c r="O27" s="2"/>
      <c r="R27" s="1"/>
      <c r="T27" s="99"/>
      <c r="U27" s="2"/>
      <c r="W27" s="2"/>
      <c r="Z27" s="1"/>
      <c r="AB27" s="99"/>
      <c r="AC27" s="2"/>
      <c r="AE27" s="2"/>
      <c r="AH27" s="1"/>
      <c r="AJ27" s="99"/>
    </row>
    <row r="28" customFormat="false" ht="14.4" hidden="false" customHeight="false" outlineLevel="0" collapsed="false">
      <c r="E28" s="1"/>
      <c r="L28" s="99"/>
      <c r="Q28" s="1"/>
      <c r="T28" s="99"/>
      <c r="Y28" s="1"/>
      <c r="AB28" s="99"/>
      <c r="AG28" s="1"/>
      <c r="AJ28" s="99"/>
    </row>
    <row r="29" customFormat="false" ht="14.4" hidden="false" customHeight="fals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99"/>
    </row>
    <row r="30" customFormat="false" ht="14.4" hidden="false" customHeight="false" outlineLevel="0" collapsed="false">
      <c r="L30" s="99"/>
    </row>
    <row r="31" customFormat="false" ht="14.4" hidden="false" customHeight="false" outlineLevel="0" collapsed="false">
      <c r="A31" s="18"/>
      <c r="H31" s="7"/>
      <c r="I31" s="1"/>
      <c r="J31" s="27"/>
      <c r="K31" s="28"/>
      <c r="L31" s="99"/>
    </row>
    <row r="32" customFormat="false" ht="14.4" hidden="false" customHeight="false" outlineLevel="0" collapsed="false">
      <c r="A32" s="103"/>
      <c r="H32" s="7"/>
      <c r="I32" s="1"/>
      <c r="J32" s="27"/>
      <c r="K32" s="29"/>
      <c r="L32" s="99"/>
    </row>
    <row r="33" customFormat="false" ht="14.4" hidden="false" customHeight="false" outlineLevel="0" collapsed="false">
      <c r="A33" s="2"/>
      <c r="K33" s="28"/>
      <c r="L33" s="99"/>
    </row>
    <row r="34" customFormat="false" ht="14.4" hidden="false" customHeight="false" outlineLevel="0" collapsed="false">
      <c r="A34" s="18"/>
      <c r="H34" s="6"/>
      <c r="I34" s="1"/>
      <c r="J34" s="27"/>
      <c r="K34" s="28"/>
      <c r="L34" s="99"/>
    </row>
    <row r="35" customFormat="false" ht="14.4" hidden="false" customHeight="false" outlineLevel="0" collapsed="false">
      <c r="A35" s="103"/>
      <c r="H35" s="6"/>
      <c r="I35" s="1"/>
      <c r="J35" s="27"/>
      <c r="K35" s="29"/>
      <c r="L35" s="99"/>
    </row>
    <row r="36" customFormat="false" ht="14.4" hidden="false" customHeight="false" outlineLevel="0" collapsed="false">
      <c r="K36" s="28"/>
      <c r="L36" s="99"/>
    </row>
    <row r="37" customFormat="false" ht="14.4" hidden="false" customHeight="false" outlineLevel="0" collapsed="false">
      <c r="A37" s="18"/>
      <c r="H37" s="8"/>
      <c r="I37" s="1"/>
      <c r="J37" s="27"/>
      <c r="K37" s="28"/>
      <c r="L37" s="99"/>
    </row>
    <row r="38" customFormat="false" ht="14.4" hidden="false" customHeight="false" outlineLevel="0" collapsed="false">
      <c r="A38" s="103"/>
      <c r="H38" s="8"/>
      <c r="I38" s="1"/>
      <c r="J38" s="27"/>
      <c r="K38" s="29"/>
      <c r="L38" s="99"/>
    </row>
    <row r="39" customFormat="false" ht="14.4" hidden="false" customHeight="false" outlineLevel="0" collapsed="false">
      <c r="K39" s="28"/>
      <c r="L39" s="99"/>
    </row>
    <row r="40" customFormat="false" ht="14.4" hidden="false" customHeight="false" outlineLevel="0" collapsed="false">
      <c r="A40" s="18"/>
      <c r="H40" s="9"/>
      <c r="I40" s="34"/>
      <c r="J40" s="33"/>
      <c r="K40" s="28"/>
      <c r="L40" s="99"/>
    </row>
    <row r="41" customFormat="false" ht="14.4" hidden="false" customHeight="false" outlineLevel="0" collapsed="false">
      <c r="A41" s="103"/>
      <c r="H41" s="9"/>
      <c r="I41" s="34"/>
      <c r="J41" s="33"/>
      <c r="K41" s="29"/>
      <c r="L41" s="99"/>
    </row>
    <row r="42" customFormat="false" ht="14.4" hidden="false" customHeight="false" outlineLevel="0" collapsed="false">
      <c r="A42" s="35"/>
      <c r="L42" s="99"/>
    </row>
    <row r="43" customFormat="false" ht="14.4" hidden="false" customHeight="false" outlineLevel="0" collapsed="false">
      <c r="B43" s="35"/>
      <c r="D43" s="35"/>
      <c r="E43" s="35"/>
      <c r="L43" s="99"/>
    </row>
    <row r="44" customFormat="false" ht="14.4" hidden="false" customHeight="false" outlineLevel="0" collapsed="false">
      <c r="L44" s="9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16.7125506072875"/>
    <col collapsed="false" hidden="false" max="5" min="2" style="37" width="9.10526315789474"/>
    <col collapsed="false" hidden="false" max="6" min="6" style="37" width="24.8502024291498"/>
    <col collapsed="false" hidden="false" max="1025" min="7" style="37" width="9.10526315789474"/>
  </cols>
  <sheetData>
    <row r="1" customFormat="false" ht="18.75" hidden="false" customHeight="false" outlineLevel="0" collapsed="false">
      <c r="A1" s="38" t="s">
        <v>34</v>
      </c>
      <c r="B1" s="0"/>
      <c r="C1" s="0"/>
      <c r="D1" s="0"/>
      <c r="E1" s="0"/>
      <c r="F1" s="39" t="s">
        <v>35</v>
      </c>
      <c r="G1" s="40"/>
      <c r="H1" s="0"/>
      <c r="I1" s="0"/>
      <c r="J1" s="0"/>
    </row>
    <row r="2" customFormat="false" ht="15.75" hidden="false" customHeight="false" outlineLevel="0" collapsed="false">
      <c r="A2" s="41" t="s">
        <v>2</v>
      </c>
      <c r="B2" s="42" t="s">
        <v>3</v>
      </c>
      <c r="C2" s="43" t="s">
        <v>4</v>
      </c>
      <c r="D2" s="44" t="s">
        <v>5</v>
      </c>
      <c r="E2" s="45" t="s">
        <v>6</v>
      </c>
      <c r="F2" s="46" t="s">
        <v>7</v>
      </c>
      <c r="G2" s="46" t="s">
        <v>8</v>
      </c>
      <c r="H2" s="43"/>
      <c r="I2" s="44"/>
      <c r="J2" s="45"/>
    </row>
    <row r="3" customFormat="false" ht="15" hidden="false" customHeight="false" outlineLevel="0" collapsed="false">
      <c r="A3" s="37" t="s">
        <v>9</v>
      </c>
      <c r="B3" s="47" t="n">
        <v>0</v>
      </c>
      <c r="C3" s="48" t="n">
        <v>0.0627</v>
      </c>
      <c r="D3" s="48" t="n">
        <v>0.108</v>
      </c>
      <c r="E3" s="48" t="n">
        <v>0.109</v>
      </c>
      <c r="F3" s="48" t="n">
        <v>0.565</v>
      </c>
      <c r="G3" s="48" t="n">
        <v>0.597</v>
      </c>
      <c r="H3" s="0"/>
      <c r="I3" s="0"/>
      <c r="J3" s="0"/>
    </row>
    <row r="4" customFormat="false" ht="15" hidden="false" customHeight="false" outlineLevel="0" collapsed="false">
      <c r="A4" s="37" t="s">
        <v>10</v>
      </c>
      <c r="B4" s="47"/>
      <c r="C4" s="48"/>
      <c r="D4" s="48"/>
      <c r="E4" s="48"/>
      <c r="F4" s="48"/>
      <c r="G4" s="48"/>
      <c r="H4" s="0"/>
      <c r="I4" s="0"/>
      <c r="J4" s="0"/>
    </row>
    <row r="5" customFormat="false" ht="15" hidden="false" customHeight="false" outlineLevel="0" collapsed="false">
      <c r="A5" s="37" t="s">
        <v>11</v>
      </c>
      <c r="B5" s="48" t="n">
        <v>-0.262</v>
      </c>
      <c r="C5" s="48" t="n">
        <v>-0.195</v>
      </c>
      <c r="D5" s="48" t="n">
        <v>-0.11</v>
      </c>
      <c r="E5" s="48" t="n">
        <v>-0.087</v>
      </c>
      <c r="F5" s="48" t="n">
        <v>0.348</v>
      </c>
      <c r="G5" s="48" t="n">
        <v>0.39</v>
      </c>
      <c r="H5" s="0"/>
      <c r="I5" s="0"/>
      <c r="J5" s="0"/>
    </row>
    <row r="6" customFormat="false" ht="15" hidden="false" customHeight="false" outlineLevel="0" collapsed="false">
      <c r="A6" s="37" t="s">
        <v>10</v>
      </c>
      <c r="B6" s="48"/>
      <c r="C6" s="48"/>
      <c r="D6" s="48"/>
      <c r="E6" s="48"/>
      <c r="F6" s="48"/>
      <c r="G6" s="48"/>
      <c r="H6" s="0"/>
      <c r="I6" s="0"/>
      <c r="J6" s="0"/>
    </row>
    <row r="7" customFormat="false" ht="15" hidden="false" customHeight="false" outlineLevel="0" collapsed="false">
      <c r="A7" s="37" t="s">
        <v>12</v>
      </c>
      <c r="B7" s="48" t="n">
        <v>0.294</v>
      </c>
      <c r="C7" s="48" t="n">
        <v>0.369</v>
      </c>
      <c r="D7" s="48" t="n">
        <v>0.414</v>
      </c>
      <c r="E7" s="48" t="n">
        <v>0.384</v>
      </c>
      <c r="F7" s="48" t="n">
        <v>0.822</v>
      </c>
      <c r="G7" s="48" t="n">
        <v>0.838</v>
      </c>
      <c r="H7" s="0"/>
      <c r="I7" s="0"/>
      <c r="J7" s="0"/>
    </row>
    <row r="8" customFormat="false" ht="15" hidden="false" customHeight="false" outlineLevel="0" collapsed="false">
      <c r="A8" s="37" t="s">
        <v>10</v>
      </c>
      <c r="B8" s="48"/>
      <c r="C8" s="48"/>
      <c r="D8" s="48"/>
      <c r="E8" s="48"/>
      <c r="F8" s="48"/>
      <c r="G8" s="48"/>
      <c r="H8" s="0"/>
      <c r="I8" s="0"/>
      <c r="J8" s="0"/>
    </row>
    <row r="9" customFormat="false" ht="15" hidden="false" customHeight="false" outlineLevel="0" collapsed="false">
      <c r="A9" s="37" t="s">
        <v>13</v>
      </c>
      <c r="B9" s="48"/>
      <c r="C9" s="48"/>
      <c r="D9" s="48"/>
      <c r="E9" s="48"/>
      <c r="F9" s="48"/>
      <c r="G9" s="48"/>
      <c r="H9" s="0"/>
      <c r="I9" s="0"/>
      <c r="J9" s="0"/>
    </row>
    <row r="10" customFormat="false" ht="15" hidden="false" customHeight="false" outlineLevel="0" collapsed="false">
      <c r="A10" s="37" t="s">
        <v>14</v>
      </c>
      <c r="B10" s="49" t="n">
        <v>8.1</v>
      </c>
      <c r="C10" s="50" t="s">
        <v>36</v>
      </c>
      <c r="D10" s="49"/>
      <c r="E10" s="49"/>
      <c r="F10" s="49"/>
      <c r="G10" s="51"/>
      <c r="H10" s="0"/>
      <c r="I10" s="0"/>
      <c r="J10" s="0"/>
    </row>
    <row r="11" customFormat="false" ht="15" hidden="false" customHeight="false" outlineLevel="0" collapsed="false">
      <c r="A11" s="37" t="s">
        <v>10</v>
      </c>
      <c r="B11" s="49" t="n">
        <v>0.1</v>
      </c>
      <c r="C11" s="49"/>
      <c r="D11" s="49"/>
      <c r="E11" s="49"/>
      <c r="F11" s="49"/>
      <c r="G11" s="49"/>
      <c r="H11" s="0"/>
      <c r="I11" s="0"/>
      <c r="J11" s="0"/>
    </row>
    <row r="12" customFormat="false" ht="15" hidden="false" customHeight="false" outlineLevel="0" collapsed="false">
      <c r="A12" s="52" t="s">
        <v>16</v>
      </c>
      <c r="B12" s="48" t="n">
        <v>67.5</v>
      </c>
      <c r="C12" s="48" t="n">
        <v>72.7</v>
      </c>
      <c r="D12" s="48" t="n">
        <v>48.1</v>
      </c>
      <c r="E12" s="48" t="n">
        <v>47.5</v>
      </c>
      <c r="F12" s="48" t="n">
        <v>23.1</v>
      </c>
      <c r="G12" s="48" t="n">
        <v>16.4</v>
      </c>
      <c r="H12" s="0"/>
      <c r="I12" s="0"/>
      <c r="J12" s="0"/>
    </row>
    <row r="13" customFormat="false" ht="15" hidden="false" customHeight="false" outlineLevel="0" collapsed="false">
      <c r="A13" s="37" t="s">
        <v>10</v>
      </c>
      <c r="B13" s="48" t="n">
        <v>1.9</v>
      </c>
      <c r="C13" s="48" t="n">
        <v>1.7</v>
      </c>
      <c r="D13" s="48" t="n">
        <v>2.3</v>
      </c>
      <c r="E13" s="48" t="n">
        <v>1.5</v>
      </c>
      <c r="F13" s="48" t="n">
        <v>1.3</v>
      </c>
      <c r="G13" s="48" t="n">
        <v>0.6</v>
      </c>
      <c r="H13" s="0"/>
      <c r="I13" s="0"/>
      <c r="J13" s="0"/>
    </row>
    <row r="14" customFormat="false" ht="15" hidden="false" customHeight="false" outlineLevel="0" collapsed="false">
      <c r="A14" s="38"/>
      <c r="B14" s="48"/>
      <c r="C14" s="48"/>
      <c r="D14" s="48"/>
      <c r="E14" s="48"/>
      <c r="F14" s="48"/>
      <c r="G14" s="0"/>
      <c r="H14" s="0"/>
      <c r="I14" s="0"/>
      <c r="J14" s="0"/>
    </row>
    <row r="15" customFormat="false" ht="15" hidden="false" customHeight="false" outlineLevel="0" collapsed="false">
      <c r="A15" s="37" t="s">
        <v>9</v>
      </c>
      <c r="B15" s="44" t="n">
        <v>0</v>
      </c>
      <c r="C15" s="53" t="n">
        <v>0.069</v>
      </c>
      <c r="D15" s="53" t="n">
        <v>0.873</v>
      </c>
      <c r="E15" s="53" t="n">
        <v>0.865</v>
      </c>
      <c r="F15" s="53" t="n">
        <v>0.567</v>
      </c>
      <c r="G15" s="53" t="n">
        <v>0.39</v>
      </c>
      <c r="H15" s="0"/>
      <c r="I15" s="0"/>
      <c r="J15" s="0"/>
    </row>
    <row r="16" customFormat="false" ht="15" hidden="false" customHeight="false" outlineLevel="0" collapsed="false">
      <c r="A16" s="37" t="s">
        <v>10</v>
      </c>
      <c r="B16" s="44"/>
      <c r="C16" s="53"/>
      <c r="D16" s="53"/>
      <c r="E16" s="53"/>
      <c r="F16" s="53"/>
      <c r="G16" s="53"/>
      <c r="H16" s="0"/>
      <c r="I16" s="0"/>
      <c r="J16" s="0"/>
    </row>
    <row r="17" customFormat="false" ht="15" hidden="false" customHeight="false" outlineLevel="0" collapsed="false">
      <c r="A17" s="37" t="s">
        <v>11</v>
      </c>
      <c r="B17" s="53" t="n">
        <v>-0.261</v>
      </c>
      <c r="C17" s="53" t="n">
        <v>0.808</v>
      </c>
      <c r="D17" s="53" t="n">
        <v>0.589</v>
      </c>
      <c r="E17" s="53" t="n">
        <v>0.524</v>
      </c>
      <c r="F17" s="53" t="n">
        <v>0.358</v>
      </c>
      <c r="G17" s="53" t="n">
        <v>0.21</v>
      </c>
      <c r="H17" s="0"/>
      <c r="I17" s="0"/>
      <c r="J17" s="0"/>
    </row>
    <row r="18" customFormat="false" ht="15" hidden="false" customHeight="false" outlineLevel="0" collapsed="false">
      <c r="A18" s="37" t="s">
        <v>10</v>
      </c>
      <c r="B18" s="53"/>
      <c r="C18" s="53"/>
      <c r="D18" s="53"/>
      <c r="E18" s="53"/>
      <c r="F18" s="53"/>
      <c r="G18" s="53"/>
      <c r="H18" s="0"/>
      <c r="I18" s="0"/>
      <c r="J18" s="0"/>
    </row>
    <row r="19" customFormat="false" ht="15" hidden="false" customHeight="false" outlineLevel="0" collapsed="false">
      <c r="A19" s="37" t="s">
        <v>12</v>
      </c>
      <c r="B19" s="53" t="n">
        <v>0.302</v>
      </c>
      <c r="C19" s="53" t="n">
        <v>0.401</v>
      </c>
      <c r="D19" s="53" t="n">
        <v>0.16</v>
      </c>
      <c r="E19" s="53" t="n">
        <v>0.0272</v>
      </c>
      <c r="F19" s="53" t="n">
        <v>0.8</v>
      </c>
      <c r="G19" s="53" t="n">
        <v>0.567</v>
      </c>
      <c r="H19" s="0"/>
      <c r="I19" s="0"/>
      <c r="J19" s="0"/>
    </row>
    <row r="20" customFormat="false" ht="15" hidden="false" customHeight="false" outlineLevel="0" collapsed="false">
      <c r="A20" s="37" t="s">
        <v>10</v>
      </c>
      <c r="B20" s="53"/>
      <c r="C20" s="53"/>
      <c r="D20" s="53"/>
      <c r="E20" s="53"/>
      <c r="F20" s="53"/>
      <c r="G20" s="53"/>
      <c r="H20" s="0"/>
      <c r="I20" s="0"/>
      <c r="J20" s="0"/>
    </row>
    <row r="21" customFormat="false" ht="15" hidden="false" customHeight="false" outlineLevel="0" collapsed="false">
      <c r="A21" s="37" t="s">
        <v>13</v>
      </c>
      <c r="B21" s="53"/>
      <c r="C21" s="53"/>
      <c r="D21" s="53"/>
      <c r="E21" s="53"/>
      <c r="F21" s="53"/>
      <c r="G21" s="53"/>
      <c r="H21" s="0"/>
      <c r="I21" s="0"/>
      <c r="J21" s="0"/>
    </row>
    <row r="22" customFormat="false" ht="15" hidden="false" customHeight="false" outlineLevel="0" collapsed="false">
      <c r="A22" s="37" t="s">
        <v>14</v>
      </c>
      <c r="B22" s="53" t="n">
        <v>7.9</v>
      </c>
      <c r="C22" s="50" t="s">
        <v>36</v>
      </c>
      <c r="D22" s="53"/>
      <c r="E22" s="53"/>
      <c r="F22" s="53"/>
      <c r="G22" s="0"/>
      <c r="H22" s="0"/>
      <c r="I22" s="0"/>
      <c r="J22" s="0"/>
    </row>
    <row r="23" customFormat="false" ht="15" hidden="false" customHeight="false" outlineLevel="0" collapsed="false">
      <c r="A23" s="37" t="s">
        <v>10</v>
      </c>
      <c r="B23" s="54" t="n">
        <v>0.1</v>
      </c>
      <c r="C23" s="53"/>
      <c r="D23" s="53"/>
      <c r="E23" s="53"/>
      <c r="F23" s="53"/>
      <c r="G23" s="38"/>
      <c r="H23" s="0"/>
      <c r="I23" s="0"/>
      <c r="J23" s="0"/>
    </row>
    <row r="24" customFormat="false" ht="15" hidden="false" customHeight="false" outlineLevel="0" collapsed="false">
      <c r="A24" s="52" t="s">
        <v>16</v>
      </c>
      <c r="B24" s="54" t="n">
        <v>66.1</v>
      </c>
      <c r="C24" s="54" t="n">
        <v>70.1</v>
      </c>
      <c r="D24" s="54" t="n">
        <v>43.7</v>
      </c>
      <c r="E24" s="54" t="n">
        <v>45.1</v>
      </c>
      <c r="F24" s="54" t="n">
        <v>19.1</v>
      </c>
      <c r="G24" s="54" t="n">
        <v>12.7</v>
      </c>
      <c r="H24" s="0"/>
      <c r="I24" s="0"/>
      <c r="J24" s="0"/>
    </row>
    <row r="25" customFormat="false" ht="15" hidden="false" customHeight="false" outlineLevel="0" collapsed="false">
      <c r="A25" s="37" t="s">
        <v>10</v>
      </c>
      <c r="B25" s="54" t="n">
        <v>2.1</v>
      </c>
      <c r="C25" s="54" t="n">
        <v>1.6</v>
      </c>
      <c r="D25" s="54" t="n">
        <v>1.8</v>
      </c>
      <c r="E25" s="54" t="n">
        <v>2.1</v>
      </c>
      <c r="F25" s="54" t="n">
        <v>1.7</v>
      </c>
      <c r="G25" s="53" t="n">
        <v>1.1</v>
      </c>
      <c r="H25" s="0"/>
      <c r="I25" s="0"/>
      <c r="J25" s="0"/>
    </row>
    <row r="26" customFormat="false" ht="15" hidden="false" customHeight="false" outlineLevel="0" collapsed="false">
      <c r="A26" s="38"/>
      <c r="B26" s="38"/>
      <c r="C26" s="0"/>
      <c r="D26" s="0"/>
      <c r="E26" s="0"/>
      <c r="F26" s="0"/>
      <c r="G26" s="38"/>
      <c r="H26" s="0"/>
      <c r="I26" s="0"/>
      <c r="J26" s="0"/>
    </row>
    <row r="27" customFormat="false" ht="15.75" hidden="false" customHeight="false" outlineLevel="0" collapsed="false">
      <c r="A27" s="38" t="s">
        <v>37</v>
      </c>
      <c r="B27" s="0"/>
      <c r="C27" s="0"/>
      <c r="D27" s="0"/>
      <c r="E27" s="55" t="s">
        <v>7</v>
      </c>
      <c r="F27" s="38" t="s">
        <v>38</v>
      </c>
      <c r="G27" s="0"/>
      <c r="H27" s="55" t="s">
        <v>8</v>
      </c>
      <c r="I27" s="0"/>
      <c r="J27" s="0"/>
    </row>
    <row r="28" customFormat="false" ht="15" hidden="false" customHeight="false" outlineLevel="0" collapsed="false">
      <c r="A28" s="0"/>
      <c r="B28" s="37" t="s">
        <v>39</v>
      </c>
      <c r="C28" s="0"/>
      <c r="D28" s="37" t="s">
        <v>40</v>
      </c>
      <c r="E28" s="0"/>
      <c r="F28" s="0"/>
      <c r="G28" s="37" t="s">
        <v>41</v>
      </c>
      <c r="H28" s="0"/>
      <c r="I28" s="37" t="s">
        <v>42</v>
      </c>
      <c r="J28" s="0"/>
    </row>
    <row r="29" customFormat="false" ht="15" hidden="false" customHeight="false" outlineLevel="0" collapsed="false">
      <c r="A29" s="56"/>
      <c r="B29" s="0"/>
      <c r="C29" s="37" t="s">
        <v>24</v>
      </c>
      <c r="D29" s="37" t="s">
        <v>25</v>
      </c>
      <c r="E29" s="37" t="s">
        <v>26</v>
      </c>
      <c r="F29" s="56"/>
      <c r="G29" s="37" t="s">
        <v>24</v>
      </c>
      <c r="H29" s="37" t="s">
        <v>25</v>
      </c>
      <c r="I29" s="37" t="s">
        <v>26</v>
      </c>
      <c r="J29" s="0"/>
    </row>
    <row r="30" customFormat="false" ht="15" hidden="false" customHeight="false" outlineLevel="0" collapsed="false">
      <c r="A30" s="0"/>
      <c r="B30" s="0"/>
      <c r="C30" s="37" t="s">
        <v>27</v>
      </c>
      <c r="D30" s="37" t="s">
        <v>28</v>
      </c>
      <c r="E30" s="37" t="s">
        <v>29</v>
      </c>
      <c r="F30" s="57"/>
      <c r="G30" s="37" t="s">
        <v>27</v>
      </c>
      <c r="H30" s="37" t="s">
        <v>28</v>
      </c>
      <c r="I30" s="37" t="s">
        <v>29</v>
      </c>
      <c r="J30" s="0"/>
    </row>
    <row r="31" customFormat="false" ht="15" hidden="false" customHeight="false" outlineLevel="0" collapsed="false">
      <c r="A31" s="45" t="s">
        <v>43</v>
      </c>
      <c r="B31" s="43" t="s">
        <v>4</v>
      </c>
      <c r="C31" s="37" t="n">
        <v>137.1</v>
      </c>
      <c r="D31" s="58" t="n">
        <v>0.10851</v>
      </c>
      <c r="E31" s="59" t="n">
        <f aca="false">D31/(-0.045+0.0625)</f>
        <v>6.20057142857143</v>
      </c>
      <c r="F31" s="0"/>
      <c r="G31" s="60" t="n">
        <v>245.22</v>
      </c>
      <c r="H31" s="60" t="n">
        <v>0.0253</v>
      </c>
      <c r="I31" s="61" t="n">
        <f aca="false">H31/(-0.045+0.0625)</f>
        <v>1.44571428571429</v>
      </c>
      <c r="J31" s="62" t="n">
        <v>0.95</v>
      </c>
    </row>
    <row r="32" customFormat="false" ht="15" hidden="false" customHeight="false" outlineLevel="0" collapsed="false">
      <c r="A32" s="38"/>
      <c r="B32" s="43" t="s">
        <v>4</v>
      </c>
      <c r="C32" s="60"/>
      <c r="D32" s="63"/>
      <c r="E32" s="59" t="n">
        <f aca="false">D32/(-0.045+0.0625)</f>
        <v>0</v>
      </c>
      <c r="F32" s="44" t="s">
        <v>30</v>
      </c>
      <c r="G32" s="64" t="n">
        <v>128</v>
      </c>
      <c r="H32" s="37" t="n">
        <v>0.030281</v>
      </c>
      <c r="I32" s="59" t="n">
        <f aca="false">H32/(-0.045+0.0625)</f>
        <v>1.73034285714286</v>
      </c>
      <c r="J32" s="51" t="n">
        <v>2</v>
      </c>
    </row>
    <row r="33" customFormat="false" ht="15" hidden="false" customHeight="false" outlineLevel="0" collapsed="false">
      <c r="A33" s="0"/>
      <c r="B33" s="0"/>
      <c r="C33" s="0"/>
      <c r="D33" s="0"/>
      <c r="E33" s="59"/>
      <c r="F33" s="38" t="s">
        <v>44</v>
      </c>
      <c r="G33" s="0"/>
      <c r="H33" s="0"/>
      <c r="I33" s="59"/>
      <c r="J33" s="62"/>
    </row>
    <row r="34" customFormat="false" ht="15" hidden="false" customHeight="false" outlineLevel="0" collapsed="false">
      <c r="A34" s="45" t="s">
        <v>43</v>
      </c>
      <c r="B34" s="42" t="s">
        <v>3</v>
      </c>
      <c r="C34" s="37" t="n">
        <v>110.3</v>
      </c>
      <c r="D34" s="58" t="n">
        <v>0.1439</v>
      </c>
      <c r="E34" s="59" t="n">
        <f aca="false">D34/(-0.045+0.0625)</f>
        <v>8.22285714285714</v>
      </c>
      <c r="F34" s="0"/>
      <c r="G34" s="60" t="n">
        <v>208</v>
      </c>
      <c r="H34" s="60" t="n">
        <v>0.050887</v>
      </c>
      <c r="I34" s="61" t="n">
        <f aca="false">H34/(-0.045+0.0625)</f>
        <v>2.90782857142857</v>
      </c>
      <c r="J34" s="62" t="n">
        <v>1.1</v>
      </c>
    </row>
    <row r="35" customFormat="false" ht="15" hidden="false" customHeight="false" outlineLevel="0" collapsed="false">
      <c r="A35" s="38"/>
      <c r="B35" s="42" t="s">
        <v>3</v>
      </c>
      <c r="C35" s="0"/>
      <c r="D35" s="58"/>
      <c r="E35" s="59"/>
      <c r="F35" s="44" t="s">
        <v>30</v>
      </c>
      <c r="G35" s="65" t="n">
        <v>207</v>
      </c>
      <c r="H35" s="37" t="n">
        <v>0.059806</v>
      </c>
      <c r="I35" s="59" t="n">
        <f aca="false">H35/(-0.045+0.0625)</f>
        <v>3.41748571428571</v>
      </c>
      <c r="J35" s="51" t="n">
        <v>2</v>
      </c>
    </row>
    <row r="36" customFormat="false" ht="15" hidden="false" customHeight="false" outlineLevel="0" collapsed="false">
      <c r="A36" s="52"/>
      <c r="B36" s="0"/>
      <c r="C36" s="0"/>
      <c r="D36" s="0"/>
      <c r="E36" s="59"/>
      <c r="F36" s="38"/>
      <c r="G36" s="0"/>
      <c r="H36" s="0"/>
      <c r="I36" s="59"/>
      <c r="J36" s="51"/>
    </row>
    <row r="37" customFormat="false" ht="15" hidden="false" customHeight="false" outlineLevel="0" collapsed="false">
      <c r="A37" s="45" t="s">
        <v>43</v>
      </c>
      <c r="B37" s="44" t="s">
        <v>5</v>
      </c>
      <c r="C37" s="37" t="n">
        <v>66.2</v>
      </c>
      <c r="D37" s="58" t="n">
        <v>0.1029</v>
      </c>
      <c r="E37" s="59" t="n">
        <f aca="false">D37/(-0.045+0.0625)</f>
        <v>5.88</v>
      </c>
      <c r="F37" s="0"/>
      <c r="G37" s="60" t="n">
        <v>140.58</v>
      </c>
      <c r="H37" s="60" t="n">
        <v>0.10882</v>
      </c>
      <c r="I37" s="61" t="n">
        <f aca="false">H37/(-0.045+0.0625)</f>
        <v>6.21828571428572</v>
      </c>
      <c r="J37" s="62" t="n">
        <v>1.05</v>
      </c>
    </row>
    <row r="38" customFormat="false" ht="15" hidden="false" customHeight="false" outlineLevel="0" collapsed="false">
      <c r="A38" s="0"/>
      <c r="B38" s="44" t="s">
        <v>5</v>
      </c>
      <c r="C38" s="0"/>
      <c r="D38" s="58"/>
      <c r="E38" s="59"/>
      <c r="F38" s="44" t="s">
        <v>30</v>
      </c>
      <c r="G38" s="37" t="n">
        <v>138.6</v>
      </c>
      <c r="H38" s="37" t="n">
        <v>0.081773</v>
      </c>
      <c r="I38" s="59" t="n">
        <f aca="false">H38/(-0.045+0.0625)</f>
        <v>4.67274285714286</v>
      </c>
      <c r="J38" s="51" t="n">
        <v>2</v>
      </c>
    </row>
    <row r="39" customFormat="false" ht="15" hidden="false" customHeight="false" outlineLevel="0" collapsed="false">
      <c r="A39" s="52"/>
      <c r="B39" s="0"/>
      <c r="C39" s="0"/>
      <c r="D39" s="0"/>
      <c r="E39" s="59"/>
      <c r="F39" s="38" t="s">
        <v>45</v>
      </c>
      <c r="G39" s="0"/>
      <c r="H39" s="0"/>
      <c r="I39" s="59"/>
      <c r="J39" s="62"/>
    </row>
    <row r="40" customFormat="false" ht="15" hidden="false" customHeight="false" outlineLevel="0" collapsed="false">
      <c r="A40" s="45" t="s">
        <v>43</v>
      </c>
      <c r="B40" s="45" t="s">
        <v>6</v>
      </c>
      <c r="C40" s="37" t="n">
        <v>35</v>
      </c>
      <c r="D40" s="66" t="n">
        <v>0.094182</v>
      </c>
      <c r="E40" s="59" t="n">
        <f aca="false">D40/(-0.045+0.0625)</f>
        <v>5.38182857142857</v>
      </c>
      <c r="F40" s="0"/>
      <c r="G40" s="60" t="n">
        <v>109.59</v>
      </c>
      <c r="H40" s="60" t="n">
        <v>0.28707</v>
      </c>
      <c r="I40" s="61" t="n">
        <f aca="false">H40/(-0.045+0.0625)</f>
        <v>16.404</v>
      </c>
      <c r="J40" s="62" t="n">
        <v>1</v>
      </c>
    </row>
    <row r="41" customFormat="false" ht="15" hidden="false" customHeight="false" outlineLevel="0" collapsed="false">
      <c r="A41" s="0"/>
      <c r="B41" s="45" t="s">
        <v>6</v>
      </c>
      <c r="C41" s="0"/>
      <c r="D41" s="66"/>
      <c r="E41" s="59"/>
      <c r="F41" s="44" t="s">
        <v>30</v>
      </c>
      <c r="G41" s="37" t="n">
        <v>109.4</v>
      </c>
      <c r="H41" s="67" t="n">
        <v>0.21475</v>
      </c>
      <c r="I41" s="59" t="n">
        <f aca="false">H41/(-0.045+0.0625)</f>
        <v>12.2714285714286</v>
      </c>
      <c r="J41" s="51" t="n">
        <v>2</v>
      </c>
    </row>
    <row r="42" customFormat="false" ht="15" hidden="false" customHeight="false" outlineLevel="0" collapsed="false">
      <c r="A42" s="38"/>
      <c r="B42" s="67"/>
      <c r="C42" s="67"/>
      <c r="D42" s="67"/>
      <c r="E42" s="68"/>
      <c r="F42" s="38" t="s">
        <v>45</v>
      </c>
      <c r="G42" s="0"/>
    </row>
    <row r="43" customFormat="false" ht="15" hidden="false" customHeight="false" outlineLevel="0" collapsed="false">
      <c r="A43" s="37" t="s">
        <v>33</v>
      </c>
      <c r="C43" s="37" t="n">
        <v>-0.3</v>
      </c>
      <c r="D43" s="67"/>
      <c r="E43" s="67"/>
      <c r="G43" s="37" t="n">
        <v>-0.2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34</v>
      </c>
      <c r="F1" s="3" t="s">
        <v>35</v>
      </c>
      <c r="G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2" t="n">
        <v>0.0627</v>
      </c>
      <c r="D3" s="12" t="n">
        <v>0.108</v>
      </c>
      <c r="E3" s="12" t="n">
        <v>0.109</v>
      </c>
      <c r="F3" s="12" t="n">
        <v>0.565</v>
      </c>
      <c r="G3" s="12" t="n">
        <v>0.597</v>
      </c>
      <c r="L3" s="0"/>
    </row>
    <row r="4" customFormat="false" ht="14.4" hidden="false" customHeight="false" outlineLevel="0" collapsed="false">
      <c r="A4" s="0" t="s">
        <v>10</v>
      </c>
      <c r="B4" s="69"/>
      <c r="C4" s="12"/>
      <c r="D4" s="12"/>
      <c r="E4" s="12"/>
      <c r="F4" s="12"/>
      <c r="G4" s="12"/>
      <c r="L4" s="0"/>
    </row>
    <row r="5" customFormat="false" ht="14.4" hidden="false" customHeight="false" outlineLevel="0" collapsed="false">
      <c r="A5" s="0" t="s">
        <v>11</v>
      </c>
      <c r="B5" s="11" t="n">
        <v>-0.262</v>
      </c>
      <c r="C5" s="12" t="n">
        <v>-0.195</v>
      </c>
      <c r="D5" s="12" t="n">
        <v>-0.11</v>
      </c>
      <c r="E5" s="12" t="n">
        <v>-0.087</v>
      </c>
      <c r="F5" s="12" t="n">
        <v>0.348</v>
      </c>
      <c r="G5" s="12" t="n">
        <v>0.39</v>
      </c>
      <c r="L5" s="0"/>
    </row>
    <row r="6" customFormat="false" ht="14.4" hidden="false" customHeight="false" outlineLevel="0" collapsed="false">
      <c r="A6" s="0" t="s">
        <v>10</v>
      </c>
      <c r="B6" s="11"/>
      <c r="C6" s="12"/>
      <c r="D6" s="12"/>
      <c r="E6" s="12"/>
      <c r="F6" s="12"/>
      <c r="G6" s="12"/>
      <c r="L6" s="0"/>
    </row>
    <row r="7" customFormat="false" ht="14.4" hidden="false" customHeight="false" outlineLevel="0" collapsed="false">
      <c r="A7" s="0" t="s">
        <v>12</v>
      </c>
      <c r="B7" s="11" t="n">
        <v>0.294</v>
      </c>
      <c r="C7" s="12" t="n">
        <v>0.369</v>
      </c>
      <c r="D7" s="12" t="n">
        <v>0.414</v>
      </c>
      <c r="E7" s="12" t="n">
        <v>0.384</v>
      </c>
      <c r="F7" s="12" t="n">
        <v>0.822</v>
      </c>
      <c r="G7" s="12" t="n">
        <v>0.838</v>
      </c>
      <c r="L7" s="0"/>
    </row>
    <row r="8" customFormat="false" ht="14.4" hidden="false" customHeight="false" outlineLevel="0" collapsed="false">
      <c r="A8" s="0" t="s">
        <v>10</v>
      </c>
      <c r="B8" s="11"/>
      <c r="C8" s="12"/>
      <c r="D8" s="12"/>
      <c r="E8" s="12"/>
      <c r="F8" s="12"/>
      <c r="G8" s="12"/>
      <c r="L8" s="0"/>
    </row>
    <row r="9" customFormat="false" ht="14.4" hidden="false" customHeight="false" outlineLevel="0" collapsed="false">
      <c r="A9" s="0" t="s">
        <v>13</v>
      </c>
      <c r="B9" s="11"/>
      <c r="C9" s="12"/>
      <c r="D9" s="12"/>
      <c r="E9" s="12"/>
      <c r="F9" s="12"/>
      <c r="G9" s="12"/>
      <c r="L9" s="0"/>
    </row>
    <row r="10" customFormat="false" ht="14.4" hidden="false" customHeight="false" outlineLevel="0" collapsed="false">
      <c r="A10" s="0" t="s">
        <v>14</v>
      </c>
      <c r="B10" s="13" t="n">
        <v>8.1</v>
      </c>
      <c r="C10" s="14" t="s">
        <v>36</v>
      </c>
      <c r="D10" s="15"/>
      <c r="E10" s="15"/>
      <c r="F10" s="15"/>
      <c r="G10" s="16"/>
      <c r="L10" s="0"/>
    </row>
    <row r="11" customFormat="false" ht="14.4" hidden="false" customHeight="false" outlineLevel="0" collapsed="false">
      <c r="A11" s="0" t="s">
        <v>10</v>
      </c>
      <c r="B11" s="13" t="n">
        <v>0.1</v>
      </c>
      <c r="C11" s="15"/>
      <c r="D11" s="15"/>
      <c r="E11" s="15"/>
      <c r="F11" s="15"/>
      <c r="G11" s="15"/>
      <c r="L11" s="0"/>
    </row>
    <row r="12" customFormat="false" ht="14.4" hidden="false" customHeight="false" outlineLevel="0" collapsed="false">
      <c r="A12" s="17" t="s">
        <v>16</v>
      </c>
      <c r="B12" s="11" t="n">
        <v>67.5</v>
      </c>
      <c r="C12" s="12" t="n">
        <v>72.7</v>
      </c>
      <c r="D12" s="12" t="n">
        <v>48.1</v>
      </c>
      <c r="E12" s="12" t="n">
        <v>47.5</v>
      </c>
      <c r="F12" s="12" t="n">
        <v>23.1</v>
      </c>
      <c r="G12" s="12" t="n">
        <v>16.4</v>
      </c>
      <c r="L12" s="0"/>
    </row>
    <row r="13" customFormat="false" ht="14.4" hidden="false" customHeight="false" outlineLevel="0" collapsed="false">
      <c r="A13" s="0" t="s">
        <v>10</v>
      </c>
      <c r="B13" s="11" t="n">
        <v>1.9</v>
      </c>
      <c r="C13" s="12" t="n">
        <v>1.7</v>
      </c>
      <c r="D13" s="12" t="n">
        <v>2.3</v>
      </c>
      <c r="E13" s="12" t="n">
        <v>1.5</v>
      </c>
      <c r="F13" s="12" t="n">
        <v>1.3</v>
      </c>
      <c r="G13" s="12" t="n">
        <v>0.6</v>
      </c>
      <c r="L13" s="0"/>
    </row>
    <row r="14" customFormat="false" ht="14.4" hidden="false" customHeight="false" outlineLevel="0" collapsed="false">
      <c r="A14" s="2"/>
      <c r="B14" s="11"/>
      <c r="C14" s="12"/>
      <c r="D14" s="12"/>
      <c r="E14" s="12"/>
      <c r="F14" s="12"/>
      <c r="G14" s="1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9" t="n">
        <v>0.069</v>
      </c>
      <c r="D15" s="19" t="n">
        <v>0.873</v>
      </c>
      <c r="E15" s="19" t="n">
        <v>0.865</v>
      </c>
      <c r="F15" s="19" t="n">
        <v>0.567</v>
      </c>
      <c r="G15" s="19" t="n">
        <v>0.39</v>
      </c>
      <c r="L15" s="0"/>
    </row>
    <row r="16" customFormat="false" ht="14.4" hidden="false" customHeight="false" outlineLevel="0" collapsed="false">
      <c r="A16" s="0" t="s">
        <v>10</v>
      </c>
      <c r="B16" s="25"/>
      <c r="C16" s="19"/>
      <c r="D16" s="19"/>
      <c r="E16" s="19"/>
      <c r="F16" s="19"/>
      <c r="G16" s="19"/>
      <c r="L16" s="0"/>
    </row>
    <row r="17" customFormat="false" ht="14.4" hidden="false" customHeight="false" outlineLevel="0" collapsed="false">
      <c r="A17" s="0" t="s">
        <v>11</v>
      </c>
      <c r="B17" s="18" t="n">
        <v>-0.261</v>
      </c>
      <c r="C17" s="19" t="n">
        <v>0.808</v>
      </c>
      <c r="D17" s="19" t="n">
        <v>0.589</v>
      </c>
      <c r="E17" s="19" t="n">
        <v>0.524</v>
      </c>
      <c r="F17" s="19" t="n">
        <v>0.358</v>
      </c>
      <c r="G17" s="19" t="n">
        <v>0.21</v>
      </c>
      <c r="L17" s="0"/>
    </row>
    <row r="18" customFormat="false" ht="14.4" hidden="false" customHeight="false" outlineLevel="0" collapsed="false">
      <c r="A18" s="0" t="s">
        <v>10</v>
      </c>
      <c r="B18" s="18"/>
      <c r="C18" s="19"/>
      <c r="D18" s="19"/>
      <c r="E18" s="19"/>
      <c r="F18" s="19"/>
      <c r="G18" s="19"/>
      <c r="L18" s="0"/>
    </row>
    <row r="19" customFormat="false" ht="14.4" hidden="false" customHeight="false" outlineLevel="0" collapsed="false">
      <c r="A19" s="0" t="s">
        <v>12</v>
      </c>
      <c r="B19" s="18" t="n">
        <v>0.302</v>
      </c>
      <c r="C19" s="19" t="n">
        <v>0.401</v>
      </c>
      <c r="D19" s="19" t="n">
        <v>0.16</v>
      </c>
      <c r="E19" s="19" t="n">
        <v>0.0272</v>
      </c>
      <c r="F19" s="19" t="n">
        <v>0.8</v>
      </c>
      <c r="G19" s="19" t="n">
        <v>0.567</v>
      </c>
      <c r="L19" s="0"/>
    </row>
    <row r="20" customFormat="false" ht="14.4" hidden="false" customHeight="false" outlineLevel="0" collapsed="false">
      <c r="A20" s="0" t="s">
        <v>10</v>
      </c>
      <c r="B20" s="18"/>
      <c r="C20" s="19"/>
      <c r="D20" s="19"/>
      <c r="E20" s="19"/>
      <c r="F20" s="19"/>
      <c r="G20" s="19"/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7.9</v>
      </c>
      <c r="C22" s="14" t="s">
        <v>36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0.1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66.1</v>
      </c>
      <c r="C24" s="20" t="n">
        <v>70.1</v>
      </c>
      <c r="D24" s="20" t="n">
        <v>43.7</v>
      </c>
      <c r="E24" s="20" t="n">
        <v>45.1</v>
      </c>
      <c r="F24" s="21" t="n">
        <v>19.1</v>
      </c>
      <c r="G24" s="21" t="n">
        <v>12.7</v>
      </c>
      <c r="L24" s="0"/>
    </row>
    <row r="25" customFormat="false" ht="14.4" hidden="false" customHeight="false" outlineLevel="0" collapsed="false">
      <c r="A25" s="0" t="s">
        <v>10</v>
      </c>
      <c r="B25" s="20" t="n">
        <v>2.1</v>
      </c>
      <c r="C25" s="20" t="n">
        <v>1.6</v>
      </c>
      <c r="D25" s="20" t="n">
        <v>1.8</v>
      </c>
      <c r="E25" s="20" t="n">
        <v>2.1</v>
      </c>
      <c r="F25" s="21" t="n">
        <v>1.7</v>
      </c>
      <c r="G25" s="18" t="n">
        <v>1.1</v>
      </c>
      <c r="L25" s="0"/>
    </row>
    <row r="26" customFormat="false" ht="14.4" hidden="false" customHeight="false" outlineLevel="0" collapsed="false">
      <c r="A26" s="2"/>
      <c r="B26" s="2"/>
      <c r="F26" s="1"/>
      <c r="G26" s="2"/>
      <c r="L26" s="0"/>
    </row>
    <row r="27" customFormat="false" ht="15.6" hidden="false" customHeight="false" outlineLevel="0" collapsed="false">
      <c r="A27" s="2" t="s">
        <v>37</v>
      </c>
      <c r="E27" s="22" t="s">
        <v>7</v>
      </c>
      <c r="F27" s="2" t="s">
        <v>38</v>
      </c>
      <c r="H27" s="22" t="s">
        <v>8</v>
      </c>
      <c r="L27" s="0"/>
    </row>
    <row r="28" customFormat="false" ht="14.4" hidden="false" customHeight="false" outlineLevel="0" collapsed="false">
      <c r="B28" s="0" t="s">
        <v>39</v>
      </c>
      <c r="D28" s="1" t="s">
        <v>40</v>
      </c>
      <c r="G28" s="0" t="s">
        <v>41</v>
      </c>
      <c r="I28" s="1" t="s">
        <v>42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0" t="n">
        <v>137.1</v>
      </c>
      <c r="D31" s="27" t="n">
        <v>0.10851</v>
      </c>
      <c r="E31" s="28" t="n">
        <f aca="false">D31/(-0.045+0.0625)</f>
        <v>6.20057142857143</v>
      </c>
      <c r="G31" s="26"/>
      <c r="H31" s="1"/>
      <c r="I31" s="29"/>
      <c r="J31" s="30" t="n">
        <v>0.95</v>
      </c>
      <c r="L31" s="0"/>
    </row>
    <row r="32" customFormat="false" ht="14.4" hidden="false" customHeight="false" outlineLevel="0" collapsed="false">
      <c r="A32" s="2"/>
      <c r="B32" s="7" t="s">
        <v>4</v>
      </c>
      <c r="D32" s="27"/>
      <c r="E32" s="28"/>
      <c r="F32" s="25" t="s">
        <v>30</v>
      </c>
      <c r="G32" s="26" t="n">
        <v>128</v>
      </c>
      <c r="H32" s="1" t="n">
        <v>0.030281</v>
      </c>
      <c r="I32" s="28" t="n">
        <f aca="false">H32/(-0.045+0.0625)</f>
        <v>1.73034285714286</v>
      </c>
      <c r="J32" s="32" t="n">
        <v>2</v>
      </c>
      <c r="L32" s="0"/>
    </row>
    <row r="33" customFormat="false" ht="14.4" hidden="false" customHeight="false" outlineLevel="0" collapsed="false">
      <c r="E33" s="28"/>
      <c r="F33" s="2" t="s">
        <v>44</v>
      </c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0" t="n">
        <v>110.3</v>
      </c>
      <c r="D34" s="27" t="n">
        <v>0.1439</v>
      </c>
      <c r="E34" s="28" t="n">
        <f aca="false">D34/(-0.045+0.0625)</f>
        <v>8.22285714285714</v>
      </c>
      <c r="H34" s="1"/>
      <c r="I34" s="29"/>
      <c r="J34" s="30" t="n">
        <v>1.1</v>
      </c>
      <c r="L34" s="0"/>
    </row>
    <row r="35" customFormat="false" ht="14.4" hidden="false" customHeight="false" outlineLevel="0" collapsed="false">
      <c r="A35" s="2"/>
      <c r="B35" s="6" t="s">
        <v>3</v>
      </c>
      <c r="D35" s="27"/>
      <c r="E35" s="28"/>
      <c r="F35" s="25" t="s">
        <v>30</v>
      </c>
      <c r="G35" s="31" t="n">
        <v>207</v>
      </c>
      <c r="H35" s="1" t="n">
        <v>0.059806</v>
      </c>
      <c r="I35" s="28" t="n">
        <f aca="false">H35/(-0.045+0.0625)</f>
        <v>3.41748571428571</v>
      </c>
      <c r="J35" s="32" t="n">
        <v>2</v>
      </c>
      <c r="L35" s="0"/>
    </row>
    <row r="36" customFormat="false" ht="14.4" hidden="false" customHeight="false" outlineLevel="0" collapsed="false">
      <c r="A36" s="17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0" t="n">
        <v>66.2</v>
      </c>
      <c r="D37" s="27" t="n">
        <v>0.1029</v>
      </c>
      <c r="E37" s="28" t="n">
        <f aca="false">D37/(-0.045+0.0625)</f>
        <v>5.88</v>
      </c>
      <c r="H37" s="1"/>
      <c r="I37" s="29"/>
      <c r="J37" s="30" t="n">
        <v>1.05</v>
      </c>
      <c r="L37" s="0"/>
    </row>
    <row r="38" customFormat="false" ht="14.4" hidden="false" customHeight="false" outlineLevel="0" collapsed="false">
      <c r="B38" s="8" t="s">
        <v>5</v>
      </c>
      <c r="D38" s="27"/>
      <c r="E38" s="28"/>
      <c r="F38" s="25" t="s">
        <v>30</v>
      </c>
      <c r="G38" s="0" t="n">
        <v>138.6</v>
      </c>
      <c r="H38" s="1" t="n">
        <v>0.081773</v>
      </c>
      <c r="I38" s="28" t="n">
        <f aca="false">H38/(-0.045+0.0625)</f>
        <v>4.67274285714286</v>
      </c>
      <c r="J38" s="32" t="n">
        <v>2</v>
      </c>
      <c r="L38" s="0"/>
    </row>
    <row r="39" customFormat="false" ht="14.4" hidden="false" customHeight="false" outlineLevel="0" collapsed="false">
      <c r="A39" s="17"/>
      <c r="E39" s="28"/>
      <c r="F39" s="2" t="s">
        <v>45</v>
      </c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0" t="n">
        <v>35</v>
      </c>
      <c r="D40" s="33" t="n">
        <v>0.094182</v>
      </c>
      <c r="E40" s="28" t="n">
        <f aca="false">D40/(-0.045+0.0625)</f>
        <v>5.38182857142857</v>
      </c>
      <c r="H40" s="34"/>
      <c r="I40" s="29"/>
      <c r="J40" s="30" t="n">
        <v>1</v>
      </c>
      <c r="L40" s="0"/>
    </row>
    <row r="41" customFormat="false" ht="14.4" hidden="false" customHeight="false" outlineLevel="0" collapsed="false">
      <c r="B41" s="9" t="s">
        <v>6</v>
      </c>
      <c r="D41" s="33"/>
      <c r="E41" s="28"/>
      <c r="F41" s="25" t="s">
        <v>30</v>
      </c>
      <c r="G41" s="0" t="n">
        <v>109.4</v>
      </c>
      <c r="H41" s="34" t="n">
        <v>0.21475</v>
      </c>
      <c r="I41" s="28" t="n">
        <f aca="false">H41/(-0.045+0.0625)</f>
        <v>12.2714285714286</v>
      </c>
      <c r="J41" s="32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F42" s="2" t="s">
        <v>45</v>
      </c>
      <c r="L42" s="0"/>
    </row>
    <row r="43" customFormat="false" ht="14.4" hidden="false" customHeight="false" outlineLevel="0" collapsed="false">
      <c r="A43" s="0" t="s">
        <v>33</v>
      </c>
      <c r="C43" s="0" t="n">
        <v>-0.3</v>
      </c>
      <c r="D43" s="35"/>
      <c r="E43" s="35"/>
      <c r="G43" s="0" t="n">
        <v>-0.2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G44" activeCellId="0" sqref="G44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46</v>
      </c>
      <c r="D1" s="2"/>
      <c r="F1" s="3" t="s">
        <v>47</v>
      </c>
      <c r="G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2" t="n">
        <v>0.0324</v>
      </c>
      <c r="D3" s="12" t="n">
        <v>0.0616</v>
      </c>
      <c r="E3" s="12" t="n">
        <v>0.0896</v>
      </c>
      <c r="F3" s="12" t="n">
        <v>0.456</v>
      </c>
      <c r="G3" s="12" t="n">
        <v>0.549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2"/>
      <c r="D4" s="12"/>
      <c r="E4" s="12"/>
      <c r="F4" s="12"/>
      <c r="G4" s="12"/>
      <c r="L4" s="0"/>
    </row>
    <row r="5" customFormat="false" ht="14.4" hidden="false" customHeight="false" outlineLevel="0" collapsed="false">
      <c r="A5" s="0" t="s">
        <v>11</v>
      </c>
      <c r="B5" s="11" t="n">
        <v>-0.324</v>
      </c>
      <c r="C5" s="12" t="n">
        <v>-0.245</v>
      </c>
      <c r="D5" s="12" t="n">
        <v>-0.16</v>
      </c>
      <c r="E5" s="12" t="n">
        <v>-0.107</v>
      </c>
      <c r="F5" s="12" t="n">
        <v>-0.892</v>
      </c>
      <c r="G5" s="12" t="n">
        <v>-0.839</v>
      </c>
      <c r="L5" s="0"/>
    </row>
    <row r="6" customFormat="false" ht="14.4" hidden="false" customHeight="false" outlineLevel="0" collapsed="false">
      <c r="A6" s="0" t="s">
        <v>10</v>
      </c>
      <c r="B6" s="11"/>
      <c r="C6" s="12"/>
      <c r="D6" s="12"/>
      <c r="E6" s="12"/>
      <c r="F6" s="12"/>
      <c r="G6" s="12"/>
      <c r="L6" s="0"/>
    </row>
    <row r="7" customFormat="false" ht="14.4" hidden="false" customHeight="false" outlineLevel="0" collapsed="false">
      <c r="A7" s="0" t="s">
        <v>12</v>
      </c>
      <c r="B7" s="11" t="n">
        <v>0.315</v>
      </c>
      <c r="C7" s="12" t="n">
        <v>0.341</v>
      </c>
      <c r="D7" s="12" t="n">
        <v>0.347</v>
      </c>
      <c r="E7" s="12" t="n">
        <v>0.36</v>
      </c>
      <c r="F7" s="12" t="n">
        <v>0.82</v>
      </c>
      <c r="G7" s="12" t="n">
        <v>0.873</v>
      </c>
      <c r="L7" s="0"/>
    </row>
    <row r="8" customFormat="false" ht="14.4" hidden="false" customHeight="false" outlineLevel="0" collapsed="false">
      <c r="A8" s="0" t="s">
        <v>10</v>
      </c>
      <c r="B8" s="11"/>
      <c r="C8" s="12"/>
      <c r="D8" s="12"/>
      <c r="E8" s="12"/>
      <c r="F8" s="12"/>
      <c r="G8" s="12"/>
      <c r="L8" s="0"/>
    </row>
    <row r="9" customFormat="false" ht="14.4" hidden="false" customHeight="false" outlineLevel="0" collapsed="false">
      <c r="A9" s="0" t="s">
        <v>13</v>
      </c>
      <c r="B9" s="11"/>
      <c r="C9" s="12"/>
      <c r="D9" s="12"/>
      <c r="E9" s="12"/>
      <c r="F9" s="12"/>
      <c r="G9" s="12"/>
      <c r="L9" s="0"/>
    </row>
    <row r="10" customFormat="false" ht="14.4" hidden="false" customHeight="false" outlineLevel="0" collapsed="false">
      <c r="A10" s="0" t="s">
        <v>14</v>
      </c>
      <c r="B10" s="13" t="n">
        <v>9.1</v>
      </c>
      <c r="C10" s="14" t="s">
        <v>36</v>
      </c>
      <c r="D10" s="15"/>
      <c r="E10" s="15"/>
      <c r="F10" s="15"/>
      <c r="G10" s="16"/>
      <c r="L10" s="0"/>
    </row>
    <row r="11" customFormat="false" ht="14.4" hidden="false" customHeight="false" outlineLevel="0" collapsed="false">
      <c r="A11" s="0" t="s">
        <v>10</v>
      </c>
      <c r="B11" s="13" t="n">
        <v>0.17</v>
      </c>
      <c r="C11" s="15"/>
      <c r="D11" s="15"/>
      <c r="E11" s="15"/>
      <c r="F11" s="15"/>
      <c r="G11" s="15"/>
      <c r="L11" s="0"/>
    </row>
    <row r="12" customFormat="false" ht="14.4" hidden="false" customHeight="false" outlineLevel="0" collapsed="false">
      <c r="A12" s="17" t="s">
        <v>16</v>
      </c>
      <c r="B12" s="11" t="n">
        <v>59.3</v>
      </c>
      <c r="C12" s="12" t="n">
        <v>67.4</v>
      </c>
      <c r="D12" s="12" t="n">
        <v>36.9</v>
      </c>
      <c r="E12" s="12" t="n">
        <v>36.5</v>
      </c>
      <c r="F12" s="12" t="n">
        <v>40.7</v>
      </c>
      <c r="G12" s="12" t="n">
        <v>40.8</v>
      </c>
      <c r="L12" s="0"/>
    </row>
    <row r="13" customFormat="false" ht="14.4" hidden="false" customHeight="false" outlineLevel="0" collapsed="false">
      <c r="A13" s="0" t="s">
        <v>10</v>
      </c>
      <c r="B13" s="11" t="n">
        <v>1.7</v>
      </c>
      <c r="C13" s="12" t="n">
        <v>2.3</v>
      </c>
      <c r="D13" s="12" t="n">
        <v>1.2</v>
      </c>
      <c r="E13" s="12" t="n">
        <v>1.7</v>
      </c>
      <c r="F13" s="12" t="n">
        <v>0.7</v>
      </c>
      <c r="G13" s="12" t="n">
        <v>3.5</v>
      </c>
      <c r="L13" s="0"/>
    </row>
    <row r="14" customFormat="false" ht="14.4" hidden="false" customHeight="false" outlineLevel="0" collapsed="false">
      <c r="A14" s="2"/>
      <c r="B14" s="11"/>
      <c r="C14" s="12"/>
      <c r="D14" s="12"/>
      <c r="E14" s="12"/>
      <c r="F14" s="12"/>
      <c r="G14" s="1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9" t="n">
        <v>0.0222</v>
      </c>
      <c r="D15" s="19" t="n">
        <v>0.826</v>
      </c>
      <c r="E15" s="19" t="n">
        <v>0.672</v>
      </c>
      <c r="F15" s="19" t="n">
        <v>0.406</v>
      </c>
      <c r="G15" s="19" t="n">
        <v>0.261</v>
      </c>
      <c r="L15" s="0"/>
    </row>
    <row r="16" customFormat="false" ht="14.4" hidden="false" customHeight="false" outlineLevel="0" collapsed="false">
      <c r="A16" s="0" t="s">
        <v>10</v>
      </c>
      <c r="B16" s="25"/>
      <c r="C16" s="19"/>
      <c r="D16" s="19"/>
      <c r="E16" s="19"/>
      <c r="F16" s="19"/>
      <c r="G16" s="19"/>
      <c r="L16" s="0"/>
    </row>
    <row r="17" customFormat="false" ht="14.4" hidden="false" customHeight="false" outlineLevel="0" collapsed="false">
      <c r="A17" s="0" t="s">
        <v>11</v>
      </c>
      <c r="B17" s="18" t="n">
        <v>-0.351</v>
      </c>
      <c r="C17" s="19" t="n">
        <v>0.745</v>
      </c>
      <c r="D17" s="19" t="n">
        <v>0.555</v>
      </c>
      <c r="E17" s="19" t="n">
        <v>0.466</v>
      </c>
      <c r="F17" s="19" t="n">
        <v>0.0295</v>
      </c>
      <c r="G17" s="19" t="n">
        <v>0.894</v>
      </c>
      <c r="L17" s="0"/>
    </row>
    <row r="18" customFormat="false" ht="14.4" hidden="false" customHeight="false" outlineLevel="0" collapsed="false">
      <c r="A18" s="0" t="s">
        <v>10</v>
      </c>
      <c r="B18" s="18"/>
      <c r="C18" s="19"/>
      <c r="D18" s="19"/>
      <c r="E18" s="19"/>
      <c r="F18" s="19"/>
      <c r="G18" s="19"/>
      <c r="L18" s="0"/>
    </row>
    <row r="19" customFormat="false" ht="14.4" hidden="false" customHeight="false" outlineLevel="0" collapsed="false">
      <c r="A19" s="0" t="s">
        <v>12</v>
      </c>
      <c r="B19" s="18" t="n">
        <v>0.318</v>
      </c>
      <c r="C19" s="19" t="n">
        <v>0.327</v>
      </c>
      <c r="D19" s="19" t="n">
        <v>0.2</v>
      </c>
      <c r="E19" s="19" t="n">
        <v>1</v>
      </c>
      <c r="F19" s="19" t="n">
        <v>0.822</v>
      </c>
      <c r="G19" s="19" t="n">
        <v>0.554</v>
      </c>
      <c r="L19" s="0"/>
    </row>
    <row r="20" customFormat="false" ht="14.4" hidden="false" customHeight="false" outlineLevel="0" collapsed="false">
      <c r="A20" s="0" t="s">
        <v>10</v>
      </c>
      <c r="B20" s="18"/>
      <c r="C20" s="19"/>
      <c r="D20" s="19"/>
      <c r="E20" s="19"/>
      <c r="F20" s="19"/>
      <c r="G20" s="19"/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9.13</v>
      </c>
      <c r="C22" s="14" t="s">
        <v>48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0.25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62.8</v>
      </c>
      <c r="C24" s="20" t="n">
        <v>67.3</v>
      </c>
      <c r="D24" s="20" t="n">
        <v>38.5</v>
      </c>
      <c r="E24" s="20" t="n">
        <v>37.2</v>
      </c>
      <c r="F24" s="21" t="n">
        <v>42.3</v>
      </c>
      <c r="G24" s="21" t="n">
        <v>38.4</v>
      </c>
      <c r="L24" s="0"/>
    </row>
    <row r="25" customFormat="false" ht="14.4" hidden="false" customHeight="false" outlineLevel="0" collapsed="false">
      <c r="A25" s="0" t="s">
        <v>10</v>
      </c>
      <c r="B25" s="20" t="n">
        <v>5.8</v>
      </c>
      <c r="C25" s="20" t="n">
        <v>1.7</v>
      </c>
      <c r="D25" s="20" t="n">
        <v>1.6</v>
      </c>
      <c r="E25" s="20" t="n">
        <v>1.5</v>
      </c>
      <c r="F25" s="21" t="n">
        <v>1.8</v>
      </c>
      <c r="G25" s="18" t="n">
        <v>3.3</v>
      </c>
      <c r="L25" s="0"/>
    </row>
    <row r="26" customFormat="false" ht="14.4" hidden="false" customHeight="false" outlineLevel="0" collapsed="false">
      <c r="A26" s="2"/>
      <c r="B26" s="2"/>
      <c r="F26" s="1"/>
      <c r="G26" s="2" t="s">
        <v>49</v>
      </c>
      <c r="L26" s="0"/>
    </row>
    <row r="27" customFormat="false" ht="15.6" hidden="false" customHeight="false" outlineLevel="0" collapsed="false">
      <c r="A27" s="2" t="s">
        <v>50</v>
      </c>
      <c r="E27" s="22" t="s">
        <v>7</v>
      </c>
      <c r="F27" s="2" t="s">
        <v>51</v>
      </c>
      <c r="H27" s="22" t="s">
        <v>8</v>
      </c>
      <c r="L27" s="0"/>
    </row>
    <row r="28" customFormat="false" ht="14.4" hidden="false" customHeight="false" outlineLevel="0" collapsed="false">
      <c r="B28" s="0" t="s">
        <v>41</v>
      </c>
      <c r="D28" s="1"/>
      <c r="G28" s="0" t="s">
        <v>52</v>
      </c>
      <c r="I28" s="1" t="s">
        <v>40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0" t="n">
        <v>158</v>
      </c>
      <c r="D31" s="27" t="n">
        <v>0.04664</v>
      </c>
      <c r="E31" s="28" t="n">
        <f aca="false">D31/(-0.045+0.0625)</f>
        <v>2.66514285714286</v>
      </c>
      <c r="G31" s="26"/>
      <c r="H31" s="1"/>
      <c r="I31" s="29"/>
      <c r="J31" s="30" t="n">
        <v>1</v>
      </c>
      <c r="L31" s="0"/>
    </row>
    <row r="32" customFormat="false" ht="14.4" hidden="false" customHeight="false" outlineLevel="0" collapsed="false">
      <c r="A32" s="2"/>
      <c r="B32" s="7" t="s">
        <v>4</v>
      </c>
      <c r="D32" s="27"/>
      <c r="E32" s="28"/>
      <c r="F32" s="25" t="s">
        <v>30</v>
      </c>
      <c r="G32" s="26" t="n">
        <v>-183</v>
      </c>
      <c r="H32" s="1" t="n">
        <v>0.015209</v>
      </c>
      <c r="I32" s="28" t="n">
        <f aca="false">H32/(-0.045+0.0625)</f>
        <v>0.869085714285714</v>
      </c>
      <c r="J32" s="32" t="n">
        <v>2.05</v>
      </c>
      <c r="L32" s="0"/>
    </row>
    <row r="33" customFormat="false" ht="14.4" hidden="false" customHeight="false" outlineLevel="0" collapsed="false">
      <c r="E33" s="28"/>
      <c r="F33" s="2" t="s">
        <v>53</v>
      </c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0" t="n">
        <v>141</v>
      </c>
      <c r="D34" s="27" t="n">
        <v>0.057204</v>
      </c>
      <c r="E34" s="28" t="n">
        <f aca="false">D34/(-0.045+0.0625)</f>
        <v>3.2688</v>
      </c>
      <c r="H34" s="1"/>
      <c r="I34" s="29"/>
      <c r="J34" s="30" t="n">
        <v>1.1</v>
      </c>
      <c r="L34" s="0"/>
    </row>
    <row r="35" customFormat="false" ht="14.4" hidden="false" customHeight="false" outlineLevel="0" collapsed="false">
      <c r="A35" s="2" t="s">
        <v>54</v>
      </c>
      <c r="B35" s="6" t="s">
        <v>3</v>
      </c>
      <c r="D35" s="27"/>
      <c r="E35" s="28"/>
      <c r="F35" s="25" t="s">
        <v>30</v>
      </c>
      <c r="G35" s="26" t="n">
        <v>-114</v>
      </c>
      <c r="H35" s="1" t="n">
        <v>0.011793</v>
      </c>
      <c r="I35" s="28" t="n">
        <f aca="false">H35/(-0.045+0.0625)</f>
        <v>0.673885714285714</v>
      </c>
      <c r="J35" s="32" t="n">
        <v>1.9</v>
      </c>
      <c r="L35" s="0"/>
    </row>
    <row r="36" customFormat="false" ht="14.4" hidden="false" customHeight="false" outlineLevel="0" collapsed="false">
      <c r="A36" s="17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0" t="n">
        <v>68.31</v>
      </c>
      <c r="D37" s="27" t="n">
        <v>0.11043</v>
      </c>
      <c r="E37" s="28" t="n">
        <f aca="false">D37/(-0.045+0.0625)</f>
        <v>6.31028571428571</v>
      </c>
      <c r="H37" s="1"/>
      <c r="I37" s="29"/>
      <c r="J37" s="30" t="n">
        <v>1</v>
      </c>
      <c r="L37" s="0"/>
    </row>
    <row r="38" customFormat="false" ht="14.4" hidden="false" customHeight="false" outlineLevel="0" collapsed="false">
      <c r="B38" s="8" t="s">
        <v>5</v>
      </c>
      <c r="D38" s="27"/>
      <c r="E38" s="28"/>
      <c r="F38" s="25" t="s">
        <v>30</v>
      </c>
      <c r="G38" s="0" t="n">
        <v>164</v>
      </c>
      <c r="H38" s="1" t="n">
        <v>0.075935</v>
      </c>
      <c r="I38" s="28" t="n">
        <f aca="false">H38/(-0.045+0.0625)</f>
        <v>4.33914285714286</v>
      </c>
      <c r="J38" s="32" t="n">
        <v>1.95</v>
      </c>
      <c r="L38" s="0"/>
    </row>
    <row r="39" customFormat="false" ht="14.4" hidden="false" customHeight="false" outlineLevel="0" collapsed="false">
      <c r="A39" s="17"/>
      <c r="E39" s="28"/>
      <c r="F39" s="17"/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0" t="n">
        <v>35.1</v>
      </c>
      <c r="D40" s="33" t="n">
        <v>0.054964</v>
      </c>
      <c r="E40" s="28" t="n">
        <f aca="false">D40/(-0.045+0.0625)</f>
        <v>3.1408</v>
      </c>
      <c r="H40" s="34"/>
      <c r="I40" s="29"/>
      <c r="J40" s="30" t="n">
        <v>0.9</v>
      </c>
      <c r="L40" s="0"/>
    </row>
    <row r="41" customFormat="false" ht="14.4" hidden="false" customHeight="false" outlineLevel="0" collapsed="false">
      <c r="B41" s="9" t="s">
        <v>6</v>
      </c>
      <c r="D41" s="33"/>
      <c r="E41" s="28"/>
      <c r="F41" s="25" t="s">
        <v>30</v>
      </c>
      <c r="G41" s="0" t="n">
        <v>123.9</v>
      </c>
      <c r="H41" s="34" t="n">
        <v>0.081579</v>
      </c>
      <c r="I41" s="28" t="n">
        <f aca="false">H41/(-0.045+0.0625)</f>
        <v>4.66165714285714</v>
      </c>
      <c r="J41" s="32" t="n">
        <v>2.05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F42" s="2"/>
      <c r="L42" s="0"/>
    </row>
    <row r="43" customFormat="false" ht="14.4" hidden="false" customHeight="false" outlineLevel="0" collapsed="false">
      <c r="A43" s="0" t="s">
        <v>33</v>
      </c>
      <c r="C43" s="0" t="s">
        <v>55</v>
      </c>
      <c r="D43" s="35"/>
      <c r="E43" s="35"/>
      <c r="G43" s="0" t="n">
        <v>-0.7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V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1" activeCellId="0" sqref="E31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56</v>
      </c>
      <c r="D1" s="2"/>
      <c r="F1" s="3" t="s">
        <v>57</v>
      </c>
      <c r="G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0.025</v>
      </c>
      <c r="D3" s="11" t="n">
        <v>0.0591</v>
      </c>
      <c r="E3" s="11" t="n">
        <v>0.104</v>
      </c>
      <c r="F3" s="12" t="n">
        <v>0.464</v>
      </c>
      <c r="G3" s="12" t="n">
        <v>0.467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0.0124</v>
      </c>
      <c r="D4" s="11" t="n">
        <v>0.0217</v>
      </c>
      <c r="E4" s="11" t="n">
        <v>0.0201</v>
      </c>
      <c r="F4" s="12" t="n">
        <v>0.00872</v>
      </c>
      <c r="G4" s="12" t="n">
        <v>0.0136</v>
      </c>
      <c r="L4" s="0"/>
    </row>
    <row r="5" customFormat="false" ht="14.4" hidden="false" customHeight="false" outlineLevel="0" collapsed="false">
      <c r="A5" s="0" t="s">
        <v>11</v>
      </c>
      <c r="B5" s="11" t="n">
        <v>-0.277</v>
      </c>
      <c r="C5" s="11" t="n">
        <v>-0.23</v>
      </c>
      <c r="D5" s="11" t="n">
        <v>-0.108</v>
      </c>
      <c r="E5" s="11" t="n">
        <v>-0.0668</v>
      </c>
      <c r="F5" s="12" t="n">
        <v>0.13</v>
      </c>
      <c r="G5" s="12" t="n">
        <v>0.0434</v>
      </c>
      <c r="L5" s="0"/>
    </row>
    <row r="6" customFormat="false" ht="14.4" hidden="false" customHeight="false" outlineLevel="0" collapsed="false">
      <c r="A6" s="0" t="s">
        <v>10</v>
      </c>
      <c r="B6" s="11" t="n">
        <v>0.0113</v>
      </c>
      <c r="C6" s="11" t="n">
        <v>0.0168</v>
      </c>
      <c r="D6" s="11" t="n">
        <v>0.0199</v>
      </c>
      <c r="E6" s="11" t="n">
        <v>0.0174</v>
      </c>
      <c r="F6" s="12" t="n">
        <v>0.0309</v>
      </c>
      <c r="G6" s="12" t="n">
        <v>0.0383</v>
      </c>
      <c r="L6" s="0"/>
    </row>
    <row r="7" customFormat="false" ht="14.4" hidden="false" customHeight="false" outlineLevel="0" collapsed="false">
      <c r="A7" s="0" t="s">
        <v>12</v>
      </c>
      <c r="B7" s="11" t="n">
        <v>0.31</v>
      </c>
      <c r="C7" s="11" t="n">
        <v>0.389</v>
      </c>
      <c r="D7" s="11" t="n">
        <v>0.336</v>
      </c>
      <c r="E7" s="11" t="n">
        <v>0.363</v>
      </c>
      <c r="F7" s="12" t="n">
        <v>0.823</v>
      </c>
      <c r="G7" s="11" t="n">
        <v>0.891</v>
      </c>
      <c r="L7" s="0"/>
    </row>
    <row r="8" customFormat="false" ht="14.4" hidden="false" customHeight="false" outlineLevel="0" collapsed="false">
      <c r="A8" s="0" t="s">
        <v>10</v>
      </c>
      <c r="B8" s="11" t="n">
        <v>0.0131</v>
      </c>
      <c r="C8" s="11" t="n">
        <v>0.0179</v>
      </c>
      <c r="D8" s="11" t="n">
        <v>0.0326</v>
      </c>
      <c r="E8" s="11" t="n">
        <v>0.0298</v>
      </c>
      <c r="F8" s="12" t="n">
        <v>0.0208</v>
      </c>
      <c r="G8" s="11" t="n">
        <v>0.0405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 t="n">
        <f aca="false">G7-G5</f>
        <v>0.8476</v>
      </c>
      <c r="L9" s="0"/>
    </row>
    <row r="10" customFormat="false" ht="14.4" hidden="false" customHeight="false" outlineLevel="0" collapsed="false">
      <c r="A10" s="0" t="s">
        <v>14</v>
      </c>
      <c r="B10" s="13" t="n">
        <v>7.32</v>
      </c>
      <c r="C10" s="71" t="s">
        <v>58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0.146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51.8</v>
      </c>
      <c r="C12" s="11" t="n">
        <v>56.5</v>
      </c>
      <c r="D12" s="11" t="n">
        <v>34</v>
      </c>
      <c r="E12" s="12" t="n">
        <v>34.3</v>
      </c>
      <c r="F12" s="11" t="n">
        <v>38.9</v>
      </c>
      <c r="G12" s="11" t="n">
        <v>43.8</v>
      </c>
      <c r="L12" s="0"/>
    </row>
    <row r="13" customFormat="false" ht="14.4" hidden="false" customHeight="false" outlineLevel="0" collapsed="false">
      <c r="A13" s="0" t="s">
        <v>10</v>
      </c>
      <c r="B13" s="11" t="n">
        <v>1.8</v>
      </c>
      <c r="C13" s="11" t="n">
        <v>1.8</v>
      </c>
      <c r="D13" s="11" t="n">
        <v>2</v>
      </c>
      <c r="E13" s="12" t="n">
        <v>2</v>
      </c>
      <c r="F13" s="11" t="n">
        <v>1.8</v>
      </c>
      <c r="G13" s="11" t="n">
        <v>1.5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72" t="n">
        <f aca="false">1-0.0078</f>
        <v>0.9922</v>
      </c>
      <c r="D15" s="18" t="n">
        <v>0.846</v>
      </c>
      <c r="E15" s="18" t="n">
        <v>0.809</v>
      </c>
      <c r="F15" s="19" t="n">
        <v>0.429</v>
      </c>
      <c r="G15" s="19" t="n">
        <v>0.324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0.0405</v>
      </c>
      <c r="D16" s="18" t="n">
        <v>0.0323</v>
      </c>
      <c r="E16" s="18" t="n">
        <v>0.0248</v>
      </c>
      <c r="F16" s="19" t="n">
        <v>0.0235</v>
      </c>
      <c r="G16" s="18" t="n">
        <v>0.0337</v>
      </c>
      <c r="L16" s="0"/>
    </row>
    <row r="17" customFormat="false" ht="14.4" hidden="false" customHeight="false" outlineLevel="0" collapsed="false">
      <c r="A17" s="0" t="s">
        <v>11</v>
      </c>
      <c r="B17" s="18" t="n">
        <v>-0.357</v>
      </c>
      <c r="C17" s="18" t="n">
        <v>-0.267</v>
      </c>
      <c r="D17" s="18" t="n">
        <v>0.596</v>
      </c>
      <c r="E17" s="18" t="n">
        <v>0.562</v>
      </c>
      <c r="F17" s="19" t="n">
        <v>0.0418</v>
      </c>
      <c r="G17" s="18" t="n">
        <f aca="false">1-0.0119</f>
        <v>0.9881</v>
      </c>
      <c r="L17" s="0"/>
    </row>
    <row r="18" customFormat="false" ht="14.4" hidden="false" customHeight="false" outlineLevel="0" collapsed="false">
      <c r="A18" s="0" t="s">
        <v>10</v>
      </c>
      <c r="B18" s="18" t="n">
        <v>0.0589</v>
      </c>
      <c r="C18" s="18" t="n">
        <v>0.0489</v>
      </c>
      <c r="D18" s="18" t="n">
        <v>0.0389</v>
      </c>
      <c r="E18" s="18" t="n">
        <v>0.0244</v>
      </c>
      <c r="F18" s="19" t="n">
        <v>0.0462</v>
      </c>
      <c r="G18" s="18" t="n">
        <v>0.0432</v>
      </c>
      <c r="L18" s="0"/>
    </row>
    <row r="19" customFormat="false" ht="14.4" hidden="false" customHeight="false" outlineLevel="0" collapsed="false">
      <c r="A19" s="0" t="s">
        <v>12</v>
      </c>
      <c r="B19" s="18" t="n">
        <v>0.341</v>
      </c>
      <c r="C19" s="18" t="n">
        <v>0.362</v>
      </c>
      <c r="D19" s="18" t="n">
        <v>0.12</v>
      </c>
      <c r="E19" s="18" t="n">
        <v>0.1</v>
      </c>
      <c r="F19" s="19" t="n">
        <v>0.797</v>
      </c>
      <c r="G19" s="18" t="n">
        <v>0.686</v>
      </c>
      <c r="L19" s="0"/>
    </row>
    <row r="20" customFormat="false" ht="14.4" hidden="false" customHeight="false" outlineLevel="0" collapsed="false">
      <c r="A20" s="0" t="s">
        <v>10</v>
      </c>
      <c r="B20" s="18" t="n">
        <v>0.0392</v>
      </c>
      <c r="C20" s="18" t="n">
        <v>0.0371</v>
      </c>
      <c r="D20" s="18" t="n">
        <v>0.0359</v>
      </c>
      <c r="E20" s="18" t="n">
        <v>0.0218</v>
      </c>
      <c r="F20" s="19" t="n">
        <v>0.024</v>
      </c>
      <c r="G20" s="18" t="n">
        <v>0.0652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7.51</v>
      </c>
      <c r="C22" s="14" t="s">
        <v>59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0.246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61.1</v>
      </c>
      <c r="C24" s="20" t="n">
        <v>57.9</v>
      </c>
      <c r="D24" s="20" t="n">
        <v>36</v>
      </c>
      <c r="E24" s="20" t="n">
        <v>36.2</v>
      </c>
      <c r="F24" s="21" t="n">
        <v>40.8</v>
      </c>
      <c r="G24" s="21" t="n">
        <v>39.7</v>
      </c>
      <c r="L24" s="0"/>
    </row>
    <row r="25" customFormat="false" ht="14.4" hidden="false" customHeight="false" outlineLevel="0" collapsed="false">
      <c r="A25" s="0" t="s">
        <v>10</v>
      </c>
      <c r="B25" s="73" t="n">
        <v>18.3</v>
      </c>
      <c r="C25" s="20" t="n">
        <v>3.8</v>
      </c>
      <c r="D25" s="20" t="n">
        <v>1.6</v>
      </c>
      <c r="E25" s="20" t="n">
        <v>2.2</v>
      </c>
      <c r="F25" s="21" t="n">
        <v>1.4</v>
      </c>
      <c r="G25" s="18" t="n">
        <v>2.4</v>
      </c>
      <c r="L25" s="0"/>
    </row>
    <row r="26" customFormat="false" ht="14.4" hidden="false" customHeight="false" outlineLevel="0" collapsed="false">
      <c r="A26" s="2"/>
      <c r="F26" s="1"/>
      <c r="G26" s="2" t="s">
        <v>49</v>
      </c>
      <c r="L26" s="0"/>
    </row>
    <row r="27" customFormat="false" ht="15.6" hidden="false" customHeight="false" outlineLevel="0" collapsed="false">
      <c r="A27" s="2" t="s">
        <v>60</v>
      </c>
      <c r="E27" s="22" t="s">
        <v>7</v>
      </c>
      <c r="F27" s="2" t="s">
        <v>61</v>
      </c>
      <c r="H27" s="22" t="s">
        <v>8</v>
      </c>
      <c r="L27" s="0"/>
      <c r="R27" s="2" t="s">
        <v>62</v>
      </c>
    </row>
    <row r="28" customFormat="false" ht="14.4" hidden="false" customHeight="false" outlineLevel="0" collapsed="false">
      <c r="B28" s="0" t="s">
        <v>52</v>
      </c>
      <c r="D28" s="1" t="s">
        <v>63</v>
      </c>
      <c r="G28" s="0" t="s">
        <v>52</v>
      </c>
      <c r="I28" s="1" t="s">
        <v>40</v>
      </c>
      <c r="L28" s="0"/>
      <c r="R28" s="0" t="s">
        <v>64</v>
      </c>
      <c r="S28" s="0" t="n">
        <v>10873.21973</v>
      </c>
      <c r="T28" s="0" t="n">
        <v>0.43740654</v>
      </c>
      <c r="U28" s="0" t="s">
        <v>65</v>
      </c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  <c r="R29" s="0" t="s">
        <v>66</v>
      </c>
      <c r="S29" s="0" t="n">
        <v>10873.22949</v>
      </c>
      <c r="T29" s="0" t="n">
        <v>0.424433798</v>
      </c>
      <c r="U29" s="0" t="s">
        <v>67</v>
      </c>
      <c r="V29" s="0" t="n">
        <v>97.03416819</v>
      </c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74" t="s">
        <v>68</v>
      </c>
      <c r="M30" s="74"/>
      <c r="N30" s="74"/>
      <c r="O30" s="74"/>
      <c r="R30" s="0" t="s">
        <v>69</v>
      </c>
      <c r="S30" s="0" t="n">
        <v>10873.23926</v>
      </c>
      <c r="T30" s="0" t="n">
        <v>0.392498612</v>
      </c>
      <c r="U30" s="0" t="s">
        <v>70</v>
      </c>
      <c r="V30" s="0" t="n">
        <v>92.47581475</v>
      </c>
    </row>
    <row r="31" customFormat="false" ht="14.4" hidden="false" customHeight="false" outlineLevel="0" collapsed="false">
      <c r="A31" s="25" t="s">
        <v>30</v>
      </c>
      <c r="B31" s="7" t="s">
        <v>4</v>
      </c>
      <c r="C31" s="0" t="n">
        <v>135.2</v>
      </c>
      <c r="D31" s="27" t="n">
        <v>0.21925</v>
      </c>
      <c r="E31" s="28" t="n">
        <f aca="false">D31/(-0.045+0.0625)</f>
        <v>12.5285714285714</v>
      </c>
      <c r="G31" s="75" t="n">
        <v>145.6</v>
      </c>
      <c r="H31" s="74" t="n">
        <v>0.0923</v>
      </c>
      <c r="I31" s="76" t="n">
        <v>5.27428571428571</v>
      </c>
      <c r="J31" s="30" t="n">
        <v>1</v>
      </c>
      <c r="L31" s="74" t="s">
        <v>71</v>
      </c>
      <c r="M31" s="74"/>
      <c r="N31" s="74"/>
      <c r="O31" s="74"/>
      <c r="R31" s="0" t="s">
        <v>72</v>
      </c>
      <c r="S31" s="0" t="n">
        <v>10873.24902</v>
      </c>
      <c r="T31" s="0" t="n">
        <v>0.32061699</v>
      </c>
      <c r="U31" s="0" t="s">
        <v>73</v>
      </c>
      <c r="V31" s="0" t="n">
        <v>81.68614619</v>
      </c>
    </row>
    <row r="32" customFormat="false" ht="14.4" hidden="false" customHeight="false" outlineLevel="0" collapsed="false">
      <c r="B32" s="7" t="s">
        <v>4</v>
      </c>
      <c r="C32" s="74" t="n">
        <v>135.2</v>
      </c>
      <c r="D32" s="77" t="n">
        <v>0.268</v>
      </c>
      <c r="E32" s="76" t="n">
        <f aca="false">D32/(-0.045+0.0625)</f>
        <v>15.3142857142857</v>
      </c>
      <c r="F32" s="70" t="s">
        <v>43</v>
      </c>
      <c r="G32" s="26" t="n">
        <v>144.7</v>
      </c>
      <c r="H32" s="1" t="n">
        <v>0.10768</v>
      </c>
      <c r="I32" s="28" t="n">
        <f aca="false">H32/(-0.045+0.0625)</f>
        <v>6.15314285714286</v>
      </c>
      <c r="J32" s="32" t="n">
        <v>2.05</v>
      </c>
      <c r="L32" s="0"/>
      <c r="R32" s="0" t="s">
        <v>64</v>
      </c>
      <c r="S32" s="0" t="n">
        <v>10971.13086</v>
      </c>
      <c r="T32" s="0" t="n">
        <v>0.618617773</v>
      </c>
      <c r="U32" s="0" t="s">
        <v>65</v>
      </c>
    </row>
    <row r="33" customFormat="false" ht="14.4" hidden="false" customHeight="false" outlineLevel="0" collapsed="false">
      <c r="E33" s="28"/>
      <c r="F33" s="2" t="s">
        <v>44</v>
      </c>
      <c r="I33" s="28"/>
      <c r="J33" s="30"/>
      <c r="L33" s="0"/>
      <c r="R33" s="0" t="s">
        <v>66</v>
      </c>
      <c r="S33" s="0" t="n">
        <v>10971.14063</v>
      </c>
      <c r="T33" s="0" t="n">
        <v>0.582975268</v>
      </c>
      <c r="U33" s="0" t="s">
        <v>67</v>
      </c>
      <c r="V33" s="0" t="n">
        <v>94.23836394</v>
      </c>
    </row>
    <row r="34" customFormat="false" ht="14.4" hidden="false" customHeight="false" outlineLevel="0" collapsed="false">
      <c r="A34" s="25" t="s">
        <v>30</v>
      </c>
      <c r="B34" s="6" t="s">
        <v>3</v>
      </c>
      <c r="C34" s="0" t="n">
        <v>99.2</v>
      </c>
      <c r="D34" s="27" t="n">
        <v>0.13746</v>
      </c>
      <c r="E34" s="28" t="n">
        <f aca="false">D34/(-0.045+0.0625)</f>
        <v>7.85485714285714</v>
      </c>
      <c r="G34" s="75" t="n">
        <v>119</v>
      </c>
      <c r="H34" s="74" t="n">
        <v>0.104</v>
      </c>
      <c r="I34" s="76" t="n">
        <v>5.94285714285714</v>
      </c>
      <c r="J34" s="30" t="n">
        <v>1</v>
      </c>
      <c r="L34" s="0"/>
      <c r="R34" s="0" t="s">
        <v>69</v>
      </c>
      <c r="S34" s="0" t="n">
        <v>10971.15039</v>
      </c>
      <c r="T34" s="0" t="n">
        <v>0.523867428</v>
      </c>
      <c r="U34" s="0" t="s">
        <v>70</v>
      </c>
      <c r="V34" s="0" t="n">
        <v>89.86100384</v>
      </c>
    </row>
    <row r="35" customFormat="false" ht="14.4" hidden="false" customHeight="false" outlineLevel="0" collapsed="false">
      <c r="A35" s="2"/>
      <c r="B35" s="6" t="s">
        <v>3</v>
      </c>
      <c r="C35" s="74" t="n">
        <v>101.2</v>
      </c>
      <c r="D35" s="77" t="n">
        <v>0.1262</v>
      </c>
      <c r="E35" s="76" t="n">
        <f aca="false">D35/(-0.045+0.0625)</f>
        <v>7.21142857142857</v>
      </c>
      <c r="F35" s="70" t="s">
        <v>43</v>
      </c>
      <c r="G35" s="31" t="n">
        <v>176</v>
      </c>
      <c r="H35" s="1" t="n">
        <v>0.1087</v>
      </c>
      <c r="I35" s="28" t="n">
        <f aca="false">H35/(-0.045+0.0625)</f>
        <v>6.21142857142857</v>
      </c>
      <c r="J35" s="32" t="n">
        <v>1.9</v>
      </c>
      <c r="L35" s="0"/>
      <c r="R35" s="0" t="s">
        <v>72</v>
      </c>
      <c r="S35" s="0" t="n">
        <v>10971.16016</v>
      </c>
      <c r="T35" s="0" t="n">
        <v>0.417620271</v>
      </c>
      <c r="U35" s="0" t="s">
        <v>73</v>
      </c>
      <c r="V35" s="0" t="n">
        <v>79.71869387</v>
      </c>
    </row>
    <row r="36" customFormat="false" ht="14.4" hidden="false" customHeight="false" outlineLevel="0" collapsed="false">
      <c r="E36" s="28"/>
      <c r="F36" s="2"/>
      <c r="J36" s="32"/>
      <c r="L36" s="0"/>
      <c r="R36" s="0" t="s">
        <v>64</v>
      </c>
      <c r="S36" s="0" t="n">
        <v>11074.48633</v>
      </c>
      <c r="T36" s="0" t="n">
        <v>0.324930549</v>
      </c>
      <c r="U36" s="0" t="s">
        <v>65</v>
      </c>
    </row>
    <row r="37" customFormat="false" ht="14.4" hidden="false" customHeight="false" outlineLevel="0" collapsed="false">
      <c r="A37" s="25" t="s">
        <v>30</v>
      </c>
      <c r="B37" s="8" t="s">
        <v>5</v>
      </c>
      <c r="C37" s="0" t="n">
        <v>59.7</v>
      </c>
      <c r="D37" s="27" t="n">
        <v>0.29697</v>
      </c>
      <c r="E37" s="28" t="n">
        <f aca="false">D37/(-0.045+0.0625)</f>
        <v>16.9697142857143</v>
      </c>
      <c r="F37" s="2" t="s">
        <v>44</v>
      </c>
      <c r="G37" s="74" t="n">
        <v>125.2</v>
      </c>
      <c r="H37" s="74" t="n">
        <v>0.257</v>
      </c>
      <c r="I37" s="76" t="n">
        <v>14.6857142857143</v>
      </c>
      <c r="J37" s="30" t="n">
        <v>1</v>
      </c>
      <c r="L37" s="0"/>
      <c r="R37" s="0" t="s">
        <v>66</v>
      </c>
      <c r="S37" s="0" t="n">
        <v>11074.49609</v>
      </c>
      <c r="T37" s="0" t="n">
        <v>0.307966441</v>
      </c>
      <c r="U37" s="0" t="s">
        <v>67</v>
      </c>
      <c r="V37" s="0" t="n">
        <v>94.77915886</v>
      </c>
    </row>
    <row r="38" customFormat="false" ht="14.4" hidden="false" customHeight="false" outlineLevel="0" collapsed="false">
      <c r="A38" s="17"/>
      <c r="B38" s="8" t="s">
        <v>5</v>
      </c>
      <c r="C38" s="74" t="n">
        <v>59.7</v>
      </c>
      <c r="D38" s="77" t="n">
        <v>0.384</v>
      </c>
      <c r="E38" s="76" t="n">
        <f aca="false">D38/(-0.045+0.0625)</f>
        <v>21.9428571428571</v>
      </c>
      <c r="F38" s="70" t="s">
        <v>43</v>
      </c>
      <c r="G38" s="0" t="n">
        <v>125.1</v>
      </c>
      <c r="H38" s="1" t="n">
        <v>0.21039</v>
      </c>
      <c r="I38" s="28" t="n">
        <f aca="false">H38/(-0.045+0.0625)</f>
        <v>12.0222857142857</v>
      </c>
      <c r="J38" s="32" t="n">
        <v>2</v>
      </c>
      <c r="L38" s="0"/>
      <c r="R38" s="0" t="s">
        <v>69</v>
      </c>
      <c r="S38" s="0" t="n">
        <v>11074.50586</v>
      </c>
      <c r="T38" s="0" t="n">
        <v>0.278367758</v>
      </c>
      <c r="U38" s="0" t="s">
        <v>70</v>
      </c>
      <c r="V38" s="0" t="n">
        <v>90.38899075</v>
      </c>
    </row>
    <row r="39" customFormat="false" ht="14.4" hidden="false" customHeight="false" outlineLevel="0" collapsed="false">
      <c r="E39" s="28"/>
      <c r="J39" s="30"/>
      <c r="L39" s="0"/>
      <c r="R39" s="0" t="s">
        <v>72</v>
      </c>
      <c r="S39" s="0" t="n">
        <v>11074.5166</v>
      </c>
      <c r="T39" s="0" t="n">
        <v>0.211189792</v>
      </c>
      <c r="U39" s="0" t="s">
        <v>73</v>
      </c>
      <c r="V39" s="0" t="n">
        <v>75.86718851</v>
      </c>
    </row>
    <row r="40" customFormat="false" ht="14.4" hidden="false" customHeight="false" outlineLevel="0" collapsed="false">
      <c r="A40" s="25" t="s">
        <v>30</v>
      </c>
      <c r="B40" s="9" t="s">
        <v>6</v>
      </c>
      <c r="C40" s="0" t="n">
        <v>27.9</v>
      </c>
      <c r="D40" s="33" t="n">
        <v>0.20799</v>
      </c>
      <c r="E40" s="28" t="n">
        <f aca="false">D40/(-0.045+0.0625)</f>
        <v>11.8851428571429</v>
      </c>
      <c r="F40" s="17"/>
      <c r="G40" s="74" t="n">
        <v>92.3</v>
      </c>
      <c r="H40" s="74" t="n">
        <v>0.284</v>
      </c>
      <c r="I40" s="76" t="n">
        <v>16.2285714285714</v>
      </c>
      <c r="J40" s="30" t="n">
        <v>1</v>
      </c>
      <c r="L40" s="0"/>
      <c r="R40" s="0" t="s">
        <v>64</v>
      </c>
      <c r="S40" s="0" t="n">
        <v>11180.11914</v>
      </c>
      <c r="T40" s="0" t="n">
        <v>0.474898487</v>
      </c>
      <c r="U40" s="0" t="s">
        <v>65</v>
      </c>
    </row>
    <row r="41" customFormat="false" ht="14.4" hidden="false" customHeight="false" outlineLevel="0" collapsed="false">
      <c r="B41" s="9" t="s">
        <v>6</v>
      </c>
      <c r="C41" s="74" t="n">
        <v>28.2</v>
      </c>
      <c r="D41" s="78" t="n">
        <v>0.2221</v>
      </c>
      <c r="E41" s="76" t="n">
        <f aca="false">D41/(-0.045+0.0625)</f>
        <v>12.6914285714286</v>
      </c>
      <c r="F41" s="70" t="s">
        <v>43</v>
      </c>
      <c r="G41" s="0" t="n">
        <v>92.17</v>
      </c>
      <c r="H41" s="34" t="n">
        <v>0.22712</v>
      </c>
      <c r="I41" s="28" t="n">
        <f aca="false">H41/(-0.045+0.0625)</f>
        <v>12.9782857142857</v>
      </c>
      <c r="J41" s="32" t="n">
        <v>2</v>
      </c>
      <c r="L41" s="0"/>
      <c r="R41" s="0" t="s">
        <v>66</v>
      </c>
      <c r="S41" s="0" t="n">
        <v>11180.12988</v>
      </c>
      <c r="T41" s="0" t="n">
        <v>0.45967868</v>
      </c>
      <c r="U41" s="0" t="s">
        <v>67</v>
      </c>
      <c r="V41" s="0" t="n">
        <v>96.79514506</v>
      </c>
    </row>
    <row r="42" customFormat="false" ht="14.4" hidden="false" customHeight="false" outlineLevel="0" collapsed="false">
      <c r="A42" s="2"/>
      <c r="B42" s="35"/>
      <c r="C42" s="35"/>
      <c r="D42" s="35"/>
      <c r="E42" s="36"/>
      <c r="F42" s="2"/>
      <c r="L42" s="0"/>
      <c r="R42" s="0" t="s">
        <v>69</v>
      </c>
      <c r="S42" s="0" t="n">
        <v>11180.13965</v>
      </c>
      <c r="T42" s="0" t="n">
        <v>0.432627589</v>
      </c>
      <c r="U42" s="0" t="s">
        <v>70</v>
      </c>
      <c r="V42" s="0" t="n">
        <v>94.11521735</v>
      </c>
    </row>
    <row r="43" customFormat="false" ht="14.4" hidden="false" customHeight="false" outlineLevel="0" collapsed="false">
      <c r="A43" s="0" t="s">
        <v>33</v>
      </c>
      <c r="D43" s="35" t="n">
        <v>-0.4</v>
      </c>
      <c r="E43" s="35"/>
      <c r="G43" s="0" t="n">
        <v>-0.35</v>
      </c>
      <c r="L43" s="0"/>
      <c r="R43" s="0" t="s">
        <v>72</v>
      </c>
      <c r="S43" s="0" t="n">
        <v>11180.14941</v>
      </c>
      <c r="T43" s="0" t="n">
        <v>0.376386911</v>
      </c>
      <c r="U43" s="0" t="s">
        <v>73</v>
      </c>
      <c r="V43" s="0" t="n">
        <v>87.00021004</v>
      </c>
    </row>
    <row r="44" customFormat="false" ht="14.4" hidden="false" customHeight="false" outlineLevel="0" collapsed="false">
      <c r="G44" s="17"/>
      <c r="H44" s="17"/>
      <c r="L44" s="0"/>
      <c r="R44" s="0" t="s">
        <v>64</v>
      </c>
      <c r="S44" s="0" t="n">
        <v>11389.40527</v>
      </c>
      <c r="T44" s="0" t="n">
        <v>0.381168544</v>
      </c>
      <c r="U44" s="0" t="s">
        <v>65</v>
      </c>
    </row>
    <row r="45" s="2" customFormat="true" ht="14.4" hidden="false" customHeight="false" outlineLevel="0" collapsed="false">
      <c r="A45" s="79"/>
      <c r="L45" s="80"/>
      <c r="R45" s="2" t="s">
        <v>66</v>
      </c>
      <c r="S45" s="2" t="n">
        <v>11389.41504</v>
      </c>
      <c r="T45" s="2" t="n">
        <v>0.375359476</v>
      </c>
      <c r="U45" s="2" t="s">
        <v>67</v>
      </c>
      <c r="V45" s="2" t="n">
        <v>98.47598424</v>
      </c>
    </row>
    <row r="46" customFormat="false" ht="14.4" hidden="false" customHeight="false" outlineLevel="0" collapsed="false">
      <c r="R46" s="0" t="s">
        <v>69</v>
      </c>
      <c r="S46" s="0" t="n">
        <v>11389.42578</v>
      </c>
      <c r="T46" s="0" t="n">
        <v>0.344631493</v>
      </c>
      <c r="U46" s="0" t="s">
        <v>70</v>
      </c>
      <c r="V46" s="0" t="n">
        <v>91.81371871</v>
      </c>
    </row>
    <row r="47" customFormat="false" ht="14.4" hidden="false" customHeight="false" outlineLevel="0" collapsed="false">
      <c r="R47" s="0" t="s">
        <v>72</v>
      </c>
      <c r="S47" s="0" t="n">
        <v>11389.43555</v>
      </c>
      <c r="T47" s="0" t="n">
        <v>0.259251297</v>
      </c>
      <c r="U47" s="0" t="s">
        <v>73</v>
      </c>
      <c r="V47" s="0" t="n">
        <v>75.22565457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I37" activeCellId="0" sqref="I37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74</v>
      </c>
      <c r="D1" s="2"/>
      <c r="F1" s="1"/>
      <c r="I1" s="3" t="s">
        <v>75</v>
      </c>
      <c r="J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f aca="false">1-0.0254</f>
        <v>0.9746</v>
      </c>
      <c r="D3" s="11" t="n">
        <v>0.0486</v>
      </c>
      <c r="E3" s="11" t="n">
        <v>0.0886</v>
      </c>
      <c r="F3" s="12" t="n">
        <v>0.458</v>
      </c>
      <c r="G3" s="12" t="n">
        <v>0.478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0.125</v>
      </c>
      <c r="D4" s="11" t="n">
        <v>0.0156</v>
      </c>
      <c r="E4" s="11" t="n">
        <v>0.0179</v>
      </c>
      <c r="F4" s="12" t="n">
        <v>0.0178</v>
      </c>
      <c r="G4" s="12" t="n">
        <v>0.0205</v>
      </c>
      <c r="L4" s="0"/>
    </row>
    <row r="5" customFormat="false" ht="14.4" hidden="false" customHeight="false" outlineLevel="0" collapsed="false">
      <c r="A5" s="0" t="s">
        <v>11</v>
      </c>
      <c r="B5" s="11" t="n">
        <v>-0.256</v>
      </c>
      <c r="C5" s="11" t="n">
        <v>-0.293</v>
      </c>
      <c r="D5" s="11" t="n">
        <v>-0.139</v>
      </c>
      <c r="E5" s="11" t="n">
        <v>-0.101</v>
      </c>
      <c r="F5" s="12" t="n">
        <v>-0.869</v>
      </c>
      <c r="G5" s="12" t="n">
        <v>-0.911</v>
      </c>
      <c r="L5" s="0"/>
    </row>
    <row r="6" customFormat="false" ht="14.4" hidden="false" customHeight="false" outlineLevel="0" collapsed="false">
      <c r="A6" s="0" t="s">
        <v>10</v>
      </c>
      <c r="B6" s="11" t="n">
        <v>0.00774</v>
      </c>
      <c r="C6" s="11" t="n">
        <v>0.0143</v>
      </c>
      <c r="D6" s="11" t="n">
        <v>0.0157</v>
      </c>
      <c r="E6" s="11" t="n">
        <v>0.0162</v>
      </c>
      <c r="F6" s="12" t="n">
        <v>0.04</v>
      </c>
      <c r="G6" s="12" t="n">
        <v>0.0322</v>
      </c>
      <c r="L6" s="0"/>
    </row>
    <row r="7" customFormat="false" ht="14.4" hidden="false" customHeight="false" outlineLevel="0" collapsed="false">
      <c r="A7" s="0" t="s">
        <v>12</v>
      </c>
      <c r="B7" s="11" t="n">
        <v>0.316</v>
      </c>
      <c r="C7" s="11" t="n">
        <v>0.3</v>
      </c>
      <c r="D7" s="11" t="n">
        <v>0.325</v>
      </c>
      <c r="E7" s="11" t="n">
        <v>0.355</v>
      </c>
      <c r="F7" s="12" t="n">
        <v>0.8</v>
      </c>
      <c r="G7" s="11" t="n">
        <v>0.856</v>
      </c>
      <c r="L7" s="0"/>
    </row>
    <row r="8" customFormat="false" ht="14.4" hidden="false" customHeight="false" outlineLevel="0" collapsed="false">
      <c r="A8" s="0" t="s">
        <v>10</v>
      </c>
      <c r="B8" s="11" t="n">
        <v>0.0107</v>
      </c>
      <c r="C8" s="11" t="n">
        <v>0.0173</v>
      </c>
      <c r="D8" s="11" t="n">
        <v>0.0191</v>
      </c>
      <c r="E8" s="11" t="n">
        <v>0.0377</v>
      </c>
      <c r="F8" s="12" t="n">
        <v>0.0161</v>
      </c>
      <c r="G8" s="11" t="n">
        <v>0.021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6.7</v>
      </c>
      <c r="C10" s="71" t="s">
        <v>58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0.114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50.2</v>
      </c>
      <c r="C12" s="11" t="n">
        <v>55.6</v>
      </c>
      <c r="D12" s="11" t="n">
        <v>32.2</v>
      </c>
      <c r="E12" s="12" t="n">
        <v>26</v>
      </c>
      <c r="F12" s="11" t="n">
        <v>32.3</v>
      </c>
      <c r="G12" s="11" t="n">
        <v>36.6</v>
      </c>
      <c r="L12" s="0"/>
    </row>
    <row r="13" customFormat="false" ht="14.4" hidden="false" customHeight="false" outlineLevel="0" collapsed="false">
      <c r="A13" s="0" t="s">
        <v>10</v>
      </c>
      <c r="B13" s="11" t="n">
        <v>1.2</v>
      </c>
      <c r="C13" s="11" t="n">
        <v>1.6</v>
      </c>
      <c r="D13" s="11" t="n">
        <v>1.3</v>
      </c>
      <c r="E13" s="12" t="n">
        <v>0.8</v>
      </c>
      <c r="F13" s="11" t="n">
        <v>1.4</v>
      </c>
      <c r="G13" s="11" t="n">
        <v>1.3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f aca="false">1-0.00566</f>
        <v>0.99434</v>
      </c>
      <c r="D15" s="18" t="n">
        <v>0.862</v>
      </c>
      <c r="E15" s="18" t="n">
        <v>0.798</v>
      </c>
      <c r="F15" s="19" t="n">
        <v>0.468</v>
      </c>
      <c r="G15" s="19" t="n">
        <v>0.371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0.0133</v>
      </c>
      <c r="D16" s="18" t="n">
        <v>0.031</v>
      </c>
      <c r="E16" s="18" t="n">
        <v>0.0284</v>
      </c>
      <c r="F16" s="19" t="n">
        <v>0.0204</v>
      </c>
      <c r="G16" s="18" t="n">
        <v>0.0228</v>
      </c>
      <c r="L16" s="0"/>
    </row>
    <row r="17" customFormat="false" ht="14.4" hidden="false" customHeight="false" outlineLevel="0" collapsed="false">
      <c r="A17" s="0" t="s">
        <v>11</v>
      </c>
      <c r="B17" s="18" t="n">
        <v>-0.255</v>
      </c>
      <c r="C17" s="18" t="n">
        <v>-0.275</v>
      </c>
      <c r="D17" s="18" t="n">
        <v>0.624</v>
      </c>
      <c r="E17" s="18" t="n">
        <v>0.553</v>
      </c>
      <c r="F17" s="19" t="n">
        <v>0.151</v>
      </c>
      <c r="G17" s="18" t="n">
        <v>0.0223</v>
      </c>
      <c r="L17" s="0"/>
    </row>
    <row r="18" customFormat="false" ht="14.4" hidden="false" customHeight="false" outlineLevel="0" collapsed="false">
      <c r="A18" s="0" t="s">
        <v>10</v>
      </c>
      <c r="B18" s="18" t="n">
        <v>0.00742</v>
      </c>
      <c r="C18" s="18" t="n">
        <v>0.0174</v>
      </c>
      <c r="D18" s="18" t="n">
        <v>0.0255</v>
      </c>
      <c r="E18" s="18" t="n">
        <v>0.0196</v>
      </c>
      <c r="F18" s="19" t="n">
        <v>0.0206</v>
      </c>
      <c r="G18" s="18" t="n">
        <v>0.0358</v>
      </c>
      <c r="L18" s="0"/>
    </row>
    <row r="19" customFormat="false" ht="14.4" hidden="false" customHeight="false" outlineLevel="0" collapsed="false">
      <c r="A19" s="0" t="s">
        <v>12</v>
      </c>
      <c r="B19" s="18" t="n">
        <v>0.312</v>
      </c>
      <c r="C19" s="18" t="n">
        <v>0.327</v>
      </c>
      <c r="D19" s="18" t="n">
        <v>0.17</v>
      </c>
      <c r="E19" s="18" t="n">
        <v>0.07</v>
      </c>
      <c r="F19" s="19" t="n">
        <v>0.807</v>
      </c>
      <c r="G19" s="18" t="n">
        <v>0.824</v>
      </c>
      <c r="L19" s="0"/>
    </row>
    <row r="20" customFormat="false" ht="14.4" hidden="false" customHeight="false" outlineLevel="0" collapsed="false">
      <c r="A20" s="0" t="s">
        <v>10</v>
      </c>
      <c r="B20" s="18" t="n">
        <v>0.012</v>
      </c>
      <c r="C20" s="18" t="n">
        <v>0.0103</v>
      </c>
      <c r="D20" s="18" t="n">
        <v>0.0487</v>
      </c>
      <c r="E20" s="18" t="n">
        <v>0.0439</v>
      </c>
      <c r="F20" s="19" t="n">
        <v>0.027</v>
      </c>
      <c r="G20" s="18" t="n">
        <v>0.0565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6.7</v>
      </c>
      <c r="C22" s="14" t="s">
        <v>48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0.106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50.5</v>
      </c>
      <c r="C24" s="20" t="n">
        <v>56.6</v>
      </c>
      <c r="D24" s="20" t="n">
        <v>34.4</v>
      </c>
      <c r="E24" s="20" t="n">
        <v>26.5</v>
      </c>
      <c r="F24" s="21" t="n">
        <v>32.3</v>
      </c>
      <c r="G24" s="21" t="n">
        <v>33.8</v>
      </c>
      <c r="K24" s="74" t="s">
        <v>68</v>
      </c>
      <c r="L24" s="74"/>
      <c r="M24" s="74"/>
      <c r="N24" s="74"/>
    </row>
    <row r="25" customFormat="false" ht="14.4" hidden="false" customHeight="false" outlineLevel="0" collapsed="false">
      <c r="A25" s="0" t="s">
        <v>10</v>
      </c>
      <c r="B25" s="20" t="n">
        <v>1.8</v>
      </c>
      <c r="C25" s="20" t="n">
        <v>1.2</v>
      </c>
      <c r="D25" s="20" t="n">
        <v>1.3</v>
      </c>
      <c r="E25" s="20" t="n">
        <v>1.3</v>
      </c>
      <c r="F25" s="21" t="n">
        <v>1.1</v>
      </c>
      <c r="G25" s="18" t="n">
        <v>1.1</v>
      </c>
      <c r="K25" s="74" t="s">
        <v>71</v>
      </c>
      <c r="L25" s="74"/>
      <c r="M25" s="74"/>
      <c r="N25" s="74"/>
    </row>
    <row r="26" customFormat="false" ht="14.4" hidden="false" customHeight="false" outlineLevel="0" collapsed="false">
      <c r="A26" s="2" t="s">
        <v>76</v>
      </c>
      <c r="F26" s="1"/>
      <c r="L26" s="0"/>
    </row>
    <row r="27" customFormat="false" ht="15.6" hidden="false" customHeight="false" outlineLevel="0" collapsed="false">
      <c r="A27" s="2" t="s">
        <v>77</v>
      </c>
      <c r="E27" s="22" t="s">
        <v>7</v>
      </c>
      <c r="F27" s="2" t="s">
        <v>78</v>
      </c>
      <c r="I27" s="22" t="s">
        <v>8</v>
      </c>
      <c r="L27" s="0"/>
    </row>
    <row r="28" customFormat="false" ht="14.4" hidden="false" customHeight="false" outlineLevel="0" collapsed="false">
      <c r="B28" s="0" t="s">
        <v>79</v>
      </c>
      <c r="D28" s="1" t="s">
        <v>80</v>
      </c>
      <c r="G28" s="0" t="s">
        <v>39</v>
      </c>
      <c r="I28" s="1" t="s">
        <v>81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1" t="n">
        <v>144.6</v>
      </c>
      <c r="D31" s="27" t="n">
        <v>0.063854</v>
      </c>
      <c r="E31" s="28" t="n">
        <f aca="false">D31/(-0.045+0.0625)</f>
        <v>3.6488</v>
      </c>
      <c r="G31" s="81" t="n">
        <v>200</v>
      </c>
      <c r="H31" s="81" t="n">
        <v>0.0346</v>
      </c>
      <c r="I31" s="76" t="n">
        <f aca="false">H31/(-0.045+0.0625)</f>
        <v>1.97714285714286</v>
      </c>
      <c r="J31" s="30" t="n">
        <v>1</v>
      </c>
      <c r="K31" s="82"/>
      <c r="L31" s="0"/>
      <c r="M31" s="2" t="s">
        <v>82</v>
      </c>
    </row>
    <row r="32" customFormat="false" ht="14.4" hidden="false" customHeight="false" outlineLevel="0" collapsed="false">
      <c r="B32" s="7" t="s">
        <v>4</v>
      </c>
      <c r="C32" s="74" t="n">
        <v>143.7</v>
      </c>
      <c r="D32" s="77" t="n">
        <v>0.082</v>
      </c>
      <c r="E32" s="76" t="n">
        <f aca="false">D32/(-0.045+0.0625)</f>
        <v>4.68571428571429</v>
      </c>
      <c r="F32" s="25" t="s">
        <v>30</v>
      </c>
      <c r="G32" s="35" t="n">
        <v>199.7</v>
      </c>
      <c r="H32" s="1" t="n">
        <v>0.043379</v>
      </c>
      <c r="I32" s="28" t="n">
        <f aca="false">H32/(-0.045+0.0625)</f>
        <v>2.4788</v>
      </c>
      <c r="J32" s="32" t="n">
        <v>2.05</v>
      </c>
      <c r="K32" s="82"/>
      <c r="L32" s="0"/>
    </row>
    <row r="33" customFormat="false" ht="14.4" hidden="false" customHeight="false" outlineLevel="0" collapsed="false">
      <c r="E33" s="28"/>
      <c r="I33" s="28"/>
      <c r="J33" s="30"/>
      <c r="K33" s="82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34" t="n">
        <v>107.3</v>
      </c>
      <c r="D34" s="27" t="n">
        <v>0.081918</v>
      </c>
      <c r="E34" s="28" t="n">
        <f aca="false">D34/(-0.045+0.0625)</f>
        <v>4.68102857142857</v>
      </c>
      <c r="G34" s="74" t="n">
        <v>141.4</v>
      </c>
      <c r="H34" s="74" t="n">
        <v>0.0491</v>
      </c>
      <c r="I34" s="76" t="n">
        <f aca="false">H34/(-0.045+0.0625)</f>
        <v>2.80571428571429</v>
      </c>
      <c r="J34" s="30" t="n">
        <v>1</v>
      </c>
      <c r="K34" s="82"/>
      <c r="L34" s="0"/>
    </row>
    <row r="35" customFormat="false" ht="14.4" hidden="false" customHeight="false" outlineLevel="0" collapsed="false">
      <c r="B35" s="6" t="s">
        <v>3</v>
      </c>
      <c r="C35" s="74" t="n">
        <v>106</v>
      </c>
      <c r="D35" s="77" t="n">
        <v>0.103</v>
      </c>
      <c r="E35" s="76" t="n">
        <f aca="false">D35/(-0.045+0.0625)</f>
        <v>5.88571428571429</v>
      </c>
      <c r="F35" s="25" t="s">
        <v>30</v>
      </c>
      <c r="G35" s="26" t="n">
        <v>144.7</v>
      </c>
      <c r="H35" s="1" t="n">
        <v>0.042475</v>
      </c>
      <c r="I35" s="28" t="n">
        <f aca="false">H35/(-0.045+0.0625)</f>
        <v>2.42714285714286</v>
      </c>
      <c r="J35" s="32" t="n">
        <v>1.95</v>
      </c>
      <c r="K35" s="82"/>
      <c r="L35" s="0"/>
    </row>
    <row r="36" customFormat="false" ht="14.4" hidden="false" customHeight="false" outlineLevel="0" collapsed="false">
      <c r="A36" s="17"/>
      <c r="E36" s="28"/>
      <c r="F36" s="2" t="s">
        <v>83</v>
      </c>
      <c r="I36" s="28"/>
      <c r="J36" s="32"/>
      <c r="K36" s="8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1" t="n">
        <v>61.4</v>
      </c>
      <c r="D37" s="27" t="n">
        <v>0.072146</v>
      </c>
      <c r="E37" s="28" t="n">
        <f aca="false">D37/(-0.045+0.0625)</f>
        <v>4.12262857142857</v>
      </c>
      <c r="G37" s="0" t="n">
        <v>145.5</v>
      </c>
      <c r="H37" s="1" t="n">
        <v>0.086445</v>
      </c>
      <c r="I37" s="28" t="n">
        <f aca="false">H37/(-0.045+0.0625)</f>
        <v>4.93971428571428</v>
      </c>
      <c r="J37" s="30" t="n">
        <v>1</v>
      </c>
      <c r="K37" s="83" t="s">
        <v>84</v>
      </c>
      <c r="L37" s="0"/>
      <c r="P37" s="0" t="n">
        <v>6</v>
      </c>
    </row>
    <row r="38" customFormat="false" ht="14.4" hidden="false" customHeight="false" outlineLevel="0" collapsed="false">
      <c r="B38" s="8" t="s">
        <v>5</v>
      </c>
      <c r="C38" s="74" t="n">
        <v>61.3</v>
      </c>
      <c r="D38" s="77" t="n">
        <v>0.096</v>
      </c>
      <c r="E38" s="76" t="n">
        <f aca="false">D38/(-0.045+0.0625)</f>
        <v>5.48571428571429</v>
      </c>
      <c r="F38" s="25" t="s">
        <v>30</v>
      </c>
      <c r="G38" s="74" t="n">
        <v>146.5</v>
      </c>
      <c r="H38" s="74" t="n">
        <v>0.1226</v>
      </c>
      <c r="I38" s="76" t="n">
        <f aca="false">H38/(-0.045+0.0625)</f>
        <v>7.00571428571429</v>
      </c>
      <c r="J38" s="32" t="n">
        <v>2</v>
      </c>
      <c r="K38" s="82"/>
      <c r="L38" s="0"/>
    </row>
    <row r="39" customFormat="false" ht="14.4" hidden="false" customHeight="false" outlineLevel="0" collapsed="false">
      <c r="A39" s="17"/>
      <c r="E39" s="28"/>
      <c r="F39" s="17"/>
      <c r="H39" s="34"/>
      <c r="I39" s="29"/>
      <c r="J39" s="30"/>
      <c r="K39" s="82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34" t="n">
        <v>32.3</v>
      </c>
      <c r="D40" s="33" t="n">
        <v>0.051551</v>
      </c>
      <c r="E40" s="28" t="n">
        <f aca="false">D40/(-0.045+0.0625)</f>
        <v>2.94577142857143</v>
      </c>
      <c r="G40" s="0" t="n">
        <v>112.5</v>
      </c>
      <c r="H40" s="34" t="n">
        <v>0.21263</v>
      </c>
      <c r="I40" s="28" t="n">
        <f aca="false">H40/(-0.045+0.0625)</f>
        <v>12.1502857142857</v>
      </c>
      <c r="J40" s="30" t="n">
        <v>1</v>
      </c>
      <c r="K40" s="29"/>
      <c r="L40" s="0"/>
    </row>
    <row r="41" customFormat="false" ht="14.4" hidden="false" customHeight="false" outlineLevel="0" collapsed="false">
      <c r="B41" s="9" t="s">
        <v>6</v>
      </c>
      <c r="C41" s="74" t="n">
        <v>32.3</v>
      </c>
      <c r="D41" s="78" t="n">
        <v>0.0416</v>
      </c>
      <c r="E41" s="76" t="n">
        <f aca="false">D41/(-0.045+0.0625)</f>
        <v>2.37714285714286</v>
      </c>
      <c r="F41" s="25" t="s">
        <v>30</v>
      </c>
      <c r="G41" s="74" t="n">
        <v>112.6</v>
      </c>
      <c r="H41" s="74" t="n">
        <v>0.28865</v>
      </c>
      <c r="I41" s="76" t="n">
        <f aca="false">H41/(-0.045+0.0625)</f>
        <v>16.4942857142857</v>
      </c>
      <c r="J41" s="32" t="n">
        <v>2</v>
      </c>
      <c r="K41" s="29"/>
      <c r="L41" s="0"/>
    </row>
    <row r="42" customFormat="false" ht="14.4" hidden="false" customHeight="false" outlineLevel="0" collapsed="false">
      <c r="A42" s="2" t="s">
        <v>45</v>
      </c>
      <c r="B42" s="35"/>
      <c r="C42" s="35"/>
      <c r="D42" s="35"/>
      <c r="E42" s="36"/>
      <c r="F42" s="2" t="s">
        <v>45</v>
      </c>
      <c r="G42" s="0" t="n">
        <v>-0.4</v>
      </c>
      <c r="L42" s="0"/>
    </row>
    <row r="43" customFormat="false" ht="14.4" hidden="false" customHeight="false" outlineLevel="0" collapsed="false">
      <c r="A43" s="0" t="s">
        <v>33</v>
      </c>
      <c r="D43" s="35" t="n">
        <v>-0.27</v>
      </c>
      <c r="E43" s="35"/>
      <c r="G43" s="17"/>
      <c r="H43" s="17"/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85</v>
      </c>
      <c r="D1" s="2"/>
      <c r="E1" s="84" t="s">
        <v>86</v>
      </c>
      <c r="F1" s="85"/>
      <c r="I1" s="3" t="s">
        <v>87</v>
      </c>
      <c r="J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0.21</v>
      </c>
      <c r="D3" s="11" t="n">
        <v>0.0091</v>
      </c>
      <c r="E3" s="11" t="n">
        <v>0.0372</v>
      </c>
      <c r="F3" s="12" t="n">
        <v>0.562</v>
      </c>
      <c r="G3" s="12" t="n">
        <v>0.518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0.0396</v>
      </c>
      <c r="D4" s="11" t="n">
        <v>0.0162</v>
      </c>
      <c r="E4" s="11" t="n">
        <v>0.0223</v>
      </c>
      <c r="F4" s="12" t="n">
        <v>0.0204</v>
      </c>
      <c r="G4" s="12" t="n">
        <v>0.0247</v>
      </c>
      <c r="L4" s="0"/>
    </row>
    <row r="5" customFormat="false" ht="14.4" hidden="false" customHeight="false" outlineLevel="0" collapsed="false">
      <c r="A5" s="0" t="s">
        <v>11</v>
      </c>
      <c r="B5" s="11" t="n">
        <v>-0.276</v>
      </c>
      <c r="C5" s="11" t="n">
        <v>-0.0772</v>
      </c>
      <c r="D5" s="11" t="n">
        <v>-0.222</v>
      </c>
      <c r="E5" s="11" t="n">
        <v>-0.203</v>
      </c>
      <c r="F5" s="12" t="n">
        <v>0.305</v>
      </c>
      <c r="G5" s="12" t="n">
        <v>0.267</v>
      </c>
      <c r="L5" s="0"/>
    </row>
    <row r="6" customFormat="false" ht="14.4" hidden="false" customHeight="false" outlineLevel="0" collapsed="false">
      <c r="A6" s="0" t="s">
        <v>10</v>
      </c>
      <c r="B6" s="11" t="n">
        <v>0.00981</v>
      </c>
      <c r="C6" s="11" t="n">
        <v>0.0501</v>
      </c>
      <c r="D6" s="11" t="n">
        <v>0.0202</v>
      </c>
      <c r="E6" s="11" t="n">
        <v>0.0334</v>
      </c>
      <c r="F6" s="12" t="n">
        <v>0.0525</v>
      </c>
      <c r="G6" s="12" t="n">
        <v>0.0418</v>
      </c>
      <c r="L6" s="0"/>
    </row>
    <row r="7" customFormat="false" ht="14.4" hidden="false" customHeight="false" outlineLevel="0" collapsed="false">
      <c r="A7" s="0" t="s">
        <v>12</v>
      </c>
      <c r="B7" s="11" t="n">
        <v>0.331</v>
      </c>
      <c r="C7" s="11" t="n">
        <v>0.519</v>
      </c>
      <c r="D7" s="11" t="n">
        <v>0.345</v>
      </c>
      <c r="E7" s="11" t="n">
        <v>0.378</v>
      </c>
      <c r="F7" s="12" t="n">
        <v>0.826</v>
      </c>
      <c r="G7" s="11" t="n">
        <v>0.801</v>
      </c>
      <c r="L7" s="0"/>
    </row>
    <row r="8" customFormat="false" ht="14.4" hidden="false" customHeight="false" outlineLevel="0" collapsed="false">
      <c r="A8" s="0" t="s">
        <v>10</v>
      </c>
      <c r="B8" s="11" t="n">
        <v>0.0143</v>
      </c>
      <c r="C8" s="11" t="n">
        <v>0.0383</v>
      </c>
      <c r="D8" s="11" t="n">
        <v>0.0368</v>
      </c>
      <c r="E8" s="11" t="n">
        <v>0.048</v>
      </c>
      <c r="F8" s="12" t="n">
        <v>0.0205</v>
      </c>
      <c r="G8" s="11" t="n">
        <v>0.0266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8.01</v>
      </c>
      <c r="C10" s="71" t="s">
        <v>88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0.398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48.6</v>
      </c>
      <c r="C12" s="11" t="n">
        <v>49</v>
      </c>
      <c r="D12" s="11" t="n">
        <v>30.6</v>
      </c>
      <c r="E12" s="12" t="n">
        <v>28.4</v>
      </c>
      <c r="F12" s="11" t="n">
        <v>22.3</v>
      </c>
      <c r="G12" s="11" t="n">
        <v>15.9</v>
      </c>
      <c r="L12" s="0"/>
    </row>
    <row r="13" customFormat="false" ht="14.4" hidden="false" customHeight="false" outlineLevel="0" collapsed="false">
      <c r="A13" s="0" t="s">
        <v>10</v>
      </c>
      <c r="B13" s="11" t="n">
        <v>3.4</v>
      </c>
      <c r="C13" s="11" t="n">
        <v>2.7</v>
      </c>
      <c r="D13" s="11" t="n">
        <v>1.8</v>
      </c>
      <c r="E13" s="12" t="n">
        <v>1.5</v>
      </c>
      <c r="F13" s="11" t="n">
        <v>1.5</v>
      </c>
      <c r="G13" s="11" t="n">
        <v>1.6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0.213</v>
      </c>
      <c r="D15" s="18" t="n">
        <v>0.86</v>
      </c>
      <c r="E15" s="18" t="n">
        <v>0.807</v>
      </c>
      <c r="F15" s="19" t="n">
        <v>0.502</v>
      </c>
      <c r="G15" s="19" t="n">
        <v>0.368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0.0327</v>
      </c>
      <c r="D16" s="18" t="n">
        <v>0.0276</v>
      </c>
      <c r="E16" s="18" t="n">
        <v>0.0166</v>
      </c>
      <c r="F16" s="19" t="n">
        <v>0.0169</v>
      </c>
      <c r="G16" s="18" t="n">
        <v>0.0187</v>
      </c>
      <c r="L16" s="0"/>
    </row>
    <row r="17" customFormat="false" ht="14.4" hidden="false" customHeight="false" outlineLevel="0" collapsed="false">
      <c r="A17" s="0" t="s">
        <v>11</v>
      </c>
      <c r="B17" s="18" t="n">
        <v>-0.273</v>
      </c>
      <c r="C17" s="18" t="n">
        <v>-0.0618</v>
      </c>
      <c r="D17" s="18" t="n">
        <v>-0.375</v>
      </c>
      <c r="E17" s="18" t="n">
        <v>-0.437</v>
      </c>
      <c r="F17" s="19" t="n">
        <v>0.246</v>
      </c>
      <c r="G17" s="18" t="n">
        <v>0.123</v>
      </c>
      <c r="L17" s="0"/>
    </row>
    <row r="18" customFormat="false" ht="14.4" hidden="false" customHeight="false" outlineLevel="0" collapsed="false">
      <c r="A18" s="0" t="s">
        <v>10</v>
      </c>
      <c r="B18" s="18" t="n">
        <v>0.0077</v>
      </c>
      <c r="C18" s="18" t="n">
        <v>0.0369</v>
      </c>
      <c r="D18" s="18" t="n">
        <v>0.0359</v>
      </c>
      <c r="E18" s="18" t="n">
        <v>0.0191</v>
      </c>
      <c r="F18" s="19" t="n">
        <v>0.0263</v>
      </c>
      <c r="G18" s="18" t="n">
        <v>0.0226</v>
      </c>
      <c r="L18" s="0"/>
    </row>
    <row r="19" customFormat="false" ht="14.4" hidden="false" customHeight="false" outlineLevel="0" collapsed="false">
      <c r="A19" s="0" t="s">
        <v>12</v>
      </c>
      <c r="B19" s="18" t="n">
        <v>0.333</v>
      </c>
      <c r="C19" s="18" t="n">
        <v>0.504</v>
      </c>
      <c r="D19" s="18" t="n">
        <v>0.217</v>
      </c>
      <c r="E19" s="18" t="n">
        <v>0.154</v>
      </c>
      <c r="F19" s="19" t="n">
        <v>0.773</v>
      </c>
      <c r="G19" s="18" t="n">
        <v>0.611</v>
      </c>
      <c r="L19" s="0"/>
    </row>
    <row r="20" customFormat="false" ht="14.4" hidden="false" customHeight="false" outlineLevel="0" collapsed="false">
      <c r="A20" s="0" t="s">
        <v>10</v>
      </c>
      <c r="B20" s="18" t="n">
        <v>0.0131</v>
      </c>
      <c r="C20" s="18" t="n">
        <v>0.03</v>
      </c>
      <c r="D20" s="18" t="n">
        <v>0.0462</v>
      </c>
      <c r="E20" s="18" t="n">
        <v>0.037</v>
      </c>
      <c r="F20" s="19" t="n">
        <v>0.0308</v>
      </c>
      <c r="G20" s="18" t="n">
        <v>0.0222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18" t="n">
        <v>8.67</v>
      </c>
      <c r="C22" s="14" t="s">
        <v>89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0.213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56.6</v>
      </c>
      <c r="C24" s="20" t="n">
        <v>52.4</v>
      </c>
      <c r="D24" s="20" t="n">
        <v>35.3</v>
      </c>
      <c r="E24" s="20" t="n">
        <v>31.7</v>
      </c>
      <c r="F24" s="21" t="n">
        <v>21.9</v>
      </c>
      <c r="G24" s="21" t="n">
        <v>16</v>
      </c>
      <c r="L24" s="0"/>
    </row>
    <row r="25" customFormat="false" ht="14.4" hidden="false" customHeight="false" outlineLevel="0" collapsed="false">
      <c r="A25" s="0" t="s">
        <v>10</v>
      </c>
      <c r="B25" s="20" t="n">
        <v>1.6</v>
      </c>
      <c r="C25" s="20" t="n">
        <v>2.9</v>
      </c>
      <c r="D25" s="20" t="n">
        <v>1.6</v>
      </c>
      <c r="E25" s="20" t="n">
        <v>1.3</v>
      </c>
      <c r="F25" s="21" t="n">
        <v>1.2</v>
      </c>
      <c r="G25" s="18" t="n">
        <v>0.7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90</v>
      </c>
      <c r="E27" s="22" t="s">
        <v>7</v>
      </c>
      <c r="F27" s="2" t="s">
        <v>91</v>
      </c>
      <c r="I27" s="22" t="s">
        <v>8</v>
      </c>
      <c r="L27" s="0"/>
    </row>
    <row r="28" customFormat="false" ht="14.4" hidden="false" customHeight="false" outlineLevel="0" collapsed="false">
      <c r="B28" s="0" t="s">
        <v>92</v>
      </c>
      <c r="D28" s="1" t="s">
        <v>93</v>
      </c>
      <c r="G28" s="0" t="s">
        <v>94</v>
      </c>
      <c r="I28" s="1" t="s">
        <v>95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25" t="s">
        <v>30</v>
      </c>
      <c r="B31" s="7" t="s">
        <v>4</v>
      </c>
      <c r="C31" s="1" t="n">
        <v>144</v>
      </c>
      <c r="D31" s="27" t="n">
        <v>0.048313</v>
      </c>
      <c r="E31" s="28" t="n">
        <f aca="false">D31/(-0.045+0.0625)</f>
        <v>2.76074285714286</v>
      </c>
      <c r="F31" s="25" t="s">
        <v>30</v>
      </c>
      <c r="G31" s="26"/>
      <c r="H31" s="1"/>
      <c r="I31" s="29"/>
      <c r="J31" s="30" t="n">
        <v>1</v>
      </c>
      <c r="L31" s="0"/>
    </row>
    <row r="32" customFormat="false" ht="14.4" hidden="false" customHeight="false" outlineLevel="0" collapsed="false">
      <c r="A32" s="70" t="s">
        <v>43</v>
      </c>
      <c r="B32" s="7" t="s">
        <v>4</v>
      </c>
      <c r="C32" s="1"/>
      <c r="D32" s="27"/>
      <c r="E32" s="28"/>
      <c r="F32" s="70" t="s">
        <v>43</v>
      </c>
      <c r="G32" s="2" t="s">
        <v>96</v>
      </c>
      <c r="H32" s="1"/>
      <c r="I32" s="28" t="n">
        <f aca="false">H32/(-0.045+0.0625)</f>
        <v>0</v>
      </c>
      <c r="J32" s="32" t="n">
        <v>2</v>
      </c>
      <c r="L32" s="0"/>
    </row>
    <row r="33" customFormat="false" ht="14.4" hidden="false" customHeight="false" outlineLevel="0" collapsed="false">
      <c r="E33" s="28"/>
      <c r="I33" s="28"/>
      <c r="J33" s="30"/>
      <c r="L33" s="0"/>
    </row>
    <row r="34" customFormat="false" ht="14.4" hidden="false" customHeight="false" outlineLevel="0" collapsed="false">
      <c r="A34" s="25" t="s">
        <v>30</v>
      </c>
      <c r="B34" s="6" t="s">
        <v>3</v>
      </c>
      <c r="C34" s="34" t="n">
        <v>118.7</v>
      </c>
      <c r="D34" s="27" t="n">
        <v>0.19866</v>
      </c>
      <c r="E34" s="28" t="n">
        <f aca="false">D34/(-0.045+0.0625)</f>
        <v>11.352</v>
      </c>
      <c r="F34" s="25" t="s">
        <v>30</v>
      </c>
      <c r="H34" s="1"/>
      <c r="I34" s="29"/>
      <c r="J34" s="30" t="n">
        <v>1</v>
      </c>
      <c r="L34" s="0"/>
    </row>
    <row r="35" customFormat="false" ht="14.4" hidden="false" customHeight="false" outlineLevel="0" collapsed="false">
      <c r="A35" s="70" t="s">
        <v>43</v>
      </c>
      <c r="B35" s="6" t="s">
        <v>3</v>
      </c>
      <c r="C35" s="34"/>
      <c r="D35" s="27"/>
      <c r="E35" s="28"/>
      <c r="F35" s="70" t="s">
        <v>43</v>
      </c>
      <c r="G35" s="31" t="n">
        <v>224.1</v>
      </c>
      <c r="H35" s="1" t="n">
        <v>0.040105</v>
      </c>
      <c r="I35" s="28" t="n">
        <f aca="false">H35/(-0.045+0.0625)</f>
        <v>2.29171428571429</v>
      </c>
      <c r="J35" s="32" t="n">
        <v>2</v>
      </c>
      <c r="L35" s="0"/>
    </row>
    <row r="36" customFormat="false" ht="14.4" hidden="false" customHeight="false" outlineLevel="0" collapsed="false">
      <c r="A36" s="17"/>
      <c r="E36" s="28"/>
      <c r="F36" s="17"/>
      <c r="I36" s="28"/>
      <c r="J36" s="32"/>
      <c r="L36" s="0"/>
    </row>
    <row r="37" customFormat="false" ht="14.4" hidden="false" customHeight="false" outlineLevel="0" collapsed="false">
      <c r="A37" s="25" t="s">
        <v>30</v>
      </c>
      <c r="B37" s="8" t="s">
        <v>5</v>
      </c>
      <c r="C37" s="1" t="n">
        <v>71.2</v>
      </c>
      <c r="D37" s="27" t="n">
        <v>0.14509</v>
      </c>
      <c r="E37" s="28" t="n">
        <f aca="false">D37/(-0.045+0.0625)</f>
        <v>8.29085714285714</v>
      </c>
      <c r="F37" s="25" t="s">
        <v>30</v>
      </c>
      <c r="H37" s="1"/>
      <c r="I37" s="29"/>
      <c r="J37" s="30" t="n">
        <v>1</v>
      </c>
      <c r="L37" s="0"/>
    </row>
    <row r="38" customFormat="false" ht="14.4" hidden="false" customHeight="false" outlineLevel="0" collapsed="false">
      <c r="A38" s="70" t="s">
        <v>43</v>
      </c>
      <c r="B38" s="8" t="s">
        <v>5</v>
      </c>
      <c r="C38" s="1"/>
      <c r="D38" s="27"/>
      <c r="E38" s="28"/>
      <c r="F38" s="70" t="s">
        <v>43</v>
      </c>
      <c r="G38" s="0" t="n">
        <v>152.1</v>
      </c>
      <c r="H38" s="1" t="n">
        <v>0.13096</v>
      </c>
      <c r="I38" s="28" t="n">
        <f aca="false">H38/(-0.045+0.0625)</f>
        <v>7.48342857142857</v>
      </c>
      <c r="J38" s="32" t="n">
        <v>2</v>
      </c>
      <c r="L38" s="0"/>
    </row>
    <row r="39" customFormat="false" ht="14.4" hidden="false" customHeight="false" outlineLevel="0" collapsed="false">
      <c r="A39" s="17"/>
      <c r="E39" s="28"/>
      <c r="F39" s="17"/>
      <c r="I39" s="28"/>
      <c r="J39" s="30"/>
      <c r="L39" s="0"/>
    </row>
    <row r="40" customFormat="false" ht="14.4" hidden="false" customHeight="false" outlineLevel="0" collapsed="false">
      <c r="A40" s="25" t="s">
        <v>30</v>
      </c>
      <c r="B40" s="9" t="s">
        <v>6</v>
      </c>
      <c r="C40" s="34" t="n">
        <v>40.4</v>
      </c>
      <c r="D40" s="33" t="n">
        <v>0.076255</v>
      </c>
      <c r="E40" s="28" t="n">
        <f aca="false">D40/(-0.045+0.0625)</f>
        <v>4.35742857142857</v>
      </c>
      <c r="F40" s="25" t="s">
        <v>30</v>
      </c>
      <c r="H40" s="34"/>
      <c r="I40" s="29"/>
      <c r="J40" s="30" t="n">
        <v>1</v>
      </c>
      <c r="L40" s="0"/>
    </row>
    <row r="41" customFormat="false" ht="14.4" hidden="false" customHeight="false" outlineLevel="0" collapsed="false">
      <c r="A41" s="70" t="s">
        <v>43</v>
      </c>
      <c r="B41" s="9" t="s">
        <v>6</v>
      </c>
      <c r="C41" s="34"/>
      <c r="D41" s="33"/>
      <c r="E41" s="28"/>
      <c r="F41" s="70" t="s">
        <v>43</v>
      </c>
      <c r="G41" s="0" t="n">
        <v>117.3</v>
      </c>
      <c r="H41" s="34" t="n">
        <v>0.1497</v>
      </c>
      <c r="I41" s="28" t="n">
        <f aca="false">H41/(-0.045+0.0625)</f>
        <v>8.55428571428571</v>
      </c>
      <c r="J41" s="32" t="n">
        <v>2</v>
      </c>
      <c r="L41" s="0"/>
    </row>
    <row r="42" customFormat="false" ht="14.4" hidden="false" customHeight="false" outlineLevel="0" collapsed="false">
      <c r="A42" s="2"/>
      <c r="B42" s="35"/>
      <c r="C42" s="35"/>
      <c r="D42" s="35"/>
      <c r="E42" s="36"/>
      <c r="F42" s="2" t="s">
        <v>45</v>
      </c>
      <c r="L42" s="0"/>
    </row>
    <row r="43" customFormat="false" ht="14.4" hidden="false" customHeight="false" outlineLevel="0" collapsed="false">
      <c r="A43" s="0" t="s">
        <v>33</v>
      </c>
      <c r="C43" s="0" t="n">
        <v>-0.2</v>
      </c>
      <c r="D43" s="35"/>
      <c r="E43" s="35"/>
      <c r="G43" s="0" t="n">
        <v>-0.15</v>
      </c>
      <c r="L43" s="0"/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4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80" zoomScaleNormal="80" zoomScalePageLayoutView="100" workbookViewId="0">
      <selection pane="topLeft" activeCell="R24" activeCellId="0" sqref="R24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025" min="13" style="0" width="8.57085020242915"/>
  </cols>
  <sheetData>
    <row r="1" customFormat="false" ht="18" hidden="false" customHeight="false" outlineLevel="0" collapsed="false">
      <c r="A1" s="2" t="s">
        <v>97</v>
      </c>
      <c r="D1" s="2"/>
      <c r="F1" s="1"/>
      <c r="I1" s="3" t="s">
        <v>98</v>
      </c>
      <c r="J1" s="4"/>
      <c r="L1" s="0"/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4.4" hidden="false" customHeight="false" outlineLevel="0" collapsed="false">
      <c r="A3" s="0" t="s">
        <v>9</v>
      </c>
      <c r="B3" s="69" t="n">
        <v>0</v>
      </c>
      <c r="C3" s="11" t="n">
        <v>0.127</v>
      </c>
      <c r="D3" s="11" t="n">
        <v>0.0607</v>
      </c>
      <c r="E3" s="11" t="n">
        <v>0.121</v>
      </c>
      <c r="F3" s="12" t="n">
        <v>0.587</v>
      </c>
      <c r="G3" s="12" t="n">
        <v>0.653</v>
      </c>
      <c r="L3" s="0"/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0.0181</v>
      </c>
      <c r="D4" s="11" t="n">
        <v>0.0148</v>
      </c>
      <c r="E4" s="11" t="n">
        <v>0.00893</v>
      </c>
      <c r="F4" s="12" t="n">
        <v>0.00841</v>
      </c>
      <c r="G4" s="12" t="n">
        <v>0.0108</v>
      </c>
      <c r="L4" s="0"/>
    </row>
    <row r="5" customFormat="false" ht="14.4" hidden="false" customHeight="false" outlineLevel="0" collapsed="false">
      <c r="A5" s="0" t="s">
        <v>11</v>
      </c>
      <c r="B5" s="11" t="n">
        <v>-0.245</v>
      </c>
      <c r="C5" s="11" t="n">
        <v>-0.122</v>
      </c>
      <c r="D5" s="11" t="n">
        <v>-0.122</v>
      </c>
      <c r="E5" s="11" t="n">
        <v>0.00795</v>
      </c>
      <c r="F5" s="12" t="n">
        <v>0.385</v>
      </c>
      <c r="G5" s="12" t="n">
        <v>0.398</v>
      </c>
      <c r="L5" s="0"/>
    </row>
    <row r="6" customFormat="false" ht="14.4" hidden="false" customHeight="false" outlineLevel="0" collapsed="false">
      <c r="A6" s="0" t="s">
        <v>10</v>
      </c>
      <c r="B6" s="11" t="n">
        <v>0.00802</v>
      </c>
      <c r="C6" s="11" t="n">
        <v>0.02</v>
      </c>
      <c r="D6" s="11" t="n">
        <v>0.013</v>
      </c>
      <c r="E6" s="11" t="n">
        <v>0.0134</v>
      </c>
      <c r="F6" s="12" t="n">
        <v>0.00846</v>
      </c>
      <c r="G6" s="12" t="n">
        <v>0.0122</v>
      </c>
      <c r="L6" s="0"/>
    </row>
    <row r="7" customFormat="false" ht="14.4" hidden="false" customHeight="false" outlineLevel="0" collapsed="false">
      <c r="A7" s="0" t="s">
        <v>12</v>
      </c>
      <c r="B7" s="11" t="n">
        <v>0.312</v>
      </c>
      <c r="C7" s="11" t="n">
        <v>0.438</v>
      </c>
      <c r="D7" s="11" t="n">
        <v>0.328</v>
      </c>
      <c r="E7" s="11" t="n">
        <v>0.361</v>
      </c>
      <c r="F7" s="12" t="n">
        <v>0.821</v>
      </c>
      <c r="G7" s="11" t="n">
        <v>0.86</v>
      </c>
      <c r="L7" s="0"/>
    </row>
    <row r="8" customFormat="false" ht="14.4" hidden="false" customHeight="false" outlineLevel="0" collapsed="false">
      <c r="A8" s="0" t="s">
        <v>10</v>
      </c>
      <c r="B8" s="11" t="n">
        <v>0.0112</v>
      </c>
      <c r="C8" s="11" t="n">
        <v>0.0216</v>
      </c>
      <c r="D8" s="11" t="n">
        <v>0.0239</v>
      </c>
      <c r="E8" s="11" t="n">
        <v>0.0337</v>
      </c>
      <c r="F8" s="12" t="n">
        <v>0.0178</v>
      </c>
      <c r="G8" s="11" t="n">
        <v>0.0164</v>
      </c>
      <c r="L8" s="0"/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</row>
    <row r="10" customFormat="false" ht="14.4" hidden="false" customHeight="false" outlineLevel="0" collapsed="false">
      <c r="A10" s="0" t="s">
        <v>14</v>
      </c>
      <c r="B10" s="13" t="n">
        <v>7.74</v>
      </c>
      <c r="C10" s="71" t="s">
        <v>99</v>
      </c>
      <c r="D10" s="13"/>
      <c r="E10" s="13"/>
      <c r="F10" s="15"/>
      <c r="G10" s="32"/>
      <c r="L10" s="0"/>
    </row>
    <row r="11" customFormat="false" ht="14.4" hidden="false" customHeight="false" outlineLevel="0" collapsed="false">
      <c r="A11" s="0" t="s">
        <v>10</v>
      </c>
      <c r="B11" s="13" t="n">
        <v>0.176</v>
      </c>
      <c r="C11" s="13"/>
      <c r="D11" s="13"/>
      <c r="E11" s="13"/>
      <c r="F11" s="15"/>
      <c r="G11" s="13"/>
      <c r="L11" s="0"/>
    </row>
    <row r="12" customFormat="false" ht="14.4" hidden="false" customHeight="false" outlineLevel="0" collapsed="false">
      <c r="A12" s="17" t="s">
        <v>16</v>
      </c>
      <c r="B12" s="11" t="n">
        <v>55.7</v>
      </c>
      <c r="C12" s="11" t="n">
        <v>64.9</v>
      </c>
      <c r="D12" s="11" t="n">
        <v>44</v>
      </c>
      <c r="E12" s="12" t="n">
        <v>27.5</v>
      </c>
      <c r="F12" s="11" t="n">
        <v>22.2</v>
      </c>
      <c r="G12" s="11" t="n">
        <v>27.6</v>
      </c>
      <c r="L12" s="0"/>
    </row>
    <row r="13" customFormat="false" ht="14.4" hidden="false" customHeight="false" outlineLevel="0" collapsed="false">
      <c r="A13" s="0" t="s">
        <v>10</v>
      </c>
      <c r="B13" s="11" t="n">
        <v>1.5</v>
      </c>
      <c r="C13" s="11" t="n">
        <v>1.9</v>
      </c>
      <c r="D13" s="11" t="n">
        <v>1.4</v>
      </c>
      <c r="E13" s="12" t="n">
        <v>2.1</v>
      </c>
      <c r="F13" s="11" t="n">
        <v>0.9</v>
      </c>
      <c r="G13" s="11" t="n">
        <v>2.2</v>
      </c>
      <c r="L13" s="0"/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0.114</v>
      </c>
      <c r="D15" s="18" t="n">
        <v>0.856</v>
      </c>
      <c r="E15" s="18" t="n">
        <f aca="false">1-0.0708</f>
        <v>0.9292</v>
      </c>
      <c r="F15" s="19" t="n">
        <v>0.556</v>
      </c>
      <c r="G15" s="19" t="n">
        <v>0.475</v>
      </c>
      <c r="L15" s="0"/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0.0199</v>
      </c>
      <c r="D16" s="18" t="n">
        <v>0.0157</v>
      </c>
      <c r="E16" s="18" t="n">
        <v>0.0115</v>
      </c>
      <c r="F16" s="19" t="n">
        <v>0.0127</v>
      </c>
      <c r="G16" s="18" t="n">
        <v>0.0172</v>
      </c>
      <c r="L16" s="0"/>
    </row>
    <row r="17" customFormat="false" ht="14.4" hidden="false" customHeight="false" outlineLevel="0" collapsed="false">
      <c r="A17" s="0" t="s">
        <v>11</v>
      </c>
      <c r="B17" s="18" t="n">
        <v>-0.246</v>
      </c>
      <c r="C17" s="18" t="n">
        <v>-0.14</v>
      </c>
      <c r="D17" s="18" t="n">
        <v>-0.349</v>
      </c>
      <c r="E17" s="18" t="n">
        <v>-0.303</v>
      </c>
      <c r="F17" s="19" t="n">
        <v>0.375</v>
      </c>
      <c r="G17" s="18" t="n">
        <v>0.234</v>
      </c>
      <c r="L17" s="0"/>
    </row>
    <row r="18" customFormat="false" ht="14.4" hidden="false" customHeight="false" outlineLevel="0" collapsed="false">
      <c r="A18" s="0" t="s">
        <v>10</v>
      </c>
      <c r="B18" s="18" t="n">
        <v>0.00807</v>
      </c>
      <c r="C18" s="18" t="n">
        <v>0.027</v>
      </c>
      <c r="D18" s="18" t="n">
        <v>0.0197</v>
      </c>
      <c r="E18" s="18" t="n">
        <v>0.0181</v>
      </c>
      <c r="F18" s="19" t="n">
        <v>0.0167</v>
      </c>
      <c r="G18" s="18" t="n">
        <v>0.0317</v>
      </c>
      <c r="L18" s="0"/>
    </row>
    <row r="19" customFormat="false" ht="14.4" hidden="false" customHeight="false" outlineLevel="0" collapsed="false">
      <c r="A19" s="0" t="s">
        <v>12</v>
      </c>
      <c r="B19" s="18" t="n">
        <v>0.314</v>
      </c>
      <c r="C19" s="18" t="n">
        <v>0.431</v>
      </c>
      <c r="D19" s="18" t="n">
        <v>0.138</v>
      </c>
      <c r="E19" s="18" t="n">
        <v>0.158</v>
      </c>
      <c r="F19" s="19" t="n">
        <v>0.711</v>
      </c>
      <c r="G19" s="18" t="n">
        <v>0.686</v>
      </c>
      <c r="L19" s="0"/>
    </row>
    <row r="20" customFormat="false" ht="14.4" hidden="false" customHeight="false" outlineLevel="0" collapsed="false">
      <c r="A20" s="0" t="s">
        <v>10</v>
      </c>
      <c r="B20" s="18" t="n">
        <v>0.0117</v>
      </c>
      <c r="C20" s="18" t="n">
        <v>0.0145</v>
      </c>
      <c r="D20" s="18" t="n">
        <v>0.0316</v>
      </c>
      <c r="E20" s="18" t="n">
        <v>0.0311</v>
      </c>
      <c r="F20" s="19" t="n">
        <v>0.0153</v>
      </c>
      <c r="G20" s="18" t="n">
        <v>0.0177</v>
      </c>
      <c r="L20" s="0"/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</row>
    <row r="22" customFormat="false" ht="14.4" hidden="false" customHeight="false" outlineLevel="0" collapsed="false">
      <c r="A22" s="0" t="s">
        <v>14</v>
      </c>
      <c r="B22" s="20" t="n">
        <v>7.86</v>
      </c>
      <c r="C22" s="14" t="s">
        <v>100</v>
      </c>
      <c r="D22" s="18"/>
      <c r="E22" s="18"/>
      <c r="F22" s="19"/>
      <c r="L22" s="0"/>
    </row>
    <row r="23" customFormat="false" ht="14.4" hidden="false" customHeight="false" outlineLevel="0" collapsed="false">
      <c r="A23" s="0" t="s">
        <v>10</v>
      </c>
      <c r="B23" s="20" t="n">
        <v>0.125</v>
      </c>
      <c r="C23" s="18"/>
      <c r="D23" s="18"/>
      <c r="E23" s="18"/>
      <c r="F23" s="19"/>
      <c r="G23" s="2"/>
      <c r="L23" s="0"/>
    </row>
    <row r="24" customFormat="false" ht="14.4" hidden="false" customHeight="false" outlineLevel="0" collapsed="false">
      <c r="A24" s="17" t="s">
        <v>16</v>
      </c>
      <c r="B24" s="20" t="n">
        <v>56.9</v>
      </c>
      <c r="C24" s="20" t="n">
        <v>66.9</v>
      </c>
      <c r="D24" s="20" t="n">
        <v>45.8</v>
      </c>
      <c r="E24" s="20" t="n">
        <v>25.2</v>
      </c>
      <c r="F24" s="21" t="n">
        <v>18.1</v>
      </c>
      <c r="G24" s="21" t="n">
        <v>27.2</v>
      </c>
      <c r="L24" s="0"/>
    </row>
    <row r="25" customFormat="false" ht="14.4" hidden="false" customHeight="false" outlineLevel="0" collapsed="false">
      <c r="A25" s="0" t="s">
        <v>10</v>
      </c>
      <c r="B25" s="20" t="n">
        <v>1.8</v>
      </c>
      <c r="C25" s="20" t="n">
        <v>1.5</v>
      </c>
      <c r="D25" s="20" t="n">
        <v>1.9</v>
      </c>
      <c r="E25" s="86" t="n">
        <v>1.3</v>
      </c>
      <c r="F25" s="21" t="n">
        <v>0.9</v>
      </c>
      <c r="G25" s="21" t="n">
        <v>2.1</v>
      </c>
      <c r="L25" s="0"/>
    </row>
    <row r="26" customFormat="false" ht="14.4" hidden="false" customHeight="false" outlineLevel="0" collapsed="false">
      <c r="F26" s="1"/>
      <c r="L26" s="0"/>
    </row>
    <row r="27" customFormat="false" ht="15.6" hidden="false" customHeight="false" outlineLevel="0" collapsed="false">
      <c r="A27" s="2" t="s">
        <v>101</v>
      </c>
      <c r="E27" s="22" t="s">
        <v>7</v>
      </c>
      <c r="F27" s="2" t="s">
        <v>102</v>
      </c>
      <c r="I27" s="22" t="s">
        <v>8</v>
      </c>
      <c r="L27" s="0"/>
    </row>
    <row r="28" customFormat="false" ht="14.4" hidden="false" customHeight="false" outlineLevel="0" collapsed="false">
      <c r="B28" s="0" t="s">
        <v>39</v>
      </c>
      <c r="D28" s="1" t="s">
        <v>103</v>
      </c>
      <c r="G28" s="0" t="s">
        <v>20</v>
      </c>
      <c r="I28" s="1" t="s">
        <v>104</v>
      </c>
      <c r="L28" s="0"/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/>
      <c r="G30" s="0" t="s">
        <v>27</v>
      </c>
      <c r="H30" s="0" t="s">
        <v>28</v>
      </c>
      <c r="I30" s="0" t="s">
        <v>29</v>
      </c>
      <c r="L30" s="0"/>
    </row>
    <row r="31" customFormat="false" ht="14.4" hidden="false" customHeight="false" outlineLevel="0" collapsed="false">
      <c r="A31" s="70" t="s">
        <v>43</v>
      </c>
      <c r="B31" s="7" t="s">
        <v>4</v>
      </c>
      <c r="C31" s="1" t="n">
        <v>151.2</v>
      </c>
      <c r="D31" s="27" t="n">
        <v>0.061598</v>
      </c>
      <c r="E31" s="28" t="n">
        <f aca="false">D31/(-0.045+0.0625)</f>
        <v>3.51988571428571</v>
      </c>
      <c r="F31" s="7" t="s">
        <v>4</v>
      </c>
      <c r="G31" s="26"/>
      <c r="H31" s="1"/>
      <c r="I31" s="28"/>
      <c r="J31" s="30" t="n">
        <v>1</v>
      </c>
      <c r="L31" s="0"/>
    </row>
    <row r="32" customFormat="false" ht="14.4" hidden="false" customHeight="false" outlineLevel="0" collapsed="false">
      <c r="A32" s="70" t="s">
        <v>43</v>
      </c>
      <c r="B32" s="7" t="s">
        <v>4</v>
      </c>
      <c r="C32" s="1"/>
      <c r="D32" s="27"/>
      <c r="E32" s="28"/>
      <c r="F32" s="7" t="s">
        <v>4</v>
      </c>
      <c r="G32" s="2" t="s">
        <v>105</v>
      </c>
      <c r="H32" s="1" t="n">
        <v>0.02</v>
      </c>
      <c r="I32" s="28" t="n">
        <f aca="false">H32/(-0.045+0.0625)</f>
        <v>1.14285714285714</v>
      </c>
      <c r="J32" s="32" t="n">
        <v>2</v>
      </c>
      <c r="L32" s="0"/>
    </row>
    <row r="33" customFormat="false" ht="14.4" hidden="false" customHeight="false" outlineLevel="0" collapsed="false">
      <c r="A33" s="70"/>
      <c r="E33" s="28"/>
      <c r="I33" s="28"/>
      <c r="J33" s="30"/>
      <c r="L33" s="0"/>
    </row>
    <row r="34" customFormat="false" ht="14.4" hidden="false" customHeight="false" outlineLevel="0" collapsed="false">
      <c r="A34" s="70" t="s">
        <v>43</v>
      </c>
      <c r="B34" s="6" t="s">
        <v>3</v>
      </c>
      <c r="C34" s="87" t="n">
        <v>109.5</v>
      </c>
      <c r="D34" s="27" t="n">
        <v>0.12301</v>
      </c>
      <c r="E34" s="28" t="n">
        <f aca="false">D34/(-0.045+0.0625)</f>
        <v>7.02914285714286</v>
      </c>
      <c r="F34" s="6" t="s">
        <v>3</v>
      </c>
      <c r="H34" s="1"/>
      <c r="I34" s="28"/>
      <c r="J34" s="30" t="n">
        <v>1</v>
      </c>
      <c r="L34" s="0"/>
    </row>
    <row r="35" customFormat="false" ht="14.4" hidden="false" customHeight="false" outlineLevel="0" collapsed="false">
      <c r="A35" s="70" t="s">
        <v>43</v>
      </c>
      <c r="B35" s="6" t="s">
        <v>3</v>
      </c>
      <c r="C35" s="34"/>
      <c r="D35" s="27"/>
      <c r="E35" s="28"/>
      <c r="F35" s="6" t="s">
        <v>3</v>
      </c>
      <c r="G35" s="31" t="n">
        <v>225.8</v>
      </c>
      <c r="H35" s="1" t="n">
        <v>0.080834</v>
      </c>
      <c r="I35" s="28" t="n">
        <f aca="false">H35/(-0.045+0.0625)</f>
        <v>4.61908571428572</v>
      </c>
      <c r="J35" s="32" t="n">
        <v>2</v>
      </c>
      <c r="L35" s="0"/>
    </row>
    <row r="36" customFormat="false" ht="14.4" hidden="false" customHeight="false" outlineLevel="0" collapsed="false">
      <c r="A36" s="70"/>
      <c r="E36" s="28"/>
      <c r="F36" s="2"/>
      <c r="I36" s="28"/>
      <c r="J36" s="32"/>
      <c r="L36" s="0"/>
    </row>
    <row r="37" customFormat="false" ht="14.4" hidden="false" customHeight="false" outlineLevel="0" collapsed="false">
      <c r="A37" s="70" t="s">
        <v>43</v>
      </c>
      <c r="B37" s="8" t="s">
        <v>5</v>
      </c>
      <c r="C37" s="1" t="n">
        <v>108.9</v>
      </c>
      <c r="D37" s="27" t="n">
        <v>0.10893</v>
      </c>
      <c r="E37" s="28" t="n">
        <f aca="false">D37/(-0.045+0.0625)</f>
        <v>6.22457142857143</v>
      </c>
      <c r="F37" s="8" t="s">
        <v>5</v>
      </c>
      <c r="H37" s="1"/>
      <c r="I37" s="28"/>
      <c r="J37" s="30" t="n">
        <v>1</v>
      </c>
      <c r="L37" s="0"/>
    </row>
    <row r="38" customFormat="false" ht="14.4" hidden="false" customHeight="false" outlineLevel="0" collapsed="false">
      <c r="A38" s="70" t="s">
        <v>43</v>
      </c>
      <c r="B38" s="8" t="s">
        <v>5</v>
      </c>
      <c r="C38" s="1"/>
      <c r="D38" s="27"/>
      <c r="E38" s="28"/>
      <c r="F38" s="8" t="s">
        <v>5</v>
      </c>
      <c r="G38" s="0" t="n">
        <v>154.2</v>
      </c>
      <c r="H38" s="34" t="n">
        <v>0.12945</v>
      </c>
      <c r="I38" s="28" t="n">
        <f aca="false">H38/(-0.045+0.0625)</f>
        <v>7.39714285714286</v>
      </c>
      <c r="J38" s="32" t="n">
        <v>2</v>
      </c>
      <c r="L38" s="0"/>
    </row>
    <row r="39" customFormat="false" ht="14.4" hidden="false" customHeight="false" outlineLevel="0" collapsed="false">
      <c r="A39" s="70"/>
      <c r="E39" s="28"/>
      <c r="I39" s="28"/>
      <c r="J39" s="30"/>
      <c r="L39" s="0"/>
    </row>
    <row r="40" customFormat="false" ht="14.4" hidden="false" customHeight="false" outlineLevel="0" collapsed="false">
      <c r="A40" s="70" t="s">
        <v>43</v>
      </c>
      <c r="B40" s="9" t="s">
        <v>6</v>
      </c>
      <c r="C40" s="34" t="n">
        <v>30.5</v>
      </c>
      <c r="D40" s="33" t="n">
        <v>0.10105</v>
      </c>
      <c r="E40" s="28" t="n">
        <f aca="false">D40/(-0.045+0.0625)</f>
        <v>5.77428571428572</v>
      </c>
      <c r="F40" s="9" t="s">
        <v>6</v>
      </c>
      <c r="H40" s="34"/>
      <c r="I40" s="28"/>
      <c r="J40" s="30" t="n">
        <v>1</v>
      </c>
      <c r="L40" s="0"/>
    </row>
    <row r="41" customFormat="false" ht="14.4" hidden="false" customHeight="false" outlineLevel="0" collapsed="false">
      <c r="A41" s="70" t="s">
        <v>43</v>
      </c>
      <c r="B41" s="9" t="s">
        <v>6</v>
      </c>
      <c r="D41" s="33"/>
      <c r="E41" s="28"/>
      <c r="F41" s="9" t="s">
        <v>6</v>
      </c>
      <c r="G41" s="0" t="n">
        <v>105</v>
      </c>
      <c r="H41" s="34" t="n">
        <v>0.29701</v>
      </c>
      <c r="I41" s="28" t="n">
        <f aca="false">H41/(-0.045+0.0625)</f>
        <v>16.972</v>
      </c>
      <c r="J41" s="32" t="n">
        <v>2</v>
      </c>
      <c r="L41" s="0"/>
    </row>
    <row r="42" customFormat="false" ht="14.4" hidden="false" customHeight="false" outlineLevel="0" collapsed="false">
      <c r="A42" s="80" t="s">
        <v>45</v>
      </c>
      <c r="B42" s="35"/>
      <c r="C42" s="35"/>
      <c r="D42" s="35"/>
      <c r="E42" s="36"/>
      <c r="L42" s="0"/>
    </row>
    <row r="43" customFormat="false" ht="14.4" hidden="false" customHeight="false" outlineLevel="0" collapsed="false">
      <c r="A43" s="0" t="s">
        <v>33</v>
      </c>
      <c r="C43" s="0" t="n">
        <v>-0.2</v>
      </c>
      <c r="D43" s="35"/>
      <c r="E43" s="35"/>
      <c r="G43" s="0" t="n">
        <v>-0.4</v>
      </c>
      <c r="L43" s="0"/>
    </row>
    <row r="44" customFormat="false" ht="14.4" hidden="false" customHeight="false" outlineLevel="0" collapsed="false">
      <c r="C44" s="88" t="s">
        <v>106</v>
      </c>
      <c r="D44" s="4"/>
      <c r="E44" s="4"/>
      <c r="F44" s="4"/>
      <c r="L44" s="0"/>
    </row>
  </sheetData>
  <printOptions headings="false" gridLines="false" gridLinesSet="true" horizontalCentered="false" verticalCentered="false"/>
  <pageMargins left="0.579861111111111" right="0.320138888888889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X15" activeCellId="0" sqref="X15"/>
    </sheetView>
  </sheetViews>
  <sheetFormatPr defaultRowHeight="14.4"/>
  <cols>
    <col collapsed="false" hidden="false" max="1" min="1" style="0" width="12.6396761133603"/>
    <col collapsed="false" hidden="false" max="5" min="2" style="0" width="8.57085020242915"/>
    <col collapsed="false" hidden="false" max="6" min="6" style="0" width="11.9959514170041"/>
    <col collapsed="false" hidden="false" max="11" min="7" style="0" width="8.57085020242915"/>
    <col collapsed="false" hidden="false" max="12" min="12" style="1" width="3.42914979757085"/>
    <col collapsed="false" hidden="false" max="17" min="13" style="0" width="8.57085020242915"/>
    <col collapsed="false" hidden="false" max="18" min="18" style="0" width="3.96356275303644"/>
    <col collapsed="false" hidden="false" max="23" min="19" style="0" width="11.4615384615385"/>
    <col collapsed="false" hidden="false" max="1025" min="24" style="0" width="8.57085020242915"/>
  </cols>
  <sheetData>
    <row r="1" customFormat="false" ht="18" hidden="false" customHeight="false" outlineLevel="0" collapsed="false">
      <c r="A1" s="2" t="s">
        <v>107</v>
      </c>
      <c r="D1" s="2"/>
      <c r="F1" s="84" t="s">
        <v>86</v>
      </c>
      <c r="G1" s="85"/>
      <c r="I1" s="3" t="s">
        <v>108</v>
      </c>
      <c r="J1" s="4"/>
      <c r="L1" s="0"/>
      <c r="M1" s="0" t="s">
        <v>109</v>
      </c>
      <c r="O1" s="0" t="s">
        <v>110</v>
      </c>
    </row>
    <row r="2" customFormat="false" ht="15.6" hidden="false" customHeight="false" outlineLevel="0" collapsed="false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7"/>
      <c r="I2" s="8"/>
      <c r="J2" s="9"/>
      <c r="L2" s="0"/>
    </row>
    <row r="3" customFormat="false" ht="15.6" hidden="false" customHeight="false" outlineLevel="0" collapsed="false">
      <c r="A3" s="0" t="s">
        <v>9</v>
      </c>
      <c r="B3" s="69" t="n">
        <v>0</v>
      </c>
      <c r="C3" s="11" t="n">
        <v>0.106</v>
      </c>
      <c r="D3" s="11" t="n">
        <v>0.0734</v>
      </c>
      <c r="E3" s="11" t="n">
        <v>0.1</v>
      </c>
      <c r="F3" s="12" t="n">
        <v>0.535</v>
      </c>
      <c r="G3" s="12" t="n">
        <v>0.59</v>
      </c>
      <c r="L3" s="0"/>
      <c r="M3" s="7" t="s">
        <v>4</v>
      </c>
      <c r="N3" s="6" t="s">
        <v>3</v>
      </c>
      <c r="O3" s="8" t="s">
        <v>5</v>
      </c>
      <c r="P3" s="9" t="s">
        <v>6</v>
      </c>
      <c r="Q3" s="10" t="s">
        <v>7</v>
      </c>
      <c r="S3" s="7" t="s">
        <v>4</v>
      </c>
      <c r="T3" s="6" t="s">
        <v>3</v>
      </c>
      <c r="U3" s="8" t="s">
        <v>5</v>
      </c>
      <c r="V3" s="9" t="s">
        <v>6</v>
      </c>
      <c r="W3" s="10" t="s">
        <v>8</v>
      </c>
    </row>
    <row r="4" customFormat="false" ht="14.4" hidden="false" customHeight="false" outlineLevel="0" collapsed="false">
      <c r="A4" s="0" t="s">
        <v>10</v>
      </c>
      <c r="B4" s="69" t="n">
        <v>0</v>
      </c>
      <c r="C4" s="11" t="n">
        <v>0.0128</v>
      </c>
      <c r="D4" s="11" t="n">
        <v>0.0133</v>
      </c>
      <c r="E4" s="11" t="n">
        <v>0.0143</v>
      </c>
      <c r="F4" s="12" t="n">
        <v>0.0183</v>
      </c>
      <c r="G4" s="12" t="n">
        <v>0.0333</v>
      </c>
      <c r="L4" s="0"/>
      <c r="M4" s="89" t="n">
        <v>108.755064</v>
      </c>
      <c r="N4" s="0" t="n">
        <v>108.1179</v>
      </c>
      <c r="O4" s="0" t="n">
        <v>107.44569</v>
      </c>
      <c r="P4" s="0" t="n">
        <v>106.695171</v>
      </c>
      <c r="Q4" s="0" t="s">
        <v>111</v>
      </c>
      <c r="S4" s="90" t="n">
        <v>138.273102</v>
      </c>
      <c r="T4" s="0" t="n">
        <v>137.737017</v>
      </c>
      <c r="U4" s="0" t="n">
        <v>138.505059</v>
      </c>
      <c r="V4" s="0" t="n">
        <v>138.902742</v>
      </c>
      <c r="W4" s="0" t="s">
        <v>111</v>
      </c>
    </row>
    <row r="5" customFormat="false" ht="14.4" hidden="false" customHeight="false" outlineLevel="0" collapsed="false">
      <c r="A5" s="0" t="s">
        <v>11</v>
      </c>
      <c r="B5" s="11" t="n">
        <v>-0.268</v>
      </c>
      <c r="C5" s="11" t="n">
        <v>-0.149</v>
      </c>
      <c r="D5" s="11" t="n">
        <v>-0.143</v>
      </c>
      <c r="E5" s="11" t="n">
        <v>-0.106</v>
      </c>
      <c r="F5" s="12" t="n">
        <v>0.237</v>
      </c>
      <c r="G5" s="12" t="n">
        <v>0.276</v>
      </c>
      <c r="L5" s="0"/>
      <c r="M5" s="31" t="n">
        <v>108.941085</v>
      </c>
      <c r="N5" s="0" t="n">
        <v>108.388566</v>
      </c>
      <c r="O5" s="0" t="n">
        <v>107.70705</v>
      </c>
      <c r="P5" s="0" t="n">
        <v>106.944948</v>
      </c>
      <c r="S5" s="90" t="n">
        <v>138.430512</v>
      </c>
      <c r="T5" s="0" t="n">
        <v>137.961747</v>
      </c>
      <c r="U5" s="0" t="n">
        <v>138.733155</v>
      </c>
      <c r="V5" s="0" t="n">
        <v>139.08312</v>
      </c>
    </row>
    <row r="6" customFormat="false" ht="14.4" hidden="false" customHeight="false" outlineLevel="0" collapsed="false">
      <c r="A6" s="0" t="s">
        <v>10</v>
      </c>
      <c r="B6" s="11" t="n">
        <v>0.00848</v>
      </c>
      <c r="C6" s="11" t="n">
        <v>0.0205</v>
      </c>
      <c r="D6" s="11" t="n">
        <v>0.0188</v>
      </c>
      <c r="E6" s="11" t="n">
        <v>0.0121</v>
      </c>
      <c r="F6" s="12" t="n">
        <v>0.0399</v>
      </c>
      <c r="G6" s="12" t="n">
        <v>0.0569</v>
      </c>
      <c r="L6" s="0"/>
      <c r="M6" s="89" t="n">
        <v>109.101564</v>
      </c>
      <c r="N6" s="0" t="n">
        <v>108.521127</v>
      </c>
      <c r="O6" s="0" t="n">
        <v>107.880201</v>
      </c>
      <c r="P6" s="0" t="n">
        <v>107.171361</v>
      </c>
      <c r="S6" s="90" t="n">
        <v>138.522582</v>
      </c>
      <c r="T6" s="0" t="n">
        <v>138.083121</v>
      </c>
      <c r="U6" s="0" t="n">
        <v>138.882942</v>
      </c>
      <c r="V6" s="0" t="n">
        <v>139.200435</v>
      </c>
    </row>
    <row r="7" customFormat="false" ht="14.4" hidden="false" customHeight="false" outlineLevel="0" collapsed="false">
      <c r="A7" s="0" t="s">
        <v>12</v>
      </c>
      <c r="B7" s="11" t="n">
        <v>0.343</v>
      </c>
      <c r="C7" s="11" t="n">
        <v>0.381</v>
      </c>
      <c r="D7" s="11" t="n">
        <v>0.383</v>
      </c>
      <c r="E7" s="11" t="n">
        <v>0.408</v>
      </c>
      <c r="F7" s="12" t="n">
        <v>0.826</v>
      </c>
      <c r="G7" s="11" t="n">
        <v>0.864</v>
      </c>
      <c r="L7" s="0"/>
      <c r="M7" s="89" t="n">
        <v>109.179675</v>
      </c>
      <c r="N7" s="0" t="n">
        <v>108.650223</v>
      </c>
      <c r="O7" s="0" t="n">
        <v>107.999496</v>
      </c>
      <c r="P7" s="0" t="n">
        <v>107.367183</v>
      </c>
      <c r="S7" s="90" t="n">
        <v>138.626334</v>
      </c>
      <c r="T7" s="0" t="n">
        <v>138.199248</v>
      </c>
      <c r="U7" s="0" t="n">
        <v>139.014018</v>
      </c>
      <c r="V7" s="0" t="n">
        <v>139.316958</v>
      </c>
    </row>
    <row r="8" customFormat="false" ht="14.4" hidden="false" customHeight="false" outlineLevel="0" collapsed="false">
      <c r="A8" s="0" t="s">
        <v>10</v>
      </c>
      <c r="B8" s="11" t="n">
        <v>0.0188</v>
      </c>
      <c r="C8" s="11" t="n">
        <v>0.0116</v>
      </c>
      <c r="D8" s="11" t="n">
        <v>0.0246</v>
      </c>
      <c r="E8" s="11" t="n">
        <v>0.0206</v>
      </c>
      <c r="F8" s="12" t="n">
        <v>0.0171</v>
      </c>
      <c r="G8" s="11" t="n">
        <v>0.0188</v>
      </c>
      <c r="L8" s="0"/>
      <c r="M8" s="31" t="n">
        <v>109.253727</v>
      </c>
      <c r="N8" s="0" t="n">
        <v>108.799812</v>
      </c>
      <c r="O8" s="0" t="n">
        <v>108.073152</v>
      </c>
      <c r="P8" s="0" t="n">
        <v>107.530137</v>
      </c>
      <c r="S8" s="90" t="n">
        <v>138.766914</v>
      </c>
      <c r="T8" s="0" t="n">
        <v>138.278448</v>
      </c>
      <c r="U8" s="0" t="n">
        <v>139.112325</v>
      </c>
      <c r="V8" s="0" t="n">
        <v>139.418037</v>
      </c>
    </row>
    <row r="9" customFormat="false" ht="14.4" hidden="false" customHeight="false" outlineLevel="0" collapsed="false">
      <c r="A9" s="0" t="s">
        <v>13</v>
      </c>
      <c r="B9" s="11"/>
      <c r="C9" s="11"/>
      <c r="D9" s="11"/>
      <c r="E9" s="11"/>
      <c r="F9" s="11"/>
      <c r="G9" s="11"/>
      <c r="L9" s="0"/>
      <c r="M9" s="89" t="n">
        <v>109.331739</v>
      </c>
      <c r="N9" s="0" t="n">
        <v>108.954846</v>
      </c>
      <c r="O9" s="0" t="n">
        <v>108.160173</v>
      </c>
      <c r="P9" s="0" t="n">
        <v>107.693487</v>
      </c>
      <c r="S9" s="90" t="n">
        <v>138.889674</v>
      </c>
      <c r="T9" s="0" t="n">
        <v>138.394674</v>
      </c>
      <c r="U9" s="0" t="n">
        <v>139.219245</v>
      </c>
      <c r="V9" s="0" t="n">
        <v>139.499613</v>
      </c>
    </row>
    <row r="10" customFormat="false" ht="14.4" hidden="false" customHeight="false" outlineLevel="0" collapsed="false">
      <c r="A10" s="0" t="s">
        <v>14</v>
      </c>
      <c r="B10" s="13" t="n">
        <v>8.6</v>
      </c>
      <c r="C10" s="71" t="s">
        <v>100</v>
      </c>
      <c r="D10" s="13"/>
      <c r="E10" s="13"/>
      <c r="F10" s="15"/>
      <c r="G10" s="32"/>
      <c r="L10" s="0"/>
      <c r="M10" s="89" t="n">
        <v>109.446777</v>
      </c>
      <c r="N10" s="0" t="n">
        <v>109.013454</v>
      </c>
      <c r="O10" s="0" t="n">
        <v>108.244521</v>
      </c>
      <c r="P10" s="0" t="n">
        <v>107.81793</v>
      </c>
      <c r="S10" s="90" t="n">
        <v>138.949767</v>
      </c>
      <c r="T10" s="0" t="n">
        <v>138.450213</v>
      </c>
      <c r="U10" s="0" t="n">
        <v>139.308345</v>
      </c>
      <c r="V10" s="0" t="n">
        <v>139.585446</v>
      </c>
    </row>
    <row r="11" customFormat="false" ht="14.4" hidden="false" customHeight="false" outlineLevel="0" collapsed="false">
      <c r="A11" s="0" t="s">
        <v>10</v>
      </c>
      <c r="B11" s="13" t="n">
        <v>0.182</v>
      </c>
      <c r="C11" s="13"/>
      <c r="D11" s="13"/>
      <c r="E11" s="13"/>
      <c r="F11" s="15"/>
      <c r="G11" s="13"/>
      <c r="L11" s="0"/>
      <c r="M11" s="31" t="n">
        <v>109.507563</v>
      </c>
      <c r="N11" s="0" t="n">
        <v>109.075527</v>
      </c>
      <c r="O11" s="0" t="n">
        <v>108.37431</v>
      </c>
      <c r="P11" s="0" t="n">
        <v>107.952075</v>
      </c>
      <c r="S11" s="90" t="n">
        <v>139.016097</v>
      </c>
      <c r="T11" s="0" t="n">
        <v>138.596535</v>
      </c>
      <c r="U11" s="0" t="n">
        <v>139.390218</v>
      </c>
      <c r="V11" s="0" t="n">
        <v>139.663557</v>
      </c>
    </row>
    <row r="12" customFormat="false" ht="14.4" hidden="false" customHeight="false" outlineLevel="0" collapsed="false">
      <c r="A12" s="17" t="s">
        <v>16</v>
      </c>
      <c r="B12" s="11" t="n">
        <v>55.5</v>
      </c>
      <c r="C12" s="11" t="n">
        <v>52.2</v>
      </c>
      <c r="D12" s="11" t="n">
        <v>36.5</v>
      </c>
      <c r="E12" s="12" t="n">
        <v>34.9</v>
      </c>
      <c r="F12" s="11" t="n">
        <v>27.5</v>
      </c>
      <c r="G12" s="11" t="n">
        <v>41.3</v>
      </c>
      <c r="L12" s="0"/>
      <c r="M12" s="89" t="n">
        <v>109.567161</v>
      </c>
      <c r="N12" s="0" t="n">
        <v>109.138095</v>
      </c>
      <c r="O12" s="0" t="n">
        <v>108.509445</v>
      </c>
      <c r="P12" s="0" t="n">
        <v>108.093447</v>
      </c>
      <c r="S12" s="90" t="n">
        <v>139.082229</v>
      </c>
      <c r="T12" s="0" t="n">
        <v>138.648411</v>
      </c>
      <c r="U12" s="0" t="n">
        <v>139.467438</v>
      </c>
      <c r="V12" s="0" t="n">
        <v>139.753053</v>
      </c>
    </row>
    <row r="13" customFormat="false" ht="14.4" hidden="false" customHeight="false" outlineLevel="0" collapsed="false">
      <c r="A13" s="0" t="s">
        <v>10</v>
      </c>
      <c r="B13" s="11" t="n">
        <v>1.8</v>
      </c>
      <c r="C13" s="11" t="n">
        <v>2.2</v>
      </c>
      <c r="D13" s="11" t="n">
        <v>1.6</v>
      </c>
      <c r="E13" s="12" t="n">
        <v>1.7</v>
      </c>
      <c r="F13" s="11" t="n">
        <v>2.1</v>
      </c>
      <c r="G13" s="11" t="n">
        <v>7.7</v>
      </c>
      <c r="L13" s="0"/>
      <c r="M13" s="89" t="n">
        <v>109.638045</v>
      </c>
      <c r="N13" s="0" t="n">
        <v>109.201059</v>
      </c>
      <c r="O13" s="0" t="n">
        <v>108.638145</v>
      </c>
      <c r="P13" s="0" t="n">
        <v>108.218286</v>
      </c>
      <c r="S13" s="90" t="n">
        <v>139.145094</v>
      </c>
      <c r="T13" s="0" t="n">
        <v>138.70692</v>
      </c>
      <c r="U13" s="0" t="n">
        <v>139.546242</v>
      </c>
      <c r="V13" s="0" t="n">
        <v>139.83849</v>
      </c>
    </row>
    <row r="14" customFormat="false" ht="14.4" hidden="false" customHeight="false" outlineLevel="0" collapsed="false">
      <c r="A14" s="2"/>
      <c r="B14" s="11"/>
      <c r="C14" s="11"/>
      <c r="D14" s="11"/>
      <c r="E14" s="11"/>
      <c r="F14" s="12"/>
      <c r="L14" s="0"/>
      <c r="M14" s="31" t="n">
        <v>109.702197</v>
      </c>
      <c r="N14" s="0" t="n">
        <v>109.26333</v>
      </c>
      <c r="O14" s="0" t="n">
        <v>108.753678</v>
      </c>
      <c r="P14" s="0" t="n">
        <v>108.31689</v>
      </c>
      <c r="S14" s="90" t="n">
        <v>139.205583</v>
      </c>
      <c r="T14" s="0" t="n">
        <v>138.765924</v>
      </c>
      <c r="U14" s="0" t="n">
        <v>139.624155</v>
      </c>
      <c r="V14" s="0" t="n">
        <v>139.915413</v>
      </c>
    </row>
    <row r="15" customFormat="false" ht="14.4" hidden="false" customHeight="false" outlineLevel="0" collapsed="false">
      <c r="A15" s="0" t="s">
        <v>9</v>
      </c>
      <c r="B15" s="25" t="n">
        <v>0</v>
      </c>
      <c r="C15" s="18" t="n">
        <v>0.0734</v>
      </c>
      <c r="D15" s="18" t="n">
        <f aca="false">1-0.0754</f>
        <v>0.9246</v>
      </c>
      <c r="E15" s="18" t="n">
        <v>0.876</v>
      </c>
      <c r="F15" s="19" t="n">
        <v>0.494</v>
      </c>
      <c r="G15" s="19" t="n">
        <v>0.425</v>
      </c>
      <c r="L15" s="0"/>
      <c r="M15" s="31" t="n">
        <v>109.763379</v>
      </c>
      <c r="N15" s="0" t="n">
        <v>109.326591</v>
      </c>
      <c r="O15" s="0" t="n">
        <v>108.864855</v>
      </c>
      <c r="P15" s="0" t="n">
        <v>108.409851</v>
      </c>
      <c r="S15" s="90" t="n">
        <v>139.26726</v>
      </c>
      <c r="T15" s="0" t="n">
        <v>138.82671</v>
      </c>
      <c r="U15" s="0" t="n">
        <v>139.715532</v>
      </c>
      <c r="V15" s="0" t="n">
        <v>139.98996</v>
      </c>
    </row>
    <row r="16" customFormat="false" ht="14.4" hidden="false" customHeight="false" outlineLevel="0" collapsed="false">
      <c r="A16" s="0" t="s">
        <v>10</v>
      </c>
      <c r="B16" s="25" t="n">
        <v>0</v>
      </c>
      <c r="C16" s="18" t="n">
        <v>0.0217</v>
      </c>
      <c r="D16" s="18" t="n">
        <v>0.0152</v>
      </c>
      <c r="E16" s="18" t="n">
        <v>0.0152</v>
      </c>
      <c r="F16" s="19" t="n">
        <v>0.0179</v>
      </c>
      <c r="G16" s="18" t="n">
        <v>0.0188</v>
      </c>
      <c r="L16" s="0"/>
      <c r="M16" s="31" t="n">
        <v>109.827927</v>
      </c>
      <c r="N16" s="0" t="n">
        <v>109.386783</v>
      </c>
      <c r="O16" s="0" t="n">
        <v>108.98811</v>
      </c>
      <c r="P16" s="0" t="n">
        <v>108.505386</v>
      </c>
      <c r="S16" s="90" t="n">
        <v>139.330323</v>
      </c>
      <c r="T16" s="0" t="n">
        <v>138.882546</v>
      </c>
      <c r="U16" s="0" t="n">
        <v>139.795623</v>
      </c>
      <c r="V16" s="0" t="n">
        <v>140.072427</v>
      </c>
    </row>
    <row r="17" customFormat="false" ht="14.4" hidden="false" customHeight="false" outlineLevel="0" collapsed="false">
      <c r="A17" s="0" t="s">
        <v>11</v>
      </c>
      <c r="B17" s="18" t="n">
        <v>-0.27</v>
      </c>
      <c r="C17" s="18" t="n">
        <v>-0.196</v>
      </c>
      <c r="D17" s="18" t="n">
        <v>-0.351</v>
      </c>
      <c r="E17" s="18" t="n">
        <v>-0.448</v>
      </c>
      <c r="F17" s="19" t="n">
        <v>0.161</v>
      </c>
      <c r="G17" s="18" t="n">
        <v>0.0629</v>
      </c>
      <c r="L17" s="0"/>
      <c r="M17" s="31" t="n">
        <v>109.893267</v>
      </c>
      <c r="N17" s="0" t="n">
        <v>109.453707</v>
      </c>
      <c r="O17" s="0" t="n">
        <v>109.091664</v>
      </c>
      <c r="P17" s="0" t="n">
        <v>108.607356</v>
      </c>
      <c r="S17" s="90" t="n">
        <v>139.394871</v>
      </c>
      <c r="T17" s="0" t="n">
        <v>138.943728</v>
      </c>
      <c r="U17" s="0" t="n">
        <v>139.875318</v>
      </c>
      <c r="V17" s="0" t="n">
        <v>140.151924</v>
      </c>
    </row>
    <row r="18" customFormat="false" ht="14.4" hidden="false" customHeight="false" outlineLevel="0" collapsed="false">
      <c r="A18" s="0" t="s">
        <v>10</v>
      </c>
      <c r="B18" s="18" t="n">
        <v>0.0121</v>
      </c>
      <c r="C18" s="18" t="n">
        <v>0.0231</v>
      </c>
      <c r="D18" s="18" t="n">
        <v>0.0208</v>
      </c>
      <c r="E18" s="18" t="n">
        <v>0.0256</v>
      </c>
      <c r="F18" s="19" t="n">
        <v>0.0453</v>
      </c>
      <c r="G18" s="18" t="n">
        <v>0.0442</v>
      </c>
      <c r="L18" s="0"/>
      <c r="M18" s="31" t="n">
        <v>109.958409</v>
      </c>
      <c r="N18" s="0" t="n">
        <v>109.516176</v>
      </c>
      <c r="O18" s="0" t="n">
        <v>109.190862</v>
      </c>
      <c r="P18" s="0" t="n">
        <v>108.724176</v>
      </c>
      <c r="S18" s="90" t="n">
        <v>139.458231</v>
      </c>
      <c r="T18" s="0" t="n">
        <v>139.002435</v>
      </c>
      <c r="U18" s="0" t="n">
        <v>139.956399</v>
      </c>
      <c r="V18" s="0" t="n">
        <v>140.241024</v>
      </c>
    </row>
    <row r="19" customFormat="false" ht="14.4" hidden="false" customHeight="false" outlineLevel="0" collapsed="false">
      <c r="A19" s="0" t="s">
        <v>12</v>
      </c>
      <c r="B19" s="18" t="n">
        <v>0.313</v>
      </c>
      <c r="C19" s="18" t="n">
        <v>0.368</v>
      </c>
      <c r="D19" s="18" t="n">
        <v>0.253</v>
      </c>
      <c r="E19" s="18" t="n">
        <v>0.18</v>
      </c>
      <c r="F19" s="19" t="n">
        <v>0.826</v>
      </c>
      <c r="G19" s="18" t="n">
        <v>0.796</v>
      </c>
      <c r="L19" s="0"/>
      <c r="M19" s="31" t="n">
        <v>110.023056</v>
      </c>
      <c r="N19" s="0" t="n">
        <v>109.583397</v>
      </c>
      <c r="O19" s="0" t="n">
        <v>109.311741</v>
      </c>
      <c r="P19" s="0" t="n">
        <v>108.839709</v>
      </c>
      <c r="S19" s="90" t="n">
        <v>139.523571</v>
      </c>
      <c r="T19" s="0" t="n">
        <v>139.061043</v>
      </c>
      <c r="U19" s="0" t="n">
        <v>140.035401</v>
      </c>
      <c r="V19" s="0" t="n">
        <v>140.329134</v>
      </c>
    </row>
    <row r="20" customFormat="false" ht="14.4" hidden="false" customHeight="false" outlineLevel="0" collapsed="false">
      <c r="A20" s="0" t="s">
        <v>10</v>
      </c>
      <c r="B20" s="18" t="n">
        <v>0.0209</v>
      </c>
      <c r="C20" s="18" t="n">
        <v>0.0226</v>
      </c>
      <c r="D20" s="18" t="n">
        <v>0.0406</v>
      </c>
      <c r="E20" s="18" t="n">
        <v>0.0367</v>
      </c>
      <c r="F20" s="19" t="n">
        <v>0.0188</v>
      </c>
      <c r="G20" s="18" t="n">
        <v>0.0393</v>
      </c>
      <c r="L20" s="0"/>
      <c r="M20" s="31" t="n">
        <v>110.094336</v>
      </c>
      <c r="N20" s="0" t="n">
        <v>109.647648</v>
      </c>
      <c r="O20" s="0" t="n">
        <v>109.43064</v>
      </c>
      <c r="P20" s="0" t="n">
        <v>108.957519</v>
      </c>
      <c r="S20" s="90" t="n">
        <v>139.587129</v>
      </c>
      <c r="T20" s="0" t="n">
        <v>139.119057</v>
      </c>
      <c r="U20" s="0" t="n">
        <v>140.116779</v>
      </c>
      <c r="V20" s="0" t="n">
        <v>140.414076</v>
      </c>
    </row>
    <row r="21" customFormat="false" ht="14.4" hidden="false" customHeight="false" outlineLevel="0" collapsed="false">
      <c r="A21" s="0" t="s">
        <v>13</v>
      </c>
      <c r="B21" s="18"/>
      <c r="C21" s="18"/>
      <c r="D21" s="18"/>
      <c r="E21" s="18"/>
      <c r="F21" s="18"/>
      <c r="G21" s="18"/>
      <c r="L21" s="0"/>
      <c r="M21" s="31" t="n">
        <v>110.159379</v>
      </c>
      <c r="N21" s="0" t="n">
        <v>109.712493</v>
      </c>
      <c r="O21" s="0" t="n">
        <v>109.548153</v>
      </c>
      <c r="P21" s="0" t="n">
        <v>109.088694</v>
      </c>
      <c r="S21" s="90" t="n">
        <v>139.652964</v>
      </c>
      <c r="T21" s="0" t="n">
        <v>139.180437</v>
      </c>
      <c r="U21" s="0" t="n">
        <v>140.208354</v>
      </c>
      <c r="V21" s="0" t="n">
        <v>140.494464</v>
      </c>
    </row>
    <row r="22" customFormat="false" ht="14.4" hidden="false" customHeight="false" outlineLevel="0" collapsed="false">
      <c r="A22" s="0" t="s">
        <v>14</v>
      </c>
      <c r="B22" s="18" t="n">
        <v>8.5</v>
      </c>
      <c r="C22" s="14" t="s">
        <v>100</v>
      </c>
      <c r="D22" s="18"/>
      <c r="E22" s="18"/>
      <c r="F22" s="19"/>
      <c r="L22" s="0"/>
      <c r="M22" s="31" t="n">
        <v>110.228382</v>
      </c>
      <c r="N22" s="0" t="n">
        <v>109.78308</v>
      </c>
      <c r="O22" s="0" t="n">
        <v>109.641708</v>
      </c>
      <c r="P22" s="0" t="n">
        <v>109.199574</v>
      </c>
      <c r="S22" s="90" t="n">
        <v>139.723254</v>
      </c>
      <c r="T22" s="0" t="n">
        <v>139.243401</v>
      </c>
      <c r="U22" s="0" t="n">
        <v>140.303394</v>
      </c>
      <c r="V22" s="0" t="n">
        <v>140.583267</v>
      </c>
    </row>
    <row r="23" customFormat="false" ht="14.4" hidden="false" customHeight="false" outlineLevel="0" collapsed="false">
      <c r="A23" s="0" t="s">
        <v>10</v>
      </c>
      <c r="B23" s="20" t="n">
        <v>0.174</v>
      </c>
      <c r="C23" s="18"/>
      <c r="D23" s="18"/>
      <c r="E23" s="18"/>
      <c r="F23" s="19"/>
      <c r="G23" s="2"/>
      <c r="L23" s="0"/>
      <c r="M23" s="31" t="n">
        <v>110.29986</v>
      </c>
      <c r="N23" s="0" t="n">
        <v>109.850202</v>
      </c>
      <c r="O23" s="0" t="n">
        <v>109.767141</v>
      </c>
      <c r="P23" s="0" t="n">
        <v>109.326987</v>
      </c>
      <c r="S23" s="90" t="n">
        <v>139.790178</v>
      </c>
      <c r="T23" s="0" t="n">
        <v>139.303593</v>
      </c>
      <c r="U23" s="0" t="n">
        <v>140.390415</v>
      </c>
      <c r="V23" s="0" t="n">
        <v>140.678703</v>
      </c>
    </row>
    <row r="24" customFormat="false" ht="14.4" hidden="false" customHeight="false" outlineLevel="0" collapsed="false">
      <c r="A24" s="17" t="s">
        <v>16</v>
      </c>
      <c r="B24" s="20" t="n">
        <v>54.7</v>
      </c>
      <c r="C24" s="20" t="n">
        <v>53.5</v>
      </c>
      <c r="D24" s="20" t="n">
        <v>34.9</v>
      </c>
      <c r="E24" s="20" t="n">
        <v>34.9</v>
      </c>
      <c r="F24" s="21" t="n">
        <v>30.7</v>
      </c>
      <c r="G24" s="21" t="n">
        <v>51.2</v>
      </c>
      <c r="L24" s="0"/>
      <c r="M24" s="31" t="n">
        <v>110.369853</v>
      </c>
      <c r="N24" s="0" t="n">
        <v>109.916334</v>
      </c>
      <c r="O24" s="0" t="n">
        <v>109.901187</v>
      </c>
      <c r="P24" s="0" t="n">
        <v>109.447173</v>
      </c>
      <c r="S24" s="90" t="n">
        <v>139.857102</v>
      </c>
      <c r="T24" s="0" t="n">
        <v>139.366656</v>
      </c>
      <c r="U24" s="0" t="n">
        <v>140.483475</v>
      </c>
      <c r="V24" s="0" t="n">
        <v>140.783049</v>
      </c>
    </row>
    <row r="25" customFormat="false" ht="14.4" hidden="false" customHeight="false" outlineLevel="0" collapsed="false">
      <c r="A25" s="0" t="s">
        <v>10</v>
      </c>
      <c r="B25" s="20" t="n">
        <v>1.8</v>
      </c>
      <c r="C25" s="20" t="n">
        <v>1.7</v>
      </c>
      <c r="D25" s="20" t="n">
        <v>0.9</v>
      </c>
      <c r="E25" s="86" t="n">
        <v>1.4</v>
      </c>
      <c r="F25" s="21" t="n">
        <v>2.4</v>
      </c>
      <c r="G25" s="73" t="n">
        <v>7.1</v>
      </c>
      <c r="L25" s="0"/>
      <c r="M25" s="31" t="n">
        <v>110.443212</v>
      </c>
      <c r="N25" s="0" t="n">
        <v>109.984941</v>
      </c>
      <c r="O25" s="0" t="n">
        <v>110.035728</v>
      </c>
      <c r="P25" s="0" t="n">
        <v>109.554093</v>
      </c>
      <c r="S25" s="90" t="n">
        <v>139.926996</v>
      </c>
      <c r="T25" s="0" t="n">
        <v>139.429422</v>
      </c>
      <c r="U25" s="0" t="n">
        <v>140.579703</v>
      </c>
      <c r="V25" s="0" t="n">
        <v>140.880861</v>
      </c>
    </row>
    <row r="26" customFormat="false" ht="14.4" hidden="false" customHeight="false" outlineLevel="0" collapsed="false">
      <c r="F26" s="1"/>
      <c r="L26" s="0"/>
      <c r="M26" s="31" t="n">
        <v>110.514096</v>
      </c>
      <c r="N26" s="0" t="n">
        <v>110.057211</v>
      </c>
      <c r="O26" s="0" t="n">
        <v>110.1771</v>
      </c>
      <c r="P26" s="0" t="n">
        <v>109.659627</v>
      </c>
      <c r="S26" s="90" t="n">
        <v>139.99491</v>
      </c>
      <c r="T26" s="0" t="n">
        <v>139.489416</v>
      </c>
      <c r="U26" s="0" t="n">
        <v>140.694246</v>
      </c>
      <c r="V26" s="0" t="n">
        <v>140.977881</v>
      </c>
    </row>
    <row r="27" customFormat="false" ht="15.6" hidden="false" customHeight="false" outlineLevel="0" collapsed="false">
      <c r="A27" s="2" t="s">
        <v>112</v>
      </c>
      <c r="E27" s="22" t="s">
        <v>7</v>
      </c>
      <c r="F27" s="2" t="s">
        <v>113</v>
      </c>
      <c r="I27" s="22" t="s">
        <v>8</v>
      </c>
      <c r="L27" s="0"/>
      <c r="M27" s="31" t="n">
        <v>110.586366</v>
      </c>
      <c r="N27" s="0" t="n">
        <v>110.126115</v>
      </c>
      <c r="O27" s="0" t="n">
        <v>110.316789</v>
      </c>
      <c r="P27" s="0" t="n">
        <v>109.785456</v>
      </c>
      <c r="S27" s="90" t="n">
        <v>140.063913</v>
      </c>
      <c r="T27" s="0" t="n">
        <v>139.551291</v>
      </c>
      <c r="U27" s="0" t="n">
        <v>140.799879</v>
      </c>
      <c r="V27" s="0" t="n">
        <v>141.098166</v>
      </c>
    </row>
    <row r="28" customFormat="false" ht="14.4" hidden="false" customHeight="false" outlineLevel="0" collapsed="false">
      <c r="B28" s="0" t="s">
        <v>39</v>
      </c>
      <c r="D28" s="1" t="s">
        <v>114</v>
      </c>
      <c r="G28" s="0" t="s">
        <v>115</v>
      </c>
      <c r="I28" s="1" t="s">
        <v>116</v>
      </c>
      <c r="L28" s="0"/>
      <c r="M28" s="31" t="n">
        <v>110.659428</v>
      </c>
      <c r="N28" s="0" t="n">
        <v>110.197593</v>
      </c>
      <c r="O28" s="0" t="n">
        <v>110.470239</v>
      </c>
      <c r="P28" s="0" t="n">
        <v>109.89495</v>
      </c>
      <c r="S28" s="90" t="n">
        <v>140.131431</v>
      </c>
      <c r="T28" s="0" t="n">
        <v>139.618017</v>
      </c>
      <c r="U28" s="0" t="n">
        <v>140.904918</v>
      </c>
      <c r="V28" s="0" t="n">
        <v>141.218748</v>
      </c>
    </row>
    <row r="29" customFormat="false" ht="14.4" hidden="false" customHeight="false" outlineLevel="0" collapsed="false">
      <c r="A29" s="23"/>
      <c r="C29" s="0" t="s">
        <v>24</v>
      </c>
      <c r="D29" s="0" t="s">
        <v>25</v>
      </c>
      <c r="E29" s="0" t="s">
        <v>26</v>
      </c>
      <c r="F29" s="23"/>
      <c r="G29" s="0" t="s">
        <v>24</v>
      </c>
      <c r="H29" s="0" t="s">
        <v>25</v>
      </c>
      <c r="I29" s="0" t="s">
        <v>26</v>
      </c>
      <c r="L29" s="0"/>
      <c r="M29" s="31" t="n">
        <v>110.733183</v>
      </c>
      <c r="N29" s="0" t="n">
        <v>110.269863</v>
      </c>
      <c r="O29" s="0" t="n">
        <v>110.63151</v>
      </c>
      <c r="P29" s="0" t="n">
        <v>110.002563</v>
      </c>
      <c r="S29" s="90" t="n">
        <v>140.202612</v>
      </c>
      <c r="T29" s="0" t="n">
        <v>139.680585</v>
      </c>
      <c r="U29" s="0" t="n">
        <v>141.01758</v>
      </c>
      <c r="V29" s="0" t="n">
        <v>141.357348</v>
      </c>
    </row>
    <row r="30" customFormat="false" ht="14.4" hidden="false" customHeight="false" outlineLevel="0" collapsed="false">
      <c r="C30" s="0" t="s">
        <v>27</v>
      </c>
      <c r="D30" s="0" t="s">
        <v>28</v>
      </c>
      <c r="E30" s="0" t="s">
        <v>29</v>
      </c>
      <c r="F30" s="24" t="s">
        <v>117</v>
      </c>
      <c r="G30" s="0" t="s">
        <v>27</v>
      </c>
      <c r="H30" s="0" t="s">
        <v>28</v>
      </c>
      <c r="I30" s="0" t="s">
        <v>29</v>
      </c>
      <c r="L30" s="0"/>
      <c r="M30" s="31" t="n">
        <v>110.811492</v>
      </c>
      <c r="N30" s="0" t="n">
        <v>110.344905</v>
      </c>
      <c r="O30" s="0" t="n">
        <v>110.760012</v>
      </c>
      <c r="P30" s="0" t="n">
        <v>110.130966</v>
      </c>
      <c r="S30" s="90" t="n">
        <v>140.270823</v>
      </c>
      <c r="T30" s="0" t="n">
        <v>139.746222</v>
      </c>
      <c r="U30" s="0" t="n">
        <v>141.145587</v>
      </c>
      <c r="V30" s="0" t="n">
        <v>141.534261</v>
      </c>
    </row>
    <row r="31" customFormat="false" ht="14.4" hidden="false" customHeight="false" outlineLevel="0" collapsed="false">
      <c r="A31" s="25" t="s">
        <v>30</v>
      </c>
      <c r="B31" s="7" t="s">
        <v>4</v>
      </c>
      <c r="C31" s="1" t="n">
        <v>134</v>
      </c>
      <c r="D31" s="27" t="n">
        <v>0.06253</v>
      </c>
      <c r="E31" s="28" t="n">
        <f aca="false">D31/(-0.045+0.0625)</f>
        <v>3.57314285714286</v>
      </c>
      <c r="F31" s="7" t="n">
        <v>-40</v>
      </c>
      <c r="G31" s="26" t="n">
        <v>155</v>
      </c>
      <c r="H31" s="1" t="n">
        <v>0.055224</v>
      </c>
      <c r="I31" s="29" t="n">
        <f aca="false">H31/(-0.04+0.0625)</f>
        <v>2.4544</v>
      </c>
      <c r="J31" s="30" t="n">
        <v>1.05</v>
      </c>
      <c r="L31" s="0"/>
      <c r="M31" s="31" t="n">
        <v>110.884158</v>
      </c>
      <c r="N31" s="0" t="n">
        <v>110.420739</v>
      </c>
      <c r="O31" s="0" t="n">
        <v>110.935935</v>
      </c>
      <c r="P31" s="0" t="n">
        <v>110.286</v>
      </c>
      <c r="S31" s="90" t="n">
        <v>140.340717</v>
      </c>
      <c r="T31" s="0" t="n">
        <v>139.811166</v>
      </c>
      <c r="U31" s="0" t="n">
        <v>141.279336</v>
      </c>
      <c r="V31" s="0" t="n">
        <v>141.692265</v>
      </c>
    </row>
    <row r="32" customFormat="false" ht="14.4" hidden="false" customHeight="false" outlineLevel="0" collapsed="false">
      <c r="B32" s="7" t="s">
        <v>4</v>
      </c>
      <c r="C32" s="1"/>
      <c r="D32" s="27"/>
      <c r="E32" s="28"/>
      <c r="F32" s="7" t="n">
        <v>-45</v>
      </c>
      <c r="G32" s="0" t="n">
        <v>180.8</v>
      </c>
      <c r="H32" s="1" t="n">
        <v>0.03455</v>
      </c>
      <c r="I32" s="28" t="n">
        <f aca="false">H32/(-0.045+0.0625)</f>
        <v>1.97428571428571</v>
      </c>
      <c r="J32" s="32" t="n">
        <v>1.9</v>
      </c>
      <c r="L32" s="0"/>
      <c r="M32" s="31" t="n">
        <v>110.96019</v>
      </c>
      <c r="N32" s="0" t="n">
        <v>110.495385</v>
      </c>
      <c r="O32" s="0" t="n">
        <v>111.115818</v>
      </c>
      <c r="P32" s="0" t="n">
        <v>110.417076</v>
      </c>
      <c r="S32" s="90" t="n">
        <v>140.411205</v>
      </c>
      <c r="T32" s="0" t="n">
        <v>139.87809</v>
      </c>
      <c r="U32" s="0" t="n">
        <v>141.42249</v>
      </c>
      <c r="V32" s="0" t="n">
        <v>141.882444</v>
      </c>
    </row>
    <row r="33" customFormat="false" ht="14.4" hidden="false" customHeight="false" outlineLevel="0" collapsed="false">
      <c r="E33" s="28"/>
      <c r="I33" s="28"/>
      <c r="J33" s="30"/>
      <c r="L33" s="0"/>
      <c r="M33" s="31" t="n">
        <v>111.038499</v>
      </c>
      <c r="N33" s="0" t="n">
        <v>110.570031</v>
      </c>
      <c r="O33" s="0" t="n">
        <v>111.332628</v>
      </c>
      <c r="P33" s="0" t="n">
        <v>110.575773</v>
      </c>
      <c r="S33" s="90" t="n">
        <v>140.481396</v>
      </c>
      <c r="T33" s="0" t="n">
        <v>139.945806</v>
      </c>
      <c r="U33" s="0" t="n">
        <v>141.588315</v>
      </c>
      <c r="V33" s="0" t="n">
        <v>142.15014</v>
      </c>
    </row>
    <row r="34" customFormat="false" ht="14.4" hidden="false" customHeight="false" outlineLevel="0" collapsed="false">
      <c r="A34" s="25" t="s">
        <v>30</v>
      </c>
      <c r="B34" s="6" t="s">
        <v>3</v>
      </c>
      <c r="C34" s="34" t="n">
        <v>100</v>
      </c>
      <c r="D34" s="27" t="n">
        <v>0.10968</v>
      </c>
      <c r="E34" s="28" t="n">
        <f aca="false">D34/(-0.045+0.0625)</f>
        <v>6.26742857142857</v>
      </c>
      <c r="F34" s="6" t="n">
        <v>-40</v>
      </c>
      <c r="G34" s="0" t="n">
        <v>105</v>
      </c>
      <c r="H34" s="1" t="n">
        <v>0.057173</v>
      </c>
      <c r="I34" s="29" t="n">
        <f aca="false">H34/(-0.04+0.0625)</f>
        <v>2.54102222222222</v>
      </c>
      <c r="J34" s="30" t="n">
        <v>1</v>
      </c>
      <c r="L34" s="0"/>
      <c r="M34" s="31" t="n">
        <v>111.114234</v>
      </c>
      <c r="N34" s="0" t="n">
        <v>110.648637</v>
      </c>
      <c r="O34" s="0" t="n">
        <v>111.510135</v>
      </c>
      <c r="P34" s="0" t="n">
        <v>110.761695</v>
      </c>
      <c r="S34" s="90" t="n">
        <v>140.552181</v>
      </c>
      <c r="T34" s="0" t="n">
        <v>140.017482</v>
      </c>
      <c r="U34" s="0" t="n">
        <v>141.738696</v>
      </c>
      <c r="V34" s="0" t="n">
        <v>142.450308</v>
      </c>
    </row>
    <row r="35" customFormat="false" ht="14.4" hidden="false" customHeight="false" outlineLevel="0" collapsed="false">
      <c r="B35" s="6" t="s">
        <v>3</v>
      </c>
      <c r="C35" s="34"/>
      <c r="D35" s="27"/>
      <c r="E35" s="28"/>
      <c r="F35" s="6" t="n">
        <v>-45</v>
      </c>
      <c r="G35" s="26" t="n">
        <v>137.2</v>
      </c>
      <c r="H35" s="1" t="n">
        <v>0.0381</v>
      </c>
      <c r="I35" s="28" t="n">
        <f aca="false">H35/(-0.045+0.0625)</f>
        <v>2.17714285714286</v>
      </c>
      <c r="J35" s="32" t="n">
        <v>2.1</v>
      </c>
      <c r="L35" s="0"/>
      <c r="M35" s="31" t="n">
        <v>111.193731</v>
      </c>
      <c r="N35" s="0" t="n">
        <v>110.728728</v>
      </c>
      <c r="O35" s="0" t="n">
        <v>111.779712</v>
      </c>
      <c r="P35" s="0" t="n">
        <v>110.96118</v>
      </c>
      <c r="S35" s="90" t="n">
        <v>140.626332</v>
      </c>
      <c r="T35" s="0" t="n">
        <v>140.087079</v>
      </c>
      <c r="U35" s="0" t="n">
        <v>141.9165</v>
      </c>
      <c r="V35" s="0" t="n">
        <v>146.570193</v>
      </c>
    </row>
    <row r="36" customFormat="false" ht="14.4" hidden="false" customHeight="false" outlineLevel="0" collapsed="false">
      <c r="A36" s="17"/>
      <c r="E36" s="28"/>
      <c r="F36" s="2"/>
      <c r="I36" s="28"/>
      <c r="J36" s="32"/>
      <c r="L36" s="0"/>
      <c r="M36" s="31" t="n">
        <v>111.277287</v>
      </c>
      <c r="N36" s="0" t="n">
        <v>110.810403</v>
      </c>
      <c r="O36" s="0" t="n">
        <v>112.065525</v>
      </c>
      <c r="P36" s="0" t="n">
        <v>111.146706</v>
      </c>
      <c r="S36" s="90" t="n">
        <v>140.698998</v>
      </c>
      <c r="T36" s="0" t="n">
        <v>140.162121</v>
      </c>
      <c r="U36" s="0" t="n">
        <v>142.123608</v>
      </c>
      <c r="V36" s="0" t="n">
        <v>146.710773</v>
      </c>
    </row>
    <row r="37" customFormat="false" ht="14.4" hidden="false" customHeight="false" outlineLevel="0" collapsed="false">
      <c r="A37" s="25" t="s">
        <v>30</v>
      </c>
      <c r="B37" s="8" t="s">
        <v>5</v>
      </c>
      <c r="C37" s="1" t="n">
        <v>57.1</v>
      </c>
      <c r="D37" s="27" t="n">
        <v>0.077272</v>
      </c>
      <c r="E37" s="28" t="n">
        <f aca="false">D37/(-0.045+0.0625)</f>
        <v>4.41554285714286</v>
      </c>
      <c r="F37" s="8" t="n">
        <v>-40</v>
      </c>
      <c r="G37" s="0" t="n">
        <v>149.7</v>
      </c>
      <c r="H37" s="1" t="n">
        <v>0.08204</v>
      </c>
      <c r="I37" s="29" t="n">
        <f aca="false">H37/(-0.04+0.0625)</f>
        <v>3.64622222222222</v>
      </c>
      <c r="J37" s="30" t="n">
        <v>1</v>
      </c>
      <c r="L37" s="0"/>
      <c r="M37" s="31" t="n">
        <v>111.352725</v>
      </c>
      <c r="N37" s="0" t="n">
        <v>110.892969</v>
      </c>
      <c r="O37" s="0" t="n">
        <v>112.533597</v>
      </c>
      <c r="P37" s="0" t="n">
        <v>111.454398</v>
      </c>
      <c r="S37" s="90" t="n">
        <v>140.771466</v>
      </c>
      <c r="T37" s="0" t="n">
        <v>140.233698</v>
      </c>
      <c r="U37" s="0" t="n">
        <v>146.105091</v>
      </c>
      <c r="V37" s="0" t="n">
        <v>146.833038</v>
      </c>
    </row>
    <row r="38" customFormat="false" ht="14.4" hidden="false" customHeight="false" outlineLevel="0" collapsed="false">
      <c r="B38" s="8" t="s">
        <v>5</v>
      </c>
      <c r="C38" s="1"/>
      <c r="D38" s="27"/>
      <c r="E38" s="28"/>
      <c r="F38" s="8" t="n">
        <v>-45</v>
      </c>
      <c r="G38" s="0" t="n">
        <v>150.7</v>
      </c>
      <c r="H38" s="1" t="n">
        <v>0.060658</v>
      </c>
      <c r="I38" s="28" t="n">
        <f aca="false">H38/(-0.045+0.0625)</f>
        <v>3.46617142857143</v>
      </c>
      <c r="J38" s="32" t="n">
        <v>2</v>
      </c>
      <c r="L38" s="0"/>
      <c r="M38" s="31" t="n">
        <v>111.429054</v>
      </c>
      <c r="N38" s="0" t="n">
        <v>110.976921</v>
      </c>
      <c r="O38" s="0" t="n">
        <v>115.222734</v>
      </c>
      <c r="P38" s="0" t="n">
        <v>111.766446</v>
      </c>
      <c r="S38" s="90" t="n">
        <v>140.849181</v>
      </c>
      <c r="T38" s="0" t="n">
        <v>140.310423</v>
      </c>
      <c r="U38" s="0" t="n">
        <v>146.297547</v>
      </c>
      <c r="V38" s="0" t="n">
        <v>146.936691</v>
      </c>
    </row>
    <row r="39" customFormat="false" ht="14.4" hidden="false" customHeight="false" outlineLevel="0" collapsed="false">
      <c r="A39" s="17"/>
      <c r="E39" s="28"/>
      <c r="I39" s="28"/>
      <c r="J39" s="30"/>
      <c r="L39" s="0"/>
      <c r="M39" s="31" t="n">
        <v>111.512907</v>
      </c>
      <c r="N39" s="0" t="n">
        <v>111.061368</v>
      </c>
      <c r="O39" s="0" t="n">
        <v>115.447068</v>
      </c>
      <c r="P39" s="0" t="n">
        <v>114.406479</v>
      </c>
      <c r="S39" s="90" t="n">
        <v>140.921154</v>
      </c>
      <c r="T39" s="0" t="n">
        <v>140.38893</v>
      </c>
      <c r="U39" s="0" t="n">
        <v>146.479707</v>
      </c>
      <c r="V39" s="0" t="n">
        <v>147.041037</v>
      </c>
    </row>
    <row r="40" customFormat="false" ht="14.4" hidden="false" customHeight="false" outlineLevel="0" collapsed="false">
      <c r="A40" s="25" t="s">
        <v>30</v>
      </c>
      <c r="B40" s="9" t="s">
        <v>6</v>
      </c>
      <c r="C40" s="34" t="n">
        <v>27.8</v>
      </c>
      <c r="D40" s="33" t="n">
        <v>0.063987</v>
      </c>
      <c r="E40" s="28" t="n">
        <f aca="false">D40/(-0.045+0.0625)</f>
        <v>3.6564</v>
      </c>
      <c r="F40" s="9" t="n">
        <v>-40</v>
      </c>
      <c r="G40" s="0" t="n">
        <v>113.5</v>
      </c>
      <c r="H40" s="34" t="n">
        <v>0.084372</v>
      </c>
      <c r="I40" s="29" t="n">
        <f aca="false">H40/(-0.04+0.0625)</f>
        <v>3.74986666666667</v>
      </c>
      <c r="J40" s="30" t="n">
        <v>0.9</v>
      </c>
      <c r="L40" s="0"/>
      <c r="M40" s="31" t="n">
        <v>111.597255</v>
      </c>
      <c r="N40" s="0" t="n">
        <v>111.148686</v>
      </c>
      <c r="O40" s="0" t="n">
        <v>115.626456</v>
      </c>
      <c r="P40" s="0" t="n">
        <v>114.638337</v>
      </c>
      <c r="S40" s="90" t="n">
        <v>140.995107</v>
      </c>
      <c r="T40" s="0" t="n">
        <v>140.463774</v>
      </c>
      <c r="U40" s="0" t="n">
        <v>146.583756</v>
      </c>
      <c r="V40" s="0" t="n">
        <v>147.12291</v>
      </c>
    </row>
    <row r="41" customFormat="false" ht="14.4" hidden="false" customHeight="false" outlineLevel="0" collapsed="false">
      <c r="B41" s="9" t="s">
        <v>6</v>
      </c>
      <c r="C41" s="34"/>
      <c r="D41" s="33"/>
      <c r="E41" s="28"/>
      <c r="F41" s="9" t="n">
        <v>-45</v>
      </c>
      <c r="G41" s="0" t="n">
        <v>112.6</v>
      </c>
      <c r="H41" s="34" t="n">
        <v>0.069549</v>
      </c>
      <c r="I41" s="28" t="n">
        <f aca="false">H41/(-0.045+0.0625)</f>
        <v>3.97422857142857</v>
      </c>
      <c r="J41" s="32" t="n">
        <v>2</v>
      </c>
      <c r="L41" s="0"/>
      <c r="M41" s="31" t="n">
        <v>111.683484</v>
      </c>
      <c r="N41" s="0" t="n">
        <v>111.24333</v>
      </c>
      <c r="O41" s="0" t="n">
        <v>115.72605</v>
      </c>
      <c r="P41" s="0" t="n">
        <v>114.808617</v>
      </c>
      <c r="S41" s="90" t="n">
        <v>141.073911</v>
      </c>
      <c r="T41" s="0" t="n">
        <v>140.538519</v>
      </c>
      <c r="U41" s="0" t="n">
        <v>146.679984</v>
      </c>
      <c r="V41" s="0" t="n">
        <v>147.203793</v>
      </c>
    </row>
    <row r="42" customFormat="false" ht="14.4" hidden="false" customHeight="false" outlineLevel="0" collapsed="false">
      <c r="A42" s="2"/>
      <c r="B42" s="35"/>
      <c r="C42" s="35"/>
      <c r="D42" s="35"/>
      <c r="E42" s="36"/>
      <c r="L42" s="0"/>
      <c r="M42" s="31" t="n">
        <v>111.772188</v>
      </c>
      <c r="N42" s="0" t="n">
        <v>111.338172</v>
      </c>
      <c r="O42" s="0" t="n">
        <v>115.808319</v>
      </c>
      <c r="P42" s="0" t="n">
        <v>114.968601</v>
      </c>
      <c r="S42" s="90" t="n">
        <v>141.154695</v>
      </c>
      <c r="T42" s="0" t="n">
        <v>140.616234</v>
      </c>
      <c r="U42" s="0" t="n">
        <v>146.767797</v>
      </c>
      <c r="V42" s="0" t="n">
        <v>147.290517</v>
      </c>
    </row>
    <row r="43" customFormat="false" ht="14.4" hidden="false" customHeight="false" outlineLevel="0" collapsed="false">
      <c r="A43" s="0" t="s">
        <v>33</v>
      </c>
      <c r="C43" s="0" t="n">
        <v>-0.6</v>
      </c>
      <c r="D43" s="35"/>
      <c r="E43" s="35"/>
      <c r="G43" s="0" t="n">
        <v>-0.4</v>
      </c>
      <c r="H43" s="0" t="s">
        <v>118</v>
      </c>
      <c r="L43" s="0"/>
      <c r="M43" s="31" t="n">
        <v>111.854358</v>
      </c>
      <c r="N43" s="0" t="n">
        <v>111.428757</v>
      </c>
      <c r="O43" s="0" t="n">
        <v>115.887123</v>
      </c>
      <c r="P43" s="0" t="n">
        <v>115.09641</v>
      </c>
      <c r="S43" s="90" t="n">
        <v>141.239439</v>
      </c>
      <c r="T43" s="0" t="n">
        <v>140.698998</v>
      </c>
      <c r="U43" s="0" t="n">
        <v>146.858976</v>
      </c>
      <c r="V43" s="0" t="n">
        <v>147.36546</v>
      </c>
    </row>
    <row r="44" customFormat="false" ht="14.4" hidden="false" customHeight="false" outlineLevel="0" collapsed="false">
      <c r="G44" s="17" t="n">
        <v>-0.6</v>
      </c>
      <c r="H44" s="17" t="s">
        <v>119</v>
      </c>
      <c r="L44" s="0"/>
      <c r="M44" s="31" t="n">
        <v>111.946329</v>
      </c>
      <c r="N44" s="0" t="n">
        <v>111.522114</v>
      </c>
      <c r="O44" s="0" t="n">
        <v>115.986024</v>
      </c>
      <c r="P44" s="0" t="n">
        <v>115.223229</v>
      </c>
      <c r="S44" s="90" t="n">
        <v>141.323292</v>
      </c>
      <c r="T44" s="0" t="n">
        <v>140.782653</v>
      </c>
      <c r="U44" s="0" t="n">
        <v>146.93877</v>
      </c>
      <c r="V44" s="0" t="n">
        <v>147.4407</v>
      </c>
    </row>
    <row r="45" s="2" customFormat="true" ht="14.4" hidden="false" customHeight="false" outlineLevel="0" collapsed="false">
      <c r="A45" s="79"/>
      <c r="L45" s="80"/>
      <c r="M45" s="91" t="n">
        <v>112.038003</v>
      </c>
      <c r="N45" s="2" t="n">
        <v>111.615273</v>
      </c>
      <c r="O45" s="2" t="n">
        <v>116.140464</v>
      </c>
      <c r="P45" s="2" t="n">
        <v>115.364304</v>
      </c>
      <c r="S45" s="90" t="n">
        <v>141.406551</v>
      </c>
      <c r="T45" s="2" t="n">
        <v>140.862051</v>
      </c>
      <c r="U45" s="2" t="n">
        <v>147.019158</v>
      </c>
      <c r="V45" s="2" t="n">
        <v>147.51594</v>
      </c>
    </row>
    <row r="46" customFormat="false" ht="14.4" hidden="false" customHeight="false" outlineLevel="0" collapsed="false">
      <c r="M46" s="31" t="n">
        <v>112.125717</v>
      </c>
      <c r="N46" s="0" t="n">
        <v>111.713877</v>
      </c>
      <c r="O46" s="0" t="n">
        <v>116.266491</v>
      </c>
      <c r="P46" s="0" t="n">
        <v>115.485777</v>
      </c>
      <c r="S46" s="90" t="n">
        <v>141.490206</v>
      </c>
      <c r="T46" s="0" t="n">
        <v>140.946993</v>
      </c>
      <c r="U46" s="0" t="n">
        <v>147.098457</v>
      </c>
      <c r="V46" s="0" t="n">
        <v>147.588705</v>
      </c>
    </row>
    <row r="47" customFormat="false" ht="14.4" hidden="false" customHeight="false" outlineLevel="0" collapsed="false">
      <c r="M47" s="31" t="n">
        <v>112.217193</v>
      </c>
      <c r="N47" s="0" t="n">
        <v>111.815253</v>
      </c>
      <c r="O47" s="0" t="n">
        <v>116.385291</v>
      </c>
      <c r="P47" s="0" t="n">
        <v>115.592301</v>
      </c>
      <c r="S47" s="90" t="n">
        <v>141.576138</v>
      </c>
      <c r="T47" s="0" t="n">
        <v>141.027084</v>
      </c>
      <c r="U47" s="0" t="n">
        <v>147.169638</v>
      </c>
      <c r="V47" s="0" t="n">
        <v>147.661668</v>
      </c>
    </row>
    <row r="48" customFormat="false" ht="14.4" hidden="false" customHeight="false" outlineLevel="0" collapsed="false">
      <c r="M48" s="31" t="n">
        <v>112.311243</v>
      </c>
      <c r="N48" s="0" t="n">
        <v>111.911382</v>
      </c>
      <c r="O48" s="0" t="n">
        <v>116.512902</v>
      </c>
      <c r="P48" s="0" t="n">
        <v>115.71912</v>
      </c>
      <c r="S48" s="90" t="n">
        <v>141.660981</v>
      </c>
      <c r="T48" s="0" t="n">
        <v>141.113313</v>
      </c>
      <c r="U48" s="0" t="n">
        <v>147.246858</v>
      </c>
      <c r="V48" s="0" t="n">
        <v>147.736116</v>
      </c>
    </row>
    <row r="49" customFormat="false" ht="14.4" hidden="false" customHeight="false" outlineLevel="0" collapsed="false">
      <c r="M49" s="31" t="n">
        <v>112.410045</v>
      </c>
      <c r="N49" s="0" t="n">
        <v>112.016619</v>
      </c>
      <c r="O49" s="0" t="n">
        <v>116.622</v>
      </c>
      <c r="P49" s="0" t="n">
        <v>115.82505</v>
      </c>
      <c r="S49" s="90" t="n">
        <v>141.753942</v>
      </c>
      <c r="T49" s="0" t="n">
        <v>141.197859</v>
      </c>
      <c r="U49" s="0" t="n">
        <v>147.336255</v>
      </c>
      <c r="V49" s="0" t="n">
        <v>147.837591</v>
      </c>
    </row>
    <row r="50" customFormat="false" ht="14.4" hidden="false" customHeight="false" outlineLevel="0" collapsed="false">
      <c r="M50" s="31" t="n">
        <v>112.506372</v>
      </c>
      <c r="N50" s="0" t="n">
        <v>112.117104</v>
      </c>
      <c r="O50" s="0" t="n">
        <v>116.727633</v>
      </c>
      <c r="P50" s="0" t="n">
        <v>115.926327</v>
      </c>
      <c r="S50" s="90" t="n">
        <v>141.838686</v>
      </c>
      <c r="T50" s="0" t="n">
        <v>141.288246</v>
      </c>
      <c r="U50" s="0" t="n">
        <v>147.414465</v>
      </c>
      <c r="V50" s="0" t="n">
        <v>147.926988</v>
      </c>
    </row>
    <row r="51" customFormat="false" ht="14.4" hidden="false" customHeight="false" outlineLevel="0" collapsed="false">
      <c r="M51" s="31" t="n">
        <v>112.61547</v>
      </c>
      <c r="N51" s="0" t="n">
        <v>112.228281</v>
      </c>
      <c r="O51" s="0" t="n">
        <v>116.822871</v>
      </c>
      <c r="P51" s="0" t="n">
        <v>116.030178</v>
      </c>
      <c r="S51" s="90" t="n">
        <v>141.938775</v>
      </c>
      <c r="T51" s="0" t="n">
        <v>141.374673</v>
      </c>
      <c r="U51" s="0" t="n">
        <v>147.497427</v>
      </c>
      <c r="V51" s="0" t="n">
        <v>148.017177</v>
      </c>
    </row>
    <row r="52" customFormat="false" ht="14.4" hidden="false" customHeight="false" outlineLevel="0" collapsed="false">
      <c r="M52" s="31" t="n">
        <v>112.720905</v>
      </c>
      <c r="N52" s="0" t="n">
        <v>112.329558</v>
      </c>
      <c r="O52" s="0" t="n">
        <v>116.913456</v>
      </c>
      <c r="P52" s="0" t="n">
        <v>116.144721</v>
      </c>
      <c r="S52" s="90" t="n">
        <v>142.030746</v>
      </c>
      <c r="T52" s="0" t="n">
        <v>141.467634</v>
      </c>
      <c r="U52" s="0" t="n">
        <v>147.579102</v>
      </c>
      <c r="V52" s="0" t="n">
        <v>148.096971</v>
      </c>
    </row>
    <row r="53" customFormat="false" ht="14.4" hidden="false" customHeight="false" outlineLevel="0" collapsed="false">
      <c r="M53" s="31" t="n">
        <v>112.837527</v>
      </c>
      <c r="N53" s="0" t="n">
        <v>112.472316</v>
      </c>
      <c r="O53" s="0" t="n">
        <v>117.013743</v>
      </c>
      <c r="P53" s="0" t="n">
        <v>116.247285</v>
      </c>
      <c r="S53" s="90" t="n">
        <v>142.134696</v>
      </c>
      <c r="T53" s="0" t="n">
        <v>141.591879</v>
      </c>
      <c r="U53" s="0" t="n">
        <v>147.663648</v>
      </c>
      <c r="V53" s="0" t="n">
        <v>148.181715</v>
      </c>
    </row>
    <row r="54" customFormat="false" ht="14.4" hidden="false" customHeight="false" outlineLevel="0" collapsed="false">
      <c r="M54" s="31" t="n">
        <v>112.97187</v>
      </c>
      <c r="N54" s="0" t="n">
        <v>112.644576</v>
      </c>
      <c r="O54" s="0" t="n">
        <v>117.110565</v>
      </c>
      <c r="P54" s="0" t="n">
        <v>116.358759</v>
      </c>
      <c r="S54" s="90" t="n">
        <v>142.253298</v>
      </c>
      <c r="T54" s="0" t="n">
        <v>141.691968</v>
      </c>
      <c r="U54" s="0" t="n">
        <v>147.753342</v>
      </c>
      <c r="V54" s="0" t="n">
        <v>148.29012</v>
      </c>
    </row>
    <row r="55" customFormat="false" ht="14.4" hidden="false" customHeight="false" outlineLevel="0" collapsed="false">
      <c r="M55" s="31" t="n">
        <v>116.285202</v>
      </c>
      <c r="N55" s="0" t="n">
        <v>116.08443</v>
      </c>
      <c r="O55" s="0" t="n">
        <v>117.205506</v>
      </c>
      <c r="P55" s="0" t="n">
        <v>116.468649</v>
      </c>
      <c r="S55" s="90" t="n">
        <v>142.366554</v>
      </c>
      <c r="T55" s="0" t="n">
        <v>141.789384</v>
      </c>
      <c r="U55" s="0" t="n">
        <v>147.846699</v>
      </c>
      <c r="V55" s="0" t="n">
        <v>148.388229</v>
      </c>
    </row>
    <row r="56" customFormat="false" ht="14.4" hidden="false" customHeight="false" outlineLevel="0" collapsed="false">
      <c r="M56" s="31" t="n">
        <v>116.455878</v>
      </c>
      <c r="N56" s="0" t="n">
        <v>116.282727</v>
      </c>
      <c r="O56" s="0" t="n">
        <v>117.30411</v>
      </c>
      <c r="P56" s="0" t="n">
        <v>116.580222</v>
      </c>
      <c r="S56" s="90" t="n">
        <v>142.523964</v>
      </c>
      <c r="T56" s="0" t="n">
        <v>142.023618</v>
      </c>
      <c r="U56" s="0" t="n">
        <v>147.934017</v>
      </c>
      <c r="V56" s="0" t="n">
        <v>148.489605</v>
      </c>
    </row>
    <row r="57" customFormat="false" ht="14.4" hidden="false" customHeight="false" outlineLevel="0" collapsed="false">
      <c r="M57" s="31" t="n">
        <v>116.580915</v>
      </c>
      <c r="N57" s="0" t="n">
        <v>116.42004</v>
      </c>
      <c r="O57" s="0" t="n">
        <v>117.417663</v>
      </c>
      <c r="P57" s="0" t="n">
        <v>116.683776</v>
      </c>
      <c r="S57" s="90" t="n">
        <v>145.813734</v>
      </c>
      <c r="T57" s="0" t="n">
        <v>145.471293</v>
      </c>
      <c r="U57" s="0" t="n">
        <v>148.036284</v>
      </c>
      <c r="V57" s="0" t="n">
        <v>148.604247</v>
      </c>
    </row>
    <row r="58" customFormat="false" ht="14.4" hidden="false" customHeight="false" outlineLevel="0" collapsed="false">
      <c r="M58" s="31" t="n">
        <v>116.731395</v>
      </c>
      <c r="N58" s="0" t="n">
        <v>116.535474</v>
      </c>
      <c r="O58" s="0" t="n">
        <v>117.521217</v>
      </c>
      <c r="P58" s="0" t="n">
        <v>116.79129</v>
      </c>
      <c r="S58" s="90" t="n">
        <v>145.991241</v>
      </c>
      <c r="T58" s="0" t="n">
        <v>145.65078</v>
      </c>
      <c r="U58" s="0" t="n">
        <v>148.13073</v>
      </c>
      <c r="V58" s="0" t="n">
        <v>148.711266</v>
      </c>
    </row>
    <row r="59" customFormat="false" ht="14.4" hidden="false" customHeight="false" outlineLevel="0" collapsed="false">
      <c r="M59" s="31" t="n">
        <v>116.802477</v>
      </c>
      <c r="N59" s="0" t="n">
        <v>116.660016</v>
      </c>
      <c r="O59" s="0" t="n">
        <v>117.619128</v>
      </c>
      <c r="P59" s="0" t="n">
        <v>116.897517</v>
      </c>
      <c r="S59" s="90" t="n">
        <v>146.082618</v>
      </c>
      <c r="T59" s="0" t="n">
        <v>145.776114</v>
      </c>
      <c r="U59" s="0" t="n">
        <v>148.239234</v>
      </c>
      <c r="V59" s="0" t="n">
        <v>148.826502</v>
      </c>
    </row>
    <row r="60" customFormat="false" ht="14.4" hidden="false" customHeight="false" outlineLevel="0" collapsed="false">
      <c r="M60" s="31" t="n">
        <v>116.907714</v>
      </c>
      <c r="N60" s="0" t="n">
        <v>116.773272</v>
      </c>
      <c r="O60" s="0" t="n">
        <v>117.729711</v>
      </c>
      <c r="P60" s="0" t="n">
        <v>117.012357</v>
      </c>
      <c r="S60" s="90" t="n">
        <v>146.177856</v>
      </c>
      <c r="T60" s="0" t="n">
        <v>145.890162</v>
      </c>
      <c r="U60" s="0" t="n">
        <v>148.341204</v>
      </c>
      <c r="V60" s="0" t="n">
        <v>148.941837</v>
      </c>
    </row>
    <row r="61" customFormat="false" ht="14.4" hidden="false" customHeight="false" outlineLevel="0" collapsed="false">
      <c r="M61" s="31" t="n">
        <v>116.972262</v>
      </c>
      <c r="N61" s="0" t="n">
        <v>116.836236</v>
      </c>
      <c r="O61" s="0" t="n">
        <v>117.840591</v>
      </c>
      <c r="P61" s="0" t="n">
        <v>117.121851</v>
      </c>
      <c r="S61" s="90" t="n">
        <v>146.35764</v>
      </c>
      <c r="T61" s="0" t="n">
        <v>146.038365</v>
      </c>
      <c r="U61" s="0" t="n">
        <v>148.448421</v>
      </c>
      <c r="V61" s="0" t="n">
        <v>149.060439</v>
      </c>
    </row>
    <row r="62" customFormat="false" ht="14.4" hidden="false" customHeight="false" outlineLevel="0" collapsed="false">
      <c r="M62" s="31" t="n">
        <v>117.034632</v>
      </c>
      <c r="N62" s="0" t="n">
        <v>116.941275</v>
      </c>
      <c r="O62" s="0" t="n">
        <v>117.957411</v>
      </c>
      <c r="P62" s="0" t="n">
        <v>117.229761</v>
      </c>
      <c r="S62" s="90" t="n">
        <v>146.41506</v>
      </c>
      <c r="T62" s="0" t="n">
        <v>146.143503</v>
      </c>
      <c r="U62" s="0" t="n">
        <v>148.561182</v>
      </c>
      <c r="V62" s="0" t="n">
        <v>149.234679</v>
      </c>
    </row>
    <row r="63" customFormat="false" ht="14.4" hidden="false" customHeight="false" outlineLevel="0" collapsed="false">
      <c r="M63" s="31" t="n">
        <v>117.094725</v>
      </c>
      <c r="N63" s="0" t="n">
        <v>116.999289</v>
      </c>
      <c r="O63" s="0" t="n">
        <v>118.09512</v>
      </c>
      <c r="P63" s="0" t="n">
        <v>117.333711</v>
      </c>
      <c r="S63" s="90" t="n">
        <v>146.485647</v>
      </c>
      <c r="T63" s="0" t="n">
        <v>146.205873</v>
      </c>
      <c r="U63" s="0" t="n">
        <v>148.69107</v>
      </c>
      <c r="V63" s="0" t="n">
        <v>149.382783</v>
      </c>
    </row>
    <row r="64" customFormat="false" ht="14.4" hidden="false" customHeight="false" outlineLevel="0" collapsed="false">
      <c r="M64" s="31" t="n">
        <v>117.161649</v>
      </c>
      <c r="N64" s="0" t="n">
        <v>117.062748</v>
      </c>
      <c r="O64" s="0" t="n">
        <v>118.216296</v>
      </c>
      <c r="P64" s="0" t="n">
        <v>117.453501</v>
      </c>
      <c r="S64" s="90" t="n">
        <v>146.548314</v>
      </c>
      <c r="T64" s="0" t="n">
        <v>146.265174</v>
      </c>
      <c r="U64" s="0" t="n">
        <v>148.813929</v>
      </c>
      <c r="V64" s="0" t="n">
        <v>149.574942</v>
      </c>
    </row>
    <row r="65" customFormat="false" ht="14.4" hidden="false" customHeight="false" outlineLevel="0" collapsed="false">
      <c r="M65" s="31" t="n">
        <v>117.224514</v>
      </c>
      <c r="N65" s="0" t="n">
        <v>117.122445</v>
      </c>
      <c r="O65" s="0" t="n">
        <v>118.354599</v>
      </c>
      <c r="P65" s="0" t="n">
        <v>117.575964</v>
      </c>
      <c r="S65" s="90" t="n">
        <v>146.617614</v>
      </c>
      <c r="T65" s="0" t="n">
        <v>146.328732</v>
      </c>
      <c r="U65" s="0" t="n">
        <v>148.935204</v>
      </c>
      <c r="V65" s="0" t="n">
        <v>149.773833</v>
      </c>
    </row>
    <row r="66" customFormat="false" ht="14.4" hidden="false" customHeight="false" outlineLevel="0" collapsed="false">
      <c r="M66" s="31" t="n">
        <v>117.288468</v>
      </c>
      <c r="N66" s="0" t="n">
        <v>117.186102</v>
      </c>
      <c r="O66" s="0" t="n">
        <v>118.500129</v>
      </c>
      <c r="P66" s="0" t="n">
        <v>117.724068</v>
      </c>
      <c r="S66" s="90" t="n">
        <v>146.680083</v>
      </c>
      <c r="T66" s="0" t="n">
        <v>146.389716</v>
      </c>
      <c r="U66" s="0" t="n">
        <v>149.064993</v>
      </c>
      <c r="V66" s="0" t="n">
        <v>150.086871</v>
      </c>
    </row>
    <row r="67" customFormat="false" ht="14.4" hidden="false" customHeight="false" outlineLevel="0" collapsed="false">
      <c r="M67" s="31" t="n">
        <v>117.350244</v>
      </c>
      <c r="N67" s="0" t="n">
        <v>117.248868</v>
      </c>
      <c r="O67" s="0" t="n">
        <v>118.661994</v>
      </c>
      <c r="P67" s="0" t="n">
        <v>117.861084</v>
      </c>
      <c r="S67" s="90" t="n">
        <v>146.746116</v>
      </c>
      <c r="T67" s="0" t="n">
        <v>146.448225</v>
      </c>
      <c r="U67" s="0" t="n">
        <v>149.215176</v>
      </c>
      <c r="V67" s="0" t="n">
        <v>153.932328</v>
      </c>
    </row>
    <row r="68" customFormat="false" ht="14.4" hidden="false" customHeight="false" outlineLevel="0" collapsed="false">
      <c r="M68" s="31" t="n">
        <v>117.415188</v>
      </c>
      <c r="N68" s="0" t="n">
        <v>117.314208</v>
      </c>
      <c r="O68" s="0" t="n">
        <v>118.83762</v>
      </c>
      <c r="P68" s="0" t="n">
        <v>118.009881</v>
      </c>
      <c r="S68" s="90" t="n">
        <v>146.806308</v>
      </c>
      <c r="T68" s="0" t="n">
        <v>146.508912</v>
      </c>
      <c r="U68" s="0" t="n">
        <v>149.397039</v>
      </c>
      <c r="V68" s="0" t="n">
        <v>154.109142</v>
      </c>
    </row>
    <row r="69" customFormat="false" ht="14.4" hidden="false" customHeight="false" outlineLevel="0" collapsed="false">
      <c r="M69" s="31" t="n">
        <v>117.479043</v>
      </c>
      <c r="N69" s="0" t="n">
        <v>117.376875</v>
      </c>
      <c r="O69" s="0" t="n">
        <v>119.049084</v>
      </c>
      <c r="P69" s="0" t="n">
        <v>118.178775</v>
      </c>
      <c r="S69" s="90" t="n">
        <v>146.874717</v>
      </c>
      <c r="T69" s="0" t="n">
        <v>146.565045</v>
      </c>
      <c r="U69" s="0" t="n">
        <v>149.578605</v>
      </c>
      <c r="V69" s="0" t="n">
        <v>154.254276</v>
      </c>
    </row>
    <row r="70" customFormat="false" ht="14.4" hidden="false" customHeight="false" outlineLevel="0" collapsed="false">
      <c r="M70" s="31" t="n">
        <v>117.541908</v>
      </c>
      <c r="N70" s="0" t="n">
        <v>117.438849</v>
      </c>
      <c r="O70" s="0" t="n">
        <v>119.296683</v>
      </c>
      <c r="P70" s="0" t="n">
        <v>118.374597</v>
      </c>
      <c r="S70" s="90" t="n">
        <v>146.938869</v>
      </c>
      <c r="T70" s="0" t="n">
        <v>146.624742</v>
      </c>
      <c r="U70" s="0" t="n">
        <v>149.801652</v>
      </c>
      <c r="V70" s="0" t="n">
        <v>154.370601</v>
      </c>
    </row>
    <row r="71" customFormat="false" ht="14.4" hidden="false" customHeight="false" outlineLevel="0" collapsed="false">
      <c r="M71" s="31" t="n">
        <v>117.606456</v>
      </c>
      <c r="N71" s="0" t="n">
        <v>117.505575</v>
      </c>
      <c r="O71" s="0" t="n">
        <v>119.5227</v>
      </c>
      <c r="P71" s="0" t="n">
        <v>118.583388</v>
      </c>
      <c r="S71" s="90" t="n">
        <v>147.005496</v>
      </c>
      <c r="T71" s="0" t="n">
        <v>146.687805</v>
      </c>
      <c r="U71" s="0" t="n">
        <v>153.55494</v>
      </c>
      <c r="V71" s="0" t="n">
        <v>154.457622</v>
      </c>
    </row>
    <row r="72" customFormat="false" ht="14.4" hidden="false" customHeight="false" outlineLevel="0" collapsed="false">
      <c r="M72" s="31" t="n">
        <v>117.671301</v>
      </c>
      <c r="N72" s="0" t="n">
        <v>117.572004</v>
      </c>
      <c r="O72" s="0" t="n">
        <v>119.831184</v>
      </c>
      <c r="P72" s="0" t="n">
        <v>118.861875</v>
      </c>
      <c r="S72" s="90" t="n">
        <v>147.067668</v>
      </c>
      <c r="T72" s="0" t="n">
        <v>146.746017</v>
      </c>
      <c r="U72" s="0" t="n">
        <v>153.738882</v>
      </c>
      <c r="V72" s="0" t="n">
        <v>154.544148</v>
      </c>
    </row>
    <row r="73" customFormat="false" ht="14.4" hidden="false" customHeight="false" outlineLevel="0" collapsed="false">
      <c r="M73" s="31" t="n">
        <v>117.739017</v>
      </c>
      <c r="N73" s="0" t="n">
        <v>117.637938</v>
      </c>
      <c r="O73" s="0" t="n">
        <v>120.15432</v>
      </c>
      <c r="P73" s="0" t="n">
        <v>119.194416</v>
      </c>
      <c r="S73" s="90" t="n">
        <v>147.131523</v>
      </c>
      <c r="T73" s="0" t="n">
        <v>146.803437</v>
      </c>
      <c r="U73" s="0" t="n">
        <v>153.882135</v>
      </c>
      <c r="V73" s="0" t="n">
        <v>154.619982</v>
      </c>
    </row>
    <row r="74" customFormat="false" ht="14.4" hidden="false" customHeight="false" outlineLevel="0" collapsed="false">
      <c r="M74" s="31" t="n">
        <v>117.803961</v>
      </c>
      <c r="N74" s="0" t="n">
        <v>117.705852</v>
      </c>
      <c r="O74" s="0" t="n">
        <v>122.77584</v>
      </c>
      <c r="P74" s="0" t="n">
        <v>122.008194</v>
      </c>
      <c r="S74" s="90" t="n">
        <v>147.198645</v>
      </c>
      <c r="T74" s="0" t="n">
        <v>146.861748</v>
      </c>
      <c r="U74" s="0" t="n">
        <v>154.014597</v>
      </c>
      <c r="V74" s="0" t="n">
        <v>154.691262</v>
      </c>
    </row>
    <row r="75" customFormat="false" ht="14.4" hidden="false" customHeight="false" outlineLevel="0" collapsed="false">
      <c r="M75" s="31" t="n">
        <v>117.871578</v>
      </c>
      <c r="N75" s="0" t="n">
        <v>117.77733</v>
      </c>
      <c r="O75" s="0" t="n">
        <v>123.044625</v>
      </c>
      <c r="P75" s="0" t="n">
        <v>122.24322</v>
      </c>
      <c r="S75" s="90" t="n">
        <v>147.264282</v>
      </c>
      <c r="T75" s="0" t="n">
        <v>146.925108</v>
      </c>
      <c r="U75" s="0" t="n">
        <v>154.139436</v>
      </c>
      <c r="V75" s="0" t="n">
        <v>154.786995</v>
      </c>
    </row>
    <row r="76" customFormat="false" ht="14.4" hidden="false" customHeight="false" outlineLevel="0" collapsed="false">
      <c r="M76" s="31" t="n">
        <v>117.940581</v>
      </c>
      <c r="N76" s="0" t="n">
        <v>117.847521</v>
      </c>
      <c r="O76" s="0" t="n">
        <v>123.212232</v>
      </c>
      <c r="P76" s="0" t="n">
        <v>122.47587</v>
      </c>
      <c r="S76" s="90" t="n">
        <v>147.332889</v>
      </c>
      <c r="T76" s="0" t="n">
        <v>146.985993</v>
      </c>
      <c r="U76" s="0" t="n">
        <v>154.219923</v>
      </c>
      <c r="V76" s="0" t="n">
        <v>154.866492</v>
      </c>
    </row>
    <row r="77" customFormat="false" ht="14.4" hidden="false" customHeight="false" outlineLevel="0" collapsed="false">
      <c r="M77" s="31" t="n">
        <v>118.006713</v>
      </c>
      <c r="N77" s="0" t="n">
        <v>117.916029</v>
      </c>
      <c r="O77" s="0" t="n">
        <v>123.332517</v>
      </c>
      <c r="P77" s="0" t="n">
        <v>122.678721</v>
      </c>
      <c r="S77" s="90" t="n">
        <v>147.398427</v>
      </c>
      <c r="T77" s="0" t="n">
        <v>147.050244</v>
      </c>
      <c r="U77" s="0" t="n">
        <v>154.312587</v>
      </c>
      <c r="V77" s="0" t="n">
        <v>154.945098</v>
      </c>
    </row>
    <row r="78" customFormat="false" ht="14.4" hidden="false" customHeight="false" outlineLevel="0" collapsed="false">
      <c r="M78" s="31" t="n">
        <v>118.078587</v>
      </c>
      <c r="N78" s="0" t="n">
        <v>117.98721</v>
      </c>
      <c r="O78" s="0" t="n">
        <v>123.449436</v>
      </c>
      <c r="P78" s="0" t="n">
        <v>122.819796</v>
      </c>
      <c r="S78" s="90" t="n">
        <v>147.464361</v>
      </c>
      <c r="T78" s="0" t="n">
        <v>147.113802</v>
      </c>
      <c r="U78" s="0" t="n">
        <v>154.386837</v>
      </c>
      <c r="V78" s="0" t="n">
        <v>155.023209</v>
      </c>
    </row>
    <row r="79" customFormat="false" ht="14.4" hidden="false" customHeight="false" outlineLevel="0" collapsed="false">
      <c r="M79" s="31" t="n">
        <v>118.149471</v>
      </c>
      <c r="N79" s="0" t="n">
        <v>118.06146</v>
      </c>
      <c r="O79" s="0" t="n">
        <v>123.546951</v>
      </c>
      <c r="P79" s="0" t="n">
        <v>122.938893</v>
      </c>
      <c r="S79" s="90" t="n">
        <v>147.538611</v>
      </c>
      <c r="T79" s="0" t="n">
        <v>147.174687</v>
      </c>
      <c r="U79" s="0" t="n">
        <v>154.46178</v>
      </c>
      <c r="V79" s="0" t="n">
        <v>155.122704</v>
      </c>
    </row>
    <row r="80" customFormat="false" ht="14.4" hidden="false" customHeight="false" outlineLevel="0" collapsed="false">
      <c r="M80" s="31" t="n">
        <v>118.218771</v>
      </c>
      <c r="N80" s="0" t="n">
        <v>118.133136</v>
      </c>
      <c r="O80" s="0" t="n">
        <v>123.630606</v>
      </c>
      <c r="P80" s="0" t="n">
        <v>123.078978</v>
      </c>
      <c r="S80" s="90" t="n">
        <v>147.607218</v>
      </c>
      <c r="T80" s="0" t="n">
        <v>147.240027</v>
      </c>
      <c r="U80" s="0" t="n">
        <v>154.533456</v>
      </c>
      <c r="V80" s="0" t="n">
        <v>155.199825</v>
      </c>
    </row>
    <row r="81" customFormat="false" ht="14.4" hidden="false" customHeight="false" outlineLevel="0" collapsed="false">
      <c r="M81" s="31" t="n">
        <v>118.292031</v>
      </c>
      <c r="N81" s="0" t="n">
        <v>118.206594</v>
      </c>
      <c r="O81" s="0" t="n">
        <v>123.751485</v>
      </c>
      <c r="P81" s="0" t="n">
        <v>123.212034</v>
      </c>
      <c r="S81" s="90" t="n">
        <v>147.678498</v>
      </c>
      <c r="T81" s="0" t="n">
        <v>147.304377</v>
      </c>
      <c r="U81" s="0" t="n">
        <v>154.610676</v>
      </c>
      <c r="V81" s="0" t="n">
        <v>155.280708</v>
      </c>
    </row>
    <row r="82" customFormat="false" ht="14.4" hidden="false" customHeight="false" outlineLevel="0" collapsed="false">
      <c r="M82" s="31" t="n">
        <v>118.364499</v>
      </c>
      <c r="N82" s="0" t="n">
        <v>118.279854</v>
      </c>
      <c r="O82" s="0" t="n">
        <v>123.887115</v>
      </c>
      <c r="P82" s="0" t="n">
        <v>123.321924</v>
      </c>
      <c r="S82" s="90" t="n">
        <v>147.749976</v>
      </c>
      <c r="T82" s="0" t="n">
        <v>147.370212</v>
      </c>
      <c r="U82" s="0" t="n">
        <v>154.686906</v>
      </c>
      <c r="V82" s="0" t="n">
        <v>155.360502</v>
      </c>
    </row>
    <row r="83" customFormat="false" ht="14.4" hidden="false" customHeight="false" outlineLevel="0" collapsed="false">
      <c r="M83" s="31" t="n">
        <v>118.434591</v>
      </c>
      <c r="N83" s="0" t="n">
        <v>118.355094</v>
      </c>
      <c r="O83" s="0" t="n">
        <v>124.004331</v>
      </c>
      <c r="P83" s="0" t="n">
        <v>123.44805</v>
      </c>
      <c r="S83" s="90" t="n">
        <v>147.818979</v>
      </c>
      <c r="T83" s="0" t="n">
        <v>147.436245</v>
      </c>
      <c r="U83" s="0" t="n">
        <v>154.765809</v>
      </c>
      <c r="V83" s="0" t="n">
        <v>155.440692</v>
      </c>
    </row>
    <row r="84" customFormat="false" ht="14.4" hidden="false" customHeight="false" outlineLevel="0" collapsed="false">
      <c r="M84" s="31" t="n">
        <v>118.509732</v>
      </c>
      <c r="N84" s="0" t="n">
        <v>118.430037</v>
      </c>
      <c r="O84" s="0" t="n">
        <v>124.110261</v>
      </c>
      <c r="P84" s="0" t="n">
        <v>123.556257</v>
      </c>
      <c r="S84" s="90" t="n">
        <v>147.884913</v>
      </c>
      <c r="T84" s="0" t="n">
        <v>147.502773</v>
      </c>
      <c r="U84" s="0" t="n">
        <v>154.845999</v>
      </c>
      <c r="V84" s="0" t="n">
        <v>155.539494</v>
      </c>
    </row>
    <row r="85" customFormat="false" ht="14.4" hidden="false" customHeight="false" outlineLevel="0" collapsed="false">
      <c r="M85" s="31" t="n">
        <v>118.583685</v>
      </c>
      <c r="N85" s="0" t="n">
        <v>118.507455</v>
      </c>
      <c r="O85" s="0" t="n">
        <v>124.215498</v>
      </c>
      <c r="P85" s="0" t="n">
        <v>123.665157</v>
      </c>
      <c r="S85" s="90" t="n">
        <v>147.956787</v>
      </c>
      <c r="T85" s="0" t="n">
        <v>147.570192</v>
      </c>
      <c r="U85" s="0" t="n">
        <v>154.928466</v>
      </c>
      <c r="V85" s="0" t="n">
        <v>155.624931</v>
      </c>
    </row>
    <row r="86" customFormat="false" ht="14.4" hidden="false" customHeight="false" outlineLevel="0" collapsed="false">
      <c r="M86" s="31" t="n">
        <v>118.658529</v>
      </c>
      <c r="N86" s="0" t="n">
        <v>118.583982</v>
      </c>
      <c r="O86" s="0" t="n">
        <v>124.323309</v>
      </c>
      <c r="P86" s="0" t="n">
        <v>123.766434</v>
      </c>
      <c r="S86" s="90" t="n">
        <v>148.033215</v>
      </c>
      <c r="T86" s="0" t="n">
        <v>147.637116</v>
      </c>
      <c r="U86" s="0" t="n">
        <v>155.003706</v>
      </c>
      <c r="V86" s="0" t="n">
        <v>155.715714</v>
      </c>
    </row>
    <row r="87" customFormat="false" ht="14.4" hidden="false" customHeight="false" outlineLevel="0" collapsed="false">
      <c r="M87" s="31" t="n">
        <v>118.736244</v>
      </c>
      <c r="N87" s="0" t="n">
        <v>118.670013</v>
      </c>
      <c r="O87" s="0" t="n">
        <v>124.429932</v>
      </c>
      <c r="P87" s="0" t="n">
        <v>123.880185</v>
      </c>
      <c r="S87" s="90" t="n">
        <v>148.107168</v>
      </c>
      <c r="T87" s="0" t="n">
        <v>147.704733</v>
      </c>
      <c r="U87" s="0" t="n">
        <v>155.092608</v>
      </c>
      <c r="V87" s="0" t="n">
        <v>155.810457</v>
      </c>
    </row>
    <row r="88" customFormat="false" ht="14.4" hidden="false" customHeight="false" outlineLevel="0" collapsed="false">
      <c r="M88" s="31" t="n">
        <v>118.813266</v>
      </c>
      <c r="N88" s="0" t="n">
        <v>118.759806</v>
      </c>
      <c r="O88" s="0" t="n">
        <v>124.531803</v>
      </c>
      <c r="P88" s="0" t="n">
        <v>123.986808</v>
      </c>
      <c r="S88" s="90" t="n">
        <v>148.185081</v>
      </c>
      <c r="T88" s="0" t="n">
        <v>147.776013</v>
      </c>
      <c r="U88" s="0" t="n">
        <v>155.172996</v>
      </c>
      <c r="V88" s="0" t="n">
        <v>155.919753</v>
      </c>
    </row>
    <row r="89" customFormat="false" ht="14.4" hidden="false" customHeight="false" outlineLevel="0" collapsed="false">
      <c r="M89" s="31" t="n">
        <v>118.891971</v>
      </c>
      <c r="N89" s="0" t="n">
        <v>118.845738</v>
      </c>
      <c r="O89" s="0" t="n">
        <v>124.64001</v>
      </c>
      <c r="P89" s="0" t="n">
        <v>124.085709</v>
      </c>
      <c r="S89" s="90" t="n">
        <v>148.260222</v>
      </c>
      <c r="T89" s="0" t="n">
        <v>147.851253</v>
      </c>
      <c r="U89" s="0" t="n">
        <v>155.253087</v>
      </c>
      <c r="V89" s="0" t="n">
        <v>156.023109</v>
      </c>
    </row>
    <row r="90" customFormat="false" ht="14.4" hidden="false" customHeight="false" outlineLevel="0" collapsed="false">
      <c r="M90" s="31" t="n">
        <v>118.96929</v>
      </c>
      <c r="N90" s="0" t="n">
        <v>118.931274</v>
      </c>
      <c r="O90" s="0" t="n">
        <v>124.728912</v>
      </c>
      <c r="P90" s="0" t="n">
        <v>124.202529</v>
      </c>
      <c r="S90" s="90" t="n">
        <v>148.338333</v>
      </c>
      <c r="T90" s="0" t="n">
        <v>147.921048</v>
      </c>
      <c r="U90" s="0" t="n">
        <v>155.347929</v>
      </c>
      <c r="V90" s="0" t="n">
        <v>156.134088</v>
      </c>
    </row>
    <row r="91" customFormat="false" ht="14.4" hidden="false" customHeight="false" outlineLevel="0" collapsed="false">
      <c r="M91" s="31" t="n">
        <v>119.051064</v>
      </c>
      <c r="N91" s="0" t="n">
        <v>119.023047</v>
      </c>
      <c r="O91" s="0" t="n">
        <v>124.837119</v>
      </c>
      <c r="P91" s="0" t="n">
        <v>124.313112</v>
      </c>
      <c r="S91" s="90" t="n">
        <v>148.413474</v>
      </c>
      <c r="T91" s="0" t="n">
        <v>147.997476</v>
      </c>
      <c r="U91" s="0" t="n">
        <v>155.438019</v>
      </c>
      <c r="V91" s="0" t="n">
        <v>156.250413</v>
      </c>
    </row>
    <row r="92" customFormat="false" ht="14.4" hidden="false" customHeight="false" outlineLevel="0" collapsed="false">
      <c r="M92" s="31" t="n">
        <v>119.135412</v>
      </c>
      <c r="N92" s="0" t="n">
        <v>119.112048</v>
      </c>
      <c r="O92" s="0" t="n">
        <v>124.948989</v>
      </c>
      <c r="P92" s="0" t="n">
        <v>124.413597</v>
      </c>
      <c r="S92" s="90" t="n">
        <v>148.493565</v>
      </c>
      <c r="T92" s="0" t="n">
        <v>148.075092</v>
      </c>
      <c r="U92" s="0" t="n">
        <v>155.538405</v>
      </c>
      <c r="V92" s="0" t="n">
        <v>156.397131</v>
      </c>
    </row>
    <row r="93" customFormat="false" ht="14.4" hidden="false" customHeight="false" outlineLevel="0" collapsed="false">
      <c r="M93" s="31" t="n">
        <v>119.21877</v>
      </c>
      <c r="N93" s="0" t="n">
        <v>119.19996</v>
      </c>
      <c r="O93" s="0" t="n">
        <v>125.064225</v>
      </c>
      <c r="P93" s="0" t="n">
        <v>124.505568</v>
      </c>
      <c r="S93" s="90" t="n">
        <v>148.573656</v>
      </c>
      <c r="T93" s="0" t="n">
        <v>148.150431</v>
      </c>
      <c r="U93" s="0" t="n">
        <v>155.632158</v>
      </c>
      <c r="V93" s="0" t="n">
        <v>156.528702</v>
      </c>
    </row>
    <row r="94" customFormat="false" ht="14.4" hidden="false" customHeight="false" outlineLevel="0" collapsed="false">
      <c r="M94" s="31" t="n">
        <v>119.307771</v>
      </c>
      <c r="N94" s="0" t="n">
        <v>119.29203</v>
      </c>
      <c r="O94" s="0" t="n">
        <v>125.160453</v>
      </c>
      <c r="P94" s="0" t="n">
        <v>124.605162</v>
      </c>
      <c r="S94" s="90" t="n">
        <v>148.650777</v>
      </c>
      <c r="T94" s="0" t="n">
        <v>148.222206</v>
      </c>
      <c r="U94" s="0" t="n">
        <v>155.721951</v>
      </c>
      <c r="V94" s="0" t="n">
        <v>156.667599</v>
      </c>
    </row>
    <row r="95" customFormat="false" ht="14.4" hidden="false" customHeight="false" outlineLevel="0" collapsed="false">
      <c r="M95" s="31" t="n">
        <v>119.388753</v>
      </c>
      <c r="N95" s="0" t="n">
        <v>119.379645</v>
      </c>
      <c r="O95" s="0" t="n">
        <v>125.27163</v>
      </c>
      <c r="P95" s="0" t="n">
        <v>124.700697</v>
      </c>
      <c r="S95" s="90" t="n">
        <v>148.734828</v>
      </c>
      <c r="T95" s="0" t="n">
        <v>148.296159</v>
      </c>
      <c r="U95" s="0" t="n">
        <v>155.8359</v>
      </c>
      <c r="V95" s="0" t="n">
        <v>156.833622</v>
      </c>
    </row>
    <row r="96" customFormat="false" ht="14.4" hidden="false" customHeight="false" outlineLevel="0" collapsed="false">
      <c r="M96" s="31" t="n">
        <v>119.477853</v>
      </c>
      <c r="N96" s="0" t="n">
        <v>119.479932</v>
      </c>
      <c r="O96" s="0" t="n">
        <v>125.372808</v>
      </c>
      <c r="P96" s="0" t="n">
        <v>124.796628</v>
      </c>
      <c r="S96" s="90" t="n">
        <v>148.814028</v>
      </c>
      <c r="T96" s="0" t="n">
        <v>148.377042</v>
      </c>
      <c r="U96" s="0" t="n">
        <v>155.957868</v>
      </c>
      <c r="V96" s="0" t="n">
        <v>157.018752</v>
      </c>
    </row>
    <row r="97" customFormat="false" ht="14.4" hidden="false" customHeight="false" outlineLevel="0" collapsed="false">
      <c r="M97" s="31" t="n">
        <v>119.564478</v>
      </c>
      <c r="N97" s="0" t="n">
        <v>119.576061</v>
      </c>
      <c r="O97" s="0" t="n">
        <v>125.477055</v>
      </c>
      <c r="P97" s="0" t="n">
        <v>124.909488</v>
      </c>
      <c r="S97" s="90" t="n">
        <v>148.899663</v>
      </c>
      <c r="T97" s="0" t="n">
        <v>148.454658</v>
      </c>
      <c r="U97" s="0" t="n">
        <v>156.075777</v>
      </c>
      <c r="V97" s="0" t="n">
        <v>157.261599</v>
      </c>
    </row>
    <row r="98" customFormat="false" ht="14.4" hidden="false" customHeight="false" outlineLevel="0" collapsed="false">
      <c r="M98" s="31" t="n">
        <v>119.64942</v>
      </c>
      <c r="N98" s="0" t="n">
        <v>119.679714</v>
      </c>
      <c r="O98" s="0" t="n">
        <v>125.588331</v>
      </c>
      <c r="P98" s="0" t="n">
        <v>125.029278</v>
      </c>
      <c r="S98" s="90" t="n">
        <v>148.985397</v>
      </c>
      <c r="T98" s="0" t="n">
        <v>148.531284</v>
      </c>
      <c r="U98" s="0" t="n">
        <v>156.20616</v>
      </c>
      <c r="V98" s="0" t="n">
        <v>157.488606</v>
      </c>
    </row>
    <row r="99" customFormat="false" ht="14.4" hidden="false" customHeight="false" outlineLevel="0" collapsed="false">
      <c r="M99" s="31" t="n">
        <v>119.733669</v>
      </c>
      <c r="N99" s="0" t="n">
        <v>119.780001</v>
      </c>
      <c r="O99" s="0" t="n">
        <v>125.727921</v>
      </c>
      <c r="P99" s="0" t="n">
        <v>125.133228</v>
      </c>
      <c r="S99" s="90" t="n">
        <v>149.073606</v>
      </c>
      <c r="T99" s="0" t="n">
        <v>148.616325</v>
      </c>
      <c r="U99" s="0" t="n">
        <v>156.366342</v>
      </c>
      <c r="V99" s="0" t="n">
        <v>161.435043</v>
      </c>
    </row>
    <row r="100" customFormat="false" ht="14.4" hidden="false" customHeight="false" outlineLevel="0" collapsed="false">
      <c r="M100" s="31" t="n">
        <v>119.821185</v>
      </c>
      <c r="N100" s="0" t="n">
        <v>119.893158</v>
      </c>
      <c r="O100" s="0" t="n">
        <v>125.85078</v>
      </c>
      <c r="P100" s="0" t="n">
        <v>125.234802</v>
      </c>
      <c r="S100" s="90" t="n">
        <v>149.163201</v>
      </c>
      <c r="T100" s="0" t="n">
        <v>148.70493</v>
      </c>
      <c r="U100" s="0" t="n">
        <v>156.509595</v>
      </c>
      <c r="V100" s="0" t="n">
        <v>161.593443</v>
      </c>
    </row>
    <row r="101" customFormat="false" ht="14.4" hidden="false" customHeight="false" outlineLevel="0" collapsed="false">
      <c r="M101" s="31" t="n">
        <v>119.914938</v>
      </c>
      <c r="N101" s="0" t="n">
        <v>120.00384</v>
      </c>
      <c r="O101" s="0" t="n">
        <v>125.984529</v>
      </c>
      <c r="P101" s="0" t="n">
        <v>125.348949</v>
      </c>
      <c r="S101" s="90" t="n">
        <v>149.257746</v>
      </c>
      <c r="T101" s="0" t="n">
        <v>148.781259</v>
      </c>
      <c r="U101" s="0" t="n">
        <v>156.642057</v>
      </c>
      <c r="V101" s="0" t="n">
        <v>161.745507</v>
      </c>
    </row>
    <row r="102" customFormat="false" ht="14.4" hidden="false" customHeight="false" outlineLevel="0" collapsed="false">
      <c r="M102" s="31" t="n">
        <v>120.004533</v>
      </c>
      <c r="N102" s="0" t="n">
        <v>120.141846</v>
      </c>
      <c r="O102" s="0" t="n">
        <v>126.122337</v>
      </c>
      <c r="P102" s="0" t="n">
        <v>125.457849</v>
      </c>
      <c r="S102" s="90" t="n">
        <v>149.35338</v>
      </c>
      <c r="T102" s="0" t="n">
        <v>148.863726</v>
      </c>
      <c r="U102" s="0" t="n">
        <v>156.802041</v>
      </c>
      <c r="V102" s="0" t="n">
        <v>161.854506</v>
      </c>
    </row>
    <row r="103" customFormat="false" ht="14.4" hidden="false" customHeight="false" outlineLevel="0" collapsed="false">
      <c r="M103" s="31" t="n">
        <v>120.092742</v>
      </c>
      <c r="N103" s="0" t="n">
        <v>123.595461</v>
      </c>
      <c r="O103" s="0" t="n">
        <v>126.282024</v>
      </c>
      <c r="P103" s="0" t="n">
        <v>125.599617</v>
      </c>
      <c r="S103" s="90" t="n">
        <v>149.447133</v>
      </c>
      <c r="T103" s="0" t="n">
        <v>148.945203</v>
      </c>
      <c r="U103" s="0" t="n">
        <v>157.008456</v>
      </c>
      <c r="V103" s="0" t="n">
        <v>161.976771</v>
      </c>
    </row>
    <row r="104" customFormat="false" ht="14.4" hidden="false" customHeight="false" outlineLevel="0" collapsed="false">
      <c r="M104" s="31" t="n">
        <v>120.203226</v>
      </c>
      <c r="N104" s="0" t="n">
        <v>123.794649</v>
      </c>
      <c r="O104" s="0" t="n">
        <v>126.456561</v>
      </c>
      <c r="P104" s="0" t="n">
        <v>125.7201</v>
      </c>
      <c r="S104" s="90" t="n">
        <v>149.546826</v>
      </c>
      <c r="T104" s="0" t="n">
        <v>149.030343</v>
      </c>
      <c r="U104" s="0" t="n">
        <v>157.256055</v>
      </c>
      <c r="V104" s="0" t="n">
        <v>162.061218</v>
      </c>
    </row>
    <row r="105" customFormat="false" ht="14.4" hidden="false" customHeight="false" outlineLevel="0" collapsed="false">
      <c r="M105" s="31" t="n">
        <v>120.301533</v>
      </c>
      <c r="N105" s="0" t="n">
        <v>123.972354</v>
      </c>
      <c r="O105" s="0" t="n">
        <v>126.651096</v>
      </c>
      <c r="P105" s="0" t="n">
        <v>125.862759</v>
      </c>
      <c r="S105" s="90" t="n">
        <v>149.661468</v>
      </c>
      <c r="T105" s="0" t="n">
        <v>149.119047</v>
      </c>
      <c r="U105" s="0" t="n">
        <v>157.597209</v>
      </c>
      <c r="V105" s="0" t="n">
        <v>162.136755</v>
      </c>
    </row>
    <row r="106" customFormat="false" ht="14.4" hidden="false" customHeight="false" outlineLevel="0" collapsed="false">
      <c r="M106" s="31" t="n">
        <v>120.406572</v>
      </c>
      <c r="N106" s="0" t="n">
        <v>124.094817</v>
      </c>
      <c r="O106" s="0" t="n">
        <v>126.875826</v>
      </c>
      <c r="P106" s="0" t="n">
        <v>126.020763</v>
      </c>
      <c r="S106" s="90" t="n">
        <v>149.777496</v>
      </c>
      <c r="T106" s="0" t="n">
        <v>149.205573</v>
      </c>
      <c r="U106" s="0" t="n">
        <v>161.057853</v>
      </c>
      <c r="V106" s="0" t="n">
        <v>162.212292</v>
      </c>
    </row>
    <row r="107" customFormat="false" ht="14.4" hidden="false" customHeight="false" outlineLevel="0" collapsed="false">
      <c r="M107" s="31" t="n">
        <v>120.513195</v>
      </c>
      <c r="N107" s="0" t="n">
        <v>124.219161</v>
      </c>
      <c r="O107" s="0" t="n">
        <v>127.184409</v>
      </c>
      <c r="P107" s="0" t="n">
        <v>126.235197</v>
      </c>
      <c r="S107" s="90" t="n">
        <v>149.949657</v>
      </c>
      <c r="T107" s="0" t="n">
        <v>149.300316</v>
      </c>
      <c r="U107" s="0" t="n">
        <v>161.273079</v>
      </c>
      <c r="V107" s="0" t="n">
        <v>162.290502</v>
      </c>
    </row>
    <row r="108" customFormat="false" ht="14.4" hidden="false" customHeight="false" outlineLevel="0" collapsed="false">
      <c r="M108" s="31" t="n">
        <v>120.6216</v>
      </c>
      <c r="N108" s="0" t="n">
        <v>124.405182</v>
      </c>
      <c r="O108" s="0" t="n">
        <v>127.593081</v>
      </c>
      <c r="P108" s="0" t="n">
        <v>126.386271</v>
      </c>
      <c r="S108" s="90" t="n">
        <v>153.444357</v>
      </c>
      <c r="T108" s="0" t="n">
        <v>149.443767</v>
      </c>
      <c r="U108" s="0" t="n">
        <v>161.396928</v>
      </c>
      <c r="V108" s="0" t="n">
        <v>162.375048</v>
      </c>
    </row>
    <row r="109" customFormat="false" ht="14.4" hidden="false" customHeight="false" outlineLevel="0" collapsed="false">
      <c r="M109" s="31" t="n">
        <v>123.763365</v>
      </c>
      <c r="N109" s="0" t="n">
        <v>124.465869</v>
      </c>
      <c r="O109" s="0" t="n">
        <v>130.371615</v>
      </c>
      <c r="P109" s="0" t="n">
        <v>126.63288</v>
      </c>
      <c r="S109" s="90" t="n">
        <v>153.655326</v>
      </c>
      <c r="T109" s="0" t="n">
        <v>152.674533</v>
      </c>
      <c r="U109" s="0" t="n">
        <v>161.500086</v>
      </c>
      <c r="V109" s="0" t="n">
        <v>162.447219</v>
      </c>
    </row>
    <row r="110" customFormat="false" ht="14.4" hidden="false" customHeight="false" outlineLevel="0" collapsed="false">
      <c r="M110" s="31" t="n">
        <v>124.018884</v>
      </c>
      <c r="N110" s="0" t="n">
        <v>124.527942</v>
      </c>
      <c r="O110" s="0" t="n">
        <v>130.587336</v>
      </c>
      <c r="P110" s="0" t="n">
        <v>129.669705</v>
      </c>
      <c r="S110" s="90" t="n">
        <v>153.768582</v>
      </c>
      <c r="T110" s="0" t="n">
        <v>152.898669</v>
      </c>
      <c r="U110" s="0" t="n">
        <v>161.594928</v>
      </c>
      <c r="V110" s="0" t="n">
        <v>162.529092</v>
      </c>
    </row>
    <row r="111" customFormat="false" ht="14.4" hidden="false" customHeight="false" outlineLevel="0" collapsed="false">
      <c r="M111" s="31" t="n">
        <v>124.110459</v>
      </c>
      <c r="N111" s="0" t="n">
        <v>124.592787</v>
      </c>
      <c r="O111" s="0" t="n">
        <v>130.800681</v>
      </c>
      <c r="P111" s="0" t="n">
        <v>129.900573</v>
      </c>
      <c r="S111" s="90" t="n">
        <v>153.8658</v>
      </c>
      <c r="T111" s="0" t="n">
        <v>153.065781</v>
      </c>
      <c r="U111" s="0" t="n">
        <v>161.687196</v>
      </c>
      <c r="V111" s="0" t="n">
        <v>162.604629</v>
      </c>
    </row>
    <row r="112" customFormat="false" ht="14.4" hidden="false" customHeight="false" outlineLevel="0" collapsed="false">
      <c r="M112" s="31" t="n">
        <v>124.213914</v>
      </c>
      <c r="N112" s="0" t="n">
        <v>124.659711</v>
      </c>
      <c r="O112" s="0" t="n">
        <v>130.916907</v>
      </c>
      <c r="P112" s="0" t="n">
        <v>130.126887</v>
      </c>
      <c r="S112" s="90" t="n">
        <v>154.019448</v>
      </c>
      <c r="T112" s="0" t="n">
        <v>153.190323</v>
      </c>
      <c r="U112" s="0" t="n">
        <v>161.770653</v>
      </c>
      <c r="V112" s="0" t="n">
        <v>162.678186</v>
      </c>
    </row>
    <row r="113" customFormat="false" ht="14.4" hidden="false" customHeight="false" outlineLevel="0" collapsed="false">
      <c r="M113" s="31" t="n">
        <v>124.339545</v>
      </c>
      <c r="N113" s="0" t="n">
        <v>124.720794</v>
      </c>
      <c r="O113" s="0" t="n">
        <v>130.989276</v>
      </c>
      <c r="P113" s="0" t="n">
        <v>130.293207</v>
      </c>
      <c r="S113" s="90" t="n">
        <v>154.083996</v>
      </c>
      <c r="T113" s="0" t="n">
        <v>153.356841</v>
      </c>
      <c r="U113" s="0" t="n">
        <v>161.847873</v>
      </c>
      <c r="V113" s="0" t="n">
        <v>162.756099</v>
      </c>
    </row>
    <row r="114" customFormat="false" ht="14.4" hidden="false" customHeight="false" outlineLevel="0" collapsed="false">
      <c r="M114" s="31" t="n">
        <v>124.406667</v>
      </c>
      <c r="N114" s="0" t="n">
        <v>124.781877</v>
      </c>
      <c r="O114" s="0" t="n">
        <v>131.064615</v>
      </c>
      <c r="P114" s="0" t="n">
        <v>130.447251</v>
      </c>
      <c r="S114" s="90" t="n">
        <v>154.243881</v>
      </c>
      <c r="T114" s="0" t="n">
        <v>153.417726</v>
      </c>
      <c r="U114" s="0" t="n">
        <v>161.93133</v>
      </c>
      <c r="V114" s="0" t="n">
        <v>162.844209</v>
      </c>
    </row>
    <row r="115" customFormat="false" ht="14.4" hidden="false" customHeight="false" outlineLevel="0" collapsed="false">
      <c r="M115" s="31" t="n">
        <v>124.476165</v>
      </c>
      <c r="N115" s="0" t="n">
        <v>124.848801</v>
      </c>
      <c r="O115" s="0" t="n">
        <v>131.140251</v>
      </c>
      <c r="P115" s="0" t="n">
        <v>130.601592</v>
      </c>
      <c r="S115" s="90" t="n">
        <v>154.306647</v>
      </c>
      <c r="T115" s="0" t="n">
        <v>153.564741</v>
      </c>
      <c r="U115" s="0" t="n">
        <v>162.002214</v>
      </c>
      <c r="V115" s="0" t="n">
        <v>162.924993</v>
      </c>
    </row>
    <row r="116" customFormat="false" ht="14.4" hidden="false" customHeight="false" outlineLevel="0" collapsed="false">
      <c r="M116" s="31" t="n">
        <v>124.582095</v>
      </c>
      <c r="N116" s="0" t="n">
        <v>124.911072</v>
      </c>
      <c r="O116" s="0" t="n">
        <v>131.220243</v>
      </c>
      <c r="P116" s="0" t="n">
        <v>130.748607</v>
      </c>
      <c r="S116" s="90" t="n">
        <v>154.366245</v>
      </c>
      <c r="T116" s="0" t="n">
        <v>153.621468</v>
      </c>
      <c r="U116" s="0" t="n">
        <v>162.082107</v>
      </c>
      <c r="V116" s="0" t="n">
        <v>163.011816</v>
      </c>
    </row>
    <row r="117" customFormat="false" ht="14.4" hidden="false" customHeight="false" outlineLevel="0" collapsed="false">
      <c r="M117" s="31" t="n">
        <v>124.640109</v>
      </c>
      <c r="N117" s="0" t="n">
        <v>124.97958</v>
      </c>
      <c r="O117" s="0" t="n">
        <v>131.324589</v>
      </c>
      <c r="P117" s="0" t="n">
        <v>130.87008</v>
      </c>
      <c r="S117" s="90" t="n">
        <v>154.43307</v>
      </c>
      <c r="T117" s="0" t="n">
        <v>153.678393</v>
      </c>
      <c r="U117" s="0" t="n">
        <v>162.154674</v>
      </c>
      <c r="V117" s="0" t="n">
        <v>163.105866</v>
      </c>
    </row>
    <row r="118" customFormat="false" ht="14.4" hidden="false" customHeight="false" outlineLevel="0" collapsed="false">
      <c r="M118" s="31" t="n">
        <v>124.699905</v>
      </c>
      <c r="N118" s="0" t="n">
        <v>125.050167</v>
      </c>
      <c r="O118" s="0" t="n">
        <v>131.449725</v>
      </c>
      <c r="P118" s="0" t="n">
        <v>131.012442</v>
      </c>
      <c r="S118" s="90" t="n">
        <v>154.497222</v>
      </c>
      <c r="T118" s="0" t="n">
        <v>153.734823</v>
      </c>
      <c r="U118" s="0" t="n">
        <v>162.233973</v>
      </c>
      <c r="V118" s="0" t="n">
        <v>163.193778</v>
      </c>
    </row>
    <row r="119" customFormat="false" ht="14.4" hidden="false" customHeight="false" outlineLevel="0" collapsed="false">
      <c r="M119" s="31" t="n">
        <v>124.817319</v>
      </c>
      <c r="N119" s="0" t="n">
        <v>125.116695</v>
      </c>
      <c r="O119" s="0" t="n">
        <v>131.564466</v>
      </c>
      <c r="P119" s="0" t="n">
        <v>131.135301</v>
      </c>
      <c r="S119" s="90" t="n">
        <v>154.563255</v>
      </c>
      <c r="T119" s="0" t="n">
        <v>153.794817</v>
      </c>
      <c r="U119" s="0" t="n">
        <v>162.307431</v>
      </c>
      <c r="V119" s="0" t="n">
        <v>163.300401</v>
      </c>
    </row>
    <row r="120" customFormat="false" ht="14.4" hidden="false" customHeight="false" outlineLevel="0" collapsed="false">
      <c r="M120" s="31" t="n">
        <v>124.881669</v>
      </c>
      <c r="N120" s="0" t="n">
        <v>125.18352</v>
      </c>
      <c r="O120" s="0" t="n">
        <v>131.669703</v>
      </c>
      <c r="P120" s="0" t="n">
        <v>131.227569</v>
      </c>
      <c r="S120" s="90" t="n">
        <v>154.625328</v>
      </c>
      <c r="T120" s="0" t="n">
        <v>153.853029</v>
      </c>
      <c r="U120" s="0" t="n">
        <v>162.403263</v>
      </c>
      <c r="V120" s="0" t="n">
        <v>163.408014</v>
      </c>
    </row>
    <row r="121" customFormat="false" ht="14.4" hidden="false" customHeight="false" outlineLevel="0" collapsed="false">
      <c r="M121" s="31" t="n">
        <v>124.945821</v>
      </c>
      <c r="N121" s="0" t="n">
        <v>125.25084</v>
      </c>
      <c r="O121" s="0" t="n">
        <v>131.785137</v>
      </c>
      <c r="P121" s="0" t="n">
        <v>131.303898</v>
      </c>
      <c r="S121" s="90" t="n">
        <v>154.691658</v>
      </c>
      <c r="T121" s="0" t="n">
        <v>153.915894</v>
      </c>
      <c r="U121" s="0" t="n">
        <v>162.489987</v>
      </c>
      <c r="V121" s="0" t="n">
        <v>163.491867</v>
      </c>
    </row>
    <row r="122" customFormat="false" ht="14.4" hidden="false" customHeight="false" outlineLevel="0" collapsed="false">
      <c r="M122" s="31" t="n">
        <v>125.013042</v>
      </c>
      <c r="N122" s="0" t="n">
        <v>125.320635</v>
      </c>
      <c r="O122" s="0" t="n">
        <v>131.8878</v>
      </c>
      <c r="P122" s="0" t="n">
        <v>131.421114</v>
      </c>
      <c r="S122" s="90" t="n">
        <v>154.758978</v>
      </c>
      <c r="T122" s="0" t="n">
        <v>153.9747</v>
      </c>
      <c r="U122" s="0" t="n">
        <v>162.571167</v>
      </c>
      <c r="V122" s="0" t="n">
        <v>163.601559</v>
      </c>
    </row>
    <row r="123" customFormat="false" ht="14.4" hidden="false" customHeight="false" outlineLevel="0" collapsed="false">
      <c r="M123" s="31" t="n">
        <v>125.076204</v>
      </c>
      <c r="N123" s="0" t="n">
        <v>125.390034</v>
      </c>
      <c r="O123" s="0" t="n">
        <v>131.997987</v>
      </c>
      <c r="P123" s="0" t="n">
        <v>131.532588</v>
      </c>
      <c r="S123" s="90" t="n">
        <v>154.826199</v>
      </c>
      <c r="T123" s="0" t="n">
        <v>154.038357</v>
      </c>
      <c r="U123" s="0" t="n">
        <v>162.65799</v>
      </c>
      <c r="V123" s="0" t="n">
        <v>163.708974</v>
      </c>
    </row>
    <row r="124" customFormat="false" ht="14.4" hidden="false" customHeight="false" outlineLevel="0" collapsed="false">
      <c r="M124" s="31" t="n">
        <v>125.139762</v>
      </c>
      <c r="N124" s="0" t="n">
        <v>125.463591</v>
      </c>
      <c r="O124" s="0" t="n">
        <v>132.105501</v>
      </c>
      <c r="P124" s="0" t="n">
        <v>131.629905</v>
      </c>
      <c r="S124" s="90" t="n">
        <v>154.891935</v>
      </c>
      <c r="T124" s="0" t="n">
        <v>154.099836</v>
      </c>
      <c r="U124" s="0" t="n">
        <v>162.738774</v>
      </c>
      <c r="V124" s="0" t="n">
        <v>163.8252</v>
      </c>
    </row>
    <row r="125" customFormat="false" ht="14.4" hidden="false" customHeight="false" outlineLevel="0" collapsed="false">
      <c r="M125" s="31" t="n">
        <v>125.209854</v>
      </c>
      <c r="N125" s="0" t="n">
        <v>125.536059</v>
      </c>
      <c r="O125" s="0" t="n">
        <v>132.210342</v>
      </c>
      <c r="P125" s="0" t="n">
        <v>131.739399</v>
      </c>
      <c r="S125" s="90" t="n">
        <v>154.957275</v>
      </c>
      <c r="T125" s="0" t="n">
        <v>154.160919</v>
      </c>
      <c r="U125" s="0" t="n">
        <v>162.830646</v>
      </c>
      <c r="V125" s="0" t="n">
        <v>163.938159</v>
      </c>
    </row>
    <row r="126" customFormat="false" ht="14.4" hidden="false" customHeight="false" outlineLevel="0" collapsed="false">
      <c r="M126" s="31" t="n">
        <v>125.280936</v>
      </c>
      <c r="N126" s="0" t="n">
        <v>125.607141</v>
      </c>
      <c r="O126" s="0" t="n">
        <v>132.314292</v>
      </c>
      <c r="P126" s="0" t="n">
        <v>131.843646</v>
      </c>
      <c r="S126" s="90" t="n">
        <v>155.031129</v>
      </c>
      <c r="T126" s="0" t="n">
        <v>154.222794</v>
      </c>
      <c r="U126" s="0" t="n">
        <v>162.913113</v>
      </c>
      <c r="V126" s="0" t="n">
        <v>164.057157</v>
      </c>
    </row>
    <row r="127" customFormat="false" ht="14.4" hidden="false" customHeight="false" outlineLevel="0" collapsed="false">
      <c r="M127" s="31" t="n">
        <v>125.34885</v>
      </c>
      <c r="N127" s="0" t="n">
        <v>125.682975</v>
      </c>
      <c r="O127" s="0" t="n">
        <v>132.434478</v>
      </c>
      <c r="P127" s="0" t="n">
        <v>131.947794</v>
      </c>
      <c r="S127" s="90" t="n">
        <v>155.095677</v>
      </c>
      <c r="T127" s="0" t="n">
        <v>154.285164</v>
      </c>
      <c r="U127" s="0" t="n">
        <v>163.003203</v>
      </c>
      <c r="V127" s="0" t="n">
        <v>164.169522</v>
      </c>
    </row>
    <row r="128" customFormat="false" ht="14.4" hidden="false" customHeight="false" outlineLevel="0" collapsed="false">
      <c r="M128" s="31" t="n">
        <v>125.416764</v>
      </c>
      <c r="N128" s="0" t="n">
        <v>125.757621</v>
      </c>
      <c r="O128" s="0" t="n">
        <v>132.534666</v>
      </c>
      <c r="P128" s="0" t="n">
        <v>132.050061</v>
      </c>
      <c r="S128" s="90" t="n">
        <v>155.163591</v>
      </c>
      <c r="T128" s="0" t="n">
        <v>154.346148</v>
      </c>
      <c r="U128" s="0" t="n">
        <v>163.094877</v>
      </c>
      <c r="V128" s="0" t="n">
        <v>164.30238</v>
      </c>
    </row>
    <row r="129" customFormat="false" ht="14.4" hidden="false" customHeight="false" outlineLevel="0" collapsed="false">
      <c r="M129" s="31" t="n">
        <v>125.486163</v>
      </c>
      <c r="N129" s="0" t="n">
        <v>125.833653</v>
      </c>
      <c r="O129" s="0" t="n">
        <v>132.637626</v>
      </c>
      <c r="P129" s="0" t="n">
        <v>132.17688</v>
      </c>
      <c r="S129" s="90" t="n">
        <v>155.232693</v>
      </c>
      <c r="T129" s="0" t="n">
        <v>154.409607</v>
      </c>
      <c r="U129" s="0" t="n">
        <v>163.187046</v>
      </c>
      <c r="V129" s="0" t="n">
        <v>164.467017</v>
      </c>
    </row>
    <row r="130" customFormat="false" ht="14.4" hidden="false" customHeight="false" outlineLevel="0" collapsed="false">
      <c r="M130" s="31" t="n">
        <v>125.555265</v>
      </c>
      <c r="N130" s="0" t="n">
        <v>125.906616</v>
      </c>
      <c r="O130" s="0" t="n">
        <v>132.760287</v>
      </c>
      <c r="P130" s="0" t="n">
        <v>132.285384</v>
      </c>
      <c r="S130" s="90" t="n">
        <v>155.306943</v>
      </c>
      <c r="T130" s="0" t="n">
        <v>154.472175</v>
      </c>
      <c r="U130" s="0" t="n">
        <v>163.29258</v>
      </c>
      <c r="V130" s="0" t="n">
        <v>164.681649</v>
      </c>
    </row>
    <row r="131" customFormat="false" ht="14.4" hidden="false" customHeight="false" outlineLevel="0" collapsed="false">
      <c r="M131" s="31" t="n">
        <v>125.627436</v>
      </c>
      <c r="N131" s="0" t="n">
        <v>125.981559</v>
      </c>
      <c r="O131" s="0" t="n">
        <v>132.863643</v>
      </c>
      <c r="P131" s="0" t="n">
        <v>132.392007</v>
      </c>
      <c r="S131" s="90" t="n">
        <v>155.377827</v>
      </c>
      <c r="T131" s="0" t="n">
        <v>154.53702</v>
      </c>
      <c r="U131" s="0" t="n">
        <v>163.387818</v>
      </c>
      <c r="V131" s="0" t="n">
        <v>165.021318</v>
      </c>
    </row>
    <row r="132" customFormat="false" ht="14.4" hidden="false" customHeight="false" outlineLevel="0" collapsed="false">
      <c r="M132" s="31" t="n">
        <v>125.702082</v>
      </c>
      <c r="N132" s="0" t="n">
        <v>126.061848</v>
      </c>
      <c r="O132" s="0" t="n">
        <v>132.996699</v>
      </c>
      <c r="P132" s="0" t="n">
        <v>132.521103</v>
      </c>
      <c r="S132" s="90" t="n">
        <v>155.453364</v>
      </c>
      <c r="T132" s="0" t="n">
        <v>154.604142</v>
      </c>
      <c r="U132" s="0" t="n">
        <v>163.502559</v>
      </c>
      <c r="V132" s="0" t="n">
        <v>168.643629</v>
      </c>
    </row>
    <row r="133" customFormat="false" ht="14.4" hidden="false" customHeight="false" outlineLevel="0" collapsed="false">
      <c r="M133" s="31" t="n">
        <v>125.776926</v>
      </c>
      <c r="N133" s="0" t="n">
        <v>126.141444</v>
      </c>
      <c r="O133" s="0" t="n">
        <v>133.125102</v>
      </c>
      <c r="P133" s="0" t="n">
        <v>132.628617</v>
      </c>
      <c r="S133" s="90" t="n">
        <v>155.525139</v>
      </c>
      <c r="T133" s="0" t="n">
        <v>154.670571</v>
      </c>
      <c r="U133" s="0" t="n">
        <v>163.625715</v>
      </c>
      <c r="V133" s="0" t="n">
        <v>168.779754</v>
      </c>
    </row>
    <row r="134" customFormat="false" ht="14.4" hidden="false" customHeight="false" outlineLevel="0" collapsed="false">
      <c r="M134" s="31" t="n">
        <v>125.848602</v>
      </c>
      <c r="N134" s="0" t="n">
        <v>126.221634</v>
      </c>
      <c r="O134" s="0" t="n">
        <v>133.235586</v>
      </c>
      <c r="P134" s="0" t="n">
        <v>132.772959</v>
      </c>
      <c r="S134" s="90" t="n">
        <v>155.60226</v>
      </c>
      <c r="T134" s="0" t="n">
        <v>154.737495</v>
      </c>
      <c r="U134" s="0" t="n">
        <v>163.760256</v>
      </c>
      <c r="V134" s="0" t="n">
        <v>168.899346</v>
      </c>
    </row>
    <row r="135" customFormat="false" ht="14.4" hidden="false" customHeight="false" outlineLevel="0" collapsed="false">
      <c r="M135" s="31" t="n">
        <v>125.929485</v>
      </c>
      <c r="N135" s="0" t="n">
        <v>126.302814</v>
      </c>
      <c r="O135" s="0" t="n">
        <v>133.381116</v>
      </c>
      <c r="P135" s="0" t="n">
        <v>132.898095</v>
      </c>
      <c r="S135" s="90" t="n">
        <v>155.675421</v>
      </c>
      <c r="T135" s="0" t="n">
        <v>154.806795</v>
      </c>
      <c r="U135" s="0" t="n">
        <v>163.895094</v>
      </c>
      <c r="V135" s="0" t="n">
        <v>169.008741</v>
      </c>
    </row>
    <row r="136" customFormat="false" ht="14.4" hidden="false" customHeight="false" outlineLevel="0" collapsed="false">
      <c r="M136" s="31" t="n">
        <v>126.005517</v>
      </c>
      <c r="N136" s="0" t="n">
        <v>126.381816</v>
      </c>
      <c r="O136" s="0" t="n">
        <v>133.527735</v>
      </c>
      <c r="P136" s="0" t="n">
        <v>133.042833</v>
      </c>
      <c r="S136" s="90" t="n">
        <v>155.748285</v>
      </c>
      <c r="T136" s="0" t="n">
        <v>154.874709</v>
      </c>
      <c r="U136" s="0" t="n">
        <v>164.014983</v>
      </c>
      <c r="V136" s="0" t="n">
        <v>169.114473</v>
      </c>
    </row>
    <row r="137" customFormat="false" ht="14.4" hidden="false" customHeight="false" outlineLevel="0" collapsed="false">
      <c r="M137" s="31" t="n">
        <v>126.085212</v>
      </c>
      <c r="N137" s="0" t="n">
        <v>126.465669</v>
      </c>
      <c r="O137" s="0" t="n">
        <v>133.692075</v>
      </c>
      <c r="P137" s="0" t="n">
        <v>133.193214</v>
      </c>
      <c r="S137" s="90" t="n">
        <v>155.828772</v>
      </c>
      <c r="T137" s="0" t="n">
        <v>154.948167</v>
      </c>
      <c r="U137" s="0" t="n">
        <v>164.160117</v>
      </c>
      <c r="V137" s="0" t="n">
        <v>169.195851</v>
      </c>
    </row>
    <row r="138" customFormat="false" ht="14.4" hidden="false" customHeight="false" outlineLevel="0" collapsed="false">
      <c r="M138" s="31" t="n">
        <v>126.16263</v>
      </c>
      <c r="N138" s="0" t="n">
        <v>126.55368</v>
      </c>
      <c r="O138" s="0" t="n">
        <v>133.857603</v>
      </c>
      <c r="P138" s="0" t="n">
        <v>133.321914</v>
      </c>
      <c r="S138" s="90" t="n">
        <v>155.906982</v>
      </c>
      <c r="T138" s="0" t="n">
        <v>155.022021</v>
      </c>
      <c r="U138" s="0" t="n">
        <v>164.364552</v>
      </c>
      <c r="V138" s="0" t="n">
        <v>169.271091</v>
      </c>
    </row>
    <row r="139" customFormat="false" ht="14.4" hidden="false" customHeight="false" outlineLevel="0" collapsed="false">
      <c r="M139" s="31" t="n">
        <v>126.240345</v>
      </c>
      <c r="N139" s="0" t="n">
        <v>126.63882</v>
      </c>
      <c r="O139" s="0" t="n">
        <v>134.047881</v>
      </c>
      <c r="P139" s="0" t="n">
        <v>133.473681</v>
      </c>
      <c r="S139" s="90" t="n">
        <v>155.982321</v>
      </c>
      <c r="T139" s="0" t="n">
        <v>155.094093</v>
      </c>
      <c r="U139" s="0" t="n">
        <v>164.682639</v>
      </c>
      <c r="V139" s="0" t="n">
        <v>169.353261</v>
      </c>
    </row>
    <row r="140" customFormat="false" ht="14.4" hidden="false" customHeight="false" outlineLevel="0" collapsed="false">
      <c r="M140" s="31" t="n">
        <v>126.323604</v>
      </c>
      <c r="N140" s="0" t="n">
        <v>126.723762</v>
      </c>
      <c r="O140" s="0" t="n">
        <v>134.276868</v>
      </c>
      <c r="P140" s="0" t="n">
        <v>133.703658</v>
      </c>
      <c r="S140" s="90" t="n">
        <v>156.062709</v>
      </c>
      <c r="T140" s="0" t="n">
        <v>155.164779</v>
      </c>
      <c r="U140" s="0" t="n">
        <v>168.103386</v>
      </c>
      <c r="V140" s="0" t="n">
        <v>169.425729</v>
      </c>
    </row>
    <row r="141" customFormat="false" ht="14.4" hidden="false" customHeight="false" outlineLevel="0" collapsed="false">
      <c r="M141" s="31" t="n">
        <v>126.401517</v>
      </c>
      <c r="N141" s="0" t="n">
        <v>126.814545</v>
      </c>
      <c r="O141" s="0" t="n">
        <v>134.518131</v>
      </c>
      <c r="P141" s="0" t="n">
        <v>133.937298</v>
      </c>
      <c r="S141" s="90" t="n">
        <v>156.13785</v>
      </c>
      <c r="T141" s="0" t="n">
        <v>155.235564</v>
      </c>
      <c r="U141" s="0" t="n">
        <v>168.342273</v>
      </c>
      <c r="V141" s="0" t="n">
        <v>169.518195</v>
      </c>
    </row>
    <row r="142" customFormat="false" ht="14.4" hidden="false" customHeight="false" outlineLevel="0" collapsed="false">
      <c r="M142" s="31" t="n">
        <v>126.487251</v>
      </c>
      <c r="N142" s="0" t="n">
        <v>126.908892</v>
      </c>
      <c r="O142" s="0" t="n">
        <v>134.838099</v>
      </c>
      <c r="P142" s="0" t="n">
        <v>134.277264</v>
      </c>
      <c r="S142" s="90" t="n">
        <v>156.218139</v>
      </c>
      <c r="T142" s="0" t="n">
        <v>155.312883</v>
      </c>
      <c r="U142" s="0" t="n">
        <v>168.516117</v>
      </c>
      <c r="V142" s="0" t="n">
        <v>169.593831</v>
      </c>
    </row>
    <row r="143" customFormat="false" ht="14.4" hidden="false" customHeight="false" outlineLevel="0" collapsed="false">
      <c r="M143" s="31" t="n">
        <v>126.568134</v>
      </c>
      <c r="N143" s="0" t="n">
        <v>126.997992</v>
      </c>
      <c r="O143" s="0" t="n">
        <v>135.519813</v>
      </c>
      <c r="P143" s="0" t="n">
        <v>137.258055</v>
      </c>
      <c r="S143" s="90" t="n">
        <v>156.300903</v>
      </c>
      <c r="T143" s="0" t="n">
        <v>155.386044</v>
      </c>
      <c r="U143" s="0" t="n">
        <v>168.636897</v>
      </c>
      <c r="V143" s="0" t="n">
        <v>169.667289</v>
      </c>
    </row>
    <row r="144" customFormat="false" ht="14.4" hidden="false" customHeight="false" outlineLevel="0" collapsed="false">
      <c r="M144" s="31" t="n">
        <v>126.652779</v>
      </c>
      <c r="N144" s="0" t="n">
        <v>127.097982</v>
      </c>
      <c r="O144" s="0" t="n">
        <v>138.015702</v>
      </c>
      <c r="P144" s="0" t="n">
        <v>137.492091</v>
      </c>
      <c r="S144" s="90" t="n">
        <v>156.379608</v>
      </c>
      <c r="T144" s="0" t="n">
        <v>155.458017</v>
      </c>
      <c r="U144" s="0" t="n">
        <v>168.737085</v>
      </c>
      <c r="V144" s="0" t="n">
        <v>169.741143</v>
      </c>
    </row>
    <row r="145" customFormat="false" ht="14.4" hidden="false" customHeight="false" outlineLevel="0" collapsed="false">
      <c r="M145" s="31" t="n">
        <v>126.73881</v>
      </c>
      <c r="N145" s="0" t="n">
        <v>127.198467</v>
      </c>
      <c r="O145" s="0" t="n">
        <v>138.248847</v>
      </c>
      <c r="P145" s="0" t="n">
        <v>137.690586</v>
      </c>
      <c r="S145" s="90" t="n">
        <v>156.460392</v>
      </c>
      <c r="T145" s="0" t="n">
        <v>155.532663</v>
      </c>
      <c r="U145" s="0" t="n">
        <v>168.829749</v>
      </c>
      <c r="V145" s="0" t="n">
        <v>169.814007</v>
      </c>
    </row>
    <row r="146" customFormat="false" ht="14.4" hidden="false" customHeight="false" outlineLevel="0" collapsed="false">
      <c r="M146" s="31" t="n">
        <v>126.825534</v>
      </c>
      <c r="N146" s="0" t="n">
        <v>127.301922</v>
      </c>
      <c r="O146" s="0" t="n">
        <v>138.444372</v>
      </c>
      <c r="P146" s="0" t="n">
        <v>137.883438</v>
      </c>
      <c r="S146" s="90" t="n">
        <v>156.547017</v>
      </c>
      <c r="T146" s="0" t="n">
        <v>155.611665</v>
      </c>
      <c r="U146" s="0" t="n">
        <v>168.921225</v>
      </c>
      <c r="V146" s="0" t="n">
        <v>169.899246</v>
      </c>
    </row>
    <row r="147" customFormat="false" ht="14.4" hidden="false" customHeight="false" outlineLevel="0" collapsed="false">
      <c r="M147" s="31" t="n">
        <v>126.91998</v>
      </c>
      <c r="N147" s="0" t="n">
        <v>127.424286</v>
      </c>
      <c r="O147" s="0" t="n">
        <v>138.629601</v>
      </c>
      <c r="P147" s="0" t="n">
        <v>138.028671</v>
      </c>
      <c r="S147" s="90" t="n">
        <v>156.631662</v>
      </c>
      <c r="T147" s="0" t="n">
        <v>155.698191</v>
      </c>
      <c r="U147" s="0" t="n">
        <v>169.001415</v>
      </c>
      <c r="V147" s="0" t="n">
        <v>169.97805</v>
      </c>
    </row>
    <row r="148" customFormat="false" ht="14.4" hidden="false" customHeight="false" outlineLevel="0" collapsed="false">
      <c r="M148" s="31" t="n">
        <v>127.007298</v>
      </c>
      <c r="N148" s="0" t="n">
        <v>127.530909</v>
      </c>
      <c r="O148" s="0" t="n">
        <v>138.76137</v>
      </c>
      <c r="P148" s="0" t="n">
        <v>138.159252</v>
      </c>
      <c r="S148" s="90" t="n">
        <v>156.716604</v>
      </c>
      <c r="T148" s="0" t="n">
        <v>155.787291</v>
      </c>
      <c r="U148" s="0" t="n">
        <v>169.081902</v>
      </c>
      <c r="V148" s="0" t="n">
        <v>170.057547</v>
      </c>
    </row>
    <row r="149" customFormat="false" ht="14.4" hidden="false" customHeight="false" outlineLevel="0" collapsed="false">
      <c r="M149" s="31" t="n">
        <v>127.096695</v>
      </c>
      <c r="N149" s="0" t="n">
        <v>127.670994</v>
      </c>
      <c r="O149" s="0" t="n">
        <v>138.892446</v>
      </c>
      <c r="P149" s="0" t="n">
        <v>138.30102</v>
      </c>
      <c r="S149" s="90" t="n">
        <v>156.800655</v>
      </c>
      <c r="T149" s="0" t="n">
        <v>155.874906</v>
      </c>
      <c r="U149" s="0" t="n">
        <v>169.15734</v>
      </c>
      <c r="V149" s="0" t="n">
        <v>170.141796</v>
      </c>
    </row>
    <row r="150" customFormat="false" ht="14.4" hidden="false" customHeight="false" outlineLevel="0" collapsed="false">
      <c r="M150" s="31" t="n">
        <v>127.190547</v>
      </c>
      <c r="N150" s="0" t="n">
        <v>127.830582</v>
      </c>
      <c r="O150" s="0" t="n">
        <v>139.019958</v>
      </c>
      <c r="P150" s="0" t="n">
        <v>138.428829</v>
      </c>
      <c r="S150" s="90" t="n">
        <v>156.889161</v>
      </c>
      <c r="T150" s="0" t="n">
        <v>155.957274</v>
      </c>
      <c r="U150" s="0" t="n">
        <v>169.233669</v>
      </c>
      <c r="V150" s="0" t="n">
        <v>170.233569</v>
      </c>
    </row>
    <row r="151" customFormat="false" ht="14.4" hidden="false" customHeight="false" outlineLevel="0" collapsed="false">
      <c r="M151" s="31" t="n">
        <v>127.284993</v>
      </c>
      <c r="N151" s="0" t="n">
        <v>131.178267</v>
      </c>
      <c r="O151" s="0" t="n">
        <v>139.140045</v>
      </c>
      <c r="P151" s="0" t="n">
        <v>138.567825</v>
      </c>
      <c r="S151" s="90" t="n">
        <v>156.974202</v>
      </c>
      <c r="T151" s="0" t="n">
        <v>156.048948</v>
      </c>
      <c r="U151" s="0" t="n">
        <v>169.310196</v>
      </c>
      <c r="V151" s="0" t="n">
        <v>170.326233</v>
      </c>
    </row>
    <row r="152" customFormat="false" ht="14.4" hidden="false" customHeight="false" outlineLevel="0" collapsed="false">
      <c r="M152" s="31" t="n">
        <v>127.378845</v>
      </c>
      <c r="N152" s="0" t="n">
        <v>131.325579</v>
      </c>
      <c r="O152" s="0" t="n">
        <v>139.259241</v>
      </c>
      <c r="P152" s="0" t="n">
        <v>138.708603</v>
      </c>
      <c r="S152" s="90" t="n">
        <v>157.069143</v>
      </c>
      <c r="T152" s="0" t="n">
        <v>156.145077</v>
      </c>
      <c r="U152" s="0" t="n">
        <v>169.388604</v>
      </c>
      <c r="V152" s="0" t="n">
        <v>170.411769</v>
      </c>
    </row>
    <row r="153" customFormat="false" ht="14.4" hidden="false" customHeight="false" outlineLevel="0" collapsed="false">
      <c r="M153" s="31" t="n">
        <v>127.474281</v>
      </c>
      <c r="N153" s="0" t="n">
        <v>131.494968</v>
      </c>
      <c r="O153" s="0" t="n">
        <v>139.368834</v>
      </c>
      <c r="P153" s="0" t="n">
        <v>138.82671</v>
      </c>
      <c r="S153" s="90" t="n">
        <v>157.168638</v>
      </c>
      <c r="T153" s="0" t="n">
        <v>156.24576</v>
      </c>
      <c r="U153" s="0" t="n">
        <v>169.475823</v>
      </c>
      <c r="V153" s="0" t="n">
        <v>170.513145</v>
      </c>
    </row>
    <row r="154" customFormat="false" ht="14.4" hidden="false" customHeight="false" outlineLevel="0" collapsed="false">
      <c r="M154" s="31" t="n">
        <v>127.569618</v>
      </c>
      <c r="N154" s="0" t="n">
        <v>131.613372</v>
      </c>
      <c r="O154" s="0" t="n">
        <v>139.485555</v>
      </c>
      <c r="P154" s="0" t="n">
        <v>138.940263</v>
      </c>
      <c r="S154" s="90" t="n">
        <v>157.261104</v>
      </c>
      <c r="T154" s="0" t="n">
        <v>156.340305</v>
      </c>
      <c r="U154" s="0" t="n">
        <v>169.556607</v>
      </c>
      <c r="V154" s="0" t="n">
        <v>170.616204</v>
      </c>
    </row>
    <row r="155" customFormat="false" ht="14.4" hidden="false" customHeight="false" outlineLevel="0" collapsed="false">
      <c r="M155" s="31" t="n">
        <v>127.668024</v>
      </c>
      <c r="N155" s="0" t="n">
        <v>131.737419</v>
      </c>
      <c r="O155" s="0" t="n">
        <v>139.592475</v>
      </c>
      <c r="P155" s="0" t="n">
        <v>139.047777</v>
      </c>
      <c r="S155" s="90" t="n">
        <v>157.380399</v>
      </c>
      <c r="T155" s="0" t="n">
        <v>156.439503</v>
      </c>
      <c r="U155" s="0" t="n">
        <v>169.64046</v>
      </c>
      <c r="V155" s="0" t="n">
        <v>170.721837</v>
      </c>
    </row>
    <row r="156" customFormat="false" ht="14.4" hidden="false" customHeight="false" outlineLevel="0" collapsed="false">
      <c r="M156" s="31" t="n">
        <v>127.770786</v>
      </c>
      <c r="N156" s="0" t="n">
        <v>131.816916</v>
      </c>
      <c r="O156" s="0" t="n">
        <v>139.698405</v>
      </c>
      <c r="P156" s="0" t="n">
        <v>139.177269</v>
      </c>
      <c r="S156" s="90" t="n">
        <v>160.864308</v>
      </c>
      <c r="T156" s="0" t="n">
        <v>156.544443</v>
      </c>
      <c r="U156" s="0" t="n">
        <v>169.724214</v>
      </c>
      <c r="V156" s="0" t="n">
        <v>170.827866</v>
      </c>
    </row>
    <row r="157" customFormat="false" ht="14.4" hidden="false" customHeight="false" outlineLevel="0" collapsed="false">
      <c r="M157" s="31" t="n">
        <v>127.872063</v>
      </c>
      <c r="N157" s="0" t="n">
        <v>132.031944</v>
      </c>
      <c r="O157" s="0" t="n">
        <v>139.817502</v>
      </c>
      <c r="P157" s="0" t="n">
        <v>139.292406</v>
      </c>
      <c r="S157" s="90" t="n">
        <v>161.036667</v>
      </c>
      <c r="T157" s="0" t="n">
        <v>156.698784</v>
      </c>
      <c r="U157" s="0" t="n">
        <v>169.822719</v>
      </c>
      <c r="V157" s="0" t="n">
        <v>170.936964</v>
      </c>
    </row>
    <row r="158" customFormat="false" ht="14.4" hidden="false" customHeight="false" outlineLevel="0" collapsed="false">
      <c r="M158" s="31" t="n">
        <v>127.985418</v>
      </c>
      <c r="N158" s="0" t="n">
        <v>132.090255</v>
      </c>
      <c r="O158" s="0" t="n">
        <v>139.921353</v>
      </c>
      <c r="P158" s="0" t="n">
        <v>139.397346</v>
      </c>
      <c r="S158" s="90" t="n">
        <v>161.152893</v>
      </c>
      <c r="T158" s="0" t="n">
        <v>157.075776</v>
      </c>
      <c r="U158" s="0" t="n">
        <v>169.910136</v>
      </c>
      <c r="V158" s="0" t="n">
        <v>171.094275</v>
      </c>
    </row>
    <row r="159" customFormat="false" ht="14.4" hidden="false" customHeight="false" outlineLevel="0" collapsed="false">
      <c r="M159" s="31" t="n">
        <v>128.091051</v>
      </c>
      <c r="N159" s="0" t="n">
        <v>132.151041</v>
      </c>
      <c r="O159" s="0" t="n">
        <v>140.021343</v>
      </c>
      <c r="P159" s="0" t="n">
        <v>139.499217</v>
      </c>
      <c r="S159" s="90" t="n">
        <v>161.261298</v>
      </c>
      <c r="T159" s="0" t="n">
        <v>160.180416</v>
      </c>
      <c r="U159" s="0" t="n">
        <v>170.002008</v>
      </c>
      <c r="V159" s="0" t="n">
        <v>171.22446</v>
      </c>
    </row>
    <row r="160" customFormat="false" ht="14.4" hidden="false" customHeight="false" outlineLevel="0" collapsed="false">
      <c r="M160" s="31" t="n">
        <v>128.232918</v>
      </c>
      <c r="N160" s="0" t="n">
        <v>132.212223</v>
      </c>
      <c r="O160" s="0" t="n">
        <v>140.115591</v>
      </c>
      <c r="P160" s="0" t="n">
        <v>139.61574</v>
      </c>
      <c r="S160" s="90" t="n">
        <v>161.446725</v>
      </c>
      <c r="T160" s="0" t="n">
        <v>160.4097</v>
      </c>
      <c r="U160" s="0" t="n">
        <v>170.093682</v>
      </c>
      <c r="V160" s="0" t="n">
        <v>171.367218</v>
      </c>
    </row>
    <row r="161" customFormat="false" ht="14.4" hidden="false" customHeight="false" outlineLevel="0" collapsed="false">
      <c r="M161" s="31" t="n">
        <v>131.297067</v>
      </c>
      <c r="N161" s="0" t="n">
        <v>132.274593</v>
      </c>
      <c r="O161" s="0" t="n">
        <v>140.223798</v>
      </c>
      <c r="P161" s="0" t="n">
        <v>139.720977</v>
      </c>
      <c r="S161" s="90" t="n">
        <v>161.578494</v>
      </c>
      <c r="T161" s="0" t="n">
        <v>160.536123</v>
      </c>
      <c r="U161" s="0" t="n">
        <v>170.190405</v>
      </c>
      <c r="V161" s="0" t="n">
        <v>171.56403</v>
      </c>
    </row>
    <row r="162" customFormat="false" ht="14.4" hidden="false" customHeight="false" outlineLevel="0" collapsed="false">
      <c r="M162" s="31" t="n">
        <v>131.517243</v>
      </c>
      <c r="N162" s="0" t="n">
        <v>132.34023</v>
      </c>
      <c r="O162" s="0" t="n">
        <v>140.328045</v>
      </c>
      <c r="P162" s="0" t="n">
        <v>139.84938</v>
      </c>
      <c r="S162" s="90" t="n">
        <v>161.641359</v>
      </c>
      <c r="T162" s="0" t="n">
        <v>160.666605</v>
      </c>
      <c r="U162" s="0" t="n">
        <v>170.295246</v>
      </c>
      <c r="V162" s="0" t="n">
        <v>171.783711</v>
      </c>
    </row>
    <row r="163" customFormat="false" ht="14.4" hidden="false" customHeight="false" outlineLevel="0" collapsed="false">
      <c r="M163" s="31" t="n">
        <v>131.649408</v>
      </c>
      <c r="N163" s="0" t="n">
        <v>132.405471</v>
      </c>
      <c r="O163" s="0" t="n">
        <v>140.435163</v>
      </c>
      <c r="P163" s="0" t="n">
        <v>139.973526</v>
      </c>
      <c r="S163" s="90" t="n">
        <v>161.698383</v>
      </c>
      <c r="T163" s="0" t="n">
        <v>160.74234</v>
      </c>
      <c r="U163" s="0" t="n">
        <v>170.395236</v>
      </c>
      <c r="V163" s="0" t="n">
        <v>175.695102</v>
      </c>
    </row>
    <row r="164" customFormat="false" ht="14.4" hidden="false" customHeight="false" outlineLevel="0" collapsed="false">
      <c r="M164" s="31" t="n">
        <v>131.766228</v>
      </c>
      <c r="N164" s="0" t="n">
        <v>132.478137</v>
      </c>
      <c r="O164" s="0" t="n">
        <v>140.550399</v>
      </c>
      <c r="P164" s="0" t="n">
        <v>140.072724</v>
      </c>
      <c r="S164" s="90" t="n">
        <v>161.759664</v>
      </c>
      <c r="T164" s="0" t="n">
        <v>160.900542</v>
      </c>
      <c r="U164" s="0" t="n">
        <v>170.501562</v>
      </c>
      <c r="V164" s="0" t="n">
        <v>175.878945</v>
      </c>
    </row>
    <row r="165" customFormat="false" ht="14.4" hidden="false" customHeight="false" outlineLevel="0" collapsed="false">
      <c r="M165" s="31" t="n">
        <v>131.917995</v>
      </c>
      <c r="N165" s="0" t="n">
        <v>132.54318</v>
      </c>
      <c r="O165" s="0" t="n">
        <v>140.677812</v>
      </c>
      <c r="P165" s="0" t="n">
        <v>140.181327</v>
      </c>
      <c r="S165" s="90" t="n">
        <v>161.820747</v>
      </c>
      <c r="T165" s="0" t="n">
        <v>160.959348</v>
      </c>
      <c r="U165" s="0" t="n">
        <v>170.613927</v>
      </c>
      <c r="V165" s="0" t="n">
        <v>176.003586</v>
      </c>
    </row>
    <row r="166" customFormat="false" ht="14.4" hidden="false" customHeight="false" outlineLevel="0" collapsed="false">
      <c r="M166" s="31" t="n">
        <v>132.035013</v>
      </c>
      <c r="N166" s="0" t="n">
        <v>132.612777</v>
      </c>
      <c r="O166" s="0" t="n">
        <v>140.812551</v>
      </c>
      <c r="P166" s="0" t="n">
        <v>140.285871</v>
      </c>
      <c r="S166" s="90" t="n">
        <v>161.887374</v>
      </c>
      <c r="T166" s="0" t="n">
        <v>161.015184</v>
      </c>
      <c r="U166" s="0" t="n">
        <v>170.729955</v>
      </c>
      <c r="V166" s="0" t="n">
        <v>176.104269</v>
      </c>
    </row>
    <row r="167" customFormat="false" ht="14.4" hidden="false" customHeight="false" outlineLevel="0" collapsed="false">
      <c r="M167" s="31" t="n">
        <v>132.139062</v>
      </c>
      <c r="N167" s="0" t="n">
        <v>132.679899</v>
      </c>
      <c r="O167" s="0" t="n">
        <v>140.924817</v>
      </c>
      <c r="P167" s="0" t="n">
        <v>140.411601</v>
      </c>
      <c r="S167" s="90" t="n">
        <v>161.949744</v>
      </c>
      <c r="T167" s="0" t="n">
        <v>161.072703</v>
      </c>
      <c r="U167" s="0" t="n">
        <v>170.854002</v>
      </c>
      <c r="V167" s="0" t="n">
        <v>176.195052</v>
      </c>
    </row>
    <row r="168" customFormat="false" ht="14.4" hidden="false" customHeight="false" outlineLevel="0" collapsed="false">
      <c r="M168" s="31" t="n">
        <v>132.200541</v>
      </c>
      <c r="N168" s="0" t="n">
        <v>132.746031</v>
      </c>
      <c r="O168" s="0" t="n">
        <v>141.060843</v>
      </c>
      <c r="P168" s="0" t="n">
        <v>140.516145</v>
      </c>
      <c r="S168" s="90" t="n">
        <v>162.013104</v>
      </c>
      <c r="T168" s="0" t="n">
        <v>161.135766</v>
      </c>
      <c r="U168" s="0" t="n">
        <v>170.999136</v>
      </c>
      <c r="V168" s="0" t="n">
        <v>176.268906</v>
      </c>
    </row>
    <row r="169" customFormat="false" ht="14.4" hidden="false" customHeight="false" outlineLevel="0" collapsed="false">
      <c r="M169" s="31" t="n">
        <v>132.265485</v>
      </c>
      <c r="N169" s="0" t="n">
        <v>132.814935</v>
      </c>
      <c r="O169" s="0" t="n">
        <v>141.212511</v>
      </c>
      <c r="P169" s="0" t="n">
        <v>140.642667</v>
      </c>
      <c r="S169" s="90" t="n">
        <v>162.077652</v>
      </c>
      <c r="T169" s="0" t="n">
        <v>161.198631</v>
      </c>
      <c r="U169" s="0" t="n">
        <v>171.14823</v>
      </c>
      <c r="V169" s="0" t="n">
        <v>176.352759</v>
      </c>
    </row>
    <row r="170" customFormat="false" ht="14.4" hidden="false" customHeight="false" outlineLevel="0" collapsed="false">
      <c r="M170" s="31" t="n">
        <v>132.328845</v>
      </c>
      <c r="N170" s="0" t="n">
        <v>132.881958</v>
      </c>
      <c r="O170" s="0" t="n">
        <v>141.391404</v>
      </c>
      <c r="P170" s="0" t="n">
        <v>140.750181</v>
      </c>
      <c r="S170" s="90" t="n">
        <v>162.139626</v>
      </c>
      <c r="T170" s="0" t="n">
        <v>161.258823</v>
      </c>
      <c r="U170" s="0" t="n">
        <v>171.325836</v>
      </c>
      <c r="V170" s="0" t="n">
        <v>176.424039</v>
      </c>
    </row>
    <row r="171" customFormat="false" ht="14.4" hidden="false" customHeight="false" outlineLevel="0" collapsed="false">
      <c r="M171" s="31" t="n">
        <v>132.395868</v>
      </c>
      <c r="N171" s="0" t="n">
        <v>132.952248</v>
      </c>
      <c r="O171" s="0" t="n">
        <v>141.565644</v>
      </c>
      <c r="P171" s="0" t="n">
        <v>140.911848</v>
      </c>
      <c r="S171" s="90" t="n">
        <v>162.202194</v>
      </c>
      <c r="T171" s="0" t="n">
        <v>161.319312</v>
      </c>
      <c r="U171" s="0" t="n">
        <v>171.553734</v>
      </c>
      <c r="V171" s="0" t="n">
        <v>176.505516</v>
      </c>
    </row>
    <row r="172" customFormat="false" ht="14.4" hidden="false" customHeight="false" outlineLevel="0" collapsed="false">
      <c r="M172" s="31" t="n">
        <v>132.458337</v>
      </c>
      <c r="N172" s="0" t="n">
        <v>133.016796</v>
      </c>
      <c r="O172" s="0" t="n">
        <v>141.793641</v>
      </c>
      <c r="P172" s="0" t="n">
        <v>141.101037</v>
      </c>
      <c r="S172" s="90" t="n">
        <v>162.266049</v>
      </c>
      <c r="T172" s="0" t="n">
        <v>161.375643</v>
      </c>
      <c r="U172" s="0" t="n">
        <v>171.860931</v>
      </c>
      <c r="V172" s="0" t="n">
        <v>176.578677</v>
      </c>
    </row>
    <row r="173" customFormat="false" ht="14.4" hidden="false" customHeight="false" outlineLevel="0" collapsed="false">
      <c r="M173" s="31" t="n">
        <v>132.522786</v>
      </c>
      <c r="N173" s="0" t="n">
        <v>133.090155</v>
      </c>
      <c r="O173" s="0" t="n">
        <v>142.03332</v>
      </c>
      <c r="P173" s="0" t="n">
        <v>141.287157</v>
      </c>
      <c r="S173" s="90" t="n">
        <v>162.331785</v>
      </c>
      <c r="T173" s="0" t="n">
        <v>161.435934</v>
      </c>
      <c r="U173" s="0" t="n">
        <v>175.339593</v>
      </c>
      <c r="V173" s="0" t="n">
        <v>176.648373</v>
      </c>
    </row>
    <row r="174" customFormat="false" ht="14.4" hidden="false" customHeight="false" outlineLevel="0" collapsed="false">
      <c r="M174" s="31" t="n">
        <v>132.591888</v>
      </c>
      <c r="N174" s="0" t="n">
        <v>133.160643</v>
      </c>
      <c r="O174" s="0" t="n">
        <v>142.286166</v>
      </c>
      <c r="P174" s="0" t="n">
        <v>141.52446</v>
      </c>
      <c r="S174" s="90" t="n">
        <v>162.401283</v>
      </c>
      <c r="T174" s="0" t="n">
        <v>161.497116</v>
      </c>
      <c r="U174" s="0" t="n">
        <v>175.537098</v>
      </c>
      <c r="V174" s="0" t="n">
        <v>176.752026</v>
      </c>
    </row>
    <row r="175" customFormat="false" ht="14.4" hidden="false" customHeight="false" outlineLevel="0" collapsed="false">
      <c r="M175" s="31" t="n">
        <v>132.66099</v>
      </c>
      <c r="N175" s="0" t="n">
        <v>133.238655</v>
      </c>
      <c r="O175" s="0" t="n">
        <v>142.565346</v>
      </c>
      <c r="P175" s="0" t="n">
        <v>141.98877</v>
      </c>
      <c r="S175" s="90" t="n">
        <v>162.467217</v>
      </c>
      <c r="T175" s="0" t="n">
        <v>161.558892</v>
      </c>
      <c r="U175" s="0" t="n">
        <v>175.670649</v>
      </c>
      <c r="V175" s="0" t="n">
        <v>176.82786</v>
      </c>
    </row>
    <row r="176" customFormat="false" ht="14.4" hidden="false" customHeight="false" outlineLevel="0" collapsed="false">
      <c r="M176" s="31" t="n">
        <v>132.728013</v>
      </c>
      <c r="N176" s="0" t="n">
        <v>133.315578</v>
      </c>
      <c r="O176" s="0" t="n">
        <v>142.928379</v>
      </c>
      <c r="P176" s="0" t="n">
        <v>142.767504</v>
      </c>
      <c r="S176" s="90" t="n">
        <v>162.537309</v>
      </c>
      <c r="T176" s="0" t="n">
        <v>161.612352</v>
      </c>
      <c r="U176" s="0" t="n">
        <v>175.804992</v>
      </c>
      <c r="V176" s="0" t="n">
        <v>176.909337</v>
      </c>
    </row>
    <row r="177" customFormat="false" ht="14.4" hidden="false" customHeight="false" outlineLevel="0" collapsed="false">
      <c r="M177" s="31" t="n">
        <v>132.796521</v>
      </c>
      <c r="N177" s="0" t="n">
        <v>133.39062</v>
      </c>
      <c r="O177" s="0" t="n">
        <v>145.675926</v>
      </c>
      <c r="P177" s="0" t="n">
        <v>145.121625</v>
      </c>
      <c r="S177" s="90" t="n">
        <v>162.609084</v>
      </c>
      <c r="T177" s="0" t="n">
        <v>161.673138</v>
      </c>
      <c r="U177" s="0" t="n">
        <v>175.910823</v>
      </c>
      <c r="V177" s="0" t="n">
        <v>176.990121</v>
      </c>
    </row>
    <row r="178" customFormat="false" ht="14.4" hidden="false" customHeight="false" outlineLevel="0" collapsed="false">
      <c r="M178" s="31" t="n">
        <v>132.862257</v>
      </c>
      <c r="N178" s="0" t="n">
        <v>133.470018</v>
      </c>
      <c r="O178" s="0" t="n">
        <v>145.937187</v>
      </c>
      <c r="P178" s="0" t="n">
        <v>145.417041</v>
      </c>
      <c r="S178" s="90" t="n">
        <v>162.678582</v>
      </c>
      <c r="T178" s="0" t="n">
        <v>161.734815</v>
      </c>
      <c r="U178" s="0" t="n">
        <v>176.00517</v>
      </c>
      <c r="V178" s="0" t="n">
        <v>177.068331</v>
      </c>
    </row>
    <row r="179" customFormat="false" ht="14.4" hidden="false" customHeight="false" outlineLevel="0" collapsed="false">
      <c r="M179" s="31" t="n">
        <v>132.934824</v>
      </c>
      <c r="N179" s="0" t="n">
        <v>133.551297</v>
      </c>
      <c r="O179" s="0" t="n">
        <v>146.148156</v>
      </c>
      <c r="P179" s="0" t="n">
        <v>145.609497</v>
      </c>
      <c r="S179" s="90" t="n">
        <v>162.752733</v>
      </c>
      <c r="T179" s="0" t="n">
        <v>161.79867</v>
      </c>
      <c r="U179" s="0" t="n">
        <v>176.084469</v>
      </c>
      <c r="V179" s="0" t="n">
        <v>177.169113</v>
      </c>
    </row>
    <row r="180" customFormat="false" ht="14.4" hidden="false" customHeight="false" outlineLevel="0" collapsed="false">
      <c r="M180" s="31" t="n">
        <v>133.002243</v>
      </c>
      <c r="N180" s="0" t="n">
        <v>133.628814</v>
      </c>
      <c r="O180" s="0" t="n">
        <v>146.316159</v>
      </c>
      <c r="P180" s="0" t="n">
        <v>145.789083</v>
      </c>
      <c r="S180" s="90" t="n">
        <v>162.82332</v>
      </c>
      <c r="T180" s="0" t="n">
        <v>161.85906</v>
      </c>
      <c r="U180" s="0" t="n">
        <v>176.159214</v>
      </c>
      <c r="V180" s="0" t="n">
        <v>177.249897</v>
      </c>
    </row>
    <row r="181" customFormat="false" ht="14.4" hidden="false" customHeight="false" outlineLevel="0" collapsed="false">
      <c r="M181" s="31" t="n">
        <v>133.075305</v>
      </c>
      <c r="N181" s="0" t="n">
        <v>133.713063</v>
      </c>
      <c r="O181" s="0" t="n">
        <v>146.454165</v>
      </c>
      <c r="P181" s="0" t="n">
        <v>145.95966</v>
      </c>
      <c r="S181" s="90" t="n">
        <v>162.89757</v>
      </c>
      <c r="T181" s="0" t="n">
        <v>161.924004</v>
      </c>
      <c r="U181" s="0" t="n">
        <v>176.239404</v>
      </c>
      <c r="V181" s="0" t="n">
        <v>177.342363</v>
      </c>
    </row>
    <row r="182" customFormat="false" ht="14.4" hidden="false" customHeight="false" outlineLevel="0" collapsed="false">
      <c r="M182" s="31" t="n">
        <v>133.147773</v>
      </c>
      <c r="N182" s="0" t="n">
        <v>133.794837</v>
      </c>
      <c r="O182" s="0" t="n">
        <v>146.597319</v>
      </c>
      <c r="P182" s="0" t="n">
        <v>146.103705</v>
      </c>
      <c r="S182" s="90" t="n">
        <v>162.973602</v>
      </c>
      <c r="T182" s="0" t="n">
        <v>161.988948</v>
      </c>
      <c r="U182" s="0" t="n">
        <v>176.325534</v>
      </c>
      <c r="V182" s="0" t="n">
        <v>177.43176</v>
      </c>
    </row>
    <row r="183" customFormat="false" ht="14.4" hidden="false" customHeight="false" outlineLevel="0" collapsed="false">
      <c r="M183" s="31" t="n">
        <v>133.218063</v>
      </c>
      <c r="N183" s="0" t="n">
        <v>133.87275</v>
      </c>
      <c r="O183" s="0" t="n">
        <v>146.733048</v>
      </c>
      <c r="P183" s="0" t="n">
        <v>146.263392</v>
      </c>
      <c r="S183" s="90" t="n">
        <v>163.047753</v>
      </c>
      <c r="T183" s="0" t="n">
        <v>162.054585</v>
      </c>
      <c r="U183" s="0" t="n">
        <v>176.40612</v>
      </c>
      <c r="V183" s="0" t="n">
        <v>177.522939</v>
      </c>
    </row>
    <row r="184" customFormat="false" ht="14.4" hidden="false" customHeight="false" outlineLevel="0" collapsed="false">
      <c r="M184" s="31" t="n">
        <v>133.294095</v>
      </c>
      <c r="N184" s="0" t="n">
        <v>133.953633</v>
      </c>
      <c r="O184" s="0" t="n">
        <v>146.846205</v>
      </c>
      <c r="P184" s="0" t="n">
        <v>146.389815</v>
      </c>
      <c r="S184" s="90" t="n">
        <v>163.126953</v>
      </c>
      <c r="T184" s="0" t="n">
        <v>162.115866</v>
      </c>
      <c r="U184" s="0" t="n">
        <v>176.488488</v>
      </c>
      <c r="V184" s="0" t="n">
        <v>177.627879</v>
      </c>
    </row>
    <row r="185" customFormat="false" ht="14.4" hidden="false" customHeight="false" outlineLevel="0" collapsed="false">
      <c r="M185" s="31" t="n">
        <v>133.366662</v>
      </c>
      <c r="N185" s="0" t="n">
        <v>134.033823</v>
      </c>
      <c r="O185" s="0" t="n">
        <v>146.954412</v>
      </c>
      <c r="P185" s="0" t="n">
        <v>146.518317</v>
      </c>
      <c r="S185" s="90" t="n">
        <v>163.203084</v>
      </c>
      <c r="T185" s="0" t="n">
        <v>162.182097</v>
      </c>
      <c r="U185" s="0" t="n">
        <v>176.568777</v>
      </c>
      <c r="V185" s="0" t="n">
        <v>177.725295</v>
      </c>
    </row>
    <row r="186" customFormat="false" ht="14.4" hidden="false" customHeight="false" outlineLevel="0" collapsed="false">
      <c r="M186" s="31" t="n">
        <v>133.439328</v>
      </c>
      <c r="N186" s="0" t="n">
        <v>134.120052</v>
      </c>
      <c r="O186" s="0" t="n">
        <v>147.041631</v>
      </c>
      <c r="P186" s="0" t="n">
        <v>146.666025</v>
      </c>
      <c r="S186" s="90" t="n">
        <v>163.277631</v>
      </c>
      <c r="T186" s="0" t="n">
        <v>162.247536</v>
      </c>
      <c r="U186" s="0" t="n">
        <v>176.648076</v>
      </c>
      <c r="V186" s="0" t="n">
        <v>177.837957</v>
      </c>
    </row>
    <row r="187" customFormat="false" ht="14.4" hidden="false" customHeight="false" outlineLevel="0" collapsed="false">
      <c r="M187" s="31" t="n">
        <v>133.512885</v>
      </c>
      <c r="N187" s="0" t="n">
        <v>134.201925</v>
      </c>
      <c r="O187" s="0" t="n">
        <v>147.156867</v>
      </c>
      <c r="P187" s="0" t="n">
        <v>146.784429</v>
      </c>
      <c r="S187" s="90" t="n">
        <v>163.350792</v>
      </c>
      <c r="T187" s="0" t="n">
        <v>162.317133</v>
      </c>
      <c r="U187" s="0" t="n">
        <v>176.745393</v>
      </c>
      <c r="V187" s="0" t="n">
        <v>177.94458</v>
      </c>
    </row>
    <row r="188" customFormat="false" ht="14.4" hidden="false" customHeight="false" outlineLevel="0" collapsed="false">
      <c r="M188" s="31" t="n">
        <v>133.590699</v>
      </c>
      <c r="N188" s="0" t="n">
        <v>134.285778</v>
      </c>
      <c r="O188" s="0" t="n">
        <v>147.262401</v>
      </c>
      <c r="P188" s="0" t="n">
        <v>146.899665</v>
      </c>
      <c r="S188" s="90" t="n">
        <v>163.428111</v>
      </c>
      <c r="T188" s="0" t="n">
        <v>162.381384</v>
      </c>
      <c r="U188" s="0" t="n">
        <v>176.828553</v>
      </c>
      <c r="V188" s="0" t="n">
        <v>178.063578</v>
      </c>
    </row>
    <row r="189" customFormat="false" ht="14.4" hidden="false" customHeight="false" outlineLevel="0" collapsed="false">
      <c r="M189" s="31" t="n">
        <v>133.66287</v>
      </c>
      <c r="N189" s="0" t="n">
        <v>134.373492</v>
      </c>
      <c r="O189" s="0" t="n">
        <v>147.374568</v>
      </c>
      <c r="P189" s="0" t="n">
        <v>146.99322</v>
      </c>
      <c r="S189" s="90" t="n">
        <v>163.5084</v>
      </c>
      <c r="T189" s="0" t="n">
        <v>162.449892</v>
      </c>
      <c r="U189" s="0" t="n">
        <v>176.91597</v>
      </c>
      <c r="V189" s="0" t="n">
        <v>178.176537</v>
      </c>
    </row>
    <row r="190" customFormat="false" ht="14.4" hidden="false" customHeight="false" outlineLevel="0" collapsed="false">
      <c r="M190" s="31" t="n">
        <v>133.737318</v>
      </c>
      <c r="N190" s="0" t="n">
        <v>134.46279</v>
      </c>
      <c r="O190" s="0" t="n">
        <v>147.476142</v>
      </c>
      <c r="P190" s="0" t="n">
        <v>147.104397</v>
      </c>
      <c r="S190" s="90" t="n">
        <v>163.591164</v>
      </c>
      <c r="T190" s="0" t="n">
        <v>162.518598</v>
      </c>
      <c r="U190" s="0" t="n">
        <v>177.006753</v>
      </c>
      <c r="V190" s="0" t="n">
        <v>178.308702</v>
      </c>
    </row>
    <row r="191" customFormat="false" ht="14.4" hidden="false" customHeight="false" outlineLevel="0" collapsed="false">
      <c r="M191" s="31" t="n">
        <v>133.816122</v>
      </c>
      <c r="N191" s="0" t="n">
        <v>134.553969</v>
      </c>
      <c r="O191" s="0" t="n">
        <v>147.576627</v>
      </c>
      <c r="P191" s="0" t="n">
        <v>147.207654</v>
      </c>
      <c r="S191" s="90" t="n">
        <v>163.671156</v>
      </c>
      <c r="T191" s="0" t="n">
        <v>162.588987</v>
      </c>
      <c r="U191" s="0" t="n">
        <v>177.098229</v>
      </c>
      <c r="V191" s="0" t="n">
        <v>178.469676</v>
      </c>
    </row>
    <row r="192" customFormat="false" ht="14.4" hidden="false" customHeight="false" outlineLevel="0" collapsed="false">
      <c r="M192" s="31" t="n">
        <v>133.891659</v>
      </c>
      <c r="N192" s="0" t="n">
        <v>134.648316</v>
      </c>
      <c r="O192" s="0" t="n">
        <v>147.680973</v>
      </c>
      <c r="P192" s="0" t="n">
        <v>147.312495</v>
      </c>
      <c r="S192" s="90" t="n">
        <v>163.755108</v>
      </c>
      <c r="T192" s="0" t="n">
        <v>162.664029</v>
      </c>
      <c r="U192" s="0" t="n">
        <v>177.197526</v>
      </c>
      <c r="V192" s="0" t="n">
        <v>178.625799</v>
      </c>
    </row>
    <row r="193" customFormat="false" ht="14.4" hidden="false" customHeight="false" outlineLevel="0" collapsed="false">
      <c r="M193" s="31" t="n">
        <v>133.971057</v>
      </c>
      <c r="N193" s="0" t="n">
        <v>134.74593</v>
      </c>
      <c r="O193" s="0" t="n">
        <v>147.795714</v>
      </c>
      <c r="P193" s="0" t="n">
        <v>147.41001</v>
      </c>
      <c r="S193" s="90" t="n">
        <v>163.834902</v>
      </c>
      <c r="T193" s="0" t="n">
        <v>162.738774</v>
      </c>
      <c r="U193" s="0" t="n">
        <v>177.290586</v>
      </c>
      <c r="V193" s="0" t="n">
        <v>178.771527</v>
      </c>
    </row>
    <row r="194" customFormat="false" ht="14.4" hidden="false" customHeight="false" outlineLevel="0" collapsed="false">
      <c r="M194" s="31" t="n">
        <v>134.044317</v>
      </c>
      <c r="N194" s="0" t="n">
        <v>134.842356</v>
      </c>
      <c r="O194" s="0" t="n">
        <v>147.91491</v>
      </c>
      <c r="P194" s="0" t="n">
        <v>147.516633</v>
      </c>
      <c r="S194" s="90" t="n">
        <v>163.916082</v>
      </c>
      <c r="T194" s="0" t="n">
        <v>162.814014</v>
      </c>
      <c r="U194" s="0" t="n">
        <v>177.393348</v>
      </c>
      <c r="V194" s="0" t="n">
        <v>179.020017</v>
      </c>
    </row>
    <row r="195" customFormat="false" ht="14.4" hidden="false" customHeight="false" outlineLevel="0" collapsed="false">
      <c r="M195" s="31" t="n">
        <v>134.124903</v>
      </c>
      <c r="N195" s="0" t="n">
        <v>134.938683</v>
      </c>
      <c r="O195" s="0" t="n">
        <v>148.018464</v>
      </c>
      <c r="P195" s="0" t="n">
        <v>147.626424</v>
      </c>
      <c r="S195" s="90" t="n">
        <v>164.001915</v>
      </c>
      <c r="T195" s="0" t="n">
        <v>162.889353</v>
      </c>
      <c r="U195" s="0" t="n">
        <v>177.504228</v>
      </c>
      <c r="V195" s="0" t="n">
        <v>182.885472</v>
      </c>
    </row>
    <row r="196" customFormat="false" ht="14.4" hidden="false" customHeight="false" outlineLevel="0" collapsed="false">
      <c r="M196" s="31" t="n">
        <v>134.208657</v>
      </c>
      <c r="N196" s="0" t="n">
        <v>135.037683</v>
      </c>
      <c r="O196" s="0" t="n">
        <v>148.118652</v>
      </c>
      <c r="P196" s="0" t="n">
        <v>147.75255</v>
      </c>
      <c r="S196" s="90" t="n">
        <v>164.085867</v>
      </c>
      <c r="T196" s="0" t="n">
        <v>162.964296</v>
      </c>
      <c r="U196" s="0" t="n">
        <v>177.620553</v>
      </c>
      <c r="V196" s="0" t="n">
        <v>183.085947</v>
      </c>
    </row>
    <row r="197" customFormat="false" ht="14.4" hidden="false" customHeight="false" outlineLevel="0" collapsed="false">
      <c r="M197" s="31" t="n">
        <v>134.291223</v>
      </c>
      <c r="N197" s="0" t="n">
        <v>135.13599</v>
      </c>
      <c r="O197" s="0" t="n">
        <v>148.230522</v>
      </c>
      <c r="P197" s="0" t="n">
        <v>147.863133</v>
      </c>
      <c r="S197" s="90" t="n">
        <v>164.176749</v>
      </c>
      <c r="T197" s="0" t="n">
        <v>163.040823</v>
      </c>
      <c r="U197" s="0" t="n">
        <v>177.732324</v>
      </c>
      <c r="V197" s="0" t="n">
        <v>183.191976</v>
      </c>
    </row>
    <row r="198" customFormat="false" ht="14.4" hidden="false" customHeight="false" outlineLevel="0" collapsed="false">
      <c r="M198" s="31" t="n">
        <v>134.374878</v>
      </c>
      <c r="N198" s="0" t="n">
        <v>135.275283</v>
      </c>
      <c r="O198" s="0" t="n">
        <v>148.339125</v>
      </c>
      <c r="P198" s="0" t="n">
        <v>147.972627</v>
      </c>
      <c r="S198" s="90" t="n">
        <v>164.266245</v>
      </c>
      <c r="T198" s="0" t="n">
        <v>163.119924</v>
      </c>
      <c r="U198" s="0" t="n">
        <v>177.862113</v>
      </c>
      <c r="V198" s="0" t="n">
        <v>183.301569</v>
      </c>
    </row>
    <row r="199" customFormat="false" ht="14.4" hidden="false" customHeight="false" outlineLevel="0" collapsed="false">
      <c r="M199" s="31" t="n">
        <v>134.457939</v>
      </c>
      <c r="N199" s="0" t="n">
        <v>135.427644</v>
      </c>
      <c r="O199" s="0" t="n">
        <v>148.443273</v>
      </c>
      <c r="P199" s="0" t="n">
        <v>148.081824</v>
      </c>
      <c r="S199" s="90" t="n">
        <v>164.35881</v>
      </c>
      <c r="T199" s="0" t="n">
        <v>163.207242</v>
      </c>
      <c r="U199" s="0" t="n">
        <v>178.029819</v>
      </c>
      <c r="V199" s="0" t="n">
        <v>183.397599</v>
      </c>
    </row>
    <row r="200" customFormat="false" ht="14.4" hidden="false" customHeight="false" outlineLevel="0" collapsed="false">
      <c r="M200" s="31" t="n">
        <v>134.540604</v>
      </c>
      <c r="N200" s="0" t="n">
        <v>135.58644</v>
      </c>
      <c r="O200" s="0" t="n">
        <v>148.546827</v>
      </c>
      <c r="P200" s="0" t="n">
        <v>148.187754</v>
      </c>
      <c r="S200" s="90" t="n">
        <v>164.457315</v>
      </c>
      <c r="T200" s="0" t="n">
        <v>163.287036</v>
      </c>
      <c r="U200" s="0" t="n">
        <v>178.198119</v>
      </c>
      <c r="V200" s="0" t="n">
        <v>183.479472</v>
      </c>
    </row>
    <row r="201" customFormat="false" ht="14.4" hidden="false" customHeight="false" outlineLevel="0" collapsed="false">
      <c r="M201" s="31" t="n">
        <v>134.626041</v>
      </c>
      <c r="N201" s="0" t="n">
        <v>138.831759</v>
      </c>
      <c r="O201" s="0" t="n">
        <v>148.671666</v>
      </c>
      <c r="P201" s="0" t="n">
        <v>148.310811</v>
      </c>
      <c r="S201" s="90" t="n">
        <v>164.564037</v>
      </c>
      <c r="T201" s="0" t="n">
        <v>163.368117</v>
      </c>
      <c r="U201" s="0" t="n">
        <v>178.369587</v>
      </c>
      <c r="V201" s="0" t="n">
        <v>183.562632</v>
      </c>
    </row>
    <row r="202" customFormat="false" ht="14.4" hidden="false" customHeight="false" outlineLevel="0" collapsed="false">
      <c r="M202" s="31" t="n">
        <v>134.707914</v>
      </c>
      <c r="N202" s="0" t="n">
        <v>139.026987</v>
      </c>
      <c r="O202" s="0" t="n">
        <v>148.799079</v>
      </c>
      <c r="P202" s="0" t="n">
        <v>148.418028</v>
      </c>
      <c r="S202" s="90" t="n">
        <v>164.669967</v>
      </c>
      <c r="T202" s="0" t="n">
        <v>163.453158</v>
      </c>
      <c r="U202" s="0" t="n">
        <v>178.525611</v>
      </c>
      <c r="V202" s="0" t="n">
        <v>183.636882</v>
      </c>
    </row>
    <row r="203" customFormat="false" ht="14.4" hidden="false" customHeight="false" outlineLevel="0" collapsed="false">
      <c r="M203" s="31" t="n">
        <v>134.795133</v>
      </c>
      <c r="N203" s="0" t="n">
        <v>139.212315</v>
      </c>
      <c r="O203" s="0" t="n">
        <v>148.913127</v>
      </c>
      <c r="P203" s="0" t="n">
        <v>148.566429</v>
      </c>
      <c r="S203" s="90" t="n">
        <v>164.807181</v>
      </c>
      <c r="T203" s="0" t="n">
        <v>163.541169</v>
      </c>
      <c r="U203" s="0" t="n">
        <v>178.733808</v>
      </c>
      <c r="V203" s="0" t="n">
        <v>183.706479</v>
      </c>
    </row>
    <row r="204" customFormat="false" ht="14.4" hidden="false" customHeight="false" outlineLevel="0" collapsed="false">
      <c r="M204" s="31" t="n">
        <v>134.885025</v>
      </c>
      <c r="N204" s="0" t="n">
        <v>139.298841</v>
      </c>
      <c r="O204" s="0" t="n">
        <v>149.056182</v>
      </c>
      <c r="P204" s="0" t="n">
        <v>148.676913</v>
      </c>
      <c r="S204" s="90" t="n">
        <v>167.925681</v>
      </c>
      <c r="T204" s="0" t="n">
        <v>163.626804</v>
      </c>
      <c r="U204" s="0" t="n">
        <v>182.384928</v>
      </c>
      <c r="V204" s="0" t="n">
        <v>183.796173</v>
      </c>
    </row>
    <row r="205" customFormat="false" ht="14.4" hidden="false" customHeight="false" outlineLevel="0" collapsed="false">
      <c r="M205" s="31" t="n">
        <v>134.972541</v>
      </c>
      <c r="N205" s="0" t="n">
        <v>139.397544</v>
      </c>
      <c r="O205" s="0" t="n">
        <v>149.194287</v>
      </c>
      <c r="P205" s="0" t="n">
        <v>148.797396</v>
      </c>
      <c r="S205" s="90" t="n">
        <v>168.088635</v>
      </c>
      <c r="T205" s="0" t="n">
        <v>163.710954</v>
      </c>
      <c r="U205" s="0" t="n">
        <v>182.617083</v>
      </c>
      <c r="V205" s="0" t="n">
        <v>183.871413</v>
      </c>
    </row>
    <row r="206" customFormat="false" ht="14.4" hidden="false" customHeight="false" outlineLevel="0" collapsed="false">
      <c r="M206" s="31" t="n">
        <v>135.065403</v>
      </c>
      <c r="N206" s="0" t="n">
        <v>139.547925</v>
      </c>
      <c r="O206" s="0" t="n">
        <v>149.344272</v>
      </c>
      <c r="P206" s="0" t="n">
        <v>148.927482</v>
      </c>
      <c r="S206" s="90" t="n">
        <v>168.203673</v>
      </c>
      <c r="T206" s="0" t="n">
        <v>163.80045</v>
      </c>
      <c r="U206" s="0" t="n">
        <v>182.811519</v>
      </c>
      <c r="V206" s="0" t="n">
        <v>183.948237</v>
      </c>
    </row>
    <row r="207" customFormat="false" ht="14.4" hidden="false" customHeight="false" outlineLevel="0" collapsed="false">
      <c r="M207" s="31" t="n">
        <v>135.15579</v>
      </c>
      <c r="N207" s="0" t="n">
        <v>139.754835</v>
      </c>
      <c r="O207" s="0" t="n">
        <v>149.500296</v>
      </c>
      <c r="P207" s="0" t="n">
        <v>149.126274</v>
      </c>
      <c r="S207" s="90" t="n">
        <v>168.290991</v>
      </c>
      <c r="T207" s="0" t="n">
        <v>163.898262</v>
      </c>
      <c r="U207" s="0" t="n">
        <v>182.93616</v>
      </c>
      <c r="V207" s="0" t="n">
        <v>184.026051</v>
      </c>
    </row>
    <row r="208" customFormat="false" ht="14.4" hidden="false" customHeight="false" outlineLevel="0" collapsed="false">
      <c r="M208" s="31" t="n">
        <v>135.254493</v>
      </c>
      <c r="N208" s="0" t="n">
        <v>139.813641</v>
      </c>
      <c r="O208" s="0" t="n">
        <v>149.667606</v>
      </c>
      <c r="P208" s="0" t="n">
        <v>149.308434</v>
      </c>
      <c r="S208" s="90" t="n">
        <v>168.546708</v>
      </c>
      <c r="T208" s="0" t="n">
        <v>164.012013</v>
      </c>
      <c r="U208" s="0" t="n">
        <v>183.069315</v>
      </c>
      <c r="V208" s="0" t="n">
        <v>184.106241</v>
      </c>
    </row>
    <row r="209" customFormat="false" ht="14.4" hidden="false" customHeight="false" outlineLevel="0" collapsed="false">
      <c r="M209" s="31" t="n">
        <v>135.360621</v>
      </c>
      <c r="N209" s="0" t="n">
        <v>139.871358</v>
      </c>
      <c r="O209" s="0" t="n">
        <v>149.83947</v>
      </c>
      <c r="P209" s="0" t="n">
        <v>149.514948</v>
      </c>
      <c r="S209" s="90" t="n">
        <v>168.605118</v>
      </c>
      <c r="T209" s="0" t="n">
        <v>164.127249</v>
      </c>
      <c r="U209" s="0" t="n">
        <v>183.156732</v>
      </c>
      <c r="V209" s="0" t="n">
        <v>184.19247</v>
      </c>
    </row>
    <row r="210" customFormat="false" ht="14.4" hidden="false" customHeight="false" outlineLevel="0" collapsed="false">
      <c r="M210" s="31" t="n">
        <v>135.468234</v>
      </c>
      <c r="N210" s="0" t="n">
        <v>139.931649</v>
      </c>
      <c r="O210" s="0" t="n">
        <v>150.044598</v>
      </c>
      <c r="P210" s="0" t="n">
        <v>149.736906</v>
      </c>
      <c r="S210" s="90" t="n">
        <v>168.660855</v>
      </c>
      <c r="T210" s="0" t="n">
        <v>164.278224</v>
      </c>
      <c r="U210" s="0" t="n">
        <v>183.248307</v>
      </c>
      <c r="V210" s="0" t="n">
        <v>184.271967</v>
      </c>
    </row>
    <row r="211" customFormat="false" ht="14.4" hidden="false" customHeight="false" outlineLevel="0" collapsed="false">
      <c r="M211" s="31" t="n">
        <v>135.570996</v>
      </c>
      <c r="N211" s="0" t="n">
        <v>139.9959</v>
      </c>
      <c r="O211" s="0" t="n">
        <v>150.301404</v>
      </c>
      <c r="P211" s="0" t="n">
        <v>150.116571</v>
      </c>
      <c r="S211" s="90" t="n">
        <v>168.723027</v>
      </c>
      <c r="T211" s="0" t="n">
        <v>164.755602</v>
      </c>
      <c r="U211" s="0" t="n">
        <v>183.33216</v>
      </c>
      <c r="V211" s="0" t="n">
        <v>184.353048</v>
      </c>
    </row>
    <row r="212" customFormat="false" ht="14.4" hidden="false" customHeight="false" outlineLevel="0" collapsed="false">
      <c r="M212" s="31" t="n">
        <v>135.677718</v>
      </c>
      <c r="N212" s="0" t="n">
        <v>140.058963</v>
      </c>
      <c r="O212" s="0" t="n">
        <v>150.616818</v>
      </c>
      <c r="P212" s="0" t="n">
        <v>153.04806</v>
      </c>
      <c r="S212" s="90" t="n">
        <v>168.789357</v>
      </c>
      <c r="T212" s="0" t="n">
        <v>167.576805</v>
      </c>
      <c r="U212" s="0" t="n">
        <v>183.410172</v>
      </c>
      <c r="V212" s="0" t="n">
        <v>184.437891</v>
      </c>
    </row>
    <row r="213" customFormat="false" ht="14.4" hidden="false" customHeight="false" outlineLevel="0" collapsed="false">
      <c r="M213" s="31" t="n">
        <v>135.810477</v>
      </c>
      <c r="N213" s="0" t="n">
        <v>140.121432</v>
      </c>
      <c r="O213" s="0" t="n">
        <v>153.84402</v>
      </c>
      <c r="P213" s="0" t="n">
        <v>153.248634</v>
      </c>
      <c r="S213" s="90" t="n">
        <v>168.851727</v>
      </c>
      <c r="T213" s="0" t="n">
        <v>167.766687</v>
      </c>
      <c r="U213" s="0" t="n">
        <v>183.488679</v>
      </c>
      <c r="V213" s="0" t="n">
        <v>184.553523</v>
      </c>
    </row>
    <row r="214" customFormat="false" ht="14.4" hidden="false" customHeight="false" outlineLevel="0" collapsed="false">
      <c r="M214" s="31" t="n">
        <v>135.975906</v>
      </c>
      <c r="N214" s="0" t="n">
        <v>140.185485</v>
      </c>
      <c r="O214" s="0" t="n">
        <v>154.065681</v>
      </c>
      <c r="P214" s="0" t="n">
        <v>153.479997</v>
      </c>
      <c r="S214" s="90" t="n">
        <v>168.917661</v>
      </c>
      <c r="T214" s="0" t="n">
        <v>167.888754</v>
      </c>
      <c r="U214" s="0" t="n">
        <v>183.57075</v>
      </c>
      <c r="V214" s="0" t="n">
        <v>184.647573</v>
      </c>
    </row>
    <row r="215" customFormat="false" ht="14.4" hidden="false" customHeight="false" outlineLevel="0" collapsed="false">
      <c r="M215" s="31" t="n">
        <v>139.094703</v>
      </c>
      <c r="N215" s="0" t="n">
        <v>140.249637</v>
      </c>
      <c r="O215" s="0" t="n">
        <v>154.280412</v>
      </c>
      <c r="P215" s="0" t="n">
        <v>153.65493</v>
      </c>
      <c r="S215" s="90" t="n">
        <v>168.982704</v>
      </c>
      <c r="T215" s="0" t="n">
        <v>167.979042</v>
      </c>
      <c r="U215" s="0" t="n">
        <v>183.649752</v>
      </c>
      <c r="V215" s="0" t="n">
        <v>184.766868</v>
      </c>
    </row>
    <row r="216" customFormat="false" ht="14.4" hidden="false" customHeight="false" outlineLevel="0" collapsed="false">
      <c r="M216" s="31" t="n">
        <v>139.274586</v>
      </c>
      <c r="N216" s="0" t="n">
        <v>140.314383</v>
      </c>
      <c r="O216" s="0" t="n">
        <v>154.415844</v>
      </c>
      <c r="P216" s="0" t="n">
        <v>153.835803</v>
      </c>
      <c r="S216" s="90" t="n">
        <v>169.047153</v>
      </c>
      <c r="T216" s="0" t="n">
        <v>168.071805</v>
      </c>
      <c r="U216" s="0" t="n">
        <v>183.737268</v>
      </c>
      <c r="V216" s="0" t="n">
        <v>184.875867</v>
      </c>
    </row>
    <row r="217" customFormat="false" ht="14.4" hidden="false" customHeight="false" outlineLevel="0" collapsed="false">
      <c r="M217" s="31" t="n">
        <v>139.410315</v>
      </c>
      <c r="N217" s="0" t="n">
        <v>140.385465</v>
      </c>
      <c r="O217" s="0" t="n">
        <v>154.539792</v>
      </c>
      <c r="P217" s="0" t="n">
        <v>153.972819</v>
      </c>
      <c r="S217" s="90" t="n">
        <v>169.107345</v>
      </c>
      <c r="T217" s="0" t="n">
        <v>168.252579</v>
      </c>
      <c r="U217" s="0" t="n">
        <v>183.816765</v>
      </c>
      <c r="V217" s="0" t="n">
        <v>185.023575</v>
      </c>
    </row>
    <row r="218" customFormat="false" ht="14.4" hidden="false" customHeight="false" outlineLevel="0" collapsed="false">
      <c r="M218" s="31" t="n">
        <v>139.501593</v>
      </c>
      <c r="N218" s="0" t="n">
        <v>140.457537</v>
      </c>
      <c r="O218" s="0" t="n">
        <v>154.633644</v>
      </c>
      <c r="P218" s="0" t="n">
        <v>154.111914</v>
      </c>
      <c r="S218" s="90" t="n">
        <v>169.167438</v>
      </c>
      <c r="T218" s="0" t="n">
        <v>168.303168</v>
      </c>
      <c r="U218" s="0" t="n">
        <v>183.903489</v>
      </c>
      <c r="V218" s="0" t="n">
        <v>185.151483</v>
      </c>
    </row>
    <row r="219" customFormat="false" ht="14.4" hidden="false" customHeight="false" outlineLevel="0" collapsed="false">
      <c r="M219" s="31" t="n">
        <v>139.588713</v>
      </c>
      <c r="N219" s="0" t="n">
        <v>140.523669</v>
      </c>
      <c r="O219" s="0" t="n">
        <v>154.741752</v>
      </c>
      <c r="P219" s="0" t="n">
        <v>154.287441</v>
      </c>
      <c r="S219" s="90" t="n">
        <v>169.234659</v>
      </c>
      <c r="T219" s="0" t="n">
        <v>168.357618</v>
      </c>
      <c r="U219" s="0" t="n">
        <v>183.980313</v>
      </c>
      <c r="V219" s="0" t="n">
        <v>185.272659</v>
      </c>
    </row>
    <row r="220" customFormat="false" ht="14.4" hidden="false" customHeight="false" outlineLevel="0" collapsed="false">
      <c r="M220" s="31" t="n">
        <v>139.74444</v>
      </c>
      <c r="N220" s="0" t="n">
        <v>140.591484</v>
      </c>
      <c r="O220" s="0" t="n">
        <v>154.871838</v>
      </c>
      <c r="P220" s="0" t="n">
        <v>154.411884</v>
      </c>
      <c r="S220" s="90" t="n">
        <v>169.297029</v>
      </c>
      <c r="T220" s="0" t="n">
        <v>168.414642</v>
      </c>
      <c r="U220" s="0" t="n">
        <v>184.070898</v>
      </c>
      <c r="V220" s="0" t="n">
        <v>185.411457</v>
      </c>
    </row>
    <row r="221" customFormat="false" ht="14.4" hidden="false" customHeight="false" outlineLevel="0" collapsed="false">
      <c r="M221" s="31" t="n">
        <v>139.814037</v>
      </c>
      <c r="N221" s="0" t="n">
        <v>140.657121</v>
      </c>
      <c r="O221" s="0" t="n">
        <v>154.99836</v>
      </c>
      <c r="P221" s="0" t="n">
        <v>154.531674</v>
      </c>
      <c r="S221" s="90" t="n">
        <v>169.362765</v>
      </c>
      <c r="T221" s="0" t="n">
        <v>168.523344</v>
      </c>
      <c r="U221" s="0" t="n">
        <v>184.159899</v>
      </c>
      <c r="V221" s="0" t="n">
        <v>185.561937</v>
      </c>
    </row>
    <row r="222" customFormat="false" ht="14.4" hidden="false" customHeight="false" outlineLevel="0" collapsed="false">
      <c r="M222" s="31" t="n">
        <v>139.88304</v>
      </c>
      <c r="N222" s="0" t="n">
        <v>140.728302</v>
      </c>
      <c r="O222" s="0" t="n">
        <v>155.104488</v>
      </c>
      <c r="P222" s="0" t="n">
        <v>154.664829</v>
      </c>
      <c r="S222" s="90" t="n">
        <v>169.428501</v>
      </c>
      <c r="T222" s="0" t="n">
        <v>168.577695</v>
      </c>
      <c r="U222" s="0" t="n">
        <v>184.246623</v>
      </c>
      <c r="V222" s="0" t="n">
        <v>185.700438</v>
      </c>
    </row>
    <row r="223" customFormat="false" ht="14.4" hidden="false" customHeight="false" outlineLevel="0" collapsed="false">
      <c r="M223" s="31" t="n">
        <v>139.9464</v>
      </c>
      <c r="N223" s="0" t="n">
        <v>140.798691</v>
      </c>
      <c r="O223" s="0" t="n">
        <v>155.208438</v>
      </c>
      <c r="P223" s="0" t="n">
        <v>154.779966</v>
      </c>
      <c r="S223" s="90" t="n">
        <v>169.494534</v>
      </c>
      <c r="T223" s="0" t="n">
        <v>168.63561</v>
      </c>
      <c r="U223" s="0" t="n">
        <v>184.340079</v>
      </c>
      <c r="V223" s="0" t="n">
        <v>185.886855</v>
      </c>
    </row>
    <row r="224" customFormat="false" ht="14.4" hidden="false" customHeight="false" outlineLevel="0" collapsed="false">
      <c r="M224" s="31" t="n">
        <v>140.00877</v>
      </c>
      <c r="N224" s="0" t="n">
        <v>140.867793</v>
      </c>
      <c r="O224" s="0" t="n">
        <v>155.319516</v>
      </c>
      <c r="P224" s="0" t="n">
        <v>154.89045</v>
      </c>
      <c r="S224" s="90" t="n">
        <v>169.565319</v>
      </c>
      <c r="T224" s="0" t="n">
        <v>168.694317</v>
      </c>
      <c r="U224" s="0" t="n">
        <v>184.433931</v>
      </c>
      <c r="V224" s="0" t="n">
        <v>186.128712</v>
      </c>
    </row>
    <row r="225" customFormat="false" ht="14.4" hidden="false" customHeight="false" outlineLevel="0" collapsed="false">
      <c r="M225" s="31" t="n">
        <v>140.075595</v>
      </c>
      <c r="N225" s="0" t="n">
        <v>140.939568</v>
      </c>
      <c r="O225" s="0" t="n">
        <v>155.424159</v>
      </c>
      <c r="P225" s="0" t="n">
        <v>155.006676</v>
      </c>
      <c r="S225" s="90" t="n">
        <v>169.633035</v>
      </c>
      <c r="T225" s="0" t="n">
        <v>168.753717</v>
      </c>
      <c r="U225" s="0" t="n">
        <v>184.534614</v>
      </c>
      <c r="V225" s="0" t="n">
        <v>186.386409</v>
      </c>
    </row>
    <row r="226" customFormat="false" ht="14.4" hidden="false" customHeight="false" outlineLevel="0" collapsed="false">
      <c r="M226" s="31" t="n">
        <v>140.14242</v>
      </c>
      <c r="N226" s="0" t="n">
        <v>141.010947</v>
      </c>
      <c r="O226" s="0" t="n">
        <v>155.511675</v>
      </c>
      <c r="P226" s="0" t="n">
        <v>155.113497</v>
      </c>
      <c r="S226" s="90" t="n">
        <v>169.702137</v>
      </c>
      <c r="T226" s="0" t="n">
        <v>168.814998</v>
      </c>
      <c r="U226" s="0" t="n">
        <v>184.630347</v>
      </c>
      <c r="V226" s="0" t="n">
        <v>190.130589</v>
      </c>
    </row>
    <row r="227" customFormat="false" ht="14.4" hidden="false" customHeight="false" outlineLevel="0" collapsed="false">
      <c r="M227" s="31" t="n">
        <v>140.208552</v>
      </c>
      <c r="N227" s="0" t="n">
        <v>141.083811</v>
      </c>
      <c r="O227" s="0" t="n">
        <v>155.617209</v>
      </c>
      <c r="P227" s="0" t="n">
        <v>155.224377</v>
      </c>
      <c r="S227" s="90" t="n">
        <v>169.770645</v>
      </c>
      <c r="T227" s="0" t="n">
        <v>168.873408</v>
      </c>
      <c r="U227" s="0" t="n">
        <v>184.748256</v>
      </c>
      <c r="V227" s="0" t="n">
        <v>190.278792</v>
      </c>
    </row>
    <row r="228" customFormat="false" ht="14.4" hidden="false" customHeight="false" outlineLevel="0" collapsed="false">
      <c r="M228" s="31" t="n">
        <v>140.271714</v>
      </c>
      <c r="N228" s="0" t="n">
        <v>141.160239</v>
      </c>
      <c r="O228" s="0" t="n">
        <v>155.709477</v>
      </c>
      <c r="P228" s="0" t="n">
        <v>155.324565</v>
      </c>
      <c r="S228" s="90" t="n">
        <v>169.840935</v>
      </c>
      <c r="T228" s="0" t="n">
        <v>168.933501</v>
      </c>
      <c r="U228" s="0" t="n">
        <v>184.860918</v>
      </c>
      <c r="V228" s="0" t="n">
        <v>190.40769</v>
      </c>
    </row>
    <row r="229" customFormat="false" ht="14.4" hidden="false" customHeight="false" outlineLevel="0" collapsed="false">
      <c r="M229" s="31" t="n">
        <v>140.338242</v>
      </c>
      <c r="N229" s="0" t="n">
        <v>141.234489</v>
      </c>
      <c r="O229" s="0" t="n">
        <v>155.800458</v>
      </c>
      <c r="P229" s="0" t="n">
        <v>155.449998</v>
      </c>
      <c r="S229" s="90" t="n">
        <v>169.911126</v>
      </c>
      <c r="T229" s="0" t="n">
        <v>168.994089</v>
      </c>
      <c r="U229" s="0" t="n">
        <v>184.978332</v>
      </c>
      <c r="V229" s="0" t="n">
        <v>190.516293</v>
      </c>
    </row>
    <row r="230" customFormat="false" ht="14.4" hidden="false" customHeight="false" outlineLevel="0" collapsed="false">
      <c r="M230" s="31" t="n">
        <v>140.406156</v>
      </c>
      <c r="N230" s="0" t="n">
        <v>141.31161</v>
      </c>
      <c r="O230" s="0" t="n">
        <v>155.892033</v>
      </c>
      <c r="P230" s="0" t="n">
        <v>155.545533</v>
      </c>
      <c r="S230" s="90" t="n">
        <v>169.978248</v>
      </c>
      <c r="T230" s="0" t="n">
        <v>169.054974</v>
      </c>
      <c r="U230" s="0" t="n">
        <v>185.103072</v>
      </c>
      <c r="V230" s="0" t="n">
        <v>190.603413</v>
      </c>
    </row>
    <row r="231" customFormat="false" ht="14.4" hidden="false" customHeight="false" outlineLevel="0" collapsed="false">
      <c r="M231" s="31" t="n">
        <v>140.471892</v>
      </c>
      <c r="N231" s="0" t="n">
        <v>141.388632</v>
      </c>
      <c r="O231" s="0" t="n">
        <v>155.989845</v>
      </c>
      <c r="P231" s="0" t="n">
        <v>155.677302</v>
      </c>
      <c r="S231" s="90" t="n">
        <v>170.054082</v>
      </c>
      <c r="T231" s="0" t="n">
        <v>169.119225</v>
      </c>
      <c r="U231" s="0" t="n">
        <v>185.217318</v>
      </c>
      <c r="V231" s="0" t="n">
        <v>190.697562</v>
      </c>
    </row>
    <row r="232" customFormat="false" ht="14.4" hidden="false" customHeight="false" outlineLevel="0" collapsed="false">
      <c r="M232" s="31" t="n">
        <v>140.537727</v>
      </c>
      <c r="N232" s="0" t="n">
        <v>141.468426</v>
      </c>
      <c r="O232" s="0" t="n">
        <v>156.090429</v>
      </c>
      <c r="P232" s="0" t="n">
        <v>155.773233</v>
      </c>
      <c r="S232" s="90" t="n">
        <v>170.125956</v>
      </c>
      <c r="T232" s="0" t="n">
        <v>169.180902</v>
      </c>
      <c r="U232" s="0" t="n">
        <v>185.350869</v>
      </c>
      <c r="V232" s="0" t="n">
        <v>190.783692</v>
      </c>
    </row>
    <row r="233" customFormat="false" ht="14.4" hidden="false" customHeight="false" outlineLevel="0" collapsed="false">
      <c r="M233" s="31" t="n">
        <v>140.603958</v>
      </c>
      <c r="N233" s="0" t="n">
        <v>141.547527</v>
      </c>
      <c r="O233" s="0" t="n">
        <v>156.191706</v>
      </c>
      <c r="P233" s="0" t="n">
        <v>155.866788</v>
      </c>
      <c r="S233" s="90" t="n">
        <v>170.199612</v>
      </c>
      <c r="T233" s="0" t="n">
        <v>169.246737</v>
      </c>
      <c r="U233" s="0" t="n">
        <v>185.475114</v>
      </c>
      <c r="V233" s="0" t="n">
        <v>190.860219</v>
      </c>
    </row>
    <row r="234" customFormat="false" ht="14.4" hidden="false" customHeight="false" outlineLevel="0" collapsed="false">
      <c r="M234" s="31" t="n">
        <v>140.67306</v>
      </c>
      <c r="N234" s="0" t="n">
        <v>141.632766</v>
      </c>
      <c r="O234" s="0" t="n">
        <v>156.287637</v>
      </c>
      <c r="P234" s="0" t="n">
        <v>155.993607</v>
      </c>
      <c r="S234" s="90" t="n">
        <v>170.276634</v>
      </c>
      <c r="T234" s="0" t="n">
        <v>169.310394</v>
      </c>
      <c r="U234" s="0" t="n">
        <v>185.620842</v>
      </c>
      <c r="V234" s="0" t="n">
        <v>190.941597</v>
      </c>
    </row>
    <row r="235" customFormat="false" ht="14.4" hidden="false" customHeight="false" outlineLevel="0" collapsed="false">
      <c r="M235" s="31" t="n">
        <v>140.740974</v>
      </c>
      <c r="N235" s="0" t="n">
        <v>141.71652</v>
      </c>
      <c r="O235" s="0" t="n">
        <v>156.390894</v>
      </c>
      <c r="P235" s="0" t="n">
        <v>156.110724</v>
      </c>
      <c r="S235" s="90" t="n">
        <v>170.353656</v>
      </c>
      <c r="T235" s="0" t="n">
        <v>169.373061</v>
      </c>
      <c r="U235" s="0" t="n">
        <v>185.802507</v>
      </c>
      <c r="V235" s="0" t="n">
        <v>191.021787</v>
      </c>
    </row>
    <row r="236" customFormat="false" ht="14.4" hidden="false" customHeight="false" outlineLevel="0" collapsed="false">
      <c r="M236" s="31" t="n">
        <v>140.809185</v>
      </c>
      <c r="N236" s="0" t="n">
        <v>141.800571</v>
      </c>
      <c r="O236" s="0" t="n">
        <v>156.498309</v>
      </c>
      <c r="P236" s="0" t="n">
        <v>156.24081</v>
      </c>
      <c r="S236" s="90" t="n">
        <v>170.428203</v>
      </c>
      <c r="T236" s="0" t="n">
        <v>169.442559</v>
      </c>
      <c r="U236" s="0" t="n">
        <v>185.987934</v>
      </c>
      <c r="V236" s="0" t="n">
        <v>191.092374</v>
      </c>
    </row>
    <row r="237" customFormat="false" ht="14.4" hidden="false" customHeight="false" outlineLevel="0" collapsed="false">
      <c r="M237" s="31" t="n">
        <v>140.882148</v>
      </c>
      <c r="N237" s="0" t="n">
        <v>141.886899</v>
      </c>
      <c r="O237" s="0" t="n">
        <v>156.59622</v>
      </c>
      <c r="P237" s="0" t="n">
        <v>156.369609</v>
      </c>
      <c r="S237" s="90" t="n">
        <v>170.506017</v>
      </c>
      <c r="T237" s="0" t="n">
        <v>169.511166</v>
      </c>
      <c r="U237" s="0" t="n">
        <v>186.303942</v>
      </c>
      <c r="V237" s="0" t="n">
        <v>191.189493</v>
      </c>
    </row>
    <row r="238" customFormat="false" ht="14.4" hidden="false" customHeight="false" outlineLevel="0" collapsed="false">
      <c r="M238" s="31" t="n">
        <v>140.95224</v>
      </c>
      <c r="N238" s="0" t="n">
        <v>141.976395</v>
      </c>
      <c r="O238" s="0" t="n">
        <v>156.708684</v>
      </c>
      <c r="P238" s="0" t="n">
        <v>156.490686</v>
      </c>
      <c r="S238" s="90" t="n">
        <v>170.581653</v>
      </c>
      <c r="T238" s="0" t="n">
        <v>169.581753</v>
      </c>
      <c r="U238" s="0" t="n">
        <v>189.588069</v>
      </c>
      <c r="V238" s="0" t="n">
        <v>191.264931</v>
      </c>
    </row>
    <row r="239" customFormat="false" ht="14.4" hidden="false" customHeight="false" outlineLevel="0" collapsed="false">
      <c r="M239" s="31" t="n">
        <v>141.022629</v>
      </c>
      <c r="N239" s="0" t="n">
        <v>142.059357</v>
      </c>
      <c r="O239" s="0" t="n">
        <v>156.824811</v>
      </c>
      <c r="P239" s="0" t="n">
        <v>156.618792</v>
      </c>
      <c r="S239" s="90" t="n">
        <v>170.6562</v>
      </c>
      <c r="T239" s="0" t="n">
        <v>169.64937</v>
      </c>
      <c r="U239" s="0" t="n">
        <v>189.814779</v>
      </c>
      <c r="V239" s="0" t="n">
        <v>191.338191</v>
      </c>
    </row>
    <row r="240" customFormat="false" ht="14.4" hidden="false" customHeight="false" outlineLevel="0" collapsed="false">
      <c r="M240" s="31" t="n">
        <v>141.096582</v>
      </c>
      <c r="N240" s="0" t="n">
        <v>142.148853</v>
      </c>
      <c r="O240" s="0" t="n">
        <v>156.982518</v>
      </c>
      <c r="P240" s="0" t="n">
        <v>156.788379</v>
      </c>
      <c r="S240" s="90" t="n">
        <v>170.740746</v>
      </c>
      <c r="T240" s="0" t="n">
        <v>169.717185</v>
      </c>
      <c r="U240" s="0" t="n">
        <v>189.976248</v>
      </c>
      <c r="V240" s="0" t="n">
        <v>191.416698</v>
      </c>
    </row>
    <row r="241" customFormat="false" ht="14.4" hidden="false" customHeight="false" outlineLevel="0" collapsed="false">
      <c r="M241" s="31" t="n">
        <v>141.171228</v>
      </c>
      <c r="N241" s="0" t="n">
        <v>142.247259</v>
      </c>
      <c r="O241" s="0" t="n">
        <v>157.145472</v>
      </c>
      <c r="P241" s="0" t="n">
        <v>156.959352</v>
      </c>
      <c r="S241" s="90" t="n">
        <v>170.820441</v>
      </c>
      <c r="T241" s="0" t="n">
        <v>169.782525</v>
      </c>
      <c r="U241" s="0" t="n">
        <v>190.116135</v>
      </c>
      <c r="V241" s="0" t="n">
        <v>191.501838</v>
      </c>
    </row>
    <row r="242" customFormat="false" ht="14.4" hidden="false" customHeight="false" outlineLevel="0" collapsed="false">
      <c r="M242" s="31" t="n">
        <v>141.241518</v>
      </c>
      <c r="N242" s="0" t="n">
        <v>142.342596</v>
      </c>
      <c r="O242" s="0" t="n">
        <v>157.300407</v>
      </c>
      <c r="P242" s="0" t="n">
        <v>157.127553</v>
      </c>
      <c r="S242" s="90" t="n">
        <v>170.905086</v>
      </c>
      <c r="T242" s="0" t="n">
        <v>169.8543</v>
      </c>
      <c r="U242" s="0" t="n">
        <v>190.213551</v>
      </c>
      <c r="V242" s="0" t="n">
        <v>191.594205</v>
      </c>
    </row>
    <row r="243" customFormat="false" ht="14.4" hidden="false" customHeight="false" outlineLevel="0" collapsed="false">
      <c r="M243" s="31" t="n">
        <v>141.312204</v>
      </c>
      <c r="N243" s="0" t="n">
        <v>142.432092</v>
      </c>
      <c r="O243" s="0" t="n">
        <v>157.491279</v>
      </c>
      <c r="P243" s="0" t="n">
        <v>157.353273</v>
      </c>
      <c r="S243" s="90" t="n">
        <v>170.990325</v>
      </c>
      <c r="T243" s="0" t="n">
        <v>169.927065</v>
      </c>
      <c r="U243" s="0" t="n">
        <v>190.312947</v>
      </c>
      <c r="V243" s="0" t="n">
        <v>191.683998</v>
      </c>
    </row>
    <row r="244" customFormat="false" ht="14.4" hidden="false" customHeight="false" outlineLevel="0" collapsed="false">
      <c r="M244" s="31" t="n">
        <v>141.388929</v>
      </c>
      <c r="N244" s="0" t="n">
        <v>142.527528</v>
      </c>
      <c r="O244" s="0" t="n">
        <v>157.662945</v>
      </c>
      <c r="P244" s="0" t="n">
        <v>157.678785</v>
      </c>
      <c r="S244" s="90" t="n">
        <v>171.076851</v>
      </c>
      <c r="T244" s="0" t="n">
        <v>169.997058</v>
      </c>
      <c r="U244" s="0" t="n">
        <v>190.399077</v>
      </c>
      <c r="V244" s="0" t="n">
        <v>191.774781</v>
      </c>
    </row>
    <row r="245" customFormat="false" ht="14.4" hidden="false" customHeight="false" outlineLevel="0" collapsed="false">
      <c r="M245" s="31" t="n">
        <v>141.463773</v>
      </c>
      <c r="N245" s="0" t="n">
        <v>142.628904</v>
      </c>
      <c r="O245" s="0" t="n">
        <v>157.850055</v>
      </c>
      <c r="P245" s="0" t="n">
        <v>160.607304</v>
      </c>
      <c r="S245" s="90" t="n">
        <v>171.163575</v>
      </c>
      <c r="T245" s="0" t="n">
        <v>170.071704</v>
      </c>
      <c r="U245" s="0" t="n">
        <v>190.481148</v>
      </c>
      <c r="V245" s="0" t="n">
        <v>191.869821</v>
      </c>
    </row>
    <row r="246" customFormat="false" ht="14.4" hidden="false" customHeight="false" outlineLevel="0" collapsed="false">
      <c r="M246" s="31" t="n">
        <v>141.53832</v>
      </c>
      <c r="N246" s="0" t="n">
        <v>142.727013</v>
      </c>
      <c r="O246" s="0" t="n">
        <v>158.044887</v>
      </c>
      <c r="P246" s="0" t="n">
        <v>160.868466</v>
      </c>
      <c r="S246" s="90" t="n">
        <v>171.249309</v>
      </c>
      <c r="T246" s="0" t="n">
        <v>170.14437</v>
      </c>
      <c r="U246" s="0" t="n">
        <v>190.557774</v>
      </c>
      <c r="V246" s="0" t="n">
        <v>191.969613</v>
      </c>
    </row>
    <row r="247" customFormat="false" ht="14.4" hidden="false" customHeight="false" outlineLevel="0" collapsed="false">
      <c r="M247" s="31" t="n">
        <v>141.621876</v>
      </c>
      <c r="N247" s="0" t="n">
        <v>142.825815</v>
      </c>
      <c r="O247" s="0" t="n">
        <v>158.275854</v>
      </c>
      <c r="P247" s="0" t="n">
        <v>161.030727</v>
      </c>
      <c r="S247" s="90" t="n">
        <v>171.333063</v>
      </c>
      <c r="T247" s="0" t="n">
        <v>170.218026</v>
      </c>
      <c r="U247" s="0" t="n">
        <v>190.636281</v>
      </c>
      <c r="V247" s="0" t="n">
        <v>192.073563</v>
      </c>
    </row>
    <row r="248" customFormat="false" ht="14.4" hidden="false" customHeight="false" outlineLevel="0" collapsed="false">
      <c r="M248" s="31" t="n">
        <v>141.702165</v>
      </c>
      <c r="N248" s="0" t="n">
        <v>142.945308</v>
      </c>
      <c r="O248" s="0" t="n">
        <v>158.76927</v>
      </c>
      <c r="P248" s="0" t="n">
        <v>161.181108</v>
      </c>
      <c r="S248" s="90" t="n">
        <v>171.426123</v>
      </c>
      <c r="T248" s="0" t="n">
        <v>170.292672</v>
      </c>
      <c r="U248" s="0" t="n">
        <v>190.721322</v>
      </c>
      <c r="V248" s="0" t="n">
        <v>192.177909</v>
      </c>
    </row>
    <row r="249" customFormat="false" ht="14.4" hidden="false" customHeight="false" outlineLevel="0" collapsed="false">
      <c r="M249" s="31" t="n">
        <v>141.784335</v>
      </c>
      <c r="N249" s="0" t="n">
        <v>143.053812</v>
      </c>
      <c r="O249" s="0" t="n">
        <v>161.237538</v>
      </c>
      <c r="P249" s="0" t="n">
        <v>161.304858</v>
      </c>
      <c r="S249" s="90" t="n">
        <v>171.532944</v>
      </c>
      <c r="T249" s="0" t="n">
        <v>170.367615</v>
      </c>
      <c r="U249" s="0" t="n">
        <v>190.801215</v>
      </c>
      <c r="V249" s="0" t="n">
        <v>192.294531</v>
      </c>
    </row>
    <row r="250" customFormat="false" ht="14.4" hidden="false" customHeight="false" outlineLevel="0" collapsed="false">
      <c r="M250" s="31" t="n">
        <v>141.861456</v>
      </c>
      <c r="N250" s="0" t="n">
        <v>143.201124</v>
      </c>
      <c r="O250" s="0" t="n">
        <v>161.506719</v>
      </c>
      <c r="P250" s="0" t="n">
        <v>161.434647</v>
      </c>
      <c r="S250" s="90" t="n">
        <v>171.636993</v>
      </c>
      <c r="T250" s="0" t="n">
        <v>170.447211</v>
      </c>
      <c r="U250" s="0" t="n">
        <v>190.881306</v>
      </c>
      <c r="V250" s="0" t="n">
        <v>192.42036</v>
      </c>
    </row>
    <row r="251" customFormat="false" ht="14.4" hidden="false" customHeight="false" outlineLevel="0" collapsed="false">
      <c r="M251" s="31" t="n">
        <v>141.945309</v>
      </c>
      <c r="N251" s="0" t="n">
        <v>143.420607</v>
      </c>
      <c r="O251" s="0" t="n">
        <v>161.709867</v>
      </c>
      <c r="P251" s="0" t="n">
        <v>161.538498</v>
      </c>
      <c r="S251" s="90" t="n">
        <v>171.755397</v>
      </c>
      <c r="T251" s="0" t="n">
        <v>170.527995</v>
      </c>
      <c r="U251" s="0" t="n">
        <v>190.961694</v>
      </c>
      <c r="V251" s="0" t="n">
        <v>192.553812</v>
      </c>
    </row>
    <row r="252" customFormat="false" ht="14.4" hidden="false" customHeight="false" outlineLevel="0" collapsed="false">
      <c r="M252" s="31" t="n">
        <v>142.025103</v>
      </c>
      <c r="N252" s="0" t="n">
        <v>146.743047</v>
      </c>
      <c r="O252" s="0" t="n">
        <v>161.894997</v>
      </c>
      <c r="P252" s="0" t="n">
        <v>161.659971</v>
      </c>
      <c r="S252" s="90" t="n">
        <v>171.89667</v>
      </c>
      <c r="T252" s="0" t="n">
        <v>170.609175</v>
      </c>
      <c r="U252" s="0" t="n">
        <v>191.040696</v>
      </c>
      <c r="V252" s="0" t="n">
        <v>192.676473</v>
      </c>
    </row>
    <row r="253" customFormat="false" ht="14.4" hidden="false" customHeight="false" outlineLevel="0" collapsed="false">
      <c r="M253" s="31" t="n">
        <v>142.10163</v>
      </c>
      <c r="N253" s="0" t="n">
        <v>146.997081</v>
      </c>
      <c r="O253" s="0" t="n">
        <v>162.081909</v>
      </c>
      <c r="P253" s="0" t="n">
        <v>161.768871</v>
      </c>
      <c r="S253" s="90" t="n">
        <v>174.974481</v>
      </c>
      <c r="T253" s="0" t="n">
        <v>170.687484</v>
      </c>
      <c r="U253" s="0" t="n">
        <v>191.112966</v>
      </c>
      <c r="V253" s="0" t="n">
        <v>192.830814</v>
      </c>
    </row>
    <row r="254" customFormat="false" ht="14.4" hidden="false" customHeight="false" outlineLevel="0" collapsed="false">
      <c r="M254" s="31" t="n">
        <v>142.181226</v>
      </c>
      <c r="N254" s="0" t="n">
        <v>147.131028</v>
      </c>
      <c r="O254" s="0" t="n">
        <v>162.229914</v>
      </c>
      <c r="P254" s="0" t="n">
        <v>161.878068</v>
      </c>
      <c r="S254" s="90" t="n">
        <v>175.2003</v>
      </c>
      <c r="T254" s="0" t="n">
        <v>170.767575</v>
      </c>
      <c r="U254" s="0" t="n">
        <v>191.194245</v>
      </c>
      <c r="V254" s="0" t="n">
        <v>192.982185</v>
      </c>
    </row>
    <row r="255" customFormat="false" ht="14.4" hidden="false" customHeight="false" outlineLevel="0" collapsed="false">
      <c r="M255" s="31" t="n">
        <v>142.268445</v>
      </c>
      <c r="N255" s="0" t="n">
        <v>147.254877</v>
      </c>
      <c r="O255" s="0" t="n">
        <v>162.383859</v>
      </c>
      <c r="P255" s="0" t="n">
        <v>161.979246</v>
      </c>
      <c r="S255" s="90" t="n">
        <v>175.3191</v>
      </c>
      <c r="T255" s="0" t="n">
        <v>170.855091</v>
      </c>
      <c r="U255" s="0" t="n">
        <v>191.27691</v>
      </c>
      <c r="V255" s="0" t="n">
        <v>193.188897</v>
      </c>
    </row>
    <row r="256" customFormat="false" ht="14.4" hidden="false" customHeight="false" outlineLevel="0" collapsed="false">
      <c r="M256" s="31" t="n">
        <v>142.355862</v>
      </c>
      <c r="N256" s="0" t="n">
        <v>147.339522</v>
      </c>
      <c r="O256" s="0" t="n">
        <v>162.505926</v>
      </c>
      <c r="P256" s="0" t="n">
        <v>162.098046</v>
      </c>
      <c r="S256" s="90" t="n">
        <v>175.446117</v>
      </c>
      <c r="T256" s="0" t="n">
        <v>170.937855</v>
      </c>
      <c r="U256" s="0" t="n">
        <v>191.371356</v>
      </c>
      <c r="V256" s="0" t="n">
        <v>193.430358</v>
      </c>
    </row>
    <row r="257" customFormat="false" ht="14.4" hidden="false" customHeight="false" outlineLevel="0" collapsed="false">
      <c r="M257" s="31" t="n">
        <v>142.443576</v>
      </c>
      <c r="N257" s="0" t="n">
        <v>147.464757</v>
      </c>
      <c r="O257" s="0" t="n">
        <v>162.630369</v>
      </c>
      <c r="P257" s="0" t="n">
        <v>162.209916</v>
      </c>
      <c r="S257" s="90" t="n">
        <v>175.562343</v>
      </c>
      <c r="T257" s="0" t="n">
        <v>171.038538</v>
      </c>
      <c r="U257" s="0" t="n">
        <v>191.459664</v>
      </c>
      <c r="V257" s="0" t="n">
        <v>197.604396</v>
      </c>
    </row>
    <row r="258" customFormat="false" ht="14.4" hidden="false" customHeight="false" outlineLevel="0" collapsed="false">
      <c r="M258" s="31" t="n">
        <v>142.529904</v>
      </c>
      <c r="N258" s="0" t="n">
        <v>147.532572</v>
      </c>
      <c r="O258" s="0" t="n">
        <v>162.746892</v>
      </c>
      <c r="P258" s="0" t="n">
        <v>162.30852</v>
      </c>
      <c r="S258" s="90" t="n">
        <v>175.621743</v>
      </c>
      <c r="T258" s="0" t="n">
        <v>171.124569</v>
      </c>
      <c r="U258" s="0" t="n">
        <v>191.55807</v>
      </c>
      <c r="V258" s="0" t="n">
        <v>197.757747</v>
      </c>
    </row>
    <row r="259" customFormat="false" ht="14.4" hidden="false" customHeight="false" outlineLevel="0" collapsed="false">
      <c r="M259" s="31" t="n">
        <v>142.621875</v>
      </c>
      <c r="N259" s="0" t="n">
        <v>147.641274</v>
      </c>
      <c r="O259" s="0" t="n">
        <v>162.87183</v>
      </c>
      <c r="P259" s="0" t="n">
        <v>162.433656</v>
      </c>
      <c r="S259" s="90" t="n">
        <v>175.686588</v>
      </c>
      <c r="T259" s="0" t="n">
        <v>171.220104</v>
      </c>
      <c r="U259" s="0" t="n">
        <v>191.656476</v>
      </c>
      <c r="V259" s="0" t="n">
        <v>197.870112</v>
      </c>
    </row>
    <row r="260" customFormat="false" ht="14.4" hidden="false" customHeight="false" outlineLevel="0" collapsed="false">
      <c r="M260" s="31" t="s">
        <v>120</v>
      </c>
      <c r="N260" s="0" t="s">
        <v>120</v>
      </c>
      <c r="O260" s="0" t="s">
        <v>120</v>
      </c>
      <c r="P260" s="0" t="s">
        <v>120</v>
      </c>
      <c r="S260" s="90" t="s">
        <v>120</v>
      </c>
      <c r="T260" s="0" t="s">
        <v>120</v>
      </c>
      <c r="U260" s="0" t="s">
        <v>120</v>
      </c>
      <c r="V260" s="0" t="s">
        <v>120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&amp;L&amp;D&amp;C&amp;F&amp;R&amp;A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  <Company>Emory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2009-05-11T13:09:07Z</dcterms:created>
  <dc:creator>Angela Wenning</dc:creator>
  <dc:description/>
  <dc:language>en-US</dc:language>
  <cp:lastModifiedBy>Cengiz Gunay</cp:lastModifiedBy>
  <cp:lastPrinted>2009-05-22T17:02:10Z</cp:lastPrinted>
  <dcterms:modified xsi:type="dcterms:W3CDTF">2017-06-21T17:16:56Z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Emory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