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7E15C546-0DCD-495D-A1E0-94386B0892A5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Diagram1" sheetId="2" r:id="rId1"/>
    <sheet name="Lönelis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F14" i="1" s="1"/>
  <c r="E15" i="1"/>
  <c r="F15" i="1" s="1"/>
  <c r="E16" i="1"/>
  <c r="F16" i="1" s="1"/>
  <c r="E17" i="1"/>
  <c r="F17" i="1" s="1"/>
  <c r="E10" i="1"/>
  <c r="F10" i="1" s="1"/>
  <c r="F11" i="1"/>
  <c r="F12" i="1"/>
  <c r="F13" i="1"/>
  <c r="F18" i="1" l="1"/>
  <c r="F7" i="1"/>
  <c r="E18" i="1"/>
  <c r="G18" i="1" s="1"/>
</calcChain>
</file>

<file path=xl/sharedStrings.xml><?xml version="1.0" encoding="utf-8"?>
<sst xmlns="http://schemas.openxmlformats.org/spreadsheetml/2006/main" count="30" uniqueCount="27">
  <si>
    <t>Lönelista</t>
  </si>
  <si>
    <t>Lönejustering:</t>
  </si>
  <si>
    <t>Ny medianlön:</t>
  </si>
  <si>
    <t>Namn</t>
  </si>
  <si>
    <t>Avdelning</t>
  </si>
  <si>
    <t>Antal timmar</t>
  </si>
  <si>
    <t xml:space="preserve">Timlön </t>
  </si>
  <si>
    <t>Utbetalt</t>
  </si>
  <si>
    <t>Ny lön</t>
  </si>
  <si>
    <t>Ekonomi</t>
  </si>
  <si>
    <t>Peter</t>
  </si>
  <si>
    <t>Administration</t>
  </si>
  <si>
    <t>Jakob</t>
  </si>
  <si>
    <t>Personal</t>
  </si>
  <si>
    <t>Lisa</t>
  </si>
  <si>
    <t>Försäljning</t>
  </si>
  <si>
    <t>Anita</t>
  </si>
  <si>
    <t>Berit</t>
  </si>
  <si>
    <t>Ludwig</t>
  </si>
  <si>
    <t>Styrelsen</t>
  </si>
  <si>
    <t xml:space="preserve">Hur mycket högre är summan för "Ny lön" jämfört med "Utbetalt"? </t>
  </si>
  <si>
    <t>Roman</t>
  </si>
  <si>
    <t>Maria</t>
  </si>
  <si>
    <t>(Avrunda till hela kronor)</t>
  </si>
  <si>
    <t xml:space="preserve">Uppgift - Lägg in en summarad i tabellen och summera värdet för kolumnerna "Utbetalt" och "Ny lön". </t>
  </si>
  <si>
    <t>Summa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</si>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</sst>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r_-;\-* #,##0.00\ _k_r_-;_-* &quot;-&quot;??\ _k_r_-;_-@_-"/>
    <numFmt numFmtId="165" formatCode="0.0%"/>
    <numFmt numFmtId="166" formatCode="_-* #,##0\ _k_r_-;\-* #,##0\ _k_r_-;_-* &quot;-&quot;??\ _k_r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0" fontId="2" fillId="2" borderId="0" xfId="0" applyFont="1" applyFill="1" applyAlignment="1">
      <alignment horizontal="center"/>
    </xf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1" formatCode="0"/>
    </dxf>
    <dxf>
      <numFmt numFmtId="166" formatCode="_-* #,##0\ _k_r_-;\-* #,##0\ _k_r_-;_-* &quot;-&quot;??\ _k_r_-;_-@_-"/>
    </dxf>
    <dxf>
      <numFmt numFmtId="166" formatCode="_-* #,##0\ _k_r_-;\-* #,##0\ _k_r_-;_-* &quot;-&quot;??\ _k_r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Lönelista!$C$9</c:f>
              <c:strCache>
                <c:ptCount val="1"/>
                <c:pt idx="0">
                  <c:v>Antal timmar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Lönelista!$A$10:$B$17</c:f>
              <c:multiLvlStrCache>
                <c:ptCount val="8"/>
                <c:lvl>
                  <c:pt idx="0">
                    <c:v>Ekonomi</c:v>
                  </c:pt>
                  <c:pt idx="1">
                    <c:v>Administration</c:v>
                  </c:pt>
                  <c:pt idx="2">
                    <c:v>Personal</c:v>
                  </c:pt>
                  <c:pt idx="3">
                    <c:v>Försäljning</c:v>
                  </c:pt>
                  <c:pt idx="4">
                    <c:v>Försäljning</c:v>
                  </c:pt>
                  <c:pt idx="5">
                    <c:v>Ekonomi</c:v>
                  </c:pt>
                  <c:pt idx="6">
                    <c:v>Personal</c:v>
                  </c:pt>
                  <c:pt idx="7">
                    <c:v>Styrelsen</c:v>
                  </c:pt>
                </c:lvl>
                <c:lvl>
                  <c:pt idx="0">
                    <c:v>Maria</c:v>
                  </c:pt>
                  <c:pt idx="1">
                    <c:v>Peter</c:v>
                  </c:pt>
                  <c:pt idx="2">
                    <c:v>Jakob</c:v>
                  </c:pt>
                  <c:pt idx="3">
                    <c:v>Lisa</c:v>
                  </c:pt>
                  <c:pt idx="4">
                    <c:v>Anita</c:v>
                  </c:pt>
                  <c:pt idx="5">
                    <c:v>Berit</c:v>
                  </c:pt>
                  <c:pt idx="6">
                    <c:v>Roman</c:v>
                  </c:pt>
                  <c:pt idx="7">
                    <c:v>Ludwig</c:v>
                  </c:pt>
                </c:lvl>
              </c:multiLvlStrCache>
            </c:multiLvlStrRef>
          </c:cat>
          <c:val>
            <c:numRef>
              <c:f>Lönelista!$C$10:$C$17</c:f>
              <c:numCache>
                <c:formatCode>General</c:formatCode>
                <c:ptCount val="8"/>
                <c:pt idx="0">
                  <c:v>138</c:v>
                </c:pt>
                <c:pt idx="1">
                  <c:v>77</c:v>
                </c:pt>
                <c:pt idx="2">
                  <c:v>140</c:v>
                </c:pt>
                <c:pt idx="3">
                  <c:v>145</c:v>
                </c:pt>
                <c:pt idx="4">
                  <c:v>151</c:v>
                </c:pt>
                <c:pt idx="5">
                  <c:v>129</c:v>
                </c:pt>
                <c:pt idx="6">
                  <c:v>136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6-4B4C-9C02-E46659364549}"/>
            </c:ext>
          </c:extLst>
        </c:ser>
        <c:ser>
          <c:idx val="1"/>
          <c:order val="1"/>
          <c:tx>
            <c:strRef>
              <c:f>Lönelista!$D$9</c:f>
              <c:strCache>
                <c:ptCount val="1"/>
                <c:pt idx="0">
                  <c:v>Timlön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Lönelista!$A$10:$B$17</c:f>
              <c:multiLvlStrCache>
                <c:ptCount val="8"/>
                <c:lvl>
                  <c:pt idx="0">
                    <c:v>Ekonomi</c:v>
                  </c:pt>
                  <c:pt idx="1">
                    <c:v>Administration</c:v>
                  </c:pt>
                  <c:pt idx="2">
                    <c:v>Personal</c:v>
                  </c:pt>
                  <c:pt idx="3">
                    <c:v>Försäljning</c:v>
                  </c:pt>
                  <c:pt idx="4">
                    <c:v>Försäljning</c:v>
                  </c:pt>
                  <c:pt idx="5">
                    <c:v>Ekonomi</c:v>
                  </c:pt>
                  <c:pt idx="6">
                    <c:v>Personal</c:v>
                  </c:pt>
                  <c:pt idx="7">
                    <c:v>Styrelsen</c:v>
                  </c:pt>
                </c:lvl>
                <c:lvl>
                  <c:pt idx="0">
                    <c:v>Maria</c:v>
                  </c:pt>
                  <c:pt idx="1">
                    <c:v>Peter</c:v>
                  </c:pt>
                  <c:pt idx="2">
                    <c:v>Jakob</c:v>
                  </c:pt>
                  <c:pt idx="3">
                    <c:v>Lisa</c:v>
                  </c:pt>
                  <c:pt idx="4">
                    <c:v>Anita</c:v>
                  </c:pt>
                  <c:pt idx="5">
                    <c:v>Berit</c:v>
                  </c:pt>
                  <c:pt idx="6">
                    <c:v>Roman</c:v>
                  </c:pt>
                  <c:pt idx="7">
                    <c:v>Ludwig</c:v>
                  </c:pt>
                </c:lvl>
              </c:multiLvlStrCache>
            </c:multiLvlStrRef>
          </c:cat>
          <c:val>
            <c:numRef>
              <c:f>Lönelista!$D$10:$D$17</c:f>
              <c:numCache>
                <c:formatCode>0</c:formatCode>
                <c:ptCount val="8"/>
                <c:pt idx="0" formatCode="General">
                  <c:v>88</c:v>
                </c:pt>
                <c:pt idx="1">
                  <c:v>88.5</c:v>
                </c:pt>
                <c:pt idx="2">
                  <c:v>87.5</c:v>
                </c:pt>
                <c:pt idx="3" formatCode="General">
                  <c:v>95</c:v>
                </c:pt>
                <c:pt idx="4" formatCode="General">
                  <c:v>93</c:v>
                </c:pt>
                <c:pt idx="5" formatCode="General">
                  <c:v>98</c:v>
                </c:pt>
                <c:pt idx="6" formatCode="General">
                  <c:v>86</c:v>
                </c:pt>
                <c:pt idx="7" formatCode="General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6-4B4C-9C02-E46659364549}"/>
            </c:ext>
          </c:extLst>
        </c:ser>
        <c:ser>
          <c:idx val="2"/>
          <c:order val="2"/>
          <c:tx>
            <c:strRef>
              <c:f>Lönelista!$E$9</c:f>
              <c:strCache>
                <c:ptCount val="1"/>
                <c:pt idx="0">
                  <c:v>Utbetalt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Lönelista!$A$10:$B$17</c:f>
              <c:multiLvlStrCache>
                <c:ptCount val="8"/>
                <c:lvl>
                  <c:pt idx="0">
                    <c:v>Ekonomi</c:v>
                  </c:pt>
                  <c:pt idx="1">
                    <c:v>Administration</c:v>
                  </c:pt>
                  <c:pt idx="2">
                    <c:v>Personal</c:v>
                  </c:pt>
                  <c:pt idx="3">
                    <c:v>Försäljning</c:v>
                  </c:pt>
                  <c:pt idx="4">
                    <c:v>Försäljning</c:v>
                  </c:pt>
                  <c:pt idx="5">
                    <c:v>Ekonomi</c:v>
                  </c:pt>
                  <c:pt idx="6">
                    <c:v>Personal</c:v>
                  </c:pt>
                  <c:pt idx="7">
                    <c:v>Styrelsen</c:v>
                  </c:pt>
                </c:lvl>
                <c:lvl>
                  <c:pt idx="0">
                    <c:v>Maria</c:v>
                  </c:pt>
                  <c:pt idx="1">
                    <c:v>Peter</c:v>
                  </c:pt>
                  <c:pt idx="2">
                    <c:v>Jakob</c:v>
                  </c:pt>
                  <c:pt idx="3">
                    <c:v>Lisa</c:v>
                  </c:pt>
                  <c:pt idx="4">
                    <c:v>Anita</c:v>
                  </c:pt>
                  <c:pt idx="5">
                    <c:v>Berit</c:v>
                  </c:pt>
                  <c:pt idx="6">
                    <c:v>Roman</c:v>
                  </c:pt>
                  <c:pt idx="7">
                    <c:v>Ludwig</c:v>
                  </c:pt>
                </c:lvl>
              </c:multiLvlStrCache>
            </c:multiLvlStrRef>
          </c:cat>
          <c:val>
            <c:numRef>
              <c:f>Lönelista!$E$10:$E$17</c:f>
              <c:numCache>
                <c:formatCode>_-* #,##0\ _k_r_-;\-* #,##0\ _k_r_-;_-* "-"??\ _k_r_-;_-@_-</c:formatCode>
                <c:ptCount val="8"/>
                <c:pt idx="0">
                  <c:v>12144</c:v>
                </c:pt>
                <c:pt idx="1">
                  <c:v>6814.5</c:v>
                </c:pt>
                <c:pt idx="2">
                  <c:v>12250</c:v>
                </c:pt>
                <c:pt idx="3">
                  <c:v>13775</c:v>
                </c:pt>
                <c:pt idx="4">
                  <c:v>14043</c:v>
                </c:pt>
                <c:pt idx="5">
                  <c:v>12642</c:v>
                </c:pt>
                <c:pt idx="6">
                  <c:v>11696</c:v>
                </c:pt>
                <c:pt idx="7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6-4B4C-9C02-E46659364549}"/>
            </c:ext>
          </c:extLst>
        </c:ser>
        <c:ser>
          <c:idx val="3"/>
          <c:order val="3"/>
          <c:tx>
            <c:strRef>
              <c:f>Lönelista!$F$9</c:f>
              <c:strCache>
                <c:ptCount val="1"/>
                <c:pt idx="0">
                  <c:v>Ny lön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Lönelista!$A$10:$B$17</c:f>
              <c:multiLvlStrCache>
                <c:ptCount val="8"/>
                <c:lvl>
                  <c:pt idx="0">
                    <c:v>Ekonomi</c:v>
                  </c:pt>
                  <c:pt idx="1">
                    <c:v>Administration</c:v>
                  </c:pt>
                  <c:pt idx="2">
                    <c:v>Personal</c:v>
                  </c:pt>
                  <c:pt idx="3">
                    <c:v>Försäljning</c:v>
                  </c:pt>
                  <c:pt idx="4">
                    <c:v>Försäljning</c:v>
                  </c:pt>
                  <c:pt idx="5">
                    <c:v>Ekonomi</c:v>
                  </c:pt>
                  <c:pt idx="6">
                    <c:v>Personal</c:v>
                  </c:pt>
                  <c:pt idx="7">
                    <c:v>Styrelsen</c:v>
                  </c:pt>
                </c:lvl>
                <c:lvl>
                  <c:pt idx="0">
                    <c:v>Maria</c:v>
                  </c:pt>
                  <c:pt idx="1">
                    <c:v>Peter</c:v>
                  </c:pt>
                  <c:pt idx="2">
                    <c:v>Jakob</c:v>
                  </c:pt>
                  <c:pt idx="3">
                    <c:v>Lisa</c:v>
                  </c:pt>
                  <c:pt idx="4">
                    <c:v>Anita</c:v>
                  </c:pt>
                  <c:pt idx="5">
                    <c:v>Berit</c:v>
                  </c:pt>
                  <c:pt idx="6">
                    <c:v>Roman</c:v>
                  </c:pt>
                  <c:pt idx="7">
                    <c:v>Ludwig</c:v>
                  </c:pt>
                </c:lvl>
              </c:multiLvlStrCache>
            </c:multiLvlStrRef>
          </c:cat>
          <c:val>
            <c:numRef>
              <c:f>Lönelista!$F$10:$F$17</c:f>
              <c:numCache>
                <c:formatCode>_-* #,##0\ _k_r_-;\-* #,##0\ _k_r_-;_-* "-"??\ _k_r_-;_-@_-</c:formatCode>
                <c:ptCount val="8"/>
                <c:pt idx="0">
                  <c:v>12569.039999999999</c:v>
                </c:pt>
                <c:pt idx="1">
                  <c:v>7053.0074999999997</c:v>
                </c:pt>
                <c:pt idx="2">
                  <c:v>12678.749999999998</c:v>
                </c:pt>
                <c:pt idx="3">
                  <c:v>14257.124999999998</c:v>
                </c:pt>
                <c:pt idx="4">
                  <c:v>14534.504999999999</c:v>
                </c:pt>
                <c:pt idx="5">
                  <c:v>13084.47</c:v>
                </c:pt>
                <c:pt idx="6">
                  <c:v>12105.359999999999</c:v>
                </c:pt>
                <c:pt idx="7">
                  <c:v>2163.1499999999996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6-4B4C-9C02-E46659364549}"/>
            </c:ext>
          </c:extLst>
        </c:ser>
        <c:ser>
          <c:idx val="4"/>
          <c:order val="4"/>
          <c:tx>
            <c:strRef>
              <c:f>Lönelista!$G$9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Lönelista!$A$10:$B$17</c:f>
              <c:multiLvlStrCache>
                <c:ptCount val="8"/>
                <c:lvl>
                  <c:pt idx="0">
                    <c:v>Ekonomi</c:v>
                  </c:pt>
                  <c:pt idx="1">
                    <c:v>Administration</c:v>
                  </c:pt>
                  <c:pt idx="2">
                    <c:v>Personal</c:v>
                  </c:pt>
                  <c:pt idx="3">
                    <c:v>Försäljning</c:v>
                  </c:pt>
                  <c:pt idx="4">
                    <c:v>Försäljning</c:v>
                  </c:pt>
                  <c:pt idx="5">
                    <c:v>Ekonomi</c:v>
                  </c:pt>
                  <c:pt idx="6">
                    <c:v>Personal</c:v>
                  </c:pt>
                  <c:pt idx="7">
                    <c:v>Styrelsen</c:v>
                  </c:pt>
                </c:lvl>
                <c:lvl>
                  <c:pt idx="0">
                    <c:v>Maria</c:v>
                  </c:pt>
                  <c:pt idx="1">
                    <c:v>Peter</c:v>
                  </c:pt>
                  <c:pt idx="2">
                    <c:v>Jakob</c:v>
                  </c:pt>
                  <c:pt idx="3">
                    <c:v>Lisa</c:v>
                  </c:pt>
                  <c:pt idx="4">
                    <c:v>Anita</c:v>
                  </c:pt>
                  <c:pt idx="5">
                    <c:v>Berit</c:v>
                  </c:pt>
                  <c:pt idx="6">
                    <c:v>Roman</c:v>
                  </c:pt>
                  <c:pt idx="7">
                    <c:v>Ludwig</c:v>
                  </c:pt>
                </c:lvl>
              </c:multiLvlStrCache>
            </c:multiLvlStrRef>
          </c:cat>
          <c:val>
            <c:numRef>
              <c:f>Lönelista!$G$10:$G$17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511-441A-B60E-AACA89C8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41832"/>
        <c:axId val="430342160"/>
      </c:barChart>
      <c:catAx>
        <c:axId val="43034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2160"/>
        <c:crosses val="autoZero"/>
        <c:auto val="1"/>
        <c:lblAlgn val="ctr"/>
        <c:lblOffset val="100"/>
        <c:noMultiLvlLbl val="0"/>
      </c:catAx>
      <c:valAx>
        <c:axId val="4303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9:G18" totalsRowCount="1" headerRowDxfId="3">
  <autoFilter ref="A9:G17" xr:uid="{00000000-0009-0000-0100-000001000000}"/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Antal timmar"/>
    <tableColumn id="4" xr3:uid="{00000000-0010-0000-0000-000004000000}" name="Timlön "/>
    <tableColumn id="5" xr3:uid="{00000000-0010-0000-0000-000005000000}" name="Utbetalt" totalsRowFunction="sum" dataDxfId="2">
      <calculatedColumnFormula>Tabell1[[#This Row],[Timlön ]]*Tabell1[[#This Row],[Antal timmar]]</calculatedColumnFormula>
    </tableColumn>
    <tableColumn id="6" xr3:uid="{00000000-0010-0000-0000-000006000000}" name="Ny lön" totalsRowFunction="sum" dataDxfId="1" totalsRowDxfId="0">
      <calculatedColumnFormula>Tabell1[[#This Row],[Utbetalt]]*(1+$F$6)</calculatedColumnFormula>
    </tableColumn>
    <tableColumn id="7" xr3:uid="{830B19E9-F2B6-4C5C-8A6C-20F35F4A7938}" name="Column1" totalsRowFunction="custom">
      <totalsRowFormula>Tabell1[[#Totals],[Utbetalt]]-Tabell1[[#Totals],[Ny lön]]</totalsRow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topLeftCell="A7" zoomScale="110" zoomScaleNormal="110" workbookViewId="0">
      <selection activeCell="C24" sqref="C24"/>
    </sheetView>
  </sheetViews>
  <sheetFormatPr defaultRowHeight="14.4" x14ac:dyDescent="0.3"/>
  <cols>
    <col min="1" max="1" width="8.21875" bestFit="1" customWidth="1"/>
    <col min="2" max="2" width="12.109375" bestFit="1" customWidth="1"/>
    <col min="3" max="3" width="13.6640625" customWidth="1"/>
    <col min="4" max="4" width="8.77734375" customWidth="1"/>
    <col min="5" max="6" width="12.109375" bestFit="1" customWidth="1"/>
  </cols>
  <sheetData>
    <row r="1" spans="1:7" x14ac:dyDescent="0.3">
      <c r="A1" t="s">
        <v>24</v>
      </c>
    </row>
    <row r="2" spans="1:7" x14ac:dyDescent="0.3">
      <c r="A2" t="s">
        <v>20</v>
      </c>
    </row>
    <row r="3" spans="1:7" x14ac:dyDescent="0.3">
      <c r="A3" t="s">
        <v>23</v>
      </c>
    </row>
    <row r="5" spans="1:7" x14ac:dyDescent="0.3">
      <c r="A5" s="5" t="s">
        <v>0</v>
      </c>
      <c r="B5" s="5"/>
      <c r="C5" s="5"/>
      <c r="D5" s="5"/>
      <c r="E5" s="5"/>
      <c r="F5" s="5"/>
    </row>
    <row r="6" spans="1:7" x14ac:dyDescent="0.3">
      <c r="E6" t="s">
        <v>1</v>
      </c>
      <c r="F6" s="3">
        <v>3.5000000000000003E-2</v>
      </c>
    </row>
    <row r="7" spans="1:7" x14ac:dyDescent="0.3">
      <c r="E7" t="s">
        <v>2</v>
      </c>
      <c r="F7" s="2">
        <f>MEDIAN(Tabell1[Ny lön])</f>
        <v>12623.894999999999</v>
      </c>
    </row>
    <row r="9" spans="1:7" x14ac:dyDescent="0.3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26</v>
      </c>
    </row>
    <row r="10" spans="1:7" x14ac:dyDescent="0.3">
      <c r="A10" t="s">
        <v>22</v>
      </c>
      <c r="B10" t="s">
        <v>9</v>
      </c>
      <c r="C10">
        <v>138</v>
      </c>
      <c r="D10">
        <v>88</v>
      </c>
      <c r="E10" s="4">
        <f>Tabell1[[#This Row],[Timlön ]]*Tabell1[[#This Row],[Antal timmar]]</f>
        <v>12144</v>
      </c>
      <c r="F10" s="4">
        <f>Tabell1[[#This Row],[Utbetalt]]*(1+$F$6)</f>
        <v>12569.039999999999</v>
      </c>
    </row>
    <row r="11" spans="1:7" x14ac:dyDescent="0.3">
      <c r="A11" t="s">
        <v>10</v>
      </c>
      <c r="B11" t="s">
        <v>11</v>
      </c>
      <c r="C11">
        <v>77</v>
      </c>
      <c r="D11" s="2">
        <v>88.5</v>
      </c>
      <c r="E11" s="4">
        <f>Tabell1[[#This Row],[Timlön ]]*Tabell1[[#This Row],[Antal timmar]]</f>
        <v>6814.5</v>
      </c>
      <c r="F11" s="4">
        <f>Tabell1[[#This Row],[Utbetalt]]*(1+$F$6)</f>
        <v>7053.0074999999997</v>
      </c>
    </row>
    <row r="12" spans="1:7" x14ac:dyDescent="0.3">
      <c r="A12" t="s">
        <v>12</v>
      </c>
      <c r="B12" t="s">
        <v>13</v>
      </c>
      <c r="C12">
        <v>140</v>
      </c>
      <c r="D12" s="2">
        <v>87.5</v>
      </c>
      <c r="E12" s="4">
        <f>Tabell1[[#This Row],[Timlön ]]*Tabell1[[#This Row],[Antal timmar]]</f>
        <v>12250</v>
      </c>
      <c r="F12" s="4">
        <f>Tabell1[[#This Row],[Utbetalt]]*(1+$F$6)</f>
        <v>12678.749999999998</v>
      </c>
    </row>
    <row r="13" spans="1:7" x14ac:dyDescent="0.3">
      <c r="A13" t="s">
        <v>14</v>
      </c>
      <c r="B13" t="s">
        <v>15</v>
      </c>
      <c r="C13">
        <v>145</v>
      </c>
      <c r="D13">
        <v>95</v>
      </c>
      <c r="E13" s="4">
        <f>Tabell1[[#This Row],[Timlön ]]*Tabell1[[#This Row],[Antal timmar]]</f>
        <v>13775</v>
      </c>
      <c r="F13" s="4">
        <f>Tabell1[[#This Row],[Utbetalt]]*(1+$F$6)</f>
        <v>14257.124999999998</v>
      </c>
    </row>
    <row r="14" spans="1:7" x14ac:dyDescent="0.3">
      <c r="A14" t="s">
        <v>16</v>
      </c>
      <c r="B14" t="s">
        <v>15</v>
      </c>
      <c r="C14">
        <v>151</v>
      </c>
      <c r="D14">
        <v>93</v>
      </c>
      <c r="E14" s="4">
        <f>Tabell1[[#This Row],[Timlön ]]*Tabell1[[#This Row],[Antal timmar]]</f>
        <v>14043</v>
      </c>
      <c r="F14" s="4">
        <f>Tabell1[[#This Row],[Utbetalt]]*(1+$F$6)</f>
        <v>14534.504999999999</v>
      </c>
    </row>
    <row r="15" spans="1:7" x14ac:dyDescent="0.3">
      <c r="A15" t="s">
        <v>17</v>
      </c>
      <c r="B15" t="s">
        <v>9</v>
      </c>
      <c r="C15">
        <v>129</v>
      </c>
      <c r="D15">
        <v>98</v>
      </c>
      <c r="E15" s="4">
        <f>Tabell1[[#This Row],[Timlön ]]*Tabell1[[#This Row],[Antal timmar]]</f>
        <v>12642</v>
      </c>
      <c r="F15" s="4">
        <f>Tabell1[[#This Row],[Utbetalt]]*(1+$F$6)</f>
        <v>13084.47</v>
      </c>
    </row>
    <row r="16" spans="1:7" x14ac:dyDescent="0.3">
      <c r="A16" t="s">
        <v>21</v>
      </c>
      <c r="B16" t="s">
        <v>13</v>
      </c>
      <c r="C16">
        <v>136</v>
      </c>
      <c r="D16">
        <v>86</v>
      </c>
      <c r="E16" s="4">
        <f>Tabell1[[#This Row],[Timlön ]]*Tabell1[[#This Row],[Antal timmar]]</f>
        <v>11696</v>
      </c>
      <c r="F16" s="4">
        <f>Tabell1[[#This Row],[Utbetalt]]*(1+$F$6)</f>
        <v>12105.359999999999</v>
      </c>
    </row>
    <row r="17" spans="1:7" x14ac:dyDescent="0.3">
      <c r="A17" t="s">
        <v>18</v>
      </c>
      <c r="B17" t="s">
        <v>19</v>
      </c>
      <c r="C17">
        <v>22</v>
      </c>
      <c r="D17">
        <v>95</v>
      </c>
      <c r="E17" s="4">
        <f>Tabell1[[#This Row],[Timlön ]]*Tabell1[[#This Row],[Antal timmar]]</f>
        <v>2090</v>
      </c>
      <c r="F17" s="4">
        <f>Tabell1[[#This Row],[Utbetalt]]*(1+$F$6)</f>
        <v>2163.1499999999996</v>
      </c>
    </row>
    <row r="18" spans="1:7" x14ac:dyDescent="0.3">
      <c r="A18" t="s">
        <v>25</v>
      </c>
      <c r="E18" s="6">
        <f>SUBTOTAL(109,Tabell1[Utbetalt])</f>
        <v>85454.5</v>
      </c>
      <c r="F18" s="2">
        <f>SUBTOTAL(109,Tabell1[Ny lön])</f>
        <v>88445.407499999987</v>
      </c>
      <c r="G18">
        <f>Tabell1[[#Totals],[Utbetalt]]-Tabell1[[#Totals],[Ny lön]]</f>
        <v>-2990.9074999999866</v>
      </c>
    </row>
  </sheetData>
  <mergeCells count="1">
    <mergeCell ref="A5:F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Lönelista</vt:lpstr>
      <vt:lpstr>Diagram1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Persson</dc:creator>
  <cp:lastModifiedBy>Xingrong Zong</cp:lastModifiedBy>
  <dcterms:created xsi:type="dcterms:W3CDTF">2016-10-17T20:00:02Z</dcterms:created>
  <dcterms:modified xsi:type="dcterms:W3CDTF">2024-03-08T21:08:39Z</dcterms:modified>
</cp:coreProperties>
</file>