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IMEDIA\Downloads\"/>
    </mc:Choice>
  </mc:AlternateContent>
  <xr:revisionPtr revIDLastSave="0" documentId="8_{965D2365-72FB-4F80-8706-7D96365EC583}" xr6:coauthVersionLast="47" xr6:coauthVersionMax="47" xr10:uidLastSave="{00000000-0000-0000-0000-000000000000}"/>
  <bookViews>
    <workbookView xWindow="-120" yWindow="-120" windowWidth="21840" windowHeight="13140" xr2:uid="{B33B4235-42E5-49B2-BDA2-0C2ED304C0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5" i="1"/>
  <c r="J6" i="1" s="1"/>
  <c r="J7" i="1" s="1"/>
  <c r="J8" i="1" s="1"/>
  <c r="J9" i="1" s="1"/>
  <c r="M6" i="1"/>
  <c r="M7" i="1"/>
  <c r="M8" i="1"/>
  <c r="M9" i="1"/>
  <c r="M5" i="1"/>
  <c r="N5" i="1" s="1"/>
  <c r="N9" i="1" l="1"/>
  <c r="N8" i="1"/>
  <c r="N7" i="1"/>
  <c r="N6" i="1"/>
  <c r="O5" i="1"/>
  <c r="P6" i="1"/>
  <c r="P7" i="1"/>
  <c r="I5" i="1"/>
  <c r="J13" i="1"/>
  <c r="O6" i="1" s="1"/>
  <c r="H10" i="1"/>
  <c r="I7" i="1" s="1"/>
  <c r="I9" i="1"/>
  <c r="L9" i="1" s="1"/>
  <c r="L7" i="1" l="1"/>
  <c r="P8" i="1"/>
  <c r="I8" i="1"/>
  <c r="P5" i="1"/>
  <c r="O7" i="1"/>
  <c r="J15" i="1" s="1"/>
  <c r="I6" i="1"/>
  <c r="P9" i="1"/>
  <c r="O8" i="1"/>
  <c r="O9" i="1"/>
  <c r="K5" i="1"/>
  <c r="L5" i="1"/>
  <c r="Q9" i="1" l="1"/>
  <c r="Q7" i="1"/>
  <c r="Q6" i="1"/>
  <c r="Q5" i="1"/>
  <c r="Q8" i="1"/>
  <c r="K6" i="1"/>
  <c r="K7" i="1" s="1"/>
  <c r="K8" i="1" s="1"/>
  <c r="K9" i="1" s="1"/>
  <c r="L6" i="1"/>
  <c r="L10" i="1" s="1"/>
  <c r="I10" i="1"/>
  <c r="L8" i="1"/>
  <c r="J16" i="1"/>
  <c r="J17" i="1" l="1"/>
</calcChain>
</file>

<file path=xl/sharedStrings.xml><?xml version="1.0" encoding="utf-8"?>
<sst xmlns="http://schemas.openxmlformats.org/spreadsheetml/2006/main" count="19" uniqueCount="16">
  <si>
    <t>Asimetria</t>
  </si>
  <si>
    <t>Mo</t>
  </si>
  <si>
    <t>Promedio</t>
  </si>
  <si>
    <t>Desviacion</t>
  </si>
  <si>
    <t>fi * xi</t>
  </si>
  <si>
    <t>xi</t>
  </si>
  <si>
    <t>fi</t>
  </si>
  <si>
    <t>lim sup</t>
  </si>
  <si>
    <t>lim inf</t>
  </si>
  <si>
    <t>Curtosis</t>
  </si>
  <si>
    <t>Platicurtica</t>
  </si>
  <si>
    <t>fr</t>
  </si>
  <si>
    <t>F</t>
  </si>
  <si>
    <t>Fr</t>
  </si>
  <si>
    <t>fr%</t>
  </si>
  <si>
    <t>Cola hacia la derecha, x̄ &gt;= mediana &gt;=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</si>
</sst>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62E426A-F2B4-88E6-056F-BA734FBF5F31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57150</xdr:colOff>
      <xdr:row>19</xdr:row>
      <xdr:rowOff>133350</xdr:rowOff>
    </xdr:from>
    <xdr:to>
      <xdr:col>14</xdr:col>
      <xdr:colOff>36400</xdr:colOff>
      <xdr:row>32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99E553-0E87-988A-7D3B-A203E9AC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752850"/>
          <a:ext cx="550375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C4A-D610-40AB-B672-3A75FCF0BF10}">
  <dimension ref="F4:Q17"/>
  <sheetViews>
    <sheetView tabSelected="1" topLeftCell="C10" zoomScaleNormal="100" workbookViewId="0">
      <selection activeCell="O25" sqref="O25"/>
    </sheetView>
  </sheetViews>
  <sheetFormatPr baseColWidth="10" defaultRowHeight="15" x14ac:dyDescent="0.25"/>
  <cols>
    <col min="9" max="9" width="11.7109375" bestFit="1" customWidth="1"/>
    <col min="10" max="10" width="14" bestFit="1" customWidth="1"/>
  </cols>
  <sheetData>
    <row r="4" spans="6:17" x14ac:dyDescent="0.25">
      <c r="F4" s="1" t="s">
        <v>8</v>
      </c>
      <c r="G4" s="1" t="s">
        <v>7</v>
      </c>
      <c r="H4" s="1" t="s">
        <v>6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5</v>
      </c>
      <c r="N4" s="1" t="s">
        <v>4</v>
      </c>
      <c r="O4" s="1" t="s">
        <v>3</v>
      </c>
      <c r="P4" s="1" t="s">
        <v>0</v>
      </c>
      <c r="Q4" s="1" t="s">
        <v>9</v>
      </c>
    </row>
    <row r="5" spans="6:17" x14ac:dyDescent="0.25">
      <c r="F5" s="1">
        <v>0</v>
      </c>
      <c r="G5" s="1">
        <v>20</v>
      </c>
      <c r="H5" s="1">
        <v>11</v>
      </c>
      <c r="I5" s="1">
        <f>H5/$H$10</f>
        <v>0.22916666666666666</v>
      </c>
      <c r="J5" s="1">
        <f>SUM(H5)</f>
        <v>11</v>
      </c>
      <c r="K5" s="1">
        <f>SUM(I5)</f>
        <v>0.22916666666666666</v>
      </c>
      <c r="L5" s="1">
        <f>I5*100</f>
        <v>22.916666666666664</v>
      </c>
      <c r="M5" s="1">
        <f>(G5+F5)/2</f>
        <v>10</v>
      </c>
      <c r="N5" s="1">
        <f>H5*M5</f>
        <v>110</v>
      </c>
      <c r="O5" s="1">
        <f>+((M5-J13)^2)*H5</f>
        <v>7106.0763888888878</v>
      </c>
      <c r="P5" s="1">
        <f>+(M5-J13)^3*H5</f>
        <v>-180612.77488425921</v>
      </c>
      <c r="Q5" s="1">
        <f>+((M5-$J$13)^4*H5)/(48*J15^4)-3</f>
        <v>-2.5710154057078372</v>
      </c>
    </row>
    <row r="6" spans="6:17" x14ac:dyDescent="0.25">
      <c r="F6" s="1">
        <v>20</v>
      </c>
      <c r="G6" s="1">
        <v>40</v>
      </c>
      <c r="H6" s="1">
        <v>23</v>
      </c>
      <c r="I6" s="1">
        <f t="shared" ref="I6:I9" si="0">H6/$H$10</f>
        <v>0.47916666666666669</v>
      </c>
      <c r="J6" s="1">
        <f>SUM(H6+J5)</f>
        <v>34</v>
      </c>
      <c r="K6" s="1">
        <f>SUM(I6,K5)</f>
        <v>0.70833333333333337</v>
      </c>
      <c r="L6" s="1">
        <f t="shared" ref="L6:L9" si="1">I6*100</f>
        <v>47.916666666666671</v>
      </c>
      <c r="M6" s="1">
        <f>(G6+F6)/2</f>
        <v>30</v>
      </c>
      <c r="N6" s="1">
        <f>H6*M6</f>
        <v>690</v>
      </c>
      <c r="O6" s="1">
        <f>+((M6-J13)^2)*H6</f>
        <v>674.82638888888835</v>
      </c>
      <c r="P6" s="1">
        <f>+(M6-J13)^3*H6</f>
        <v>-3655.3096064814767</v>
      </c>
      <c r="Q6" s="1">
        <f>+((M6-$J$13)^4*H6)/(48*J15^4)-3</f>
        <v>-2.9981497478560577</v>
      </c>
    </row>
    <row r="7" spans="6:17" x14ac:dyDescent="0.25">
      <c r="F7" s="1">
        <v>40</v>
      </c>
      <c r="G7" s="1">
        <v>60</v>
      </c>
      <c r="H7" s="1">
        <v>6</v>
      </c>
      <c r="I7" s="1">
        <f t="shared" si="0"/>
        <v>0.125</v>
      </c>
      <c r="J7" s="1">
        <f>SUM(H7+J6)</f>
        <v>40</v>
      </c>
      <c r="K7" s="1">
        <f>SUM(I7,K6)</f>
        <v>0.83333333333333337</v>
      </c>
      <c r="L7" s="1">
        <f t="shared" si="1"/>
        <v>12.5</v>
      </c>
      <c r="M7" s="1">
        <f>(G7+F7)/2</f>
        <v>50</v>
      </c>
      <c r="N7" s="1">
        <f>H7*M7</f>
        <v>300</v>
      </c>
      <c r="O7" s="1">
        <f>+((M7-J13)^2)*H7</f>
        <v>1276.041666666667</v>
      </c>
      <c r="P7" s="1">
        <f>+(M7-J13)^3*H7</f>
        <v>18608.94097222223</v>
      </c>
      <c r="Q7" s="1">
        <f>+((M7-$J$13)^4*H7)/(48*J15^4)-3</f>
        <v>-2.9746397752163984</v>
      </c>
    </row>
    <row r="8" spans="6:17" x14ac:dyDescent="0.25">
      <c r="F8" s="1">
        <v>60</v>
      </c>
      <c r="G8" s="1">
        <v>80</v>
      </c>
      <c r="H8" s="1">
        <v>6</v>
      </c>
      <c r="I8" s="1">
        <f t="shared" si="0"/>
        <v>0.125</v>
      </c>
      <c r="J8" s="1">
        <f>SUM(H8,J7)</f>
        <v>46</v>
      </c>
      <c r="K8" s="1">
        <f>SUM(I8,K7)</f>
        <v>0.95833333333333337</v>
      </c>
      <c r="L8" s="1">
        <f t="shared" si="1"/>
        <v>12.5</v>
      </c>
      <c r="M8" s="1">
        <f>(G8+F8)/2</f>
        <v>70</v>
      </c>
      <c r="N8" s="1">
        <f>H8*M8</f>
        <v>420</v>
      </c>
      <c r="O8" s="1">
        <f>+((M8-J13)^2)*H8</f>
        <v>7176.0416666666679</v>
      </c>
      <c r="P8" s="1">
        <f>+(M8-J13)^3*H8</f>
        <v>248171.44097222225</v>
      </c>
      <c r="Q8" s="1">
        <f>+((M8-$J$13)^4*H8)/(48*J15^4)-3</f>
        <v>-2.197965055618615</v>
      </c>
    </row>
    <row r="9" spans="6:17" x14ac:dyDescent="0.25">
      <c r="F9" s="1">
        <v>80</v>
      </c>
      <c r="G9" s="1">
        <v>100</v>
      </c>
      <c r="H9" s="1">
        <v>2</v>
      </c>
      <c r="I9" s="1">
        <f t="shared" si="0"/>
        <v>4.1666666666666664E-2</v>
      </c>
      <c r="J9" s="1">
        <f>SUM(H9,J8)</f>
        <v>48</v>
      </c>
      <c r="K9" s="1">
        <f>SUM(I9,K8)</f>
        <v>1</v>
      </c>
      <c r="L9" s="1">
        <f t="shared" si="1"/>
        <v>4.1666666666666661</v>
      </c>
      <c r="M9" s="1">
        <f>(G9+F9)/2</f>
        <v>90</v>
      </c>
      <c r="N9" s="1">
        <f>H9*M9</f>
        <v>180</v>
      </c>
      <c r="O9" s="1">
        <f>+((M9-J13)^2)*H9</f>
        <v>5958.6805555555557</v>
      </c>
      <c r="P9" s="1">
        <f>+(M9-J13)^3*H9</f>
        <v>325244.64699074079</v>
      </c>
      <c r="Q9" s="1">
        <f>+((M9-$J$13)^4*H9)/(48*J15^4)-3</f>
        <v>-1.3410058708176296</v>
      </c>
    </row>
    <row r="10" spans="6:17" x14ac:dyDescent="0.25">
      <c r="F10" s="1"/>
      <c r="G10" s="1"/>
      <c r="H10" s="1">
        <f>SUM(H5:H9)</f>
        <v>48</v>
      </c>
      <c r="I10" s="1">
        <f>SUM(I5:I9)</f>
        <v>1</v>
      </c>
      <c r="J10" s="1"/>
      <c r="K10" s="1"/>
      <c r="L10" s="1">
        <f>SUM(L5:L9)</f>
        <v>100.00000000000001</v>
      </c>
      <c r="M10" s="1"/>
      <c r="N10" s="1"/>
      <c r="O10" s="1"/>
      <c r="P10" s="1"/>
      <c r="Q10" s="1"/>
    </row>
    <row r="13" spans="6:17" x14ac:dyDescent="0.25">
      <c r="I13" s="2" t="s">
        <v>2</v>
      </c>
      <c r="J13" s="6">
        <f>SUM(N5:N9)/48</f>
        <v>35.416666666666664</v>
      </c>
    </row>
    <row r="14" spans="6:17" x14ac:dyDescent="0.25">
      <c r="I14" s="3" t="s">
        <v>1</v>
      </c>
      <c r="J14" s="3">
        <f>F6+((23-11)/(23-11+23-6))*20</f>
        <v>28.275862068965516</v>
      </c>
    </row>
    <row r="15" spans="6:17" x14ac:dyDescent="0.25">
      <c r="I15" s="4" t="s">
        <v>3</v>
      </c>
      <c r="J15" s="4">
        <f>SQRT(SUM(O5:O9)/47)</f>
        <v>21.729314774455634</v>
      </c>
    </row>
    <row r="16" spans="6:17" x14ac:dyDescent="0.25">
      <c r="I16" s="5" t="s">
        <v>0</v>
      </c>
      <c r="J16" s="5">
        <f>(SUM(P5:P9)/(48*J15^3))</f>
        <v>0.82798417268633573</v>
      </c>
      <c r="K16" t="s">
        <v>15</v>
      </c>
    </row>
    <row r="17" spans="9:11" x14ac:dyDescent="0.25">
      <c r="I17" s="7" t="s">
        <v>9</v>
      </c>
      <c r="J17" s="7">
        <f>+SUM(Q5:Q9)</f>
        <v>-12.082775855216539</v>
      </c>
      <c r="K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Reserva 40</dc:creator>
  <cp:lastModifiedBy>Stiven Garizabalo</cp:lastModifiedBy>
  <dcterms:created xsi:type="dcterms:W3CDTF">2025-08-08T13:02:02Z</dcterms:created>
  <dcterms:modified xsi:type="dcterms:W3CDTF">2025-08-15T13:28:32Z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35a957-b352-4c2d-aa57-80f72177303d_Enabled">
    <vt:lpwstr>true</vt:lpwstr>
  </property>
  <property fmtid="{D5CDD505-2E9C-101B-9397-08002B2CF9AE}" pid="3" name="MSIP_Label_f535a957-b352-4c2d-aa57-80f72177303d_SetDate">
    <vt:lpwstr>2025-08-08T13:46:33Z</vt:lpwstr>
  </property>
  <property fmtid="{D5CDD505-2E9C-101B-9397-08002B2CF9AE}" pid="4" name="MSIP_Label_f535a957-b352-4c2d-aa57-80f72177303d_Method">
    <vt:lpwstr>Standard</vt:lpwstr>
  </property>
  <property fmtid="{D5CDD505-2E9C-101B-9397-08002B2CF9AE}" pid="5" name="MSIP_Label_f535a957-b352-4c2d-aa57-80f72177303d_Name">
    <vt:lpwstr>defa4170-0d19-0005-0004-bc88714345d2</vt:lpwstr>
  </property>
  <property fmtid="{D5CDD505-2E9C-101B-9397-08002B2CF9AE}" pid="6" name="MSIP_Label_f535a957-b352-4c2d-aa57-80f72177303d_SiteId">
    <vt:lpwstr>34303541-74ec-4d4a-8c5a-8049d2fd6ce6</vt:lpwstr>
  </property>
  <property fmtid="{D5CDD505-2E9C-101B-9397-08002B2CF9AE}" pid="7" name="MSIP_Label_f535a957-b352-4c2d-aa57-80f72177303d_ActionId">
    <vt:lpwstr>6d8a34d6-2b74-42a0-b53b-3fde4101a092</vt:lpwstr>
  </property>
  <property fmtid="{D5CDD505-2E9C-101B-9397-08002B2CF9AE}" pid="8" name="MSIP_Label_f535a957-b352-4c2d-aa57-80f72177303d_ContentBits">
    <vt:lpwstr>0</vt:lpwstr>
  </property>
  <property fmtid="{D5CDD505-2E9C-101B-9397-08002B2CF9AE}" pid="9" name="MSIP_Label_f535a957-b352-4c2d-aa57-80f72177303d_Tag">
    <vt:lpwstr>10, 3, 0, 1</vt:lpwstr>
  </property>
</Properties>
</file>