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1/Desktop/"/>
    </mc:Choice>
  </mc:AlternateContent>
  <xr:revisionPtr revIDLastSave="0" documentId="10_ncr:8100000_{8C90ED38-8408-3D47-854A-14D54FE003C8}" xr6:coauthVersionLast="32" xr6:coauthVersionMax="32" xr10:uidLastSave="{00000000-0000-0000-0000-000000000000}"/>
  <bookViews>
    <workbookView xWindow="0" yWindow="460" windowWidth="38400" windowHeight="20100" xr2:uid="{644A1AB0-8E52-E44D-A467-C4A720C2F98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B28" i="1"/>
  <c r="C25" i="1"/>
  <c r="A7" i="1"/>
  <c r="C27" i="1"/>
  <c r="B2" i="1"/>
  <c r="C28" i="1" l="1"/>
  <c r="B6" i="1"/>
  <c r="E2" i="1" s="1"/>
  <c r="C24" i="1"/>
  <c r="C26" i="1" l="1"/>
  <c r="D2" i="1"/>
  <c r="D24" i="1" s="1"/>
  <c r="A10" i="1" l="1"/>
  <c r="D26" i="1"/>
  <c r="D27" i="1"/>
  <c r="D25" i="1"/>
  <c r="A15" i="1" s="1"/>
  <c r="B15" i="1" s="1"/>
  <c r="B10" i="1"/>
</calcChain>
</file>

<file path=xl/sharedStrings.xml><?xml version="1.0" encoding="utf-8"?>
<sst xmlns="http://schemas.openxmlformats.org/spreadsheetml/2006/main" count="27" uniqueCount="25">
  <si>
    <t>Weeks</t>
  </si>
  <si>
    <t>Hours</t>
  </si>
  <si>
    <t>OT</t>
  </si>
  <si>
    <t>Total Hours</t>
  </si>
  <si>
    <t>Per Week</t>
  </si>
  <si>
    <t>Average Hourly rate</t>
  </si>
  <si>
    <t>Feels like</t>
  </si>
  <si>
    <t>Actual Hourly rate</t>
  </si>
  <si>
    <t>OT Rate</t>
  </si>
  <si>
    <t>Perks</t>
  </si>
  <si>
    <t>Gym</t>
  </si>
  <si>
    <t>Monthly</t>
  </si>
  <si>
    <t>Yearly</t>
  </si>
  <si>
    <t>How much is it worth hourly?</t>
  </si>
  <si>
    <t>Parking</t>
  </si>
  <si>
    <t>1 week PTO</t>
  </si>
  <si>
    <t>N/A</t>
  </si>
  <si>
    <t>1 day/week work from home</t>
  </si>
  <si>
    <t>PRE-PERK</t>
  </si>
  <si>
    <t>POST-PERK</t>
  </si>
  <si>
    <t>Actual Hourly</t>
  </si>
  <si>
    <t>Light Rail</t>
  </si>
  <si>
    <t>Notes</t>
  </si>
  <si>
    <t>((10 miles per day * (.19 per gallon +.05 maintanence))*50days in year))*50% increase for non monetary benefit</t>
  </si>
  <si>
    <t>50 Work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</si>
</sst>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9D4A-5386-F34C-A23B-8F2DF176A0F3}">
  <dimension ref="A1:G28"/>
  <sheetViews>
    <sheetView tabSelected="1" workbookViewId="0">
      <selection activeCell="D16" sqref="D16"/>
    </sheetView>
  </sheetViews>
  <sheetFormatPr baseColWidth="10" defaultRowHeight="16"/>
  <cols>
    <col min="1" max="1" width="26" style="1" bestFit="1" customWidth="1"/>
    <col min="2" max="2" width="8.83203125" style="1" bestFit="1" customWidth="1"/>
    <col min="3" max="3" width="9.83203125" style="1" bestFit="1" customWidth="1"/>
    <col min="4" max="4" width="25.5" style="1" bestFit="1" customWidth="1"/>
    <col min="5" max="5" width="37.33203125" style="1" customWidth="1"/>
    <col min="6" max="6" width="10.83203125" style="1"/>
    <col min="7" max="7" width="11.6640625" style="1" bestFit="1" customWidth="1"/>
    <col min="8" max="8" width="10.83203125" style="1"/>
    <col min="9" max="9" width="25.1640625" style="1" bestFit="1" customWidth="1"/>
    <col min="10" max="10" width="8.83203125" style="1" bestFit="1" customWidth="1"/>
    <col min="11" max="11" width="10.83203125" style="1"/>
    <col min="12" max="12" width="25.5" style="1" bestFit="1" customWidth="1"/>
    <col min="13" max="13" width="35.6640625" style="1" customWidth="1"/>
    <col min="14" max="16384" width="10.832031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7">
      <c r="A2" s="1" t="s">
        <v>24</v>
      </c>
      <c r="B2" s="1">
        <f>50*40</f>
        <v>2000</v>
      </c>
      <c r="C2" s="11">
        <v>0</v>
      </c>
      <c r="D2" s="1">
        <f>B2+C2</f>
        <v>2000</v>
      </c>
      <c r="E2" s="4">
        <f>(B2*$A$6)+(C2*$B$6)</f>
        <v>80000</v>
      </c>
    </row>
    <row r="4" spans="1:7">
      <c r="A4" s="12" t="s">
        <v>18</v>
      </c>
      <c r="B4" s="12"/>
    </row>
    <row r="5" spans="1:7">
      <c r="A5" s="13" t="s">
        <v>7</v>
      </c>
      <c r="B5" s="13" t="s">
        <v>8</v>
      </c>
      <c r="G5" s="5"/>
    </row>
    <row r="6" spans="1:7">
      <c r="A6" s="14">
        <v>40</v>
      </c>
      <c r="B6" s="15">
        <f>A6*1.5</f>
        <v>60</v>
      </c>
    </row>
    <row r="7" spans="1:7">
      <c r="A7" s="6" t="str">
        <f>"Feels like: $" &amp; ROUND(A6/7*8,2)</f>
        <v>Feels like: $45.71</v>
      </c>
    </row>
    <row r="9" spans="1:7">
      <c r="A9" s="1" t="s">
        <v>5</v>
      </c>
      <c r="B9" s="1" t="s">
        <v>6</v>
      </c>
      <c r="F9" s="7"/>
    </row>
    <row r="10" spans="1:7">
      <c r="A10" s="8">
        <f>E2/D2</f>
        <v>40</v>
      </c>
      <c r="B10" s="9">
        <f>E2/(D2-(50*5))</f>
        <v>45.714285714285715</v>
      </c>
    </row>
    <row r="13" spans="1:7">
      <c r="A13" s="12" t="s">
        <v>19</v>
      </c>
      <c r="B13" s="12"/>
    </row>
    <row r="14" spans="1:7">
      <c r="A14" s="13" t="s">
        <v>20</v>
      </c>
      <c r="B14" s="13" t="s">
        <v>6</v>
      </c>
    </row>
    <row r="15" spans="1:7">
      <c r="A15" s="16">
        <f>A6+SUM(D24:$D$1048576)</f>
        <v>41.44</v>
      </c>
      <c r="B15" s="16">
        <f>A15/7*8</f>
        <v>47.36</v>
      </c>
    </row>
    <row r="16" spans="1:7">
      <c r="A16" s="6"/>
    </row>
    <row r="23" spans="1:5">
      <c r="A23" s="1" t="s">
        <v>9</v>
      </c>
      <c r="B23" s="1" t="s">
        <v>11</v>
      </c>
      <c r="C23" s="1" t="s">
        <v>12</v>
      </c>
      <c r="D23" s="1" t="s">
        <v>13</v>
      </c>
      <c r="E23" s="1" t="s">
        <v>22</v>
      </c>
    </row>
    <row r="24" spans="1:5">
      <c r="A24" s="1" t="s">
        <v>10</v>
      </c>
      <c r="B24" s="3">
        <v>55</v>
      </c>
      <c r="C24" s="3">
        <f>B24*12</f>
        <v>660</v>
      </c>
      <c r="D24" s="6">
        <f>C24/(D2*0.75)</f>
        <v>0.44</v>
      </c>
    </row>
    <row r="25" spans="1:5">
      <c r="A25" s="1" t="s">
        <v>14</v>
      </c>
      <c r="C25" s="1">
        <f>B25*12</f>
        <v>0</v>
      </c>
      <c r="D25" s="6">
        <f>C25/(D2*0.75)</f>
        <v>0</v>
      </c>
    </row>
    <row r="26" spans="1:5">
      <c r="A26" s="1" t="s">
        <v>15</v>
      </c>
      <c r="B26" s="1" t="s">
        <v>16</v>
      </c>
      <c r="C26" s="6">
        <f>(E2/50)*0.75</f>
        <v>1200</v>
      </c>
      <c r="D26" s="6">
        <f>C26/D2</f>
        <v>0.6</v>
      </c>
      <c r="E26" s="6"/>
    </row>
    <row r="27" spans="1:5" ht="48">
      <c r="A27" s="1" t="s">
        <v>17</v>
      </c>
      <c r="B27" s="1" t="s">
        <v>16</v>
      </c>
      <c r="C27" s="3">
        <f>((10*(0.19+0.05))*50)*1.5</f>
        <v>180</v>
      </c>
      <c r="D27" s="10">
        <f>C27/(D2*0.75)</f>
        <v>0.12</v>
      </c>
      <c r="E27" s="2" t="s">
        <v>23</v>
      </c>
    </row>
    <row r="28" spans="1:5">
      <c r="A28" s="1" t="s">
        <v>21</v>
      </c>
      <c r="B28" s="1">
        <f>70*0.5</f>
        <v>35</v>
      </c>
      <c r="C28" s="1">
        <f>B28*12</f>
        <v>420</v>
      </c>
      <c r="D28" s="1">
        <f>C28/(D2*0.75)</f>
        <v>0.28000000000000003</v>
      </c>
    </row>
  </sheetData>
  <mergeCells count="2">
    <mergeCell ref="A4:B4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Troncoso</dc:creator>
  <cp:lastModifiedBy>Ronald Troncoso</cp:lastModifiedBy>
  <dcterms:created xsi:type="dcterms:W3CDTF">2018-06-08T06:01:58Z</dcterms:created>
  <dcterms:modified xsi:type="dcterms:W3CDTF">2018-06-12T00:40:51Z</dcterms:modified>
</cp:coreProperties>
</file>