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TESIS\Proyecto_mod_precipitacion\"/>
    </mc:Choice>
  </mc:AlternateContent>
  <xr:revisionPtr revIDLastSave="0" documentId="13_ncr:1_{40813475-4FA8-43E3-9A0B-CB7B00C830DC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Sheet1!$A$1:$BA$58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C61" i="1"/>
  <c r="E49" i="1"/>
  <c r="E31" i="1"/>
  <c r="E16" i="1"/>
  <c r="E15" i="1"/>
  <c r="E13" i="1"/>
  <c r="E9" i="1"/>
  <c r="E7" i="1"/>
  <c r="E5" i="1"/>
  <c r="E4" i="1"/>
  <c r="E3" i="1"/>
  <c r="M16" i="1"/>
  <c r="K16" i="1"/>
  <c r="L16" i="1"/>
  <c r="M31" i="1"/>
  <c r="M15" i="1"/>
  <c r="M13" i="1"/>
  <c r="M11" i="1"/>
  <c r="M9" i="1"/>
  <c r="M7" i="1"/>
  <c r="M5" i="1"/>
  <c r="M4" i="1"/>
  <c r="M3" i="1"/>
  <c r="L5" i="1"/>
  <c r="L3" i="1"/>
  <c r="L7" i="1"/>
  <c r="L4" i="1"/>
  <c r="L13" i="1"/>
  <c r="L31" i="1"/>
  <c r="L15" i="1"/>
  <c r="L11" i="1"/>
  <c r="L9" i="1"/>
  <c r="L49" i="1"/>
  <c r="E11" i="1"/>
  <c r="K13" i="1" l="1"/>
  <c r="K15" i="1"/>
  <c r="K31" i="1"/>
  <c r="K49" i="1"/>
  <c r="K3" i="1"/>
  <c r="K4" i="1"/>
  <c r="K5" i="1"/>
  <c r="K7" i="1"/>
  <c r="K9" i="1"/>
  <c r="K11" i="1"/>
</calcChain>
</file>

<file path=xl/sharedStrings.xml><?xml version="1.0" encoding="utf-8"?>
<sst xmlns="http://schemas.openxmlformats.org/spreadsheetml/2006/main" count="53" uniqueCount="53">
  <si>
    <t>prec min</t>
  </si>
  <si>
    <t>prec 25%</t>
  </si>
  <si>
    <t>prec 50%</t>
  </si>
  <si>
    <t>prec 75%</t>
  </si>
  <si>
    <t>prec max</t>
  </si>
  <si>
    <t>LAT count</t>
  </si>
  <si>
    <t>LAT mean</t>
  </si>
  <si>
    <t>LAT std</t>
  </si>
  <si>
    <t>LAT min</t>
  </si>
  <si>
    <t>LAT 25%</t>
  </si>
  <si>
    <t>LAT 50%</t>
  </si>
  <si>
    <t>LAT 75%</t>
  </si>
  <si>
    <t>LAT max</t>
  </si>
  <si>
    <t>LON count</t>
  </si>
  <si>
    <t>LON mean</t>
  </si>
  <si>
    <t>LON std</t>
  </si>
  <si>
    <t>LON min</t>
  </si>
  <si>
    <t>LON 25%</t>
  </si>
  <si>
    <t>LON 50%</t>
  </si>
  <si>
    <t>LON 75%</t>
  </si>
  <si>
    <t>LON max</t>
  </si>
  <si>
    <t>Year count</t>
  </si>
  <si>
    <t>Year mean</t>
  </si>
  <si>
    <t>Year std</t>
  </si>
  <si>
    <t>Year min</t>
  </si>
  <si>
    <t>Year 25%</t>
  </si>
  <si>
    <t>Year 50%</t>
  </si>
  <si>
    <t>Year 75%</t>
  </si>
  <si>
    <t>Year max</t>
  </si>
  <si>
    <t>Month count</t>
  </si>
  <si>
    <t>Month mean</t>
  </si>
  <si>
    <t>Month std</t>
  </si>
  <si>
    <t>Month min</t>
  </si>
  <si>
    <t>Month 25%</t>
  </si>
  <si>
    <t>Month 50%</t>
  </si>
  <si>
    <t>Month 75%</t>
  </si>
  <si>
    <t>Month max</t>
  </si>
  <si>
    <t>Day count</t>
  </si>
  <si>
    <t>Day mean</t>
  </si>
  <si>
    <t>Day std</t>
  </si>
  <si>
    <t>Day min</t>
  </si>
  <si>
    <t>Day 25%</t>
  </si>
  <si>
    <t>Day 50%</t>
  </si>
  <si>
    <t>Day 75%</t>
  </si>
  <si>
    <t>Day max</t>
  </si>
  <si>
    <t xml:space="preserve"> conteo</t>
  </si>
  <si>
    <t xml:space="preserve">ID ESTACIONES </t>
  </si>
  <si>
    <t>PRECIPITACION PROMEDIO</t>
  </si>
  <si>
    <t>DESVIACION ESTANDAR</t>
  </si>
  <si>
    <t>COEFICIENTE VARIACION</t>
  </si>
  <si>
    <t>Municipio</t>
  </si>
  <si>
    <t>Nombre de estacion</t>
  </si>
  <si>
    <t>Porcentaje de 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</si>
</sst>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0" fontId="0" fillId="0" borderId="0" xfId="0" applyNumberFormat="1"/>
    <xf numFmtId="0" fontId="3" fillId="0" borderId="0" xfId="0" applyFon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TESIS\Proyecto_mod_precipitacion\metricas_por_id.xlsx" TargetMode="External"/><Relationship Id="rId1" Type="http://schemas.openxmlformats.org/officeDocument/2006/relationships/externalLinkPath" Target="metricas_por_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ID</v>
          </cell>
          <cell r="C1" t="str">
            <v>Municipio</v>
          </cell>
          <cell r="D1" t="str">
            <v>Nombre de estacion</v>
          </cell>
          <cell r="E1" t="str">
            <v>RMSE</v>
          </cell>
          <cell r="F1" t="str">
            <v>MAE</v>
          </cell>
          <cell r="G1" t="str">
            <v>MAPE</v>
          </cell>
          <cell r="H1" t="str">
            <v>R2</v>
          </cell>
          <cell r="I1" t="str">
            <v>Porcentaje de Nas</v>
          </cell>
        </row>
        <row r="2">
          <cell r="A2">
            <v>32010010</v>
          </cell>
          <cell r="C2" t="str">
            <v>URIBE</v>
          </cell>
          <cell r="D2" t="str">
            <v>MARIPOSA LA [32010010]</v>
          </cell>
          <cell r="E2">
            <v>4.2580661490370506</v>
          </cell>
          <cell r="F2">
            <v>0.90502680526319768</v>
          </cell>
          <cell r="G2">
            <v>17.578630533157899</v>
          </cell>
          <cell r="H2">
            <v>0.92058237132330889</v>
          </cell>
          <cell r="I2">
            <v>3.7506563648638508E-4</v>
          </cell>
        </row>
        <row r="3">
          <cell r="A3">
            <v>32020020</v>
          </cell>
          <cell r="C3" t="str">
            <v>URIBE</v>
          </cell>
          <cell r="D3" t="str">
            <v>URIBE LA [32020020]</v>
          </cell>
          <cell r="E3">
            <v>4.8506480613593981</v>
          </cell>
          <cell r="F3">
            <v>0.92308857953186552</v>
          </cell>
          <cell r="G3">
            <v>15.09672585287746</v>
          </cell>
          <cell r="H3">
            <v>0.91469553631730183</v>
          </cell>
          <cell r="I3">
            <v>2.6945797491968082E-3</v>
          </cell>
        </row>
        <row r="4">
          <cell r="A4">
            <v>32030020</v>
          </cell>
          <cell r="C4" t="str">
            <v>LA MACARENA</v>
          </cell>
          <cell r="D4" t="str">
            <v>RAUDAL UNO [32030020]</v>
          </cell>
          <cell r="E4">
            <v>4.7988545255419899</v>
          </cell>
          <cell r="F4">
            <v>0.97942557336712366</v>
          </cell>
          <cell r="G4">
            <v>21.251260611452459</v>
          </cell>
          <cell r="H4">
            <v>0.92699240068492139</v>
          </cell>
          <cell r="I4">
            <v>5.2096462482144361E-3</v>
          </cell>
        </row>
        <row r="5">
          <cell r="A5">
            <v>32035010</v>
          </cell>
          <cell r="C5" t="str">
            <v>LA MACARENA</v>
          </cell>
          <cell r="D5" t="str">
            <v>MACARENA LA   [32035010]</v>
          </cell>
          <cell r="E5">
            <v>7.3126981313432822</v>
          </cell>
          <cell r="F5">
            <v>1.371841820751547</v>
          </cell>
          <cell r="G5">
            <v>9.4211835128516501</v>
          </cell>
          <cell r="H5">
            <v>0.91601037055425905</v>
          </cell>
          <cell r="I5">
            <v>5.5509714199984996E-3</v>
          </cell>
        </row>
        <row r="6">
          <cell r="A6">
            <v>32035020</v>
          </cell>
          <cell r="C6" t="str">
            <v>LA MACARENA</v>
          </cell>
          <cell r="D6" t="str">
            <v>BALSORA LA   [32035020]</v>
          </cell>
          <cell r="E6">
            <v>5.075201744929573</v>
          </cell>
          <cell r="F6">
            <v>0.9637517585856612</v>
          </cell>
          <cell r="G6">
            <v>28.154469720459151</v>
          </cell>
          <cell r="H6">
            <v>0.93110480420595876</v>
          </cell>
          <cell r="I6">
            <v>5.6386737839260207E-3</v>
          </cell>
        </row>
        <row r="7">
          <cell r="A7">
            <v>32060020</v>
          </cell>
          <cell r="C7" t="str">
            <v>EL CASTILLO</v>
          </cell>
          <cell r="D7" t="str">
            <v>MESA DE YAMANES</v>
          </cell>
          <cell r="E7">
            <v>4.8627077121329849</v>
          </cell>
          <cell r="F7">
            <v>0.94286236682659408</v>
          </cell>
          <cell r="G7">
            <v>14.36634581821078</v>
          </cell>
          <cell r="H7">
            <v>0.92234632629156799</v>
          </cell>
          <cell r="I7">
            <v>1.0299977445304859E-2</v>
          </cell>
        </row>
        <row r="8">
          <cell r="A8">
            <v>32060030</v>
          </cell>
          <cell r="C8" t="str">
            <v>CUBARRAL</v>
          </cell>
          <cell r="D8" t="str">
            <v>SAN LUIS CUBARRAL</v>
          </cell>
          <cell r="E8">
            <v>4.549040261312463</v>
          </cell>
          <cell r="F8">
            <v>0.94679959177596351</v>
          </cell>
          <cell r="G8">
            <v>85.226893174289458</v>
          </cell>
          <cell r="H8">
            <v>0.91411292792000864</v>
          </cell>
          <cell r="I8">
            <v>1.4199395770392751E-2</v>
          </cell>
        </row>
        <row r="9">
          <cell r="A9">
            <v>32060060</v>
          </cell>
          <cell r="C9" t="str">
            <v>EL DORADO</v>
          </cell>
          <cell r="D9" t="str">
            <v>CALIME [32060060]</v>
          </cell>
          <cell r="E9">
            <v>4.8624432143006491</v>
          </cell>
          <cell r="F9">
            <v>1.009352212780384</v>
          </cell>
          <cell r="G9">
            <v>17.31300960766119</v>
          </cell>
          <cell r="H9">
            <v>0.92189931899293964</v>
          </cell>
          <cell r="I9">
            <v>1.526201037515976E-2</v>
          </cell>
        </row>
        <row r="10">
          <cell r="A10">
            <v>32060090</v>
          </cell>
          <cell r="C10" t="str">
            <v>LEJANÍAS</v>
          </cell>
          <cell r="D10" t="str">
            <v>LEJANIAS CASTILLO</v>
          </cell>
          <cell r="E10">
            <v>4.8487507772743177</v>
          </cell>
          <cell r="F10">
            <v>0.96675834990697151</v>
          </cell>
          <cell r="G10">
            <v>45.524524630106093</v>
          </cell>
          <cell r="H10">
            <v>0.91132022927154444</v>
          </cell>
          <cell r="I10">
            <v>1.5677743605130901E-2</v>
          </cell>
        </row>
        <row r="11">
          <cell r="A11">
            <v>32060100</v>
          </cell>
          <cell r="C11" t="str">
            <v>CUBARRAL</v>
          </cell>
          <cell r="D11" t="str">
            <v>PUERTO ANGOSTURAS</v>
          </cell>
          <cell r="E11">
            <v>5.7891618436568661</v>
          </cell>
          <cell r="F11">
            <v>1.0961911957261019</v>
          </cell>
          <cell r="G11">
            <v>14.39735675077616</v>
          </cell>
          <cell r="H11">
            <v>0.9071665711591631</v>
          </cell>
          <cell r="I11">
            <v>1.6540109766182989E-2</v>
          </cell>
        </row>
        <row r="12">
          <cell r="A12">
            <v>32065010</v>
          </cell>
          <cell r="C12" t="str">
            <v>LEJANÍAS</v>
          </cell>
          <cell r="D12" t="str">
            <v>LEJANIAS [32065010]</v>
          </cell>
          <cell r="E12">
            <v>4.3446989604884338</v>
          </cell>
          <cell r="F12">
            <v>0.88890104561796812</v>
          </cell>
          <cell r="G12">
            <v>37.744174718828319</v>
          </cell>
          <cell r="H12">
            <v>0.92771427270767826</v>
          </cell>
          <cell r="I12">
            <v>1.7066385986016092E-2</v>
          </cell>
        </row>
        <row r="13">
          <cell r="A13">
            <v>32070010</v>
          </cell>
          <cell r="C13" t="str">
            <v>VISTAHERMOSA</v>
          </cell>
          <cell r="D13" t="str">
            <v>CAMPO ALEGRE</v>
          </cell>
          <cell r="E13">
            <v>4.9849682278829226</v>
          </cell>
          <cell r="F13">
            <v>0.95912732750833152</v>
          </cell>
          <cell r="G13">
            <v>43.335676327400137</v>
          </cell>
          <cell r="H13">
            <v>0.89472356423201627</v>
          </cell>
          <cell r="I13">
            <v>2.021144278606966E-2</v>
          </cell>
        </row>
        <row r="14">
          <cell r="A14">
            <v>32070020</v>
          </cell>
          <cell r="C14" t="str">
            <v>FUENTE DE ORO</v>
          </cell>
          <cell r="D14" t="str">
            <v>CAÑO BLANCO [32070020]</v>
          </cell>
          <cell r="E14">
            <v>4.8985944207264636</v>
          </cell>
          <cell r="F14">
            <v>1.003295255926324</v>
          </cell>
          <cell r="G14">
            <v>11.600903641484271</v>
          </cell>
          <cell r="H14">
            <v>0.90585032189344283</v>
          </cell>
          <cell r="I14">
            <v>2.0973997988794707E-2</v>
          </cell>
        </row>
        <row r="15">
          <cell r="A15">
            <v>32070030</v>
          </cell>
          <cell r="C15" t="str">
            <v>SAN JUAN DE ARAMA</v>
          </cell>
          <cell r="D15" t="str">
            <v>MICOS LOS [32070030]</v>
          </cell>
          <cell r="E15">
            <v>4.9712303635291848</v>
          </cell>
          <cell r="F15">
            <v>1.0360141961769489</v>
          </cell>
          <cell r="G15">
            <v>44.92859209686754</v>
          </cell>
          <cell r="H15">
            <v>0.90164784150028265</v>
          </cell>
          <cell r="I15">
            <v>2.1401657874905798E-2</v>
          </cell>
        </row>
        <row r="16">
          <cell r="A16">
            <v>32070040</v>
          </cell>
          <cell r="C16" t="str">
            <v>VISTAHERMOSA</v>
          </cell>
          <cell r="D16" t="str">
            <v>PINALITO [32070040]</v>
          </cell>
          <cell r="E16">
            <v>4.4195895296522876</v>
          </cell>
          <cell r="F16">
            <v>0.90937600391638751</v>
          </cell>
          <cell r="G16">
            <v>13.980186741753441</v>
          </cell>
          <cell r="H16">
            <v>0.92020779045923429</v>
          </cell>
          <cell r="I16">
            <v>2.2103601232989999E-2</v>
          </cell>
        </row>
        <row r="17">
          <cell r="A17">
            <v>32070060</v>
          </cell>
          <cell r="C17" t="str">
            <v>FUENTE DE ORO</v>
          </cell>
          <cell r="D17" t="str">
            <v>FUENTE DE ORO</v>
          </cell>
          <cell r="E17">
            <v>4.5693898598996414</v>
          </cell>
          <cell r="F17">
            <v>0.94371512004941738</v>
          </cell>
          <cell r="G17">
            <v>13.77253501472933</v>
          </cell>
          <cell r="H17">
            <v>0.92429786166117245</v>
          </cell>
          <cell r="I17">
            <v>2.714404662781016E-2</v>
          </cell>
        </row>
        <row r="18">
          <cell r="A18">
            <v>32070080</v>
          </cell>
          <cell r="C18" t="str">
            <v>PUERTO LLERAS</v>
          </cell>
          <cell r="D18" t="str">
            <v>TIERRA GRATA [32070080]</v>
          </cell>
          <cell r="E18">
            <v>4.3064728152716416</v>
          </cell>
          <cell r="F18">
            <v>0.9036242976951846</v>
          </cell>
          <cell r="G18">
            <v>12.477548412538161</v>
          </cell>
          <cell r="H18">
            <v>0.93205418174192189</v>
          </cell>
          <cell r="I18">
            <v>2.7505651846269782E-2</v>
          </cell>
        </row>
        <row r="19">
          <cell r="A19">
            <v>32070090</v>
          </cell>
          <cell r="C19" t="str">
            <v>SAN JUAN DE ARAMA</v>
          </cell>
          <cell r="D19" t="str">
            <v>PEÑAS BLANCAS</v>
          </cell>
          <cell r="E19">
            <v>5.2814868751456006</v>
          </cell>
          <cell r="F19">
            <v>1.011560211564082</v>
          </cell>
          <cell r="G19">
            <v>9.5386485991294254</v>
          </cell>
          <cell r="H19">
            <v>0.92002410479379026</v>
          </cell>
          <cell r="I19">
            <v>3.23306578651264E-2</v>
          </cell>
        </row>
        <row r="20">
          <cell r="A20">
            <v>32070100</v>
          </cell>
          <cell r="C20" t="str">
            <v>SAN JUAN DE ARAMA</v>
          </cell>
          <cell r="D20" t="str">
            <v>SAN JUAN DE ARAMA</v>
          </cell>
          <cell r="E20">
            <v>4.5697049971195032</v>
          </cell>
          <cell r="F20">
            <v>0.99964348606973208</v>
          </cell>
          <cell r="G20">
            <v>13.6998772330282</v>
          </cell>
          <cell r="H20">
            <v>0.92035484953151026</v>
          </cell>
          <cell r="I20">
            <v>3.3160387999097679E-2</v>
          </cell>
        </row>
        <row r="21">
          <cell r="A21">
            <v>32070110</v>
          </cell>
          <cell r="C21" t="str">
            <v>GRANADA</v>
          </cell>
          <cell r="D21" t="str">
            <v>AGUAS CLARAS [32070110]</v>
          </cell>
          <cell r="E21">
            <v>4.9567228048518066</v>
          </cell>
          <cell r="F21">
            <v>0.9265818735030148</v>
          </cell>
          <cell r="G21">
            <v>14.62169096095638</v>
          </cell>
          <cell r="H21">
            <v>0.91270556941936365</v>
          </cell>
          <cell r="I21">
            <v>3.6327845382963492E-2</v>
          </cell>
        </row>
        <row r="22">
          <cell r="A22">
            <v>32070120</v>
          </cell>
          <cell r="C22" t="str">
            <v>SAN JUAN DE ARAMA</v>
          </cell>
          <cell r="D22" t="str">
            <v>MESA DE FERNANDEZ</v>
          </cell>
          <cell r="E22">
            <v>5.1124499964426384</v>
          </cell>
          <cell r="F22">
            <v>1.0362939760938279</v>
          </cell>
          <cell r="G22">
            <v>13.56297549530399</v>
          </cell>
          <cell r="H22">
            <v>0.91325033983258153</v>
          </cell>
          <cell r="I22">
            <v>3.7731603030530352E-2</v>
          </cell>
        </row>
        <row r="23">
          <cell r="A23">
            <v>32075030</v>
          </cell>
          <cell r="C23" t="str">
            <v>VISTAHERMOSA</v>
          </cell>
          <cell r="D23" t="str">
            <v>VISTA HERMOSA</v>
          </cell>
          <cell r="E23">
            <v>4.515766806400408</v>
          </cell>
          <cell r="F23">
            <v>0.93044472337847595</v>
          </cell>
          <cell r="G23">
            <v>42.461989871309889</v>
          </cell>
          <cell r="H23">
            <v>0.92419945413608817</v>
          </cell>
          <cell r="I23">
            <v>4.2720561539392472E-2</v>
          </cell>
        </row>
        <row r="24">
          <cell r="A24">
            <v>32075040</v>
          </cell>
          <cell r="C24" t="str">
            <v>GRANADA</v>
          </cell>
          <cell r="D24" t="str">
            <v>HOLANDA LA [32075040]</v>
          </cell>
          <cell r="E24">
            <v>5.0588836592328423</v>
          </cell>
          <cell r="F24">
            <v>0.99961593341311028</v>
          </cell>
          <cell r="G24">
            <v>10.157626094150221</v>
          </cell>
          <cell r="H24">
            <v>0.90952557824373415</v>
          </cell>
          <cell r="I24">
            <v>6.3754604916923543E-2</v>
          </cell>
        </row>
        <row r="25">
          <cell r="A25">
            <v>32075050</v>
          </cell>
          <cell r="C25" t="str">
            <v>MESETAS</v>
          </cell>
          <cell r="D25" t="str">
            <v>MESETAS [32075050]</v>
          </cell>
          <cell r="E25">
            <v>4.1119967277123219</v>
          </cell>
          <cell r="F25">
            <v>0.89076907577602382</v>
          </cell>
          <cell r="G25">
            <v>13.99679098077954</v>
          </cell>
          <cell r="H25">
            <v>0.92903199006656567</v>
          </cell>
          <cell r="I25">
            <v>6.5261420748631005E-2</v>
          </cell>
        </row>
        <row r="26">
          <cell r="A26">
            <v>32075060</v>
          </cell>
          <cell r="C26" t="str">
            <v>FUENTE DE ORO</v>
          </cell>
          <cell r="D26" t="str">
            <v>COOPERATIVA LA [32075060]</v>
          </cell>
          <cell r="E26">
            <v>5.5592269098117706</v>
          </cell>
          <cell r="F26">
            <v>1.050552567304641</v>
          </cell>
          <cell r="G26">
            <v>13.024424626426431</v>
          </cell>
          <cell r="H26">
            <v>0.90667634732262437</v>
          </cell>
          <cell r="I26">
            <v>6.5704564120614803E-2</v>
          </cell>
        </row>
        <row r="27">
          <cell r="A27">
            <v>32075080</v>
          </cell>
          <cell r="C27" t="str">
            <v>PUERTO LLERAS</v>
          </cell>
          <cell r="D27" t="str">
            <v>PTO LLERAS [32075080]</v>
          </cell>
          <cell r="E27">
            <v>4.4292553769493654</v>
          </cell>
          <cell r="F27">
            <v>0.92840549665566718</v>
          </cell>
          <cell r="G27">
            <v>14.735839375620261</v>
          </cell>
          <cell r="H27">
            <v>0.91835610678820023</v>
          </cell>
          <cell r="I27">
            <v>6.9387142749981243E-2</v>
          </cell>
        </row>
        <row r="28">
          <cell r="A28">
            <v>32080010</v>
          </cell>
          <cell r="C28" t="str">
            <v>PUERTO RICO</v>
          </cell>
          <cell r="D28" t="str">
            <v>PTO RICO [32080010]</v>
          </cell>
          <cell r="E28">
            <v>5.1093286649858181</v>
          </cell>
          <cell r="F28">
            <v>0.96414729799936061</v>
          </cell>
          <cell r="G28">
            <v>65.72394285205425</v>
          </cell>
          <cell r="H28">
            <v>0.9304389364206167</v>
          </cell>
          <cell r="I28">
            <v>7.1712549696196823E-2</v>
          </cell>
        </row>
        <row r="29">
          <cell r="A29">
            <v>32090010</v>
          </cell>
          <cell r="C29" t="str">
            <v>MAPIRIPÁN</v>
          </cell>
          <cell r="D29" t="str">
            <v>MAPIRIPAN [32090010]</v>
          </cell>
          <cell r="E29">
            <v>6.2954951181223491</v>
          </cell>
          <cell r="F29">
            <v>1.1205578791320541</v>
          </cell>
          <cell r="G29">
            <v>10.26535390381925</v>
          </cell>
          <cell r="H29">
            <v>0.91102671672367386</v>
          </cell>
          <cell r="I29">
            <v>7.2311005326986283E-2</v>
          </cell>
        </row>
        <row r="30">
          <cell r="A30">
            <v>32120010</v>
          </cell>
          <cell r="C30" t="str">
            <v>MAPIRIPÁN</v>
          </cell>
          <cell r="D30" t="str">
            <v>SAN IGNACIO [32120010]</v>
          </cell>
          <cell r="E30">
            <v>5.5445620004115792</v>
          </cell>
          <cell r="F30">
            <v>1.0211478297265519</v>
          </cell>
          <cell r="G30">
            <v>52.672094713204402</v>
          </cell>
          <cell r="H30">
            <v>0.90942461973722766</v>
          </cell>
          <cell r="I30">
            <v>7.3474001507159006E-2</v>
          </cell>
        </row>
        <row r="31">
          <cell r="A31">
            <v>33035010</v>
          </cell>
          <cell r="C31" t="str">
            <v>PUERTO GAITÁN</v>
          </cell>
          <cell r="D31" t="str">
            <v>CARIMAGUA [33035010]</v>
          </cell>
          <cell r="E31">
            <v>4.6473580702346338</v>
          </cell>
          <cell r="F31">
            <v>0.95258450734969047</v>
          </cell>
          <cell r="G31">
            <v>36.846725680603889</v>
          </cell>
          <cell r="H31">
            <v>0.90479110182358002</v>
          </cell>
          <cell r="I31">
            <v>7.9418259346683923E-2</v>
          </cell>
        </row>
        <row r="32">
          <cell r="A32">
            <v>35010010</v>
          </cell>
          <cell r="C32" t="str">
            <v>PUERTO LÓPEZ</v>
          </cell>
          <cell r="D32" t="str">
            <v>PTO LOPEZ [35010010]</v>
          </cell>
          <cell r="E32">
            <v>7.9737453092970556</v>
          </cell>
          <cell r="F32">
            <v>1.401819839644725</v>
          </cell>
          <cell r="G32">
            <v>11.566026547006871</v>
          </cell>
          <cell r="H32">
            <v>0.90453619257904438</v>
          </cell>
          <cell r="I32">
            <v>8.1948640483383683E-2</v>
          </cell>
        </row>
        <row r="33">
          <cell r="A33">
            <v>35010020</v>
          </cell>
          <cell r="C33" t="str">
            <v>ACACÍAS</v>
          </cell>
          <cell r="D33" t="str">
            <v>ACACIAS [35010020]</v>
          </cell>
          <cell r="E33">
            <v>4.4408008864518411</v>
          </cell>
          <cell r="F33">
            <v>0.95409613110518532</v>
          </cell>
          <cell r="G33">
            <v>12.120180084980801</v>
          </cell>
          <cell r="H33">
            <v>0.92268442075113111</v>
          </cell>
          <cell r="I33">
            <v>9.1278577476714653E-2</v>
          </cell>
        </row>
        <row r="34">
          <cell r="A34">
            <v>35010040</v>
          </cell>
          <cell r="C34" t="str">
            <v>GUAMAL</v>
          </cell>
          <cell r="D34" t="str">
            <v>CAÑO HONDO [35010040]</v>
          </cell>
          <cell r="E34">
            <v>5.3386598072561764</v>
          </cell>
          <cell r="F34">
            <v>1.005773418843309</v>
          </cell>
          <cell r="G34">
            <v>24.69466517780403</v>
          </cell>
          <cell r="H34">
            <v>0.88614065426905297</v>
          </cell>
          <cell r="I34">
            <v>9.3562874251497008E-2</v>
          </cell>
        </row>
        <row r="35">
          <cell r="A35">
            <v>35010060</v>
          </cell>
          <cell r="C35" t="str">
            <v>CASTILLA LA NUEVA</v>
          </cell>
          <cell r="D35" t="str">
            <v>TORO EL   [35010060]</v>
          </cell>
          <cell r="E35">
            <v>4.4391930623198226</v>
          </cell>
          <cell r="F35">
            <v>0.95909062606987983</v>
          </cell>
          <cell r="G35">
            <v>47.788832636512687</v>
          </cell>
          <cell r="H35">
            <v>0.90256338359213562</v>
          </cell>
          <cell r="I35">
            <v>9.6015037593984956E-2</v>
          </cell>
        </row>
        <row r="36">
          <cell r="A36">
            <v>35010070</v>
          </cell>
          <cell r="C36" t="str">
            <v>GUAMAL</v>
          </cell>
          <cell r="D36" t="str">
            <v>GUAMAL [35010070]</v>
          </cell>
          <cell r="E36">
            <v>4.2733332769366879</v>
          </cell>
          <cell r="F36">
            <v>0.91843032602245822</v>
          </cell>
          <cell r="G36">
            <v>22.485299921533962</v>
          </cell>
          <cell r="H36">
            <v>0.91979218256396922</v>
          </cell>
          <cell r="I36">
            <v>9.9203054956001999E-2</v>
          </cell>
        </row>
        <row r="37">
          <cell r="A37">
            <v>35010080</v>
          </cell>
          <cell r="C37" t="str">
            <v>PUERTO LÓPEZ</v>
          </cell>
          <cell r="D37" t="str">
            <v>NARE [35010080]</v>
          </cell>
          <cell r="E37">
            <v>4.8726925050661896</v>
          </cell>
          <cell r="F37">
            <v>1.014619105579174</v>
          </cell>
          <cell r="G37">
            <v>12.48858790452889</v>
          </cell>
          <cell r="H37">
            <v>0.90382922038459801</v>
          </cell>
          <cell r="I37">
            <v>0.10006751181456749</v>
          </cell>
        </row>
        <row r="38">
          <cell r="A38">
            <v>35010090</v>
          </cell>
          <cell r="C38" t="str">
            <v>SAN MARTÍN</v>
          </cell>
          <cell r="D38" t="str">
            <v>SAN MARTIN [35010090]</v>
          </cell>
          <cell r="E38">
            <v>5.9581840408172413</v>
          </cell>
          <cell r="F38">
            <v>1.097831378400753</v>
          </cell>
          <cell r="G38">
            <v>45.490802393454452</v>
          </cell>
          <cell r="H38">
            <v>0.90830016336550801</v>
          </cell>
          <cell r="I38">
            <v>0.10110584518167461</v>
          </cell>
        </row>
        <row r="39">
          <cell r="A39">
            <v>35010150</v>
          </cell>
          <cell r="C39" t="str">
            <v>SAN CARLOS DE GUAROA</v>
          </cell>
          <cell r="D39" t="str">
            <v>YAGUARITO [35010150]</v>
          </cell>
          <cell r="E39">
            <v>6.4109826838881272</v>
          </cell>
          <cell r="F39">
            <v>1.138938299076599</v>
          </cell>
          <cell r="G39">
            <v>12.110191404816121</v>
          </cell>
          <cell r="H39">
            <v>0.90591313045878497</v>
          </cell>
          <cell r="I39">
            <v>0.11056934963618631</v>
          </cell>
        </row>
        <row r="40">
          <cell r="A40">
            <v>35010230</v>
          </cell>
          <cell r="C40" t="str">
            <v>PUERTO LÓPEZ</v>
          </cell>
          <cell r="D40" t="str">
            <v>BAJO NARE [35010230]</v>
          </cell>
          <cell r="E40">
            <v>4.8405947618011194</v>
          </cell>
          <cell r="F40">
            <v>0.97834073784653219</v>
          </cell>
          <cell r="G40">
            <v>15.55120180676518</v>
          </cell>
          <cell r="H40">
            <v>0.90751295104420293</v>
          </cell>
          <cell r="I40">
            <v>0.1471701286687411</v>
          </cell>
        </row>
        <row r="41">
          <cell r="A41">
            <v>35015050</v>
          </cell>
          <cell r="C41" t="str">
            <v>SAN MARTÍN</v>
          </cell>
          <cell r="D41" t="str">
            <v>BARBASCAL [35015050]</v>
          </cell>
          <cell r="E41">
            <v>6.263174645847017</v>
          </cell>
          <cell r="F41">
            <v>1.2317120616732959</v>
          </cell>
          <cell r="G41">
            <v>28.559985359051339</v>
          </cell>
          <cell r="H41">
            <v>0.88978292440297302</v>
          </cell>
          <cell r="I41">
            <v>0.16646149694000001</v>
          </cell>
        </row>
        <row r="42">
          <cell r="A42">
            <v>35020060</v>
          </cell>
          <cell r="C42" t="str">
            <v>VILLAVICENCIO</v>
          </cell>
          <cell r="D42" t="str">
            <v>POMPEYA [35020060]</v>
          </cell>
          <cell r="E42">
            <v>7.1285760766143023</v>
          </cell>
          <cell r="F42">
            <v>1.339863703648887</v>
          </cell>
          <cell r="G42">
            <v>14.76606988971065</v>
          </cell>
          <cell r="H42">
            <v>0.90762173976343874</v>
          </cell>
          <cell r="I42">
            <v>0.17125496961968348</v>
          </cell>
        </row>
        <row r="43">
          <cell r="A43">
            <v>35025020</v>
          </cell>
          <cell r="C43" t="str">
            <v>VILLAVICENCIO</v>
          </cell>
          <cell r="D43" t="str">
            <v>LIBERTAD LA [35025020]</v>
          </cell>
          <cell r="E43">
            <v>4.1193807552509067</v>
          </cell>
          <cell r="F43">
            <v>0.97407400797254795</v>
          </cell>
          <cell r="G43">
            <v>7.9004884546476601</v>
          </cell>
          <cell r="H43">
            <v>0.9166054505423239</v>
          </cell>
          <cell r="I43">
            <v>0.17403651115618662</v>
          </cell>
        </row>
        <row r="44">
          <cell r="A44">
            <v>35030020</v>
          </cell>
          <cell r="C44" t="str">
            <v>EL CALVARIO</v>
          </cell>
          <cell r="D44" t="str">
            <v>MONFORT [35030020]</v>
          </cell>
          <cell r="E44">
            <v>4.4794143141889036</v>
          </cell>
          <cell r="F44">
            <v>0.93086777050083891</v>
          </cell>
          <cell r="G44">
            <v>15.0504894422806</v>
          </cell>
          <cell r="H44">
            <v>0.88930722054533695</v>
          </cell>
          <cell r="I44">
            <v>0.18093739648890358</v>
          </cell>
        </row>
        <row r="45">
          <cell r="A45">
            <v>35030050</v>
          </cell>
          <cell r="C45" t="str">
            <v>VILLAVICENCIO</v>
          </cell>
          <cell r="D45" t="str">
            <v>OJO DE AGUA [35030050]</v>
          </cell>
          <cell r="E45">
            <v>4.8534768111922091</v>
          </cell>
          <cell r="F45">
            <v>0.95717601841530153</v>
          </cell>
          <cell r="G45">
            <v>20.912525285766481</v>
          </cell>
          <cell r="H45">
            <v>0.89120795013667797</v>
          </cell>
          <cell r="I45">
            <v>0.19633073219325919</v>
          </cell>
        </row>
        <row r="46">
          <cell r="A46">
            <v>35030370</v>
          </cell>
          <cell r="C46" t="str">
            <v>VILLAVICENCIO</v>
          </cell>
          <cell r="D46" t="str">
            <v>ICA V/CIO [35030370]</v>
          </cell>
          <cell r="E46">
            <v>4.2568754346385091</v>
          </cell>
          <cell r="F46">
            <v>0.902277228433635</v>
          </cell>
          <cell r="G46">
            <v>33.941441612045452</v>
          </cell>
          <cell r="H46">
            <v>0.91996975117327162</v>
          </cell>
          <cell r="I46">
            <v>0.2039009752438109</v>
          </cell>
        </row>
        <row r="47">
          <cell r="A47">
            <v>35030380</v>
          </cell>
          <cell r="C47" t="str">
            <v>VILLAVICENCIO</v>
          </cell>
          <cell r="D47" t="str">
            <v>IDEAM V/CIO [35030380]</v>
          </cell>
          <cell r="E47">
            <v>4.2775744969562313</v>
          </cell>
          <cell r="F47">
            <v>0.90178607336100469</v>
          </cell>
          <cell r="G47">
            <v>45.919525114792378</v>
          </cell>
          <cell r="H47">
            <v>0.90729282956735424</v>
          </cell>
          <cell r="I47">
            <v>0.23521008403361349</v>
          </cell>
        </row>
        <row r="48">
          <cell r="A48">
            <v>35035010</v>
          </cell>
          <cell r="C48" t="str">
            <v>VILLAVICENCIO</v>
          </cell>
          <cell r="D48" t="str">
            <v>BASE AEREA APIAY</v>
          </cell>
          <cell r="E48">
            <v>4.2250004582581013</v>
          </cell>
          <cell r="F48">
            <v>0.86166332643919097</v>
          </cell>
          <cell r="G48">
            <v>64.351977989529033</v>
          </cell>
          <cell r="H48">
            <v>0.93528129913698488</v>
          </cell>
          <cell r="I48">
            <v>0.28170546008266262</v>
          </cell>
        </row>
        <row r="49">
          <cell r="A49">
            <v>35035020</v>
          </cell>
          <cell r="C49" t="str">
            <v>VILLAVICENCIO</v>
          </cell>
          <cell r="D49" t="str">
            <v>APTO VANGUARDIA</v>
          </cell>
          <cell r="E49">
            <v>3.6980138850733049</v>
          </cell>
          <cell r="F49">
            <v>0.78846662707728565</v>
          </cell>
          <cell r="G49">
            <v>12.285534992345321</v>
          </cell>
          <cell r="H49">
            <v>0.9393150269448578</v>
          </cell>
          <cell r="I49">
            <v>0.28718226068144942</v>
          </cell>
        </row>
        <row r="50">
          <cell r="A50">
            <v>35035070</v>
          </cell>
          <cell r="C50" t="str">
            <v>VILLAVICENCIO</v>
          </cell>
          <cell r="D50" t="str">
            <v>UNILLANOS [35035070]</v>
          </cell>
          <cell r="E50">
            <v>5.1667524194776151</v>
          </cell>
          <cell r="F50">
            <v>1.016656816590058</v>
          </cell>
          <cell r="G50">
            <v>14.67994874054062</v>
          </cell>
          <cell r="H50">
            <v>0.92829501379374069</v>
          </cell>
          <cell r="I50">
            <v>0.34925172355809653</v>
          </cell>
        </row>
        <row r="51">
          <cell r="A51">
            <v>35045020</v>
          </cell>
          <cell r="C51" t="str">
            <v>CUMARAL</v>
          </cell>
          <cell r="D51" t="str">
            <v>CABAÑA LA HDA</v>
          </cell>
          <cell r="E51">
            <v>7.6417836838470077</v>
          </cell>
          <cell r="F51">
            <v>1.4133271868111099</v>
          </cell>
          <cell r="G51">
            <v>17.505056029692469</v>
          </cell>
          <cell r="H51">
            <v>0.89914064446361519</v>
          </cell>
          <cell r="I51">
            <v>0.44462837278596246</v>
          </cell>
        </row>
        <row r="52">
          <cell r="A52">
            <v>35100020</v>
          </cell>
          <cell r="C52" t="str">
            <v>CABUYARO</v>
          </cell>
          <cell r="D52" t="str">
            <v>CABUYARO [35100020]</v>
          </cell>
          <cell r="E52">
            <v>4.4234267238644476</v>
          </cell>
          <cell r="F52">
            <v>0.88904134934147905</v>
          </cell>
          <cell r="G52">
            <v>49.5136520932503</v>
          </cell>
          <cell r="H52">
            <v>0.92410989774441632</v>
          </cell>
          <cell r="I52">
            <v>0.46517450682852796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2"/>
  <sheetViews>
    <sheetView tabSelected="1" workbookViewId="0">
      <selection activeCell="C62" sqref="C62"/>
    </sheetView>
  </sheetViews>
  <sheetFormatPr baseColWidth="10" defaultColWidth="9.140625" defaultRowHeight="15" x14ac:dyDescent="0.25"/>
  <cols>
    <col min="1" max="1" width="19.140625" bestFit="1" customWidth="1"/>
    <col min="2" max="2" width="12.140625" hidden="1" customWidth="1"/>
    <col min="3" max="3" width="29.7109375" bestFit="1" customWidth="1"/>
    <col min="4" max="4" width="26.7109375" bestFit="1" customWidth="1"/>
    <col min="5" max="5" width="27.7109375" bestFit="1" customWidth="1"/>
    <col min="6" max="6" width="13.28515625" hidden="1" customWidth="1"/>
    <col min="7" max="9" width="13.42578125" hidden="1" customWidth="1"/>
    <col min="10" max="10" width="13.5703125" hidden="1" customWidth="1"/>
    <col min="11" max="11" width="23.5703125" bestFit="1" customWidth="1"/>
    <col min="12" max="12" width="14.5703125" bestFit="1" customWidth="1"/>
    <col min="13" max="13" width="21.7109375" bestFit="1" customWidth="1"/>
    <col min="14" max="14" width="9.5703125" bestFit="1" customWidth="1"/>
    <col min="15" max="21" width="12" bestFit="1" customWidth="1"/>
    <col min="22" max="22" width="10.140625" bestFit="1" customWidth="1"/>
    <col min="23" max="23" width="12.7109375" bestFit="1" customWidth="1"/>
    <col min="24" max="24" width="12" bestFit="1" customWidth="1"/>
    <col min="25" max="29" width="12.7109375" bestFit="1" customWidth="1"/>
    <col min="30" max="30" width="10.42578125" bestFit="1" customWidth="1"/>
    <col min="31" max="32" width="12" bestFit="1" customWidth="1"/>
    <col min="33" max="33" width="8.85546875" bestFit="1" customWidth="1"/>
    <col min="34" max="36" width="9" bestFit="1" customWidth="1"/>
    <col min="38" max="39" width="12.42578125" bestFit="1" customWidth="1"/>
    <col min="40" max="40" width="12" bestFit="1" customWidth="1"/>
    <col min="41" max="41" width="10.85546875" bestFit="1" customWidth="1"/>
    <col min="42" max="44" width="11" bestFit="1" customWidth="1"/>
    <col min="45" max="45" width="11.140625" bestFit="1" customWidth="1"/>
    <col min="46" max="46" width="9.7109375" bestFit="1" customWidth="1"/>
    <col min="47" max="48" width="12" bestFit="1" customWidth="1"/>
    <col min="49" max="49" width="8.140625" bestFit="1" customWidth="1"/>
    <col min="50" max="52" width="8.28515625" bestFit="1" customWidth="1"/>
    <col min="53" max="53" width="8.42578125" bestFit="1" customWidth="1"/>
  </cols>
  <sheetData>
    <row r="1" spans="1:53" x14ac:dyDescent="0.25">
      <c r="A1" s="1" t="s">
        <v>46</v>
      </c>
      <c r="B1" s="1" t="s">
        <v>45</v>
      </c>
      <c r="C1" s="1" t="s">
        <v>47</v>
      </c>
      <c r="D1" s="1" t="s">
        <v>48</v>
      </c>
      <c r="E1" s="1" t="s">
        <v>49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3" t="s">
        <v>51</v>
      </c>
      <c r="L1" s="3" t="s">
        <v>50</v>
      </c>
      <c r="M1" s="3" t="s">
        <v>52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 x14ac:dyDescent="0.25">
      <c r="A2">
        <v>32010010</v>
      </c>
      <c r="B2">
        <v>9891</v>
      </c>
      <c r="C2">
        <v>7.1821049438883833</v>
      </c>
      <c r="D2">
        <v>14.10554693212228</v>
      </c>
      <c r="F2">
        <v>0</v>
      </c>
      <c r="G2">
        <v>0</v>
      </c>
      <c r="H2">
        <v>0</v>
      </c>
      <c r="I2">
        <v>8</v>
      </c>
      <c r="J2">
        <v>147</v>
      </c>
      <c r="N2">
        <v>12076</v>
      </c>
      <c r="O2">
        <v>2.5628333333</v>
      </c>
      <c r="P2">
        <v>4.4410759825651551E-16</v>
      </c>
      <c r="Q2">
        <v>2.5628333333</v>
      </c>
      <c r="R2">
        <v>2.5628333333</v>
      </c>
      <c r="S2">
        <v>2.5628333333</v>
      </c>
      <c r="T2">
        <v>2.5628333333</v>
      </c>
      <c r="U2">
        <v>2.5628333333</v>
      </c>
      <c r="V2">
        <v>12076</v>
      </c>
      <c r="W2">
        <v>-74.103083333300006</v>
      </c>
      <c r="X2">
        <v>0</v>
      </c>
      <c r="Y2">
        <v>-74.103083333300006</v>
      </c>
      <c r="Z2">
        <v>-74.103083333300006</v>
      </c>
      <c r="AA2">
        <v>-74.103083333300006</v>
      </c>
      <c r="AB2">
        <v>-74.103083333300006</v>
      </c>
      <c r="AC2">
        <v>-74.103083333300006</v>
      </c>
      <c r="AD2">
        <v>12076</v>
      </c>
      <c r="AE2">
        <v>1999.466213978139</v>
      </c>
      <c r="AF2">
        <v>9.553290503558955</v>
      </c>
      <c r="AG2">
        <v>1983</v>
      </c>
      <c r="AH2">
        <v>1991</v>
      </c>
      <c r="AI2">
        <v>1999</v>
      </c>
      <c r="AJ2">
        <v>2008</v>
      </c>
      <c r="AK2">
        <v>2016</v>
      </c>
      <c r="AL2">
        <v>12076</v>
      </c>
      <c r="AM2">
        <v>6.5216959258032459</v>
      </c>
      <c r="AN2">
        <v>3.4458522571116981</v>
      </c>
      <c r="AO2">
        <v>1</v>
      </c>
      <c r="AP2">
        <v>4</v>
      </c>
      <c r="AQ2">
        <v>7</v>
      </c>
      <c r="AR2">
        <v>10</v>
      </c>
      <c r="AS2">
        <v>12</v>
      </c>
      <c r="AT2">
        <v>12076</v>
      </c>
      <c r="AU2">
        <v>15.737330241801921</v>
      </c>
      <c r="AV2">
        <v>8.7984226495575939</v>
      </c>
      <c r="AW2">
        <v>1</v>
      </c>
      <c r="AX2">
        <v>8</v>
      </c>
      <c r="AY2">
        <v>16</v>
      </c>
      <c r="AZ2">
        <v>23</v>
      </c>
      <c r="BA2">
        <v>31</v>
      </c>
    </row>
    <row r="3" spans="1:53" x14ac:dyDescent="0.25">
      <c r="A3">
        <v>32020020</v>
      </c>
      <c r="B3">
        <v>7963</v>
      </c>
      <c r="C3" s="2">
        <v>10.499171166645739</v>
      </c>
      <c r="D3" s="2">
        <v>18.272049799753301</v>
      </c>
      <c r="E3" s="2">
        <f>(D3/C3)*100</f>
        <v>174.03325948052745</v>
      </c>
      <c r="F3">
        <v>0</v>
      </c>
      <c r="G3">
        <v>0</v>
      </c>
      <c r="H3">
        <v>2</v>
      </c>
      <c r="I3">
        <v>14</v>
      </c>
      <c r="J3">
        <v>185</v>
      </c>
      <c r="K3" t="str">
        <f>VLOOKUP(A3,[1]Sheet1!A$1:I$52,4,FALSE)</f>
        <v>URIBE LA [32020020]</v>
      </c>
      <c r="L3" t="str">
        <f>VLOOKUP(A3,[1]Sheet1!A$1:I$52,3,FALSE)</f>
        <v>URIBE</v>
      </c>
      <c r="M3" s="4">
        <f>VLOOKUP(A3,[1]Sheet1!A$1:I$52,9,FALSE)</f>
        <v>2.6945797491968082E-3</v>
      </c>
      <c r="N3">
        <v>8523</v>
      </c>
      <c r="O3">
        <v>3.2432222222000009</v>
      </c>
      <c r="P3">
        <v>8.8823052908558472E-16</v>
      </c>
      <c r="Q3">
        <v>3.2432222222</v>
      </c>
      <c r="R3">
        <v>3.2432222222</v>
      </c>
      <c r="S3">
        <v>3.2432222222</v>
      </c>
      <c r="T3">
        <v>3.2432222222</v>
      </c>
      <c r="U3">
        <v>3.2432222222</v>
      </c>
      <c r="V3">
        <v>8523</v>
      </c>
      <c r="W3">
        <v>-74.353722222200005</v>
      </c>
      <c r="X3">
        <v>0</v>
      </c>
      <c r="Y3">
        <v>-74.353722222200005</v>
      </c>
      <c r="Z3">
        <v>-74.353722222200005</v>
      </c>
      <c r="AA3">
        <v>-74.353722222200005</v>
      </c>
      <c r="AB3">
        <v>-74.353722222200005</v>
      </c>
      <c r="AC3">
        <v>-74.353722222200005</v>
      </c>
      <c r="AD3">
        <v>8523</v>
      </c>
      <c r="AE3">
        <v>2004.332394696703</v>
      </c>
      <c r="AF3">
        <v>6.7446409387149489</v>
      </c>
      <c r="AG3">
        <v>1993</v>
      </c>
      <c r="AH3">
        <v>1998</v>
      </c>
      <c r="AI3">
        <v>2004</v>
      </c>
      <c r="AJ3">
        <v>2010</v>
      </c>
      <c r="AK3">
        <v>2016</v>
      </c>
      <c r="AL3">
        <v>8523</v>
      </c>
      <c r="AM3">
        <v>6.4937228675349052</v>
      </c>
      <c r="AN3">
        <v>3.4352633501095799</v>
      </c>
      <c r="AO3">
        <v>1</v>
      </c>
      <c r="AP3">
        <v>4</v>
      </c>
      <c r="AQ3">
        <v>6</v>
      </c>
      <c r="AR3">
        <v>9</v>
      </c>
      <c r="AS3">
        <v>12</v>
      </c>
      <c r="AT3">
        <v>8523</v>
      </c>
      <c r="AU3">
        <v>15.7303766279479</v>
      </c>
      <c r="AV3">
        <v>8.8008715344906001</v>
      </c>
      <c r="AW3">
        <v>1</v>
      </c>
      <c r="AX3">
        <v>8</v>
      </c>
      <c r="AY3">
        <v>16</v>
      </c>
      <c r="AZ3">
        <v>23</v>
      </c>
      <c r="BA3">
        <v>31</v>
      </c>
    </row>
    <row r="4" spans="1:53" x14ac:dyDescent="0.25">
      <c r="A4">
        <v>32030020</v>
      </c>
      <c r="B4">
        <v>10851</v>
      </c>
      <c r="C4" s="2">
        <v>8.5605105520228548</v>
      </c>
      <c r="D4" s="2">
        <v>16.159631585352919</v>
      </c>
      <c r="E4" s="2">
        <f t="shared" ref="E4:E5" si="0">(D4/C4)*100</f>
        <v>188.76948386605733</v>
      </c>
      <c r="F4">
        <v>0</v>
      </c>
      <c r="G4">
        <v>0</v>
      </c>
      <c r="H4">
        <v>0</v>
      </c>
      <c r="I4">
        <v>11</v>
      </c>
      <c r="J4">
        <v>190</v>
      </c>
      <c r="K4" t="str">
        <f>VLOOKUP(A4,[1]Sheet1!A$1:I$52,4,FALSE)</f>
        <v>RAUDAL UNO [32030020]</v>
      </c>
      <c r="L4" t="str">
        <f>VLOOKUP(A4,[1]Sheet1!A$1:I$52,3,FALSE)</f>
        <v>LA MACARENA</v>
      </c>
      <c r="M4" s="4">
        <f>VLOOKUP(A4,[1]Sheet1!A$1:I$52,9,FALSE)</f>
        <v>5.2096462482144361E-3</v>
      </c>
      <c r="N4">
        <v>12046</v>
      </c>
      <c r="O4">
        <v>2.3224999999999989</v>
      </c>
      <c r="P4">
        <v>8.8821528810966772E-16</v>
      </c>
      <c r="Q4">
        <v>2.3224999999999998</v>
      </c>
      <c r="R4">
        <v>2.3224999999999998</v>
      </c>
      <c r="S4">
        <v>2.3224999999999998</v>
      </c>
      <c r="T4">
        <v>2.3224999999999998</v>
      </c>
      <c r="U4">
        <v>2.3224999999999998</v>
      </c>
      <c r="V4">
        <v>12046</v>
      </c>
      <c r="W4">
        <v>-73.943888888900005</v>
      </c>
      <c r="X4">
        <v>0</v>
      </c>
      <c r="Y4">
        <v>-73.943888888900005</v>
      </c>
      <c r="Z4">
        <v>-73.943888888900005</v>
      </c>
      <c r="AA4">
        <v>-73.943888888900005</v>
      </c>
      <c r="AB4">
        <v>-73.943888888900005</v>
      </c>
      <c r="AC4">
        <v>-73.943888888900005</v>
      </c>
      <c r="AD4">
        <v>12046</v>
      </c>
      <c r="AE4">
        <v>1999.4250373567991</v>
      </c>
      <c r="AF4">
        <v>9.52943402331681</v>
      </c>
      <c r="AG4">
        <v>1983</v>
      </c>
      <c r="AH4">
        <v>1991</v>
      </c>
      <c r="AI4">
        <v>1999</v>
      </c>
      <c r="AJ4">
        <v>2008</v>
      </c>
      <c r="AK4">
        <v>2016</v>
      </c>
      <c r="AL4">
        <v>12046</v>
      </c>
      <c r="AM4">
        <v>6.5229951851236923</v>
      </c>
      <c r="AN4">
        <v>3.450042326927901</v>
      </c>
      <c r="AO4">
        <v>1</v>
      </c>
      <c r="AP4">
        <v>4</v>
      </c>
      <c r="AQ4">
        <v>7</v>
      </c>
      <c r="AR4">
        <v>10</v>
      </c>
      <c r="AS4">
        <v>12</v>
      </c>
      <c r="AT4">
        <v>12046</v>
      </c>
      <c r="AU4">
        <v>15.737921301676909</v>
      </c>
      <c r="AV4">
        <v>8.7987678745588553</v>
      </c>
      <c r="AW4">
        <v>1</v>
      </c>
      <c r="AX4">
        <v>8</v>
      </c>
      <c r="AY4">
        <v>16</v>
      </c>
      <c r="AZ4">
        <v>23</v>
      </c>
      <c r="BA4">
        <v>31</v>
      </c>
    </row>
    <row r="5" spans="1:53" x14ac:dyDescent="0.25">
      <c r="A5">
        <v>32035010</v>
      </c>
      <c r="B5">
        <v>12023</v>
      </c>
      <c r="C5" s="2">
        <v>7.206188139399484</v>
      </c>
      <c r="D5" s="2">
        <v>14.1322361330511</v>
      </c>
      <c r="E5" s="2">
        <f t="shared" si="0"/>
        <v>196.11250580294711</v>
      </c>
      <c r="F5">
        <v>0</v>
      </c>
      <c r="G5">
        <v>0</v>
      </c>
      <c r="H5">
        <v>0.2</v>
      </c>
      <c r="I5">
        <v>8.1</v>
      </c>
      <c r="J5">
        <v>189</v>
      </c>
      <c r="K5" t="str">
        <f>VLOOKUP(A5,[1]Sheet1!A$1:I$52,4,FALSE)</f>
        <v>MACARENA LA   [32035010]</v>
      </c>
      <c r="L5" t="str">
        <f>VLOOKUP(A5,[1]Sheet1!A$1:I$52,3,FALSE)</f>
        <v>LA MACARENA</v>
      </c>
      <c r="M5" s="4">
        <f>VLOOKUP(A5,[1]Sheet1!A$1:I$52,9,FALSE)</f>
        <v>5.5509714199984996E-3</v>
      </c>
      <c r="N5">
        <v>13300</v>
      </c>
      <c r="O5">
        <v>2.1761111111</v>
      </c>
      <c r="P5">
        <v>4.4410590587465079E-16</v>
      </c>
      <c r="Q5">
        <v>2.1761111111</v>
      </c>
      <c r="R5">
        <v>2.1761111111</v>
      </c>
      <c r="S5">
        <v>2.1761111111</v>
      </c>
      <c r="T5">
        <v>2.1761111111</v>
      </c>
      <c r="U5">
        <v>2.1761111111</v>
      </c>
      <c r="V5">
        <v>13300</v>
      </c>
      <c r="W5">
        <v>-73.793333333299998</v>
      </c>
      <c r="X5">
        <v>0</v>
      </c>
      <c r="Y5">
        <v>-73.793333333299998</v>
      </c>
      <c r="Z5">
        <v>-73.793333333299998</v>
      </c>
      <c r="AA5">
        <v>-73.793333333299998</v>
      </c>
      <c r="AB5">
        <v>-73.793333333299998</v>
      </c>
      <c r="AC5">
        <v>-73.793333333299998</v>
      </c>
      <c r="AD5">
        <v>13300</v>
      </c>
      <c r="AE5">
        <v>1997.7090225563909</v>
      </c>
      <c r="AF5">
        <v>10.513916519617689</v>
      </c>
      <c r="AG5">
        <v>1980</v>
      </c>
      <c r="AH5">
        <v>1989</v>
      </c>
      <c r="AI5">
        <v>1998</v>
      </c>
      <c r="AJ5">
        <v>2007</v>
      </c>
      <c r="AK5">
        <v>2016</v>
      </c>
      <c r="AL5">
        <v>13300</v>
      </c>
      <c r="AM5">
        <v>6.4828571428571431</v>
      </c>
      <c r="AN5">
        <v>3.4528294321023711</v>
      </c>
      <c r="AO5">
        <v>1</v>
      </c>
      <c r="AP5">
        <v>3</v>
      </c>
      <c r="AQ5">
        <v>6</v>
      </c>
      <c r="AR5">
        <v>9</v>
      </c>
      <c r="AS5">
        <v>12</v>
      </c>
      <c r="AT5">
        <v>13300</v>
      </c>
      <c r="AU5">
        <v>15.72827067669173</v>
      </c>
      <c r="AV5">
        <v>8.79963004910406</v>
      </c>
      <c r="AW5">
        <v>1</v>
      </c>
      <c r="AX5">
        <v>8</v>
      </c>
      <c r="AY5">
        <v>16</v>
      </c>
      <c r="AZ5">
        <v>23</v>
      </c>
      <c r="BA5">
        <v>31</v>
      </c>
    </row>
    <row r="6" spans="1:53" x14ac:dyDescent="0.25">
      <c r="A6">
        <v>32035020</v>
      </c>
      <c r="B6">
        <v>9681</v>
      </c>
      <c r="C6">
        <v>7.8307922735254616</v>
      </c>
      <c r="D6">
        <v>14.279337463301051</v>
      </c>
      <c r="F6">
        <v>0</v>
      </c>
      <c r="G6">
        <v>0</v>
      </c>
      <c r="H6">
        <v>1</v>
      </c>
      <c r="I6">
        <v>10</v>
      </c>
      <c r="J6">
        <v>139</v>
      </c>
      <c r="N6">
        <v>12046</v>
      </c>
      <c r="O6">
        <v>2.4383888889000001</v>
      </c>
      <c r="P6">
        <v>0</v>
      </c>
      <c r="Q6">
        <v>2.4383888889000001</v>
      </c>
      <c r="R6">
        <v>2.4383888889000001</v>
      </c>
      <c r="S6">
        <v>2.4383888889000001</v>
      </c>
      <c r="T6">
        <v>2.4383888889000001</v>
      </c>
      <c r="U6">
        <v>2.4383888889000001</v>
      </c>
      <c r="V6">
        <v>12046</v>
      </c>
      <c r="W6">
        <v>-73.932277777799996</v>
      </c>
      <c r="X6">
        <v>0</v>
      </c>
      <c r="Y6">
        <v>-73.932277777799996</v>
      </c>
      <c r="Z6">
        <v>-73.932277777799996</v>
      </c>
      <c r="AA6">
        <v>-73.932277777799996</v>
      </c>
      <c r="AB6">
        <v>-73.932277777799996</v>
      </c>
      <c r="AC6">
        <v>-73.932277777799996</v>
      </c>
      <c r="AD6">
        <v>12046</v>
      </c>
      <c r="AE6">
        <v>1999.4250373567991</v>
      </c>
      <c r="AF6">
        <v>9.52943402331681</v>
      </c>
      <c r="AG6">
        <v>1983</v>
      </c>
      <c r="AH6">
        <v>1991</v>
      </c>
      <c r="AI6">
        <v>1999</v>
      </c>
      <c r="AJ6">
        <v>2008</v>
      </c>
      <c r="AK6">
        <v>2016</v>
      </c>
      <c r="AL6">
        <v>12046</v>
      </c>
      <c r="AM6">
        <v>6.5229951851236923</v>
      </c>
      <c r="AN6">
        <v>3.450042326927901</v>
      </c>
      <c r="AO6">
        <v>1</v>
      </c>
      <c r="AP6">
        <v>4</v>
      </c>
      <c r="AQ6">
        <v>7</v>
      </c>
      <c r="AR6">
        <v>10</v>
      </c>
      <c r="AS6">
        <v>12</v>
      </c>
      <c r="AT6">
        <v>12046</v>
      </c>
      <c r="AU6">
        <v>15.737921301676909</v>
      </c>
      <c r="AV6">
        <v>8.7987678745588553</v>
      </c>
      <c r="AW6">
        <v>1</v>
      </c>
      <c r="AX6">
        <v>8</v>
      </c>
      <c r="AY6">
        <v>16</v>
      </c>
      <c r="AZ6">
        <v>23</v>
      </c>
      <c r="BA6">
        <v>31</v>
      </c>
    </row>
    <row r="7" spans="1:53" x14ac:dyDescent="0.25">
      <c r="A7">
        <v>32060020</v>
      </c>
      <c r="B7">
        <v>11857</v>
      </c>
      <c r="C7" s="2">
        <v>8.6171038205279586</v>
      </c>
      <c r="D7" s="2">
        <v>17.349691325238979</v>
      </c>
      <c r="E7" s="2">
        <f>(D7/C7)*100</f>
        <v>201.34016818861986</v>
      </c>
      <c r="F7">
        <v>0</v>
      </c>
      <c r="G7">
        <v>0</v>
      </c>
      <c r="H7">
        <v>0</v>
      </c>
      <c r="I7">
        <v>10</v>
      </c>
      <c r="J7">
        <v>180</v>
      </c>
      <c r="K7" t="str">
        <f>VLOOKUP(A7,[1]Sheet1!A$1:I$52,4,FALSE)</f>
        <v>MESA DE YAMANES</v>
      </c>
      <c r="L7" t="str">
        <f>VLOOKUP(A7,[1]Sheet1!A$1:I$52,3,FALSE)</f>
        <v>EL CASTILLO</v>
      </c>
      <c r="M7" s="4">
        <f>VLOOKUP(A7,[1]Sheet1!A$1:I$52,9,FALSE)</f>
        <v>1.0299977445304859E-2</v>
      </c>
      <c r="N7">
        <v>13331</v>
      </c>
      <c r="O7">
        <v>3.5309444444000002</v>
      </c>
      <c r="P7">
        <v>4.4410586704741471E-16</v>
      </c>
      <c r="Q7">
        <v>3.5309444444000002</v>
      </c>
      <c r="R7">
        <v>3.5309444444000002</v>
      </c>
      <c r="S7">
        <v>3.5309444444000002</v>
      </c>
      <c r="T7">
        <v>3.5309444444000002</v>
      </c>
      <c r="U7">
        <v>3.5309444444000002</v>
      </c>
      <c r="V7">
        <v>13331</v>
      </c>
      <c r="W7">
        <v>-73.901083333299994</v>
      </c>
      <c r="X7">
        <v>0</v>
      </c>
      <c r="Y7">
        <v>-73.901083333299994</v>
      </c>
      <c r="Z7">
        <v>-73.901083333299994</v>
      </c>
      <c r="AA7">
        <v>-73.901083333299994</v>
      </c>
      <c r="AB7">
        <v>-73.901083333299994</v>
      </c>
      <c r="AC7">
        <v>-73.901083333299994</v>
      </c>
      <c r="AD7">
        <v>13331</v>
      </c>
      <c r="AE7">
        <v>1997.751556522391</v>
      </c>
      <c r="AF7">
        <v>10.53857685082157</v>
      </c>
      <c r="AG7">
        <v>1980</v>
      </c>
      <c r="AH7">
        <v>1989</v>
      </c>
      <c r="AI7">
        <v>1998</v>
      </c>
      <c r="AJ7">
        <v>2007</v>
      </c>
      <c r="AK7">
        <v>2016</v>
      </c>
      <c r="AL7">
        <v>13331</v>
      </c>
      <c r="AM7">
        <v>6.4816592903758146</v>
      </c>
      <c r="AN7">
        <v>3.4489119553355052</v>
      </c>
      <c r="AO7">
        <v>1</v>
      </c>
      <c r="AP7">
        <v>3</v>
      </c>
      <c r="AQ7">
        <v>6</v>
      </c>
      <c r="AR7">
        <v>9</v>
      </c>
      <c r="AS7">
        <v>12</v>
      </c>
      <c r="AT7">
        <v>13331</v>
      </c>
      <c r="AU7">
        <v>15.72890255794764</v>
      </c>
      <c r="AV7">
        <v>8.7999789173365688</v>
      </c>
      <c r="AW7">
        <v>1</v>
      </c>
      <c r="AX7">
        <v>8</v>
      </c>
      <c r="AY7">
        <v>16</v>
      </c>
      <c r="AZ7">
        <v>23</v>
      </c>
      <c r="BA7">
        <v>31</v>
      </c>
    </row>
    <row r="8" spans="1:53" x14ac:dyDescent="0.25">
      <c r="A8">
        <v>32060030</v>
      </c>
      <c r="B8">
        <v>13257</v>
      </c>
      <c r="C8">
        <v>13.341857132081159</v>
      </c>
      <c r="D8">
        <v>22.43636932836753</v>
      </c>
      <c r="F8">
        <v>0</v>
      </c>
      <c r="G8">
        <v>0</v>
      </c>
      <c r="H8">
        <v>3</v>
      </c>
      <c r="I8">
        <v>18</v>
      </c>
      <c r="J8">
        <v>182</v>
      </c>
      <c r="N8">
        <v>13331</v>
      </c>
      <c r="O8">
        <v>3.7907222222000012</v>
      </c>
      <c r="P8">
        <v>8.8821173409482942E-16</v>
      </c>
      <c r="Q8">
        <v>3.7907222221999999</v>
      </c>
      <c r="R8">
        <v>3.7907222221999999</v>
      </c>
      <c r="S8">
        <v>3.7907222221999999</v>
      </c>
      <c r="T8">
        <v>3.7907222221999999</v>
      </c>
      <c r="U8">
        <v>3.7907222221999999</v>
      </c>
      <c r="V8">
        <v>13331</v>
      </c>
      <c r="W8">
        <v>-73.842777777799967</v>
      </c>
      <c r="X8">
        <v>2.8422775491034541E-14</v>
      </c>
      <c r="Y8">
        <v>-73.842777777799995</v>
      </c>
      <c r="Z8">
        <v>-73.842777777799995</v>
      </c>
      <c r="AA8">
        <v>-73.842777777799995</v>
      </c>
      <c r="AB8">
        <v>-73.842777777799995</v>
      </c>
      <c r="AC8">
        <v>-73.842777777799995</v>
      </c>
      <c r="AD8">
        <v>13331</v>
      </c>
      <c r="AE8">
        <v>1997.751556522391</v>
      </c>
      <c r="AF8">
        <v>10.53857685082157</v>
      </c>
      <c r="AG8">
        <v>1980</v>
      </c>
      <c r="AH8">
        <v>1989</v>
      </c>
      <c r="AI8">
        <v>1998</v>
      </c>
      <c r="AJ8">
        <v>2007</v>
      </c>
      <c r="AK8">
        <v>2016</v>
      </c>
      <c r="AL8">
        <v>13331</v>
      </c>
      <c r="AM8">
        <v>6.4816592903758146</v>
      </c>
      <c r="AN8">
        <v>3.4489119553355052</v>
      </c>
      <c r="AO8">
        <v>1</v>
      </c>
      <c r="AP8">
        <v>3</v>
      </c>
      <c r="AQ8">
        <v>6</v>
      </c>
      <c r="AR8">
        <v>9</v>
      </c>
      <c r="AS8">
        <v>12</v>
      </c>
      <c r="AT8">
        <v>13331</v>
      </c>
      <c r="AU8">
        <v>15.72890255794764</v>
      </c>
      <c r="AV8">
        <v>8.7999789173365688</v>
      </c>
      <c r="AW8">
        <v>1</v>
      </c>
      <c r="AX8">
        <v>8</v>
      </c>
      <c r="AY8">
        <v>16</v>
      </c>
      <c r="AZ8">
        <v>23</v>
      </c>
      <c r="BA8">
        <v>31</v>
      </c>
    </row>
    <row r="9" spans="1:53" x14ac:dyDescent="0.25">
      <c r="A9">
        <v>32060060</v>
      </c>
      <c r="B9">
        <v>12155</v>
      </c>
      <c r="C9" s="2">
        <v>13.91424928013163</v>
      </c>
      <c r="D9" s="2">
        <v>24.247011070038401</v>
      </c>
      <c r="E9" s="2">
        <f>(D9/C9)*100</f>
        <v>174.2602894477468</v>
      </c>
      <c r="F9">
        <v>0</v>
      </c>
      <c r="G9">
        <v>0</v>
      </c>
      <c r="H9">
        <v>0</v>
      </c>
      <c r="I9">
        <v>19</v>
      </c>
      <c r="J9">
        <v>250</v>
      </c>
      <c r="K9" t="str">
        <f>VLOOKUP(A9,[1]Sheet1!A$1:I$52,4,FALSE)</f>
        <v>CALIME [32060060]</v>
      </c>
      <c r="L9" t="str">
        <f>VLOOKUP(A9,[1]Sheet1!A$1:I$52,3,FALSE)</f>
        <v>EL DORADO</v>
      </c>
      <c r="M9" s="4">
        <f>VLOOKUP(A9,[1]Sheet1!A$1:I$52,9,FALSE)</f>
        <v>1.526201037515976E-2</v>
      </c>
      <c r="N9">
        <v>13240</v>
      </c>
      <c r="O9">
        <v>3.7423333333000008</v>
      </c>
      <c r="P9">
        <v>8.8821196308135965E-16</v>
      </c>
      <c r="Q9">
        <v>3.7423333333</v>
      </c>
      <c r="R9">
        <v>3.7423333333</v>
      </c>
      <c r="S9">
        <v>3.7423333333</v>
      </c>
      <c r="T9">
        <v>3.7423333333</v>
      </c>
      <c r="U9">
        <v>3.7423333333</v>
      </c>
      <c r="V9">
        <v>13240</v>
      </c>
      <c r="W9">
        <v>-73.8346944444</v>
      </c>
      <c r="X9">
        <v>0</v>
      </c>
      <c r="Y9">
        <v>-73.8346944444</v>
      </c>
      <c r="Z9">
        <v>-73.8346944444</v>
      </c>
      <c r="AA9">
        <v>-73.8346944444</v>
      </c>
      <c r="AB9">
        <v>-73.8346944444</v>
      </c>
      <c r="AC9">
        <v>-73.8346944444</v>
      </c>
      <c r="AD9">
        <v>13240</v>
      </c>
      <c r="AE9">
        <v>1997.6261329305139</v>
      </c>
      <c r="AF9">
        <v>10.46519507843804</v>
      </c>
      <c r="AG9">
        <v>1980</v>
      </c>
      <c r="AH9">
        <v>1989</v>
      </c>
      <c r="AI9">
        <v>1998</v>
      </c>
      <c r="AJ9">
        <v>2007</v>
      </c>
      <c r="AK9">
        <v>2016</v>
      </c>
      <c r="AL9">
        <v>13240</v>
      </c>
      <c r="AM9">
        <v>6.4918429003021147</v>
      </c>
      <c r="AN9">
        <v>3.457893855244107</v>
      </c>
      <c r="AO9">
        <v>1</v>
      </c>
      <c r="AP9">
        <v>3</v>
      </c>
      <c r="AQ9">
        <v>7</v>
      </c>
      <c r="AR9">
        <v>10</v>
      </c>
      <c r="AS9">
        <v>12</v>
      </c>
      <c r="AT9">
        <v>13240</v>
      </c>
      <c r="AU9">
        <v>15.729305135951661</v>
      </c>
      <c r="AV9">
        <v>8.8002646651761065</v>
      </c>
      <c r="AW9">
        <v>1</v>
      </c>
      <c r="AX9">
        <v>8</v>
      </c>
      <c r="AY9">
        <v>16</v>
      </c>
      <c r="AZ9">
        <v>23</v>
      </c>
      <c r="BA9">
        <v>31</v>
      </c>
    </row>
    <row r="10" spans="1:53" x14ac:dyDescent="0.25">
      <c r="A10">
        <v>32060090</v>
      </c>
      <c r="B10">
        <v>8087</v>
      </c>
      <c r="C10">
        <v>17.04617287003833</v>
      </c>
      <c r="D10">
        <v>26.567738780041712</v>
      </c>
      <c r="F10">
        <v>0</v>
      </c>
      <c r="G10">
        <v>0</v>
      </c>
      <c r="H10">
        <v>4.5</v>
      </c>
      <c r="I10">
        <v>24</v>
      </c>
      <c r="J10">
        <v>287</v>
      </c>
      <c r="N10">
        <v>11868</v>
      </c>
      <c r="O10">
        <v>3.576222222200002</v>
      </c>
      <c r="P10">
        <v>1.3323237616629409E-15</v>
      </c>
      <c r="Q10">
        <v>3.5762222222000002</v>
      </c>
      <c r="R10">
        <v>3.5762222222000002</v>
      </c>
      <c r="S10">
        <v>3.5762222222000002</v>
      </c>
      <c r="T10">
        <v>3.5762222222000002</v>
      </c>
      <c r="U10">
        <v>3.5762222222000002</v>
      </c>
      <c r="V10">
        <v>11868</v>
      </c>
      <c r="W10">
        <v>-74.059638888900011</v>
      </c>
      <c r="X10">
        <v>1.421145345773804E-14</v>
      </c>
      <c r="Y10">
        <v>-74.059638888899997</v>
      </c>
      <c r="Z10">
        <v>-74.059638888899997</v>
      </c>
      <c r="AA10">
        <v>-74.059638888899997</v>
      </c>
      <c r="AB10">
        <v>-74.059638888899997</v>
      </c>
      <c r="AC10">
        <v>-74.059638888899997</v>
      </c>
      <c r="AD10">
        <v>11868</v>
      </c>
      <c r="AE10">
        <v>1999.671385237614</v>
      </c>
      <c r="AF10">
        <v>9.3842911149017212</v>
      </c>
      <c r="AG10">
        <v>1983</v>
      </c>
      <c r="AH10">
        <v>1992</v>
      </c>
      <c r="AI10">
        <v>2000</v>
      </c>
      <c r="AJ10">
        <v>2008</v>
      </c>
      <c r="AK10">
        <v>2016</v>
      </c>
      <c r="AL10">
        <v>11868</v>
      </c>
      <c r="AM10">
        <v>6.4908156386922817</v>
      </c>
      <c r="AN10">
        <v>3.4595009567651598</v>
      </c>
      <c r="AO10">
        <v>1</v>
      </c>
      <c r="AP10">
        <v>3</v>
      </c>
      <c r="AQ10">
        <v>6</v>
      </c>
      <c r="AR10">
        <v>10</v>
      </c>
      <c r="AS10">
        <v>12</v>
      </c>
      <c r="AT10">
        <v>11868</v>
      </c>
      <c r="AU10">
        <v>15.733569261880691</v>
      </c>
      <c r="AV10">
        <v>8.799104930493014</v>
      </c>
      <c r="AW10">
        <v>1</v>
      </c>
      <c r="AX10">
        <v>8</v>
      </c>
      <c r="AY10">
        <v>16</v>
      </c>
      <c r="AZ10">
        <v>23</v>
      </c>
      <c r="BA10">
        <v>31</v>
      </c>
    </row>
    <row r="11" spans="1:53" x14ac:dyDescent="0.25">
      <c r="A11">
        <v>32060100</v>
      </c>
      <c r="B11">
        <v>5385</v>
      </c>
      <c r="C11" s="2">
        <v>18.590064995357469</v>
      </c>
      <c r="D11" s="2">
        <v>25.260762342618388</v>
      </c>
      <c r="E11" s="2">
        <f>D11/C11</f>
        <v>1.3588313084933703</v>
      </c>
      <c r="F11">
        <v>0</v>
      </c>
      <c r="G11">
        <v>1</v>
      </c>
      <c r="H11">
        <v>8</v>
      </c>
      <c r="I11">
        <v>27</v>
      </c>
      <c r="J11">
        <v>193</v>
      </c>
      <c r="K11" t="str">
        <f>VLOOKUP(A11,[1]Sheet1!A$1:I$52,4,FALSE)</f>
        <v>PUERTO ANGOSTURAS</v>
      </c>
      <c r="L11" t="str">
        <f>VLOOKUP(A11,[1]Sheet1!A$1:I$52,3,FALSE)</f>
        <v>CUBARRAL</v>
      </c>
      <c r="M11" s="4">
        <f>VLOOKUP(A11,[1]Sheet1!A$1:I$52,9,FALSE)</f>
        <v>1.6540109766182989E-2</v>
      </c>
      <c r="N11">
        <v>5588</v>
      </c>
      <c r="O11">
        <v>3.7926666667000002</v>
      </c>
      <c r="P11">
        <v>0</v>
      </c>
      <c r="Q11">
        <v>3.7926666667000002</v>
      </c>
      <c r="R11">
        <v>3.7926666667000002</v>
      </c>
      <c r="S11">
        <v>3.7926666667000002</v>
      </c>
      <c r="T11">
        <v>3.7926666667000002</v>
      </c>
      <c r="U11">
        <v>3.7926666667000002</v>
      </c>
      <c r="V11">
        <v>5588</v>
      </c>
      <c r="W11">
        <v>-73.9224722222</v>
      </c>
      <c r="X11">
        <v>0</v>
      </c>
      <c r="Y11">
        <v>-73.9224722222</v>
      </c>
      <c r="Z11">
        <v>-73.9224722222</v>
      </c>
      <c r="AA11">
        <v>-73.9224722222</v>
      </c>
      <c r="AB11">
        <v>-73.9224722222</v>
      </c>
      <c r="AC11">
        <v>-73.9224722222</v>
      </c>
      <c r="AD11">
        <v>5588</v>
      </c>
      <c r="AE11">
        <v>2008.350751610594</v>
      </c>
      <c r="AF11">
        <v>4.4304082682262207</v>
      </c>
      <c r="AG11">
        <v>2001</v>
      </c>
      <c r="AH11">
        <v>2005</v>
      </c>
      <c r="AI11">
        <v>2008</v>
      </c>
      <c r="AJ11">
        <v>2012</v>
      </c>
      <c r="AK11">
        <v>2016</v>
      </c>
      <c r="AL11">
        <v>5588</v>
      </c>
      <c r="AM11">
        <v>6.4865783822476732</v>
      </c>
      <c r="AN11">
        <v>3.428003351321637</v>
      </c>
      <c r="AO11">
        <v>1</v>
      </c>
      <c r="AP11">
        <v>4</v>
      </c>
      <c r="AQ11">
        <v>6</v>
      </c>
      <c r="AR11">
        <v>9</v>
      </c>
      <c r="AS11">
        <v>12</v>
      </c>
      <c r="AT11">
        <v>5588</v>
      </c>
      <c r="AU11">
        <v>15.75107372942019</v>
      </c>
      <c r="AV11">
        <v>8.7995674059920539</v>
      </c>
      <c r="AW11">
        <v>1</v>
      </c>
      <c r="AX11">
        <v>8</v>
      </c>
      <c r="AY11">
        <v>16</v>
      </c>
      <c r="AZ11">
        <v>23</v>
      </c>
      <c r="BA11">
        <v>31</v>
      </c>
    </row>
    <row r="12" spans="1:53" x14ac:dyDescent="0.25">
      <c r="A12">
        <v>32065010</v>
      </c>
      <c r="B12">
        <v>9623</v>
      </c>
      <c r="C12">
        <v>10.3556791021511</v>
      </c>
      <c r="D12">
        <v>18.436578969557061</v>
      </c>
      <c r="F12">
        <v>0</v>
      </c>
      <c r="G12">
        <v>0</v>
      </c>
      <c r="H12">
        <v>2</v>
      </c>
      <c r="I12">
        <v>12.15</v>
      </c>
      <c r="J12">
        <v>205.2</v>
      </c>
      <c r="N12">
        <v>9649</v>
      </c>
      <c r="O12">
        <v>3.5333333332999999</v>
      </c>
      <c r="P12">
        <v>0</v>
      </c>
      <c r="Q12">
        <v>3.5333333332999999</v>
      </c>
      <c r="R12">
        <v>3.5333333332999999</v>
      </c>
      <c r="S12">
        <v>3.5333333332999999</v>
      </c>
      <c r="T12">
        <v>3.5333333332999999</v>
      </c>
      <c r="U12">
        <v>3.5333333332999999</v>
      </c>
      <c r="V12">
        <v>9649</v>
      </c>
      <c r="W12">
        <v>-74.016666666700004</v>
      </c>
      <c r="X12">
        <v>0</v>
      </c>
      <c r="Y12">
        <v>-74.016666666700004</v>
      </c>
      <c r="Z12">
        <v>-74.016666666700004</v>
      </c>
      <c r="AA12">
        <v>-74.016666666700004</v>
      </c>
      <c r="AB12">
        <v>-74.016666666700004</v>
      </c>
      <c r="AC12">
        <v>-74.016666666700004</v>
      </c>
      <c r="AD12">
        <v>9649</v>
      </c>
      <c r="AE12">
        <v>2001.956886724013</v>
      </c>
      <c r="AF12">
        <v>7.6342603072712949</v>
      </c>
      <c r="AG12">
        <v>1989</v>
      </c>
      <c r="AH12">
        <v>1995</v>
      </c>
      <c r="AI12">
        <v>2002</v>
      </c>
      <c r="AJ12">
        <v>2009</v>
      </c>
      <c r="AK12">
        <v>2015</v>
      </c>
      <c r="AL12">
        <v>9649</v>
      </c>
      <c r="AM12">
        <v>6.5150792828272364</v>
      </c>
      <c r="AN12">
        <v>3.426588190869158</v>
      </c>
      <c r="AO12">
        <v>1</v>
      </c>
      <c r="AP12">
        <v>4</v>
      </c>
      <c r="AQ12">
        <v>7</v>
      </c>
      <c r="AR12">
        <v>9</v>
      </c>
      <c r="AS12">
        <v>12</v>
      </c>
      <c r="AT12">
        <v>9649</v>
      </c>
      <c r="AU12">
        <v>15.73012747434967</v>
      </c>
      <c r="AV12">
        <v>8.8008252144410672</v>
      </c>
      <c r="AW12">
        <v>1</v>
      </c>
      <c r="AX12">
        <v>8</v>
      </c>
      <c r="AY12">
        <v>16</v>
      </c>
      <c r="AZ12">
        <v>23</v>
      </c>
      <c r="BA12">
        <v>31</v>
      </c>
    </row>
    <row r="13" spans="1:53" x14ac:dyDescent="0.25">
      <c r="A13">
        <v>32070010</v>
      </c>
      <c r="B13">
        <v>12406</v>
      </c>
      <c r="C13" s="2">
        <v>7.8042318233112997</v>
      </c>
      <c r="D13" s="2">
        <v>16.688042691392909</v>
      </c>
      <c r="E13" s="2">
        <f>(D13/C13)*100</f>
        <v>213.83325187170374</v>
      </c>
      <c r="F13">
        <v>0</v>
      </c>
      <c r="G13">
        <v>0</v>
      </c>
      <c r="H13">
        <v>0</v>
      </c>
      <c r="I13">
        <v>9</v>
      </c>
      <c r="J13">
        <v>165</v>
      </c>
      <c r="K13" t="str">
        <f>VLOOKUP(A13,[1]Sheet1!A$1:I$52,4,FALSE)</f>
        <v>CAMPO ALEGRE</v>
      </c>
      <c r="L13" t="str">
        <f>VLOOKUP(A13,[1]Sheet1!A$1:I$52,3,FALSE)</f>
        <v>VISTAHERMOSA</v>
      </c>
      <c r="M13" s="4">
        <f>VLOOKUP(A13,[1]Sheet1!A$1:I$52,9,FALSE)</f>
        <v>2.021144278606966E-2</v>
      </c>
      <c r="N13">
        <v>13331</v>
      </c>
      <c r="O13">
        <v>3.2</v>
      </c>
      <c r="P13">
        <v>4.4410586704741471E-16</v>
      </c>
      <c r="Q13">
        <v>3.2</v>
      </c>
      <c r="R13">
        <v>3.2</v>
      </c>
      <c r="S13">
        <v>3.2</v>
      </c>
      <c r="T13">
        <v>3.2</v>
      </c>
      <c r="U13">
        <v>3.2</v>
      </c>
      <c r="V13">
        <v>13331</v>
      </c>
      <c r="W13">
        <v>-73.75</v>
      </c>
      <c r="X13">
        <v>0</v>
      </c>
      <c r="Y13">
        <v>-73.75</v>
      </c>
      <c r="Z13">
        <v>-73.75</v>
      </c>
      <c r="AA13">
        <v>-73.75</v>
      </c>
      <c r="AB13">
        <v>-73.75</v>
      </c>
      <c r="AC13">
        <v>-73.75</v>
      </c>
      <c r="AD13">
        <v>13331</v>
      </c>
      <c r="AE13">
        <v>1997.751556522391</v>
      </c>
      <c r="AF13">
        <v>10.53857685082157</v>
      </c>
      <c r="AG13">
        <v>1980</v>
      </c>
      <c r="AH13">
        <v>1989</v>
      </c>
      <c r="AI13">
        <v>1998</v>
      </c>
      <c r="AJ13">
        <v>2007</v>
      </c>
      <c r="AK13">
        <v>2016</v>
      </c>
      <c r="AL13">
        <v>13331</v>
      </c>
      <c r="AM13">
        <v>6.4816592903758146</v>
      </c>
      <c r="AN13">
        <v>3.4489119553355052</v>
      </c>
      <c r="AO13">
        <v>1</v>
      </c>
      <c r="AP13">
        <v>3</v>
      </c>
      <c r="AQ13">
        <v>6</v>
      </c>
      <c r="AR13">
        <v>9</v>
      </c>
      <c r="AS13">
        <v>12</v>
      </c>
      <c r="AT13">
        <v>13331</v>
      </c>
      <c r="AU13">
        <v>15.72890255794764</v>
      </c>
      <c r="AV13">
        <v>8.7999789173365688</v>
      </c>
      <c r="AW13">
        <v>1</v>
      </c>
      <c r="AX13">
        <v>8</v>
      </c>
      <c r="AY13">
        <v>16</v>
      </c>
      <c r="AZ13">
        <v>23</v>
      </c>
      <c r="BA13">
        <v>31</v>
      </c>
    </row>
    <row r="14" spans="1:53" x14ac:dyDescent="0.25">
      <c r="A14">
        <v>32070020</v>
      </c>
      <c r="B14">
        <v>12453</v>
      </c>
      <c r="C14">
        <v>6.7907411868626042</v>
      </c>
      <c r="D14">
        <v>15.432074678526559</v>
      </c>
      <c r="F14">
        <v>0</v>
      </c>
      <c r="G14">
        <v>0</v>
      </c>
      <c r="H14">
        <v>0</v>
      </c>
      <c r="I14">
        <v>6</v>
      </c>
      <c r="J14">
        <v>200</v>
      </c>
      <c r="N14">
        <v>13301</v>
      </c>
      <c r="O14">
        <v>3.25</v>
      </c>
      <c r="P14">
        <v>0</v>
      </c>
      <c r="Q14">
        <v>3.25</v>
      </c>
      <c r="R14">
        <v>3.25</v>
      </c>
      <c r="S14">
        <v>3.25</v>
      </c>
      <c r="T14">
        <v>3.25</v>
      </c>
      <c r="U14">
        <v>3.25</v>
      </c>
      <c r="V14">
        <v>13301</v>
      </c>
      <c r="W14">
        <v>-73.51666666669999</v>
      </c>
      <c r="X14">
        <v>1.421138894781869E-14</v>
      </c>
      <c r="Y14">
        <v>-73.516666666700004</v>
      </c>
      <c r="Z14">
        <v>-73.516666666700004</v>
      </c>
      <c r="AA14">
        <v>-73.516666666700004</v>
      </c>
      <c r="AB14">
        <v>-73.516666666700004</v>
      </c>
      <c r="AC14">
        <v>-73.516666666700004</v>
      </c>
      <c r="AD14">
        <v>13301</v>
      </c>
      <c r="AE14">
        <v>1997.710397714457</v>
      </c>
      <c r="AF14">
        <v>10.51471740490296</v>
      </c>
      <c r="AG14">
        <v>1980</v>
      </c>
      <c r="AH14">
        <v>1989</v>
      </c>
      <c r="AI14">
        <v>1998</v>
      </c>
      <c r="AJ14">
        <v>2007</v>
      </c>
      <c r="AK14">
        <v>2016</v>
      </c>
      <c r="AL14">
        <v>13301</v>
      </c>
      <c r="AM14">
        <v>6.4827456582211864</v>
      </c>
      <c r="AN14">
        <v>3.4527235640384379</v>
      </c>
      <c r="AO14">
        <v>1</v>
      </c>
      <c r="AP14">
        <v>3</v>
      </c>
      <c r="AQ14">
        <v>6</v>
      </c>
      <c r="AR14">
        <v>9</v>
      </c>
      <c r="AS14">
        <v>12</v>
      </c>
      <c r="AT14">
        <v>13301</v>
      </c>
      <c r="AU14">
        <v>15.72941884068867</v>
      </c>
      <c r="AV14">
        <v>8.8002955282213655</v>
      </c>
      <c r="AW14">
        <v>1</v>
      </c>
      <c r="AX14">
        <v>8</v>
      </c>
      <c r="AY14">
        <v>16</v>
      </c>
      <c r="AZ14">
        <v>23</v>
      </c>
      <c r="BA14">
        <v>31</v>
      </c>
    </row>
    <row r="15" spans="1:53" x14ac:dyDescent="0.25">
      <c r="A15">
        <v>32070030</v>
      </c>
      <c r="B15">
        <v>11997</v>
      </c>
      <c r="C15" s="2">
        <v>8.6014003500875216</v>
      </c>
      <c r="D15" s="2">
        <v>16.812223975365139</v>
      </c>
      <c r="E15" s="2">
        <f t="shared" ref="E15:E16" si="1">(D15/C15)*100</f>
        <v>195.45914956968687</v>
      </c>
      <c r="F15">
        <v>0</v>
      </c>
      <c r="G15">
        <v>0</v>
      </c>
      <c r="H15">
        <v>0</v>
      </c>
      <c r="I15">
        <v>10</v>
      </c>
      <c r="J15">
        <v>160</v>
      </c>
      <c r="K15" t="str">
        <f>VLOOKUP(A15,[1]Sheet1!A$1:I$52,4,FALSE)</f>
        <v>MICOS LOS [32070030]</v>
      </c>
      <c r="L15" t="str">
        <f>VLOOKUP(A15,[1]Sheet1!A$1:I$52,3,FALSE)</f>
        <v>SAN JUAN DE ARAMA</v>
      </c>
      <c r="M15" s="4">
        <f>VLOOKUP(A15,[1]Sheet1!A$1:I$52,9,FALSE)</f>
        <v>2.1401657874905798E-2</v>
      </c>
      <c r="N15">
        <v>13331</v>
      </c>
      <c r="O15">
        <v>3.3163888889000002</v>
      </c>
      <c r="P15">
        <v>0</v>
      </c>
      <c r="Q15">
        <v>3.3163888889000002</v>
      </c>
      <c r="R15">
        <v>3.3163888889000002</v>
      </c>
      <c r="S15">
        <v>3.3163888889000002</v>
      </c>
      <c r="T15">
        <v>3.3163888889000002</v>
      </c>
      <c r="U15">
        <v>3.3163888889000002</v>
      </c>
      <c r="V15">
        <v>13331</v>
      </c>
      <c r="W15">
        <v>-73.892166666699978</v>
      </c>
      <c r="X15">
        <v>2.8422775491034541E-14</v>
      </c>
      <c r="Y15">
        <v>-73.892166666700007</v>
      </c>
      <c r="Z15">
        <v>-73.892166666700007</v>
      </c>
      <c r="AA15">
        <v>-73.892166666700007</v>
      </c>
      <c r="AB15">
        <v>-73.892166666700007</v>
      </c>
      <c r="AC15">
        <v>-73.892166666700007</v>
      </c>
      <c r="AD15">
        <v>13331</v>
      </c>
      <c r="AE15">
        <v>1997.751556522391</v>
      </c>
      <c r="AF15">
        <v>10.53857685082157</v>
      </c>
      <c r="AG15">
        <v>1980</v>
      </c>
      <c r="AH15">
        <v>1989</v>
      </c>
      <c r="AI15">
        <v>1998</v>
      </c>
      <c r="AJ15">
        <v>2007</v>
      </c>
      <c r="AK15">
        <v>2016</v>
      </c>
      <c r="AL15">
        <v>13331</v>
      </c>
      <c r="AM15">
        <v>6.4816592903758146</v>
      </c>
      <c r="AN15">
        <v>3.4489119553355052</v>
      </c>
      <c r="AO15">
        <v>1</v>
      </c>
      <c r="AP15">
        <v>3</v>
      </c>
      <c r="AQ15">
        <v>6</v>
      </c>
      <c r="AR15">
        <v>9</v>
      </c>
      <c r="AS15">
        <v>12</v>
      </c>
      <c r="AT15">
        <v>13331</v>
      </c>
      <c r="AU15">
        <v>15.72890255794764</v>
      </c>
      <c r="AV15">
        <v>8.7999789173365688</v>
      </c>
      <c r="AW15">
        <v>1</v>
      </c>
      <c r="AX15">
        <v>8</v>
      </c>
      <c r="AY15">
        <v>16</v>
      </c>
      <c r="AZ15">
        <v>23</v>
      </c>
      <c r="BA15">
        <v>31</v>
      </c>
    </row>
    <row r="16" spans="1:53" x14ac:dyDescent="0.25">
      <c r="A16">
        <v>32070040</v>
      </c>
      <c r="B16">
        <v>12461</v>
      </c>
      <c r="C16">
        <v>7.5864216355027683</v>
      </c>
      <c r="D16">
        <v>15.675572449913339</v>
      </c>
      <c r="E16" s="2">
        <f t="shared" si="1"/>
        <v>206.62669705246995</v>
      </c>
      <c r="F16">
        <v>0</v>
      </c>
      <c r="G16">
        <v>0</v>
      </c>
      <c r="H16">
        <v>0</v>
      </c>
      <c r="I16">
        <v>9</v>
      </c>
      <c r="J16">
        <v>325</v>
      </c>
      <c r="K16" t="str">
        <f>VLOOKUP(A16,[1]Sheet1!A$1:I$52,4,FALSE)</f>
        <v>PINALITO [32070040]</v>
      </c>
      <c r="L16" t="str">
        <f>VLOOKUP(A16,[1]Sheet1!A$1:I$52,3,FALSE)</f>
        <v>VISTAHERMOSA</v>
      </c>
      <c r="M16" s="4">
        <f>VLOOKUP(A16,[1]Sheet1!A$1:I$52,9,FALSE)</f>
        <v>2.2103601232989999E-2</v>
      </c>
      <c r="N16">
        <v>13331</v>
      </c>
      <c r="O16">
        <v>2.9833333333000001</v>
      </c>
      <c r="P16">
        <v>0</v>
      </c>
      <c r="Q16">
        <v>2.9833333333000001</v>
      </c>
      <c r="R16">
        <v>2.9833333333000001</v>
      </c>
      <c r="S16">
        <v>2.9833333333000001</v>
      </c>
      <c r="T16">
        <v>2.9833333333000001</v>
      </c>
      <c r="U16">
        <v>2.9833333333000001</v>
      </c>
      <c r="V16">
        <v>13331</v>
      </c>
      <c r="W16">
        <v>-73.633333333300001</v>
      </c>
      <c r="X16">
        <v>0</v>
      </c>
      <c r="Y16">
        <v>-73.633333333300001</v>
      </c>
      <c r="Z16">
        <v>-73.633333333300001</v>
      </c>
      <c r="AA16">
        <v>-73.633333333300001</v>
      </c>
      <c r="AB16">
        <v>-73.633333333300001</v>
      </c>
      <c r="AC16">
        <v>-73.633333333300001</v>
      </c>
      <c r="AD16">
        <v>13331</v>
      </c>
      <c r="AE16">
        <v>1997.751556522391</v>
      </c>
      <c r="AF16">
        <v>10.53857685082157</v>
      </c>
      <c r="AG16">
        <v>1980</v>
      </c>
      <c r="AH16">
        <v>1989</v>
      </c>
      <c r="AI16">
        <v>1998</v>
      </c>
      <c r="AJ16">
        <v>2007</v>
      </c>
      <c r="AK16">
        <v>2016</v>
      </c>
      <c r="AL16">
        <v>13331</v>
      </c>
      <c r="AM16">
        <v>6.4816592903758146</v>
      </c>
      <c r="AN16">
        <v>3.4489119553355052</v>
      </c>
      <c r="AO16">
        <v>1</v>
      </c>
      <c r="AP16">
        <v>3</v>
      </c>
      <c r="AQ16">
        <v>6</v>
      </c>
      <c r="AR16">
        <v>9</v>
      </c>
      <c r="AS16">
        <v>12</v>
      </c>
      <c r="AT16">
        <v>13331</v>
      </c>
      <c r="AU16">
        <v>15.72890255794764</v>
      </c>
      <c r="AV16">
        <v>8.7999789173365688</v>
      </c>
      <c r="AW16">
        <v>1</v>
      </c>
      <c r="AX16">
        <v>8</v>
      </c>
      <c r="AY16">
        <v>16</v>
      </c>
      <c r="AZ16">
        <v>23</v>
      </c>
      <c r="BA16">
        <v>31</v>
      </c>
    </row>
    <row r="17" spans="1:53" x14ac:dyDescent="0.25">
      <c r="A17">
        <v>32070060</v>
      </c>
      <c r="B17">
        <v>13164</v>
      </c>
      <c r="C17">
        <v>7.5019219082345794</v>
      </c>
      <c r="D17">
        <v>15.743939699747781</v>
      </c>
      <c r="F17">
        <v>0</v>
      </c>
      <c r="G17">
        <v>0</v>
      </c>
      <c r="H17">
        <v>0</v>
      </c>
      <c r="I17">
        <v>9</v>
      </c>
      <c r="J17">
        <v>236</v>
      </c>
      <c r="N17">
        <v>13301</v>
      </c>
      <c r="O17">
        <v>3.4666666667000001</v>
      </c>
      <c r="P17">
        <v>0</v>
      </c>
      <c r="Q17">
        <v>3.4666666667000001</v>
      </c>
      <c r="R17">
        <v>3.4666666667000001</v>
      </c>
      <c r="S17">
        <v>3.4666666667000001</v>
      </c>
      <c r="T17">
        <v>3.4666666667000001</v>
      </c>
      <c r="U17">
        <v>3.4666666667000001</v>
      </c>
      <c r="V17">
        <v>13301</v>
      </c>
      <c r="W17">
        <v>-73.633333333300001</v>
      </c>
      <c r="X17">
        <v>0</v>
      </c>
      <c r="Y17">
        <v>-73.633333333300001</v>
      </c>
      <c r="Z17">
        <v>-73.633333333300001</v>
      </c>
      <c r="AA17">
        <v>-73.633333333300001</v>
      </c>
      <c r="AB17">
        <v>-73.633333333300001</v>
      </c>
      <c r="AC17">
        <v>-73.633333333300001</v>
      </c>
      <c r="AD17">
        <v>13301</v>
      </c>
      <c r="AE17">
        <v>1997.710397714457</v>
      </c>
      <c r="AF17">
        <v>10.51471740490296</v>
      </c>
      <c r="AG17">
        <v>1980</v>
      </c>
      <c r="AH17">
        <v>1989</v>
      </c>
      <c r="AI17">
        <v>1998</v>
      </c>
      <c r="AJ17">
        <v>2007</v>
      </c>
      <c r="AK17">
        <v>2016</v>
      </c>
      <c r="AL17">
        <v>13301</v>
      </c>
      <c r="AM17">
        <v>6.4827456582211864</v>
      </c>
      <c r="AN17">
        <v>3.4527235640384379</v>
      </c>
      <c r="AO17">
        <v>1</v>
      </c>
      <c r="AP17">
        <v>3</v>
      </c>
      <c r="AQ17">
        <v>6</v>
      </c>
      <c r="AR17">
        <v>9</v>
      </c>
      <c r="AS17">
        <v>12</v>
      </c>
      <c r="AT17">
        <v>13301</v>
      </c>
      <c r="AU17">
        <v>15.72941884068867</v>
      </c>
      <c r="AV17">
        <v>8.8002955282213655</v>
      </c>
      <c r="AW17">
        <v>1</v>
      </c>
      <c r="AX17">
        <v>8</v>
      </c>
      <c r="AY17">
        <v>16</v>
      </c>
      <c r="AZ17">
        <v>23</v>
      </c>
      <c r="BA17">
        <v>31</v>
      </c>
    </row>
    <row r="18" spans="1:53" x14ac:dyDescent="0.25">
      <c r="A18">
        <v>32070080</v>
      </c>
      <c r="B18">
        <v>11684</v>
      </c>
      <c r="C18">
        <v>7.1901232454638819</v>
      </c>
      <c r="D18">
        <v>15.07925832121083</v>
      </c>
      <c r="F18">
        <v>0</v>
      </c>
      <c r="G18">
        <v>0</v>
      </c>
      <c r="H18">
        <v>0</v>
      </c>
      <c r="I18">
        <v>7</v>
      </c>
      <c r="J18">
        <v>135</v>
      </c>
      <c r="N18">
        <v>12010</v>
      </c>
      <c r="O18">
        <v>3.087499999999999</v>
      </c>
      <c r="P18">
        <v>1.332323097944556E-15</v>
      </c>
      <c r="Q18">
        <v>3.0874999999999999</v>
      </c>
      <c r="R18">
        <v>3.0874999999999999</v>
      </c>
      <c r="S18">
        <v>3.0874999999999999</v>
      </c>
      <c r="T18">
        <v>3.0874999999999999</v>
      </c>
      <c r="U18">
        <v>3.0874999999999999</v>
      </c>
      <c r="V18">
        <v>12010</v>
      </c>
      <c r="W18">
        <v>-73.226388888900004</v>
      </c>
      <c r="X18">
        <v>0</v>
      </c>
      <c r="Y18">
        <v>-73.226388888900004</v>
      </c>
      <c r="Z18">
        <v>-73.226388888900004</v>
      </c>
      <c r="AA18">
        <v>-73.226388888900004</v>
      </c>
      <c r="AB18">
        <v>-73.226388888900004</v>
      </c>
      <c r="AC18">
        <v>-73.226388888900004</v>
      </c>
      <c r="AD18">
        <v>12010</v>
      </c>
      <c r="AE18">
        <v>1999.3890924229811</v>
      </c>
      <c r="AF18">
        <v>9.5005018958691068</v>
      </c>
      <c r="AG18">
        <v>1983</v>
      </c>
      <c r="AH18">
        <v>1991</v>
      </c>
      <c r="AI18">
        <v>1999</v>
      </c>
      <c r="AJ18">
        <v>2008</v>
      </c>
      <c r="AK18">
        <v>2016</v>
      </c>
      <c r="AL18">
        <v>12010</v>
      </c>
      <c r="AM18">
        <v>6.5271440466278099</v>
      </c>
      <c r="AN18">
        <v>3.454324099901394</v>
      </c>
      <c r="AO18">
        <v>1</v>
      </c>
      <c r="AP18">
        <v>4</v>
      </c>
      <c r="AQ18">
        <v>7</v>
      </c>
      <c r="AR18">
        <v>10</v>
      </c>
      <c r="AS18">
        <v>12</v>
      </c>
      <c r="AT18">
        <v>12010</v>
      </c>
      <c r="AU18">
        <v>15.73921731890092</v>
      </c>
      <c r="AV18">
        <v>8.7996322219436376</v>
      </c>
      <c r="AW18">
        <v>1</v>
      </c>
      <c r="AX18">
        <v>8</v>
      </c>
      <c r="AY18">
        <v>16</v>
      </c>
      <c r="AZ18">
        <v>23</v>
      </c>
      <c r="BA18">
        <v>31</v>
      </c>
    </row>
    <row r="19" spans="1:53" x14ac:dyDescent="0.25">
      <c r="A19">
        <v>32070090</v>
      </c>
      <c r="B19">
        <v>10141</v>
      </c>
      <c r="C19">
        <v>9.6986884922591461</v>
      </c>
      <c r="D19">
        <v>18.952247405300788</v>
      </c>
      <c r="F19">
        <v>0</v>
      </c>
      <c r="G19">
        <v>0</v>
      </c>
      <c r="H19">
        <v>0</v>
      </c>
      <c r="I19">
        <v>11</v>
      </c>
      <c r="J19">
        <v>174.1</v>
      </c>
      <c r="N19">
        <v>11891</v>
      </c>
      <c r="O19">
        <v>3.316666666700002</v>
      </c>
      <c r="P19">
        <v>1.332323653083341E-15</v>
      </c>
      <c r="Q19">
        <v>3.3166666667000002</v>
      </c>
      <c r="R19">
        <v>3.3166666667000002</v>
      </c>
      <c r="S19">
        <v>3.3166666667000002</v>
      </c>
      <c r="T19">
        <v>3.3166666667000002</v>
      </c>
      <c r="U19">
        <v>3.3166666667000002</v>
      </c>
      <c r="V19">
        <v>11891</v>
      </c>
      <c r="W19">
        <v>-73.916666666699967</v>
      </c>
      <c r="X19">
        <v>2.8422904599111258E-14</v>
      </c>
      <c r="Y19">
        <v>-73.916666666699996</v>
      </c>
      <c r="Z19">
        <v>-73.916666666699996</v>
      </c>
      <c r="AA19">
        <v>-73.916666666699996</v>
      </c>
      <c r="AB19">
        <v>-73.916666666699996</v>
      </c>
      <c r="AC19">
        <v>-73.916666666699996</v>
      </c>
      <c r="AD19">
        <v>11891</v>
      </c>
      <c r="AE19">
        <v>1999.722395088723</v>
      </c>
      <c r="AF19">
        <v>9.4021838908073825</v>
      </c>
      <c r="AG19">
        <v>1983</v>
      </c>
      <c r="AH19">
        <v>1992</v>
      </c>
      <c r="AI19">
        <v>2000</v>
      </c>
      <c r="AJ19">
        <v>2008</v>
      </c>
      <c r="AK19">
        <v>2016</v>
      </c>
      <c r="AL19">
        <v>11891</v>
      </c>
      <c r="AM19">
        <v>6.4863342023379023</v>
      </c>
      <c r="AN19">
        <v>3.453652389608564</v>
      </c>
      <c r="AO19">
        <v>1</v>
      </c>
      <c r="AP19">
        <v>3</v>
      </c>
      <c r="AQ19">
        <v>6</v>
      </c>
      <c r="AR19">
        <v>9</v>
      </c>
      <c r="AS19">
        <v>12</v>
      </c>
      <c r="AT19">
        <v>11891</v>
      </c>
      <c r="AU19">
        <v>15.738121268186021</v>
      </c>
      <c r="AV19">
        <v>8.7986566641802622</v>
      </c>
      <c r="AW19">
        <v>1</v>
      </c>
      <c r="AX19">
        <v>8</v>
      </c>
      <c r="AY19">
        <v>16</v>
      </c>
      <c r="AZ19">
        <v>23</v>
      </c>
      <c r="BA19">
        <v>31</v>
      </c>
    </row>
    <row r="20" spans="1:53" x14ac:dyDescent="0.25">
      <c r="A20">
        <v>32070100</v>
      </c>
      <c r="B20">
        <v>11839</v>
      </c>
      <c r="C20">
        <v>7.9622941126784363</v>
      </c>
      <c r="D20">
        <v>15.999326751579041</v>
      </c>
      <c r="F20">
        <v>0</v>
      </c>
      <c r="G20">
        <v>0</v>
      </c>
      <c r="H20">
        <v>0</v>
      </c>
      <c r="I20">
        <v>9</v>
      </c>
      <c r="J20">
        <v>174</v>
      </c>
      <c r="N20">
        <v>11901</v>
      </c>
      <c r="O20">
        <v>3.3750833332999992</v>
      </c>
      <c r="P20">
        <v>1.3323236060057301E-15</v>
      </c>
      <c r="Q20">
        <v>3.3750833333000001</v>
      </c>
      <c r="R20">
        <v>3.3750833333000001</v>
      </c>
      <c r="S20">
        <v>3.3750833333000001</v>
      </c>
      <c r="T20">
        <v>3.3750833333000001</v>
      </c>
      <c r="U20">
        <v>3.3750833333000001</v>
      </c>
      <c r="V20">
        <v>11901</v>
      </c>
      <c r="W20">
        <v>-73.891944444399996</v>
      </c>
      <c r="X20">
        <v>0</v>
      </c>
      <c r="Y20">
        <v>-73.891944444399996</v>
      </c>
      <c r="Z20">
        <v>-73.891944444399996</v>
      </c>
      <c r="AA20">
        <v>-73.891944444399996</v>
      </c>
      <c r="AB20">
        <v>-73.891944444399996</v>
      </c>
      <c r="AC20">
        <v>-73.891944444399996</v>
      </c>
      <c r="AD20">
        <v>11901</v>
      </c>
      <c r="AE20">
        <v>1999.7083438366519</v>
      </c>
      <c r="AF20">
        <v>9.4107156045470628</v>
      </c>
      <c r="AG20">
        <v>1983</v>
      </c>
      <c r="AH20">
        <v>1992</v>
      </c>
      <c r="AI20">
        <v>2000</v>
      </c>
      <c r="AJ20">
        <v>2008</v>
      </c>
      <c r="AK20">
        <v>2016</v>
      </c>
      <c r="AL20">
        <v>11901</v>
      </c>
      <c r="AM20">
        <v>6.4909671456180149</v>
      </c>
      <c r="AN20">
        <v>3.455895935935128</v>
      </c>
      <c r="AO20">
        <v>1</v>
      </c>
      <c r="AP20">
        <v>3</v>
      </c>
      <c r="AQ20">
        <v>6</v>
      </c>
      <c r="AR20">
        <v>9</v>
      </c>
      <c r="AS20">
        <v>12</v>
      </c>
      <c r="AT20">
        <v>11901</v>
      </c>
      <c r="AU20">
        <v>15.7295185278548</v>
      </c>
      <c r="AV20">
        <v>8.8003548445510891</v>
      </c>
      <c r="AW20">
        <v>1</v>
      </c>
      <c r="AX20">
        <v>8</v>
      </c>
      <c r="AY20">
        <v>16</v>
      </c>
      <c r="AZ20">
        <v>23</v>
      </c>
      <c r="BA20">
        <v>31</v>
      </c>
    </row>
    <row r="21" spans="1:53" x14ac:dyDescent="0.25">
      <c r="A21">
        <v>32070110</v>
      </c>
      <c r="B21">
        <v>9453</v>
      </c>
      <c r="C21">
        <v>7.8445784407066554</v>
      </c>
      <c r="D21">
        <v>16.065006848845009</v>
      </c>
      <c r="F21">
        <v>0</v>
      </c>
      <c r="G21">
        <v>0</v>
      </c>
      <c r="H21">
        <v>0</v>
      </c>
      <c r="I21">
        <v>8</v>
      </c>
      <c r="J21">
        <v>224</v>
      </c>
      <c r="N21">
        <v>9648</v>
      </c>
      <c r="O21">
        <v>3.472027777800001</v>
      </c>
      <c r="P21">
        <v>4.4411222621276431E-16</v>
      </c>
      <c r="Q21">
        <v>3.4720277778000002</v>
      </c>
      <c r="R21">
        <v>3.4720277778000002</v>
      </c>
      <c r="S21">
        <v>3.4720277778000002</v>
      </c>
      <c r="T21">
        <v>3.4720277778000002</v>
      </c>
      <c r="U21">
        <v>3.4720277778000002</v>
      </c>
      <c r="V21">
        <v>9648</v>
      </c>
      <c r="W21">
        <v>-73.857833333300022</v>
      </c>
      <c r="X21">
        <v>2.8423182477616922E-14</v>
      </c>
      <c r="Y21">
        <v>-73.857833333299993</v>
      </c>
      <c r="Z21">
        <v>-73.857833333299993</v>
      </c>
      <c r="AA21">
        <v>-73.857833333299993</v>
      </c>
      <c r="AB21">
        <v>-73.857833333299993</v>
      </c>
      <c r="AC21">
        <v>-73.857833333299993</v>
      </c>
      <c r="AD21">
        <v>9648</v>
      </c>
      <c r="AE21">
        <v>2002.71237562189</v>
      </c>
      <c r="AF21">
        <v>7.6282500111551483</v>
      </c>
      <c r="AG21">
        <v>1990</v>
      </c>
      <c r="AH21">
        <v>1996</v>
      </c>
      <c r="AI21">
        <v>2003</v>
      </c>
      <c r="AJ21">
        <v>2009</v>
      </c>
      <c r="AK21">
        <v>2016</v>
      </c>
      <c r="AL21">
        <v>9648</v>
      </c>
      <c r="AM21">
        <v>6.4677653399668316</v>
      </c>
      <c r="AN21">
        <v>3.4540622124784881</v>
      </c>
      <c r="AO21">
        <v>1</v>
      </c>
      <c r="AP21">
        <v>3</v>
      </c>
      <c r="AQ21">
        <v>6</v>
      </c>
      <c r="AR21">
        <v>9</v>
      </c>
      <c r="AS21">
        <v>12</v>
      </c>
      <c r="AT21">
        <v>9648</v>
      </c>
      <c r="AU21">
        <v>15.72864842454395</v>
      </c>
      <c r="AV21">
        <v>8.8000819938758603</v>
      </c>
      <c r="AW21">
        <v>1</v>
      </c>
      <c r="AX21">
        <v>8</v>
      </c>
      <c r="AY21">
        <v>16</v>
      </c>
      <c r="AZ21">
        <v>23</v>
      </c>
      <c r="BA21">
        <v>31</v>
      </c>
    </row>
    <row r="22" spans="1:53" x14ac:dyDescent="0.25">
      <c r="A22">
        <v>32070120</v>
      </c>
      <c r="B22">
        <v>7910</v>
      </c>
      <c r="C22">
        <v>10.71452591656131</v>
      </c>
      <c r="D22">
        <v>18.344228232373791</v>
      </c>
      <c r="F22">
        <v>0</v>
      </c>
      <c r="G22">
        <v>0</v>
      </c>
      <c r="H22">
        <v>1</v>
      </c>
      <c r="I22">
        <v>14</v>
      </c>
      <c r="J22">
        <v>170.1</v>
      </c>
      <c r="N22">
        <v>8263</v>
      </c>
      <c r="O22">
        <v>3.4565555556000001</v>
      </c>
      <c r="P22">
        <v>4.4411608444295536E-16</v>
      </c>
      <c r="Q22">
        <v>3.4565555556000001</v>
      </c>
      <c r="R22">
        <v>3.4565555556000001</v>
      </c>
      <c r="S22">
        <v>3.4565555556000001</v>
      </c>
      <c r="T22">
        <v>3.4565555556000001</v>
      </c>
      <c r="U22">
        <v>3.4565555556000001</v>
      </c>
      <c r="V22">
        <v>8263</v>
      </c>
      <c r="W22">
        <v>-74.029944444400002</v>
      </c>
      <c r="X22">
        <v>0</v>
      </c>
      <c r="Y22">
        <v>-74.029944444400002</v>
      </c>
      <c r="Z22">
        <v>-74.029944444400002</v>
      </c>
      <c r="AA22">
        <v>-74.029944444400002</v>
      </c>
      <c r="AB22">
        <v>-74.029944444400002</v>
      </c>
      <c r="AC22">
        <v>-74.029944444400002</v>
      </c>
      <c r="AD22">
        <v>8263</v>
      </c>
      <c r="AE22">
        <v>2004.6054701682201</v>
      </c>
      <c r="AF22">
        <v>6.5404707425613644</v>
      </c>
      <c r="AG22">
        <v>1993</v>
      </c>
      <c r="AH22">
        <v>1999</v>
      </c>
      <c r="AI22">
        <v>2005</v>
      </c>
      <c r="AJ22">
        <v>2010</v>
      </c>
      <c r="AK22">
        <v>2016</v>
      </c>
      <c r="AL22">
        <v>8263</v>
      </c>
      <c r="AM22">
        <v>6.5016337891806852</v>
      </c>
      <c r="AN22">
        <v>3.469543244411601</v>
      </c>
      <c r="AO22">
        <v>1</v>
      </c>
      <c r="AP22">
        <v>3</v>
      </c>
      <c r="AQ22">
        <v>6</v>
      </c>
      <c r="AR22">
        <v>10</v>
      </c>
      <c r="AS22">
        <v>12</v>
      </c>
      <c r="AT22">
        <v>8263</v>
      </c>
      <c r="AU22">
        <v>15.743676630763639</v>
      </c>
      <c r="AV22">
        <v>8.8011128226196469</v>
      </c>
      <c r="AW22">
        <v>1</v>
      </c>
      <c r="AX22">
        <v>8</v>
      </c>
      <c r="AY22">
        <v>16</v>
      </c>
      <c r="AZ22">
        <v>23</v>
      </c>
      <c r="BA22">
        <v>31</v>
      </c>
    </row>
    <row r="23" spans="1:53" x14ac:dyDescent="0.25">
      <c r="A23">
        <v>32075030</v>
      </c>
      <c r="B23">
        <v>10612</v>
      </c>
      <c r="C23">
        <v>7.7008669430833034</v>
      </c>
      <c r="D23">
        <v>15.66177906069337</v>
      </c>
      <c r="F23">
        <v>0</v>
      </c>
      <c r="G23">
        <v>0</v>
      </c>
      <c r="H23">
        <v>0.4</v>
      </c>
      <c r="I23">
        <v>8</v>
      </c>
      <c r="J23">
        <v>170</v>
      </c>
      <c r="N23">
        <v>13330</v>
      </c>
      <c r="O23">
        <v>3.1203888889</v>
      </c>
      <c r="P23">
        <v>4.4410586829708723E-16</v>
      </c>
      <c r="Q23">
        <v>3.1203888889</v>
      </c>
      <c r="R23">
        <v>3.1203888889</v>
      </c>
      <c r="S23">
        <v>3.1203888889</v>
      </c>
      <c r="T23">
        <v>3.1203888889</v>
      </c>
      <c r="U23">
        <v>3.1203888889</v>
      </c>
      <c r="V23">
        <v>13330</v>
      </c>
      <c r="W23">
        <v>-73.754027777800019</v>
      </c>
      <c r="X23">
        <v>1.4211387785506791E-14</v>
      </c>
      <c r="Y23">
        <v>-73.754027777800005</v>
      </c>
      <c r="Z23">
        <v>-73.754027777800005</v>
      </c>
      <c r="AA23">
        <v>-73.754027777800005</v>
      </c>
      <c r="AB23">
        <v>-73.754027777800005</v>
      </c>
      <c r="AC23">
        <v>-73.754027777800005</v>
      </c>
      <c r="AD23">
        <v>13330</v>
      </c>
      <c r="AE23">
        <v>1997.7528882220561</v>
      </c>
      <c r="AF23">
        <v>10.537850401284871</v>
      </c>
      <c r="AG23">
        <v>1980</v>
      </c>
      <c r="AH23">
        <v>1989</v>
      </c>
      <c r="AI23">
        <v>1998</v>
      </c>
      <c r="AJ23">
        <v>2007</v>
      </c>
      <c r="AK23">
        <v>2016</v>
      </c>
      <c r="AL23">
        <v>13330</v>
      </c>
      <c r="AM23">
        <v>6.4820705176294071</v>
      </c>
      <c r="AN23">
        <v>3.4487144770595899</v>
      </c>
      <c r="AO23">
        <v>1</v>
      </c>
      <c r="AP23">
        <v>3</v>
      </c>
      <c r="AQ23">
        <v>6</v>
      </c>
      <c r="AR23">
        <v>9</v>
      </c>
      <c r="AS23">
        <v>12</v>
      </c>
      <c r="AT23">
        <v>13330</v>
      </c>
      <c r="AU23">
        <v>15.73000750187547</v>
      </c>
      <c r="AV23">
        <v>8.7993841689355339</v>
      </c>
      <c r="AW23">
        <v>1</v>
      </c>
      <c r="AX23">
        <v>8</v>
      </c>
      <c r="AY23">
        <v>16</v>
      </c>
      <c r="AZ23">
        <v>23</v>
      </c>
      <c r="BA23">
        <v>31</v>
      </c>
    </row>
    <row r="24" spans="1:53" x14ac:dyDescent="0.25">
      <c r="A24">
        <v>32075040</v>
      </c>
      <c r="B24">
        <v>12090</v>
      </c>
      <c r="C24">
        <v>7.6242266335814728</v>
      </c>
      <c r="D24">
        <v>16.037267051697739</v>
      </c>
      <c r="F24">
        <v>0</v>
      </c>
      <c r="G24">
        <v>0</v>
      </c>
      <c r="H24">
        <v>0.2</v>
      </c>
      <c r="I24">
        <v>8</v>
      </c>
      <c r="J24">
        <v>231</v>
      </c>
      <c r="N24">
        <v>13133</v>
      </c>
      <c r="O24">
        <v>3.5163333332999991</v>
      </c>
      <c r="P24">
        <v>1.332318354583219E-15</v>
      </c>
      <c r="Q24">
        <v>3.5163333333</v>
      </c>
      <c r="R24">
        <v>3.5163333333</v>
      </c>
      <c r="S24">
        <v>3.5163333333</v>
      </c>
      <c r="T24">
        <v>3.5163333333</v>
      </c>
      <c r="U24">
        <v>3.5163333333</v>
      </c>
      <c r="V24">
        <v>13133</v>
      </c>
      <c r="W24">
        <v>-73.716027777800008</v>
      </c>
      <c r="X24">
        <v>1.4211395782221001E-14</v>
      </c>
      <c r="Y24">
        <v>-73.716027777799994</v>
      </c>
      <c r="Z24">
        <v>-73.716027777799994</v>
      </c>
      <c r="AA24">
        <v>-73.716027777799994</v>
      </c>
      <c r="AB24">
        <v>-73.716027777799994</v>
      </c>
      <c r="AC24">
        <v>-73.716027777799994</v>
      </c>
      <c r="AD24">
        <v>13133</v>
      </c>
      <c r="AE24">
        <v>1997.477651717049</v>
      </c>
      <c r="AF24">
        <v>10.37706227564713</v>
      </c>
      <c r="AG24">
        <v>1980</v>
      </c>
      <c r="AH24">
        <v>1988</v>
      </c>
      <c r="AI24">
        <v>1997</v>
      </c>
      <c r="AJ24">
        <v>2006</v>
      </c>
      <c r="AK24">
        <v>2015</v>
      </c>
      <c r="AL24">
        <v>13133</v>
      </c>
      <c r="AM24">
        <v>6.5162567577857304</v>
      </c>
      <c r="AN24">
        <v>3.4456285369268511</v>
      </c>
      <c r="AO24">
        <v>1</v>
      </c>
      <c r="AP24">
        <v>4</v>
      </c>
      <c r="AQ24">
        <v>7</v>
      </c>
      <c r="AR24">
        <v>10</v>
      </c>
      <c r="AS24">
        <v>12</v>
      </c>
      <c r="AT24">
        <v>13133</v>
      </c>
      <c r="AU24">
        <v>15.72017056270464</v>
      </c>
      <c r="AV24">
        <v>8.8001321658256391</v>
      </c>
      <c r="AW24">
        <v>1</v>
      </c>
      <c r="AX24">
        <v>8</v>
      </c>
      <c r="AY24">
        <v>16</v>
      </c>
      <c r="AZ24">
        <v>23</v>
      </c>
      <c r="BA24">
        <v>31</v>
      </c>
    </row>
    <row r="25" spans="1:53" x14ac:dyDescent="0.25">
      <c r="A25">
        <v>32075050</v>
      </c>
      <c r="B25">
        <v>10732</v>
      </c>
      <c r="C25">
        <v>8.3176015654118522</v>
      </c>
      <c r="D25">
        <v>15.1348131383282</v>
      </c>
      <c r="F25">
        <v>0</v>
      </c>
      <c r="G25">
        <v>0</v>
      </c>
      <c r="H25">
        <v>1</v>
      </c>
      <c r="I25">
        <v>10</v>
      </c>
      <c r="J25">
        <v>150</v>
      </c>
      <c r="N25">
        <v>11810</v>
      </c>
      <c r="O25">
        <v>3.3800555555999998</v>
      </c>
      <c r="P25">
        <v>0</v>
      </c>
      <c r="Q25">
        <v>3.3800555555999998</v>
      </c>
      <c r="R25">
        <v>3.3800555555999998</v>
      </c>
      <c r="S25">
        <v>3.3800555555999998</v>
      </c>
      <c r="T25">
        <v>3.3800555555999998</v>
      </c>
      <c r="U25">
        <v>3.3800555555999998</v>
      </c>
      <c r="V25">
        <v>11810</v>
      </c>
      <c r="W25">
        <v>-74.042972222199992</v>
      </c>
      <c r="X25">
        <v>1.4211456398404649E-14</v>
      </c>
      <c r="Y25">
        <v>-74.042972222200007</v>
      </c>
      <c r="Z25">
        <v>-74.042972222200007</v>
      </c>
      <c r="AA25">
        <v>-74.042972222200007</v>
      </c>
      <c r="AB25">
        <v>-74.042972222200007</v>
      </c>
      <c r="AC25">
        <v>-74.042972222200007</v>
      </c>
      <c r="AD25">
        <v>11810</v>
      </c>
      <c r="AE25">
        <v>1999.582811176969</v>
      </c>
      <c r="AF25">
        <v>9.3371812975251878</v>
      </c>
      <c r="AG25">
        <v>1983</v>
      </c>
      <c r="AH25">
        <v>1991.25</v>
      </c>
      <c r="AI25">
        <v>2000</v>
      </c>
      <c r="AJ25">
        <v>2008</v>
      </c>
      <c r="AK25">
        <v>2016</v>
      </c>
      <c r="AL25">
        <v>11810</v>
      </c>
      <c r="AM25">
        <v>6.502455546147333</v>
      </c>
      <c r="AN25">
        <v>3.465964201925225</v>
      </c>
      <c r="AO25">
        <v>1</v>
      </c>
      <c r="AP25">
        <v>3</v>
      </c>
      <c r="AQ25">
        <v>7</v>
      </c>
      <c r="AR25">
        <v>10</v>
      </c>
      <c r="AS25">
        <v>12</v>
      </c>
      <c r="AT25">
        <v>11810</v>
      </c>
      <c r="AU25">
        <v>15.72997459779848</v>
      </c>
      <c r="AV25">
        <v>8.8006780439190635</v>
      </c>
      <c r="AW25">
        <v>1</v>
      </c>
      <c r="AX25">
        <v>8</v>
      </c>
      <c r="AY25">
        <v>16</v>
      </c>
      <c r="AZ25">
        <v>23</v>
      </c>
      <c r="BA25">
        <v>31</v>
      </c>
    </row>
    <row r="26" spans="1:53" x14ac:dyDescent="0.25">
      <c r="A26">
        <v>32075060</v>
      </c>
      <c r="B26">
        <v>6815</v>
      </c>
      <c r="C26">
        <v>6.5381217901687458</v>
      </c>
      <c r="D26">
        <v>14.30835148481234</v>
      </c>
      <c r="F26">
        <v>0</v>
      </c>
      <c r="G26">
        <v>0</v>
      </c>
      <c r="H26">
        <v>0</v>
      </c>
      <c r="I26">
        <v>6.2</v>
      </c>
      <c r="J26">
        <v>145</v>
      </c>
      <c r="N26">
        <v>6961</v>
      </c>
      <c r="O26">
        <v>3.3666666666999991</v>
      </c>
      <c r="P26">
        <v>1.332363334994049E-15</v>
      </c>
      <c r="Q26">
        <v>3.3666666667</v>
      </c>
      <c r="R26">
        <v>3.3666666667</v>
      </c>
      <c r="S26">
        <v>3.3666666667</v>
      </c>
      <c r="T26">
        <v>3.3666666667</v>
      </c>
      <c r="U26">
        <v>3.3666666667</v>
      </c>
      <c r="V26">
        <v>6961</v>
      </c>
      <c r="W26">
        <v>-73.700000000000017</v>
      </c>
      <c r="X26">
        <v>1.4211875573269859E-14</v>
      </c>
      <c r="Y26">
        <v>-73.7</v>
      </c>
      <c r="Z26">
        <v>-73.7</v>
      </c>
      <c r="AA26">
        <v>-73.7</v>
      </c>
      <c r="AB26">
        <v>-73.7</v>
      </c>
      <c r="AC26">
        <v>-73.7</v>
      </c>
      <c r="AD26">
        <v>6961</v>
      </c>
      <c r="AE26">
        <v>1995.298376670019</v>
      </c>
      <c r="AF26">
        <v>5.5132712359127583</v>
      </c>
      <c r="AG26">
        <v>1986</v>
      </c>
      <c r="AH26">
        <v>1991</v>
      </c>
      <c r="AI26">
        <v>1995</v>
      </c>
      <c r="AJ26">
        <v>2000</v>
      </c>
      <c r="AK26">
        <v>2005</v>
      </c>
      <c r="AL26">
        <v>6961</v>
      </c>
      <c r="AM26">
        <v>6.5151558684097113</v>
      </c>
      <c r="AN26">
        <v>3.4465677383007871</v>
      </c>
      <c r="AO26">
        <v>1</v>
      </c>
      <c r="AP26">
        <v>4</v>
      </c>
      <c r="AQ26">
        <v>7</v>
      </c>
      <c r="AR26">
        <v>10</v>
      </c>
      <c r="AS26">
        <v>12</v>
      </c>
      <c r="AT26">
        <v>6961</v>
      </c>
      <c r="AU26">
        <v>15.739979887947131</v>
      </c>
      <c r="AV26">
        <v>8.7957618092006769</v>
      </c>
      <c r="AW26">
        <v>1</v>
      </c>
      <c r="AX26">
        <v>8</v>
      </c>
      <c r="AY26">
        <v>16</v>
      </c>
      <c r="AZ26">
        <v>23</v>
      </c>
      <c r="BA26">
        <v>31</v>
      </c>
    </row>
    <row r="27" spans="1:53" x14ac:dyDescent="0.25">
      <c r="A27">
        <v>32075080</v>
      </c>
      <c r="B27">
        <v>8572</v>
      </c>
      <c r="C27">
        <v>7.4918805412972471</v>
      </c>
      <c r="D27">
        <v>15.68764674883886</v>
      </c>
      <c r="F27">
        <v>0</v>
      </c>
      <c r="G27">
        <v>0</v>
      </c>
      <c r="H27">
        <v>0</v>
      </c>
      <c r="I27">
        <v>7.4250000000000007</v>
      </c>
      <c r="J27">
        <v>195</v>
      </c>
      <c r="N27">
        <v>8866</v>
      </c>
      <c r="O27">
        <v>3.2676944444</v>
      </c>
      <c r="P27">
        <v>0</v>
      </c>
      <c r="Q27">
        <v>3.2676944444</v>
      </c>
      <c r="R27">
        <v>3.2676944444</v>
      </c>
      <c r="S27">
        <v>3.2676944444</v>
      </c>
      <c r="T27">
        <v>3.2676944444</v>
      </c>
      <c r="U27">
        <v>3.2676944444</v>
      </c>
      <c r="V27">
        <v>8866</v>
      </c>
      <c r="W27">
        <v>-73.373194444400013</v>
      </c>
      <c r="X27">
        <v>1.421165620724828E-14</v>
      </c>
      <c r="Y27">
        <v>-73.373194444399999</v>
      </c>
      <c r="Z27">
        <v>-73.373194444399999</v>
      </c>
      <c r="AA27">
        <v>-73.373194444399999</v>
      </c>
      <c r="AB27">
        <v>-73.373194444399999</v>
      </c>
      <c r="AC27">
        <v>-73.373194444399999</v>
      </c>
      <c r="AD27">
        <v>8866</v>
      </c>
      <c r="AE27">
        <v>2002.7245657568239</v>
      </c>
      <c r="AF27">
        <v>7.0126257064067827</v>
      </c>
      <c r="AG27">
        <v>1991</v>
      </c>
      <c r="AH27">
        <v>1997</v>
      </c>
      <c r="AI27">
        <v>2003</v>
      </c>
      <c r="AJ27">
        <v>2009</v>
      </c>
      <c r="AK27">
        <v>2015</v>
      </c>
      <c r="AL27">
        <v>8866</v>
      </c>
      <c r="AM27">
        <v>6.4859011955786148</v>
      </c>
      <c r="AN27">
        <v>3.4484477924188761</v>
      </c>
      <c r="AO27">
        <v>1</v>
      </c>
      <c r="AP27">
        <v>3</v>
      </c>
      <c r="AQ27">
        <v>6</v>
      </c>
      <c r="AR27">
        <v>9</v>
      </c>
      <c r="AS27">
        <v>12</v>
      </c>
      <c r="AT27">
        <v>8866</v>
      </c>
      <c r="AU27">
        <v>15.713850665463569</v>
      </c>
      <c r="AV27">
        <v>8.8006244916232212</v>
      </c>
      <c r="AW27">
        <v>1</v>
      </c>
      <c r="AX27">
        <v>8</v>
      </c>
      <c r="AY27">
        <v>16</v>
      </c>
      <c r="AZ27">
        <v>23</v>
      </c>
      <c r="BA27">
        <v>31</v>
      </c>
    </row>
    <row r="28" spans="1:53" x14ac:dyDescent="0.25">
      <c r="A28">
        <v>32080010</v>
      </c>
      <c r="B28">
        <v>12986</v>
      </c>
      <c r="C28">
        <v>7.5578392114584938</v>
      </c>
      <c r="D28">
        <v>15.56299236586335</v>
      </c>
      <c r="F28">
        <v>0</v>
      </c>
      <c r="G28">
        <v>0</v>
      </c>
      <c r="H28">
        <v>0</v>
      </c>
      <c r="I28">
        <v>9</v>
      </c>
      <c r="J28">
        <v>145</v>
      </c>
      <c r="N28">
        <v>13270</v>
      </c>
      <c r="O28">
        <v>2.9433333333</v>
      </c>
      <c r="P28">
        <v>4.4410594362212986E-16</v>
      </c>
      <c r="Q28">
        <v>2.9433333333</v>
      </c>
      <c r="R28">
        <v>2.9433333333</v>
      </c>
      <c r="S28">
        <v>2.9433333333</v>
      </c>
      <c r="T28">
        <v>2.9433333333</v>
      </c>
      <c r="U28">
        <v>2.9433333333</v>
      </c>
      <c r="V28">
        <v>13270</v>
      </c>
      <c r="W28">
        <v>-73.2097222222</v>
      </c>
      <c r="X28">
        <v>0</v>
      </c>
      <c r="Y28">
        <v>-73.2097222222</v>
      </c>
      <c r="Z28">
        <v>-73.2097222222</v>
      </c>
      <c r="AA28">
        <v>-73.2097222222</v>
      </c>
      <c r="AB28">
        <v>-73.2097222222</v>
      </c>
      <c r="AC28">
        <v>-73.2097222222</v>
      </c>
      <c r="AD28">
        <v>13270</v>
      </c>
      <c r="AE28">
        <v>1997.667671439337</v>
      </c>
      <c r="AF28">
        <v>10.48972104362651</v>
      </c>
      <c r="AG28">
        <v>1980</v>
      </c>
      <c r="AH28">
        <v>1989</v>
      </c>
      <c r="AI28">
        <v>1998</v>
      </c>
      <c r="AJ28">
        <v>2007</v>
      </c>
      <c r="AK28">
        <v>2016</v>
      </c>
      <c r="AL28">
        <v>13270</v>
      </c>
      <c r="AM28">
        <v>6.4862094951017344</v>
      </c>
      <c r="AN28">
        <v>3.4560096990587592</v>
      </c>
      <c r="AO28">
        <v>1</v>
      </c>
      <c r="AP28">
        <v>3</v>
      </c>
      <c r="AQ28">
        <v>6</v>
      </c>
      <c r="AR28">
        <v>9</v>
      </c>
      <c r="AS28">
        <v>12</v>
      </c>
      <c r="AT28">
        <v>13270</v>
      </c>
      <c r="AU28">
        <v>15.72878673700075</v>
      </c>
      <c r="AV28">
        <v>8.7999466606577634</v>
      </c>
      <c r="AW28">
        <v>1</v>
      </c>
      <c r="AX28">
        <v>8</v>
      </c>
      <c r="AY28">
        <v>16</v>
      </c>
      <c r="AZ28">
        <v>23</v>
      </c>
      <c r="BA28">
        <v>31</v>
      </c>
    </row>
    <row r="29" spans="1:53" x14ac:dyDescent="0.25">
      <c r="A29">
        <v>32090010</v>
      </c>
      <c r="B29">
        <v>10899</v>
      </c>
      <c r="C29">
        <v>7.860445912469034</v>
      </c>
      <c r="D29">
        <v>16.16073726941076</v>
      </c>
      <c r="F29">
        <v>0</v>
      </c>
      <c r="G29">
        <v>0</v>
      </c>
      <c r="H29">
        <v>0</v>
      </c>
      <c r="I29">
        <v>9</v>
      </c>
      <c r="J29">
        <v>322</v>
      </c>
      <c r="N29">
        <v>12024</v>
      </c>
      <c r="O29">
        <v>2.8897222222000001</v>
      </c>
      <c r="P29">
        <v>0</v>
      </c>
      <c r="Q29">
        <v>2.8897222222000001</v>
      </c>
      <c r="R29">
        <v>2.8897222222000001</v>
      </c>
      <c r="S29">
        <v>2.8897222222000001</v>
      </c>
      <c r="T29">
        <v>2.8897222222000001</v>
      </c>
      <c r="U29">
        <v>2.8897222222000001</v>
      </c>
      <c r="V29">
        <v>12024</v>
      </c>
      <c r="W29">
        <v>-72.130111111099978</v>
      </c>
      <c r="X29">
        <v>2.8422891378273462E-14</v>
      </c>
      <c r="Y29">
        <v>-72.130111111100007</v>
      </c>
      <c r="Z29">
        <v>-72.130111111100007</v>
      </c>
      <c r="AA29">
        <v>-72.130111111100007</v>
      </c>
      <c r="AB29">
        <v>-72.130111111100007</v>
      </c>
      <c r="AC29">
        <v>-72.130111111100007</v>
      </c>
      <c r="AD29">
        <v>12024</v>
      </c>
      <c r="AE29">
        <v>1999.455089820359</v>
      </c>
      <c r="AF29">
        <v>9.5121880977671029</v>
      </c>
      <c r="AG29">
        <v>1983</v>
      </c>
      <c r="AH29">
        <v>1991</v>
      </c>
      <c r="AI29">
        <v>1999</v>
      </c>
      <c r="AJ29">
        <v>2008</v>
      </c>
      <c r="AK29">
        <v>2016</v>
      </c>
      <c r="AL29">
        <v>12024</v>
      </c>
      <c r="AM29">
        <v>6.523952095808383</v>
      </c>
      <c r="AN29">
        <v>3.4531247705369048</v>
      </c>
      <c r="AO29">
        <v>1</v>
      </c>
      <c r="AP29">
        <v>4</v>
      </c>
      <c r="AQ29">
        <v>7</v>
      </c>
      <c r="AR29">
        <v>10</v>
      </c>
      <c r="AS29">
        <v>12</v>
      </c>
      <c r="AT29">
        <v>12024</v>
      </c>
      <c r="AU29">
        <v>15.7310379241517</v>
      </c>
      <c r="AV29">
        <v>8.8011580102342268</v>
      </c>
      <c r="AW29">
        <v>1</v>
      </c>
      <c r="AX29">
        <v>8</v>
      </c>
      <c r="AY29">
        <v>16</v>
      </c>
      <c r="AZ29">
        <v>23</v>
      </c>
      <c r="BA29">
        <v>31</v>
      </c>
    </row>
    <row r="30" spans="1:53" x14ac:dyDescent="0.25">
      <c r="A30">
        <v>32120010</v>
      </c>
      <c r="B30">
        <v>7740</v>
      </c>
      <c r="C30">
        <v>7.6746511627906973</v>
      </c>
      <c r="D30">
        <v>16.139604110696109</v>
      </c>
      <c r="F30">
        <v>0</v>
      </c>
      <c r="G30">
        <v>0</v>
      </c>
      <c r="H30">
        <v>0</v>
      </c>
      <c r="I30">
        <v>8</v>
      </c>
      <c r="J30">
        <v>145</v>
      </c>
      <c r="N30">
        <v>11894</v>
      </c>
      <c r="O30">
        <v>3.7340833333000001</v>
      </c>
      <c r="P30">
        <v>4.4410787965058167E-16</v>
      </c>
      <c r="Q30">
        <v>3.7340833333000001</v>
      </c>
      <c r="R30">
        <v>3.7340833333000001</v>
      </c>
      <c r="S30">
        <v>3.7340833333000001</v>
      </c>
      <c r="T30">
        <v>3.7340833333000001</v>
      </c>
      <c r="U30">
        <v>3.7340833333000001</v>
      </c>
      <c r="V30">
        <v>11894</v>
      </c>
      <c r="W30">
        <v>-72.369777777799996</v>
      </c>
      <c r="X30">
        <v>0</v>
      </c>
      <c r="Y30">
        <v>-72.369777777799996</v>
      </c>
      <c r="Z30">
        <v>-72.369777777799996</v>
      </c>
      <c r="AA30">
        <v>-72.369777777799996</v>
      </c>
      <c r="AB30">
        <v>-72.369777777799996</v>
      </c>
      <c r="AC30">
        <v>-72.369777777799996</v>
      </c>
      <c r="AD30">
        <v>11894</v>
      </c>
      <c r="AE30">
        <v>1999.7181772322181</v>
      </c>
      <c r="AF30">
        <v>9.4047479295905028</v>
      </c>
      <c r="AG30">
        <v>1983</v>
      </c>
      <c r="AH30">
        <v>1992</v>
      </c>
      <c r="AI30">
        <v>2000</v>
      </c>
      <c r="AJ30">
        <v>2008</v>
      </c>
      <c r="AK30">
        <v>2016</v>
      </c>
      <c r="AL30">
        <v>11894</v>
      </c>
      <c r="AM30">
        <v>6.4877249033125954</v>
      </c>
      <c r="AN30">
        <v>3.4543266554257581</v>
      </c>
      <c r="AO30">
        <v>1</v>
      </c>
      <c r="AP30">
        <v>3</v>
      </c>
      <c r="AQ30">
        <v>6</v>
      </c>
      <c r="AR30">
        <v>9</v>
      </c>
      <c r="AS30">
        <v>12</v>
      </c>
      <c r="AT30">
        <v>11894</v>
      </c>
      <c r="AU30">
        <v>15.736421725239619</v>
      </c>
      <c r="AV30">
        <v>8.798207138081203</v>
      </c>
      <c r="AW30">
        <v>1</v>
      </c>
      <c r="AX30">
        <v>8</v>
      </c>
      <c r="AY30">
        <v>16</v>
      </c>
      <c r="AZ30">
        <v>23</v>
      </c>
      <c r="BA30">
        <v>31</v>
      </c>
    </row>
    <row r="31" spans="1:53" x14ac:dyDescent="0.25">
      <c r="A31">
        <v>33035010</v>
      </c>
      <c r="B31">
        <v>11048</v>
      </c>
      <c r="C31" s="2">
        <v>7.1431299782766118</v>
      </c>
      <c r="D31" s="2">
        <v>15.39842829538383</v>
      </c>
      <c r="E31" s="2">
        <f>(D31/C31)*100</f>
        <v>215.56976202607103</v>
      </c>
      <c r="F31">
        <v>0</v>
      </c>
      <c r="G31">
        <v>0</v>
      </c>
      <c r="H31">
        <v>0</v>
      </c>
      <c r="I31">
        <v>7</v>
      </c>
      <c r="J31">
        <v>147</v>
      </c>
      <c r="K31" t="str">
        <f>VLOOKUP(A31,[1]Sheet1!A$1:I$52,4,FALSE)</f>
        <v>CARIMAGUA [33035010]</v>
      </c>
      <c r="L31" t="str">
        <f>VLOOKUP(A31,[1]Sheet1!A$1:I$52,3,FALSE)</f>
        <v>PUERTO GAITÁN</v>
      </c>
      <c r="M31" s="4">
        <f>VLOOKUP(A31,[1]Sheet1!A$1:I$52,9,FALSE)</f>
        <v>7.9418259346683923E-2</v>
      </c>
      <c r="N31">
        <v>13331</v>
      </c>
      <c r="O31">
        <v>4.5744166667000004</v>
      </c>
      <c r="P31">
        <v>0</v>
      </c>
      <c r="Q31">
        <v>4.5744166667000004</v>
      </c>
      <c r="R31">
        <v>4.5744166667000004</v>
      </c>
      <c r="S31">
        <v>4.5744166667000004</v>
      </c>
      <c r="T31">
        <v>4.5744166667000004</v>
      </c>
      <c r="U31">
        <v>4.5744166667000004</v>
      </c>
      <c r="V31">
        <v>13331</v>
      </c>
      <c r="W31">
        <v>-71.340749999999986</v>
      </c>
      <c r="X31">
        <v>1.4211387745517271E-14</v>
      </c>
      <c r="Y31">
        <v>-71.34075</v>
      </c>
      <c r="Z31">
        <v>-71.34075</v>
      </c>
      <c r="AA31">
        <v>-71.34075</v>
      </c>
      <c r="AB31">
        <v>-71.34075</v>
      </c>
      <c r="AC31">
        <v>-71.34075</v>
      </c>
      <c r="AD31">
        <v>13331</v>
      </c>
      <c r="AE31">
        <v>1997.751556522391</v>
      </c>
      <c r="AF31">
        <v>10.53857685082157</v>
      </c>
      <c r="AG31">
        <v>1980</v>
      </c>
      <c r="AH31">
        <v>1989</v>
      </c>
      <c r="AI31">
        <v>1998</v>
      </c>
      <c r="AJ31">
        <v>2007</v>
      </c>
      <c r="AK31">
        <v>2016</v>
      </c>
      <c r="AL31">
        <v>13331</v>
      </c>
      <c r="AM31">
        <v>6.4816592903758146</v>
      </c>
      <c r="AN31">
        <v>3.4489119553355052</v>
      </c>
      <c r="AO31">
        <v>1</v>
      </c>
      <c r="AP31">
        <v>3</v>
      </c>
      <c r="AQ31">
        <v>6</v>
      </c>
      <c r="AR31">
        <v>9</v>
      </c>
      <c r="AS31">
        <v>12</v>
      </c>
      <c r="AT31">
        <v>13331</v>
      </c>
      <c r="AU31">
        <v>15.72890255794764</v>
      </c>
      <c r="AV31">
        <v>8.7999789173365688</v>
      </c>
      <c r="AW31">
        <v>1</v>
      </c>
      <c r="AX31">
        <v>8</v>
      </c>
      <c r="AY31">
        <v>16</v>
      </c>
      <c r="AZ31">
        <v>23</v>
      </c>
      <c r="BA31">
        <v>31</v>
      </c>
    </row>
    <row r="32" spans="1:53" x14ac:dyDescent="0.25">
      <c r="A32">
        <v>35010010</v>
      </c>
      <c r="B32">
        <v>12900</v>
      </c>
      <c r="C32">
        <v>6.7921240310077513</v>
      </c>
      <c r="D32">
        <v>16.146469430194401</v>
      </c>
      <c r="F32">
        <v>0</v>
      </c>
      <c r="G32">
        <v>0</v>
      </c>
      <c r="H32">
        <v>0</v>
      </c>
      <c r="I32">
        <v>5</v>
      </c>
      <c r="J32">
        <v>170</v>
      </c>
      <c r="N32">
        <v>13331</v>
      </c>
      <c r="O32">
        <v>4.1050277778000011</v>
      </c>
      <c r="P32">
        <v>8.8821173409482942E-16</v>
      </c>
      <c r="Q32">
        <v>4.1050277778000002</v>
      </c>
      <c r="R32">
        <v>4.1050277778000002</v>
      </c>
      <c r="S32">
        <v>4.1050277778000002</v>
      </c>
      <c r="T32">
        <v>4.1050277778000002</v>
      </c>
      <c r="U32">
        <v>4.1050277778000002</v>
      </c>
      <c r="V32">
        <v>13331</v>
      </c>
      <c r="W32">
        <v>-72.936500000000009</v>
      </c>
      <c r="X32">
        <v>1.4211387745517271E-14</v>
      </c>
      <c r="Y32">
        <v>-72.936499999999995</v>
      </c>
      <c r="Z32">
        <v>-72.936499999999995</v>
      </c>
      <c r="AA32">
        <v>-72.936499999999995</v>
      </c>
      <c r="AB32">
        <v>-72.936499999999995</v>
      </c>
      <c r="AC32">
        <v>-72.936499999999995</v>
      </c>
      <c r="AD32">
        <v>13331</v>
      </c>
      <c r="AE32">
        <v>1997.751556522391</v>
      </c>
      <c r="AF32">
        <v>10.53857685082157</v>
      </c>
      <c r="AG32">
        <v>1980</v>
      </c>
      <c r="AH32">
        <v>1989</v>
      </c>
      <c r="AI32">
        <v>1998</v>
      </c>
      <c r="AJ32">
        <v>2007</v>
      </c>
      <c r="AK32">
        <v>2016</v>
      </c>
      <c r="AL32">
        <v>13331</v>
      </c>
      <c r="AM32">
        <v>6.4816592903758146</v>
      </c>
      <c r="AN32">
        <v>3.4489119553355052</v>
      </c>
      <c r="AO32">
        <v>1</v>
      </c>
      <c r="AP32">
        <v>3</v>
      </c>
      <c r="AQ32">
        <v>6</v>
      </c>
      <c r="AR32">
        <v>9</v>
      </c>
      <c r="AS32">
        <v>12</v>
      </c>
      <c r="AT32">
        <v>13331</v>
      </c>
      <c r="AU32">
        <v>15.72890255794764</v>
      </c>
      <c r="AV32">
        <v>8.7999789173365688</v>
      </c>
      <c r="AW32">
        <v>1</v>
      </c>
      <c r="AX32">
        <v>8</v>
      </c>
      <c r="AY32">
        <v>16</v>
      </c>
      <c r="AZ32">
        <v>23</v>
      </c>
      <c r="BA32">
        <v>31</v>
      </c>
    </row>
    <row r="33" spans="1:53" x14ac:dyDescent="0.25">
      <c r="A33">
        <v>35010020</v>
      </c>
      <c r="B33">
        <v>13081</v>
      </c>
      <c r="C33">
        <v>12.587577402339271</v>
      </c>
      <c r="D33">
        <v>21.431762617159571</v>
      </c>
      <c r="F33">
        <v>0</v>
      </c>
      <c r="G33">
        <v>0</v>
      </c>
      <c r="H33">
        <v>1.9</v>
      </c>
      <c r="I33">
        <v>17</v>
      </c>
      <c r="J33">
        <v>170</v>
      </c>
      <c r="N33">
        <v>13301</v>
      </c>
      <c r="O33">
        <v>3.9946388889</v>
      </c>
      <c r="P33">
        <v>4.4410590461933416E-16</v>
      </c>
      <c r="Q33">
        <v>3.9946388889</v>
      </c>
      <c r="R33">
        <v>3.9946388889</v>
      </c>
      <c r="S33">
        <v>3.9946388889</v>
      </c>
      <c r="T33">
        <v>3.9946388889</v>
      </c>
      <c r="U33">
        <v>3.9946388889</v>
      </c>
      <c r="V33">
        <v>13301</v>
      </c>
      <c r="W33">
        <v>-73.765583333299986</v>
      </c>
      <c r="X33">
        <v>1.421138894781869E-14</v>
      </c>
      <c r="Y33">
        <v>-73.7655833333</v>
      </c>
      <c r="Z33">
        <v>-73.7655833333</v>
      </c>
      <c r="AA33">
        <v>-73.7655833333</v>
      </c>
      <c r="AB33">
        <v>-73.7655833333</v>
      </c>
      <c r="AC33">
        <v>-73.7655833333</v>
      </c>
      <c r="AD33">
        <v>13301</v>
      </c>
      <c r="AE33">
        <v>1997.710397714457</v>
      </c>
      <c r="AF33">
        <v>10.51471740490296</v>
      </c>
      <c r="AG33">
        <v>1980</v>
      </c>
      <c r="AH33">
        <v>1989</v>
      </c>
      <c r="AI33">
        <v>1998</v>
      </c>
      <c r="AJ33">
        <v>2007</v>
      </c>
      <c r="AK33">
        <v>2016</v>
      </c>
      <c r="AL33">
        <v>13301</v>
      </c>
      <c r="AM33">
        <v>6.4827456582211864</v>
      </c>
      <c r="AN33">
        <v>3.4527235640384379</v>
      </c>
      <c r="AO33">
        <v>1</v>
      </c>
      <c r="AP33">
        <v>3</v>
      </c>
      <c r="AQ33">
        <v>6</v>
      </c>
      <c r="AR33">
        <v>9</v>
      </c>
      <c r="AS33">
        <v>12</v>
      </c>
      <c r="AT33">
        <v>13301</v>
      </c>
      <c r="AU33">
        <v>15.72941884068867</v>
      </c>
      <c r="AV33">
        <v>8.8002955282213655</v>
      </c>
      <c r="AW33">
        <v>1</v>
      </c>
      <c r="AX33">
        <v>8</v>
      </c>
      <c r="AY33">
        <v>16</v>
      </c>
      <c r="AZ33">
        <v>23</v>
      </c>
      <c r="BA33">
        <v>31</v>
      </c>
    </row>
    <row r="34" spans="1:53" x14ac:dyDescent="0.25">
      <c r="A34">
        <v>35010040</v>
      </c>
      <c r="B34">
        <v>12828</v>
      </c>
      <c r="C34">
        <v>14.23127533520424</v>
      </c>
      <c r="D34">
        <v>23.27721621912605</v>
      </c>
      <c r="F34">
        <v>0</v>
      </c>
      <c r="G34">
        <v>0</v>
      </c>
      <c r="H34">
        <v>3</v>
      </c>
      <c r="I34">
        <v>20</v>
      </c>
      <c r="J34">
        <v>225</v>
      </c>
      <c r="N34">
        <v>13331</v>
      </c>
      <c r="O34">
        <v>3.9242222222000001</v>
      </c>
      <c r="P34">
        <v>4.4410586704741471E-16</v>
      </c>
      <c r="Q34">
        <v>3.9242222222000001</v>
      </c>
      <c r="R34">
        <v>3.9242222222000001</v>
      </c>
      <c r="S34">
        <v>3.9242222222000001</v>
      </c>
      <c r="T34">
        <v>3.9242222222000001</v>
      </c>
      <c r="U34">
        <v>3.9242222222000001</v>
      </c>
      <c r="V34">
        <v>13331</v>
      </c>
      <c r="W34">
        <v>-73.814583333300007</v>
      </c>
      <c r="X34">
        <v>0</v>
      </c>
      <c r="Y34">
        <v>-73.814583333300007</v>
      </c>
      <c r="Z34">
        <v>-73.814583333300007</v>
      </c>
      <c r="AA34">
        <v>-73.814583333300007</v>
      </c>
      <c r="AB34">
        <v>-73.814583333300007</v>
      </c>
      <c r="AC34">
        <v>-73.814583333300007</v>
      </c>
      <c r="AD34">
        <v>13331</v>
      </c>
      <c r="AE34">
        <v>1997.751556522391</v>
      </c>
      <c r="AF34">
        <v>10.53857685082157</v>
      </c>
      <c r="AG34">
        <v>1980</v>
      </c>
      <c r="AH34">
        <v>1989</v>
      </c>
      <c r="AI34">
        <v>1998</v>
      </c>
      <c r="AJ34">
        <v>2007</v>
      </c>
      <c r="AK34">
        <v>2016</v>
      </c>
      <c r="AL34">
        <v>13331</v>
      </c>
      <c r="AM34">
        <v>6.4816592903758146</v>
      </c>
      <c r="AN34">
        <v>3.4489119553355052</v>
      </c>
      <c r="AO34">
        <v>1</v>
      </c>
      <c r="AP34">
        <v>3</v>
      </c>
      <c r="AQ34">
        <v>6</v>
      </c>
      <c r="AR34">
        <v>9</v>
      </c>
      <c r="AS34">
        <v>12</v>
      </c>
      <c r="AT34">
        <v>13331</v>
      </c>
      <c r="AU34">
        <v>15.72890255794764</v>
      </c>
      <c r="AV34">
        <v>8.7999789173365688</v>
      </c>
      <c r="AW34">
        <v>1</v>
      </c>
      <c r="AX34">
        <v>8</v>
      </c>
      <c r="AY34">
        <v>16</v>
      </c>
      <c r="AZ34">
        <v>23</v>
      </c>
      <c r="BA34">
        <v>31</v>
      </c>
    </row>
    <row r="35" spans="1:53" x14ac:dyDescent="0.25">
      <c r="A35">
        <v>35010060</v>
      </c>
      <c r="B35">
        <v>13098</v>
      </c>
      <c r="C35">
        <v>7.0267598106581159</v>
      </c>
      <c r="D35">
        <v>16.872183445828782</v>
      </c>
      <c r="F35">
        <v>0</v>
      </c>
      <c r="G35">
        <v>0</v>
      </c>
      <c r="H35">
        <v>0</v>
      </c>
      <c r="I35">
        <v>5</v>
      </c>
      <c r="J35">
        <v>182.2</v>
      </c>
      <c r="N35">
        <v>13301</v>
      </c>
      <c r="O35">
        <v>3.7866666667</v>
      </c>
      <c r="P35">
        <v>4.4410590461933416E-16</v>
      </c>
      <c r="Q35">
        <v>3.7866666667</v>
      </c>
      <c r="R35">
        <v>3.7866666667</v>
      </c>
      <c r="S35">
        <v>3.7866666667</v>
      </c>
      <c r="T35">
        <v>3.7866666667</v>
      </c>
      <c r="U35">
        <v>3.7866666667</v>
      </c>
      <c r="V35">
        <v>13301</v>
      </c>
      <c r="W35">
        <v>-73.400555555600008</v>
      </c>
      <c r="X35">
        <v>1.421138894781869E-14</v>
      </c>
      <c r="Y35">
        <v>-73.400555555599993</v>
      </c>
      <c r="Z35">
        <v>-73.400555555599993</v>
      </c>
      <c r="AA35">
        <v>-73.400555555599993</v>
      </c>
      <c r="AB35">
        <v>-73.400555555599993</v>
      </c>
      <c r="AC35">
        <v>-73.400555555599993</v>
      </c>
      <c r="AD35">
        <v>13301</v>
      </c>
      <c r="AE35">
        <v>1997.710397714457</v>
      </c>
      <c r="AF35">
        <v>10.51471740490296</v>
      </c>
      <c r="AG35">
        <v>1980</v>
      </c>
      <c r="AH35">
        <v>1989</v>
      </c>
      <c r="AI35">
        <v>1998</v>
      </c>
      <c r="AJ35">
        <v>2007</v>
      </c>
      <c r="AK35">
        <v>2016</v>
      </c>
      <c r="AL35">
        <v>13301</v>
      </c>
      <c r="AM35">
        <v>6.4827456582211864</v>
      </c>
      <c r="AN35">
        <v>3.4527235640384379</v>
      </c>
      <c r="AO35">
        <v>1</v>
      </c>
      <c r="AP35">
        <v>3</v>
      </c>
      <c r="AQ35">
        <v>6</v>
      </c>
      <c r="AR35">
        <v>9</v>
      </c>
      <c r="AS35">
        <v>12</v>
      </c>
      <c r="AT35">
        <v>13301</v>
      </c>
      <c r="AU35">
        <v>15.72941884068867</v>
      </c>
      <c r="AV35">
        <v>8.8002955282213655</v>
      </c>
      <c r="AW35">
        <v>1</v>
      </c>
      <c r="AX35">
        <v>8</v>
      </c>
      <c r="AY35">
        <v>16</v>
      </c>
      <c r="AZ35">
        <v>23</v>
      </c>
      <c r="BA35">
        <v>31</v>
      </c>
    </row>
    <row r="36" spans="1:53" x14ac:dyDescent="0.25">
      <c r="A36">
        <v>35010070</v>
      </c>
      <c r="B36">
        <v>12905</v>
      </c>
      <c r="C36">
        <v>11.43531189461449</v>
      </c>
      <c r="D36">
        <v>20.495570337744631</v>
      </c>
      <c r="F36">
        <v>0</v>
      </c>
      <c r="G36">
        <v>0</v>
      </c>
      <c r="H36">
        <v>1</v>
      </c>
      <c r="I36">
        <v>15</v>
      </c>
      <c r="J36">
        <v>145</v>
      </c>
      <c r="N36">
        <v>13270</v>
      </c>
      <c r="O36">
        <v>3.8783333332999992</v>
      </c>
      <c r="P36">
        <v>8.8821188724425972E-16</v>
      </c>
      <c r="Q36">
        <v>3.8783333333000001</v>
      </c>
      <c r="R36">
        <v>3.8783333333000001</v>
      </c>
      <c r="S36">
        <v>3.8783333333000001</v>
      </c>
      <c r="T36">
        <v>3.8783333333000001</v>
      </c>
      <c r="U36">
        <v>3.8783333333000001</v>
      </c>
      <c r="V36">
        <v>13270</v>
      </c>
      <c r="W36">
        <v>-73.758611111099981</v>
      </c>
      <c r="X36">
        <v>1.4211390195908159E-14</v>
      </c>
      <c r="Y36">
        <v>-73.758611111099995</v>
      </c>
      <c r="Z36">
        <v>-73.758611111099995</v>
      </c>
      <c r="AA36">
        <v>-73.758611111099995</v>
      </c>
      <c r="AB36">
        <v>-73.758611111099995</v>
      </c>
      <c r="AC36">
        <v>-73.758611111099995</v>
      </c>
      <c r="AD36">
        <v>13270</v>
      </c>
      <c r="AE36">
        <v>1997.751770911831</v>
      </c>
      <c r="AF36">
        <v>10.49204821970995</v>
      </c>
      <c r="AG36">
        <v>1980</v>
      </c>
      <c r="AH36">
        <v>1989</v>
      </c>
      <c r="AI36">
        <v>1998</v>
      </c>
      <c r="AJ36">
        <v>2007</v>
      </c>
      <c r="AK36">
        <v>2016</v>
      </c>
      <c r="AL36">
        <v>13270</v>
      </c>
      <c r="AM36">
        <v>6.4955538809344384</v>
      </c>
      <c r="AN36">
        <v>3.4465573885349392</v>
      </c>
      <c r="AO36">
        <v>1</v>
      </c>
      <c r="AP36">
        <v>4</v>
      </c>
      <c r="AQ36">
        <v>6</v>
      </c>
      <c r="AR36">
        <v>9</v>
      </c>
      <c r="AS36">
        <v>12</v>
      </c>
      <c r="AT36">
        <v>13270</v>
      </c>
      <c r="AU36">
        <v>15.72878673700075</v>
      </c>
      <c r="AV36">
        <v>8.7999466606577634</v>
      </c>
      <c r="AW36">
        <v>1</v>
      </c>
      <c r="AX36">
        <v>8</v>
      </c>
      <c r="AY36">
        <v>16</v>
      </c>
      <c r="AZ36">
        <v>23</v>
      </c>
      <c r="BA36">
        <v>31</v>
      </c>
    </row>
    <row r="37" spans="1:53" x14ac:dyDescent="0.25">
      <c r="A37">
        <v>35010080</v>
      </c>
      <c r="B37">
        <v>13074</v>
      </c>
      <c r="C37">
        <v>6.804895211870889</v>
      </c>
      <c r="D37">
        <v>15.212711500455359</v>
      </c>
      <c r="F37">
        <v>0</v>
      </c>
      <c r="G37">
        <v>0</v>
      </c>
      <c r="H37">
        <v>0</v>
      </c>
      <c r="I37">
        <v>7</v>
      </c>
      <c r="J37">
        <v>187</v>
      </c>
      <c r="N37">
        <v>13301</v>
      </c>
      <c r="O37">
        <v>3.7938888889000002</v>
      </c>
      <c r="P37">
        <v>0</v>
      </c>
      <c r="Q37">
        <v>3.7938888889000002</v>
      </c>
      <c r="R37">
        <v>3.7938888889000002</v>
      </c>
      <c r="S37">
        <v>3.7938888889000002</v>
      </c>
      <c r="T37">
        <v>3.7938888889000002</v>
      </c>
      <c r="U37">
        <v>3.7938888889000002</v>
      </c>
      <c r="V37">
        <v>13301</v>
      </c>
      <c r="W37">
        <v>-73.149722222199983</v>
      </c>
      <c r="X37">
        <v>1.421138894781869E-14</v>
      </c>
      <c r="Y37">
        <v>-73.149722222199998</v>
      </c>
      <c r="Z37">
        <v>-73.149722222199998</v>
      </c>
      <c r="AA37">
        <v>-73.149722222199998</v>
      </c>
      <c r="AB37">
        <v>-73.149722222199998</v>
      </c>
      <c r="AC37">
        <v>-73.149722222199998</v>
      </c>
      <c r="AD37">
        <v>13301</v>
      </c>
      <c r="AE37">
        <v>1997.710397714457</v>
      </c>
      <c r="AF37">
        <v>10.51471740490296</v>
      </c>
      <c r="AG37">
        <v>1980</v>
      </c>
      <c r="AH37">
        <v>1989</v>
      </c>
      <c r="AI37">
        <v>1998</v>
      </c>
      <c r="AJ37">
        <v>2007</v>
      </c>
      <c r="AK37">
        <v>2016</v>
      </c>
      <c r="AL37">
        <v>13301</v>
      </c>
      <c r="AM37">
        <v>6.4827456582211864</v>
      </c>
      <c r="AN37">
        <v>3.4527235640384379</v>
      </c>
      <c r="AO37">
        <v>1</v>
      </c>
      <c r="AP37">
        <v>3</v>
      </c>
      <c r="AQ37">
        <v>6</v>
      </c>
      <c r="AR37">
        <v>9</v>
      </c>
      <c r="AS37">
        <v>12</v>
      </c>
      <c r="AT37">
        <v>13301</v>
      </c>
      <c r="AU37">
        <v>15.72941884068867</v>
      </c>
      <c r="AV37">
        <v>8.8002955282213655</v>
      </c>
      <c r="AW37">
        <v>1</v>
      </c>
      <c r="AX37">
        <v>8</v>
      </c>
      <c r="AY37">
        <v>16</v>
      </c>
      <c r="AZ37">
        <v>23</v>
      </c>
      <c r="BA37">
        <v>31</v>
      </c>
    </row>
    <row r="38" spans="1:53" x14ac:dyDescent="0.25">
      <c r="A38">
        <v>35010090</v>
      </c>
      <c r="B38">
        <v>13122</v>
      </c>
      <c r="C38">
        <v>8.9079180003048322</v>
      </c>
      <c r="D38">
        <v>17.825981658259849</v>
      </c>
      <c r="F38">
        <v>0</v>
      </c>
      <c r="G38">
        <v>0</v>
      </c>
      <c r="H38">
        <v>0</v>
      </c>
      <c r="I38">
        <v>10</v>
      </c>
      <c r="J38">
        <v>230</v>
      </c>
      <c r="N38">
        <v>13331</v>
      </c>
      <c r="O38">
        <v>3.7502777778</v>
      </c>
      <c r="P38">
        <v>0</v>
      </c>
      <c r="Q38">
        <v>3.7502777778</v>
      </c>
      <c r="R38">
        <v>3.7502777778</v>
      </c>
      <c r="S38">
        <v>3.7502777778</v>
      </c>
      <c r="T38">
        <v>3.7502777778</v>
      </c>
      <c r="U38">
        <v>3.7502777778</v>
      </c>
      <c r="V38">
        <v>13331</v>
      </c>
      <c r="W38">
        <v>-73.700833333299983</v>
      </c>
      <c r="X38">
        <v>1.4211387745517271E-14</v>
      </c>
      <c r="Y38">
        <v>-73.700833333299997</v>
      </c>
      <c r="Z38">
        <v>-73.700833333299997</v>
      </c>
      <c r="AA38">
        <v>-73.700833333299997</v>
      </c>
      <c r="AB38">
        <v>-73.700833333299997</v>
      </c>
      <c r="AC38">
        <v>-73.700833333299997</v>
      </c>
      <c r="AD38">
        <v>13331</v>
      </c>
      <c r="AE38">
        <v>1997.751556522391</v>
      </c>
      <c r="AF38">
        <v>10.53857685082157</v>
      </c>
      <c r="AG38">
        <v>1980</v>
      </c>
      <c r="AH38">
        <v>1989</v>
      </c>
      <c r="AI38">
        <v>1998</v>
      </c>
      <c r="AJ38">
        <v>2007</v>
      </c>
      <c r="AK38">
        <v>2016</v>
      </c>
      <c r="AL38">
        <v>13331</v>
      </c>
      <c r="AM38">
        <v>6.4816592903758146</v>
      </c>
      <c r="AN38">
        <v>3.4489119553355052</v>
      </c>
      <c r="AO38">
        <v>1</v>
      </c>
      <c r="AP38">
        <v>3</v>
      </c>
      <c r="AQ38">
        <v>6</v>
      </c>
      <c r="AR38">
        <v>9</v>
      </c>
      <c r="AS38">
        <v>12</v>
      </c>
      <c r="AT38">
        <v>13331</v>
      </c>
      <c r="AU38">
        <v>15.72890255794764</v>
      </c>
      <c r="AV38">
        <v>8.7999789173365688</v>
      </c>
      <c r="AW38">
        <v>1</v>
      </c>
      <c r="AX38">
        <v>8</v>
      </c>
      <c r="AY38">
        <v>16</v>
      </c>
      <c r="AZ38">
        <v>23</v>
      </c>
      <c r="BA38">
        <v>31</v>
      </c>
    </row>
    <row r="39" spans="1:53" x14ac:dyDescent="0.25">
      <c r="A39">
        <v>35010150</v>
      </c>
      <c r="B39">
        <v>3302</v>
      </c>
      <c r="C39">
        <v>7.3534221683827976</v>
      </c>
      <c r="D39">
        <v>16.50810672056538</v>
      </c>
      <c r="F39">
        <v>0</v>
      </c>
      <c r="G39">
        <v>0</v>
      </c>
      <c r="H39">
        <v>0</v>
      </c>
      <c r="I39">
        <v>6</v>
      </c>
      <c r="J39">
        <v>145</v>
      </c>
      <c r="N39">
        <v>4597</v>
      </c>
      <c r="O39">
        <v>3.8833333333</v>
      </c>
      <c r="P39">
        <v>4.4413751979960449E-16</v>
      </c>
      <c r="Q39">
        <v>3.8833333333</v>
      </c>
      <c r="R39">
        <v>3.8833333333</v>
      </c>
      <c r="S39">
        <v>3.8833333333</v>
      </c>
      <c r="T39">
        <v>3.8833333333</v>
      </c>
      <c r="U39">
        <v>3.8833333333</v>
      </c>
      <c r="V39">
        <v>4597</v>
      </c>
      <c r="W39">
        <v>-73.340000000000018</v>
      </c>
      <c r="X39">
        <v>1.421240063358734E-14</v>
      </c>
      <c r="Y39">
        <v>-73.34</v>
      </c>
      <c r="Z39">
        <v>-73.34</v>
      </c>
      <c r="AA39">
        <v>-73.34</v>
      </c>
      <c r="AB39">
        <v>-73.34</v>
      </c>
      <c r="AC39">
        <v>-73.34</v>
      </c>
      <c r="AD39">
        <v>4597</v>
      </c>
      <c r="AE39">
        <v>2008.037850772243</v>
      </c>
      <c r="AF39">
        <v>3.6437116917279111</v>
      </c>
      <c r="AG39">
        <v>2002</v>
      </c>
      <c r="AH39">
        <v>2005</v>
      </c>
      <c r="AI39">
        <v>2008</v>
      </c>
      <c r="AJ39">
        <v>2011</v>
      </c>
      <c r="AK39">
        <v>2014</v>
      </c>
      <c r="AL39">
        <v>4597</v>
      </c>
      <c r="AM39">
        <v>6.5455731999129867</v>
      </c>
      <c r="AN39">
        <v>3.3968609893656909</v>
      </c>
      <c r="AO39">
        <v>1</v>
      </c>
      <c r="AP39">
        <v>4</v>
      </c>
      <c r="AQ39">
        <v>7</v>
      </c>
      <c r="AR39">
        <v>9</v>
      </c>
      <c r="AS39">
        <v>12</v>
      </c>
      <c r="AT39">
        <v>4597</v>
      </c>
      <c r="AU39">
        <v>15.732434196214919</v>
      </c>
      <c r="AV39">
        <v>8.8023319322721161</v>
      </c>
      <c r="AW39">
        <v>1</v>
      </c>
      <c r="AX39">
        <v>8</v>
      </c>
      <c r="AY39">
        <v>16</v>
      </c>
      <c r="AZ39">
        <v>23</v>
      </c>
      <c r="BA39">
        <v>31</v>
      </c>
    </row>
    <row r="40" spans="1:53" x14ac:dyDescent="0.25">
      <c r="A40">
        <v>35010230</v>
      </c>
      <c r="B40">
        <v>6710</v>
      </c>
      <c r="C40">
        <v>7.6204172876304028</v>
      </c>
      <c r="D40">
        <v>16.8557913494719</v>
      </c>
      <c r="F40">
        <v>0</v>
      </c>
      <c r="G40">
        <v>0</v>
      </c>
      <c r="H40">
        <v>0</v>
      </c>
      <c r="I40">
        <v>8</v>
      </c>
      <c r="J40">
        <v>150</v>
      </c>
      <c r="N40">
        <v>12082</v>
      </c>
      <c r="O40">
        <v>3.9846388889000011</v>
      </c>
      <c r="P40">
        <v>4.4410758912414605E-16</v>
      </c>
      <c r="Q40">
        <v>3.9846388889000002</v>
      </c>
      <c r="R40">
        <v>3.9846388889000002</v>
      </c>
      <c r="S40">
        <v>3.9846388889000002</v>
      </c>
      <c r="T40">
        <v>3.9846388889000002</v>
      </c>
      <c r="U40">
        <v>3.9846388889000002</v>
      </c>
      <c r="V40">
        <v>12082</v>
      </c>
      <c r="W40">
        <v>-72.971222222200012</v>
      </c>
      <c r="X40">
        <v>1.421144285197267E-14</v>
      </c>
      <c r="Y40">
        <v>-72.971222222199998</v>
      </c>
      <c r="Z40">
        <v>-72.971222222199998</v>
      </c>
      <c r="AA40">
        <v>-72.971222222199998</v>
      </c>
      <c r="AB40">
        <v>-72.971222222199998</v>
      </c>
      <c r="AC40">
        <v>-72.971222222199998</v>
      </c>
      <c r="AD40">
        <v>12082</v>
      </c>
      <c r="AE40">
        <v>1999.4580367488829</v>
      </c>
      <c r="AF40">
        <v>9.5579613412355471</v>
      </c>
      <c r="AG40">
        <v>1983</v>
      </c>
      <c r="AH40">
        <v>1991</v>
      </c>
      <c r="AI40">
        <v>1999</v>
      </c>
      <c r="AJ40">
        <v>2008</v>
      </c>
      <c r="AK40">
        <v>2016</v>
      </c>
      <c r="AL40">
        <v>12082</v>
      </c>
      <c r="AM40">
        <v>6.5214368482039404</v>
      </c>
      <c r="AN40">
        <v>3.4450160723076948</v>
      </c>
      <c r="AO40">
        <v>1</v>
      </c>
      <c r="AP40">
        <v>4</v>
      </c>
      <c r="AQ40">
        <v>7</v>
      </c>
      <c r="AR40">
        <v>10</v>
      </c>
      <c r="AS40">
        <v>12</v>
      </c>
      <c r="AT40">
        <v>12082</v>
      </c>
      <c r="AU40">
        <v>15.73224631683496</v>
      </c>
      <c r="AV40">
        <v>8.7992765241417619</v>
      </c>
      <c r="AW40">
        <v>1</v>
      </c>
      <c r="AX40">
        <v>8</v>
      </c>
      <c r="AY40">
        <v>16</v>
      </c>
      <c r="AZ40">
        <v>23</v>
      </c>
      <c r="BA40">
        <v>31</v>
      </c>
    </row>
    <row r="41" spans="1:53" x14ac:dyDescent="0.25">
      <c r="A41">
        <v>35015050</v>
      </c>
      <c r="B41">
        <v>8185</v>
      </c>
      <c r="C41">
        <v>7.0987416004886992</v>
      </c>
      <c r="D41">
        <v>15.622103082530931</v>
      </c>
      <c r="F41">
        <v>0</v>
      </c>
      <c r="G41">
        <v>0</v>
      </c>
      <c r="H41">
        <v>0</v>
      </c>
      <c r="I41">
        <v>6.6</v>
      </c>
      <c r="J41">
        <v>175</v>
      </c>
      <c r="N41">
        <v>8823</v>
      </c>
      <c r="O41">
        <v>3.6307777777999992</v>
      </c>
      <c r="P41">
        <v>8.8822875710953975E-16</v>
      </c>
      <c r="Q41">
        <v>3.6307777778000001</v>
      </c>
      <c r="R41">
        <v>3.6307777778000001</v>
      </c>
      <c r="S41">
        <v>3.6307777778000001</v>
      </c>
      <c r="T41">
        <v>3.6307777778000001</v>
      </c>
      <c r="U41">
        <v>3.6307777778000001</v>
      </c>
      <c r="V41">
        <v>8823</v>
      </c>
      <c r="W41">
        <v>-73.349277777799983</v>
      </c>
      <c r="X41">
        <v>1.4211660113752639E-14</v>
      </c>
      <c r="Y41">
        <v>-73.349277777799998</v>
      </c>
      <c r="Z41">
        <v>-73.349277777799998</v>
      </c>
      <c r="AA41">
        <v>-73.349277777799998</v>
      </c>
      <c r="AB41">
        <v>-73.349277777799998</v>
      </c>
      <c r="AC41">
        <v>-73.349277777799998</v>
      </c>
      <c r="AD41">
        <v>8823</v>
      </c>
      <c r="AE41">
        <v>2003.919755185311</v>
      </c>
      <c r="AF41">
        <v>6.984738899641755</v>
      </c>
      <c r="AG41">
        <v>1992</v>
      </c>
      <c r="AH41">
        <v>1998</v>
      </c>
      <c r="AI41">
        <v>2004</v>
      </c>
      <c r="AJ41">
        <v>2010</v>
      </c>
      <c r="AK41">
        <v>2016</v>
      </c>
      <c r="AL41">
        <v>8823</v>
      </c>
      <c r="AM41">
        <v>6.5164909894593679</v>
      </c>
      <c r="AN41">
        <v>3.4389014104829649</v>
      </c>
      <c r="AO41">
        <v>1</v>
      </c>
      <c r="AP41">
        <v>4</v>
      </c>
      <c r="AQ41">
        <v>7</v>
      </c>
      <c r="AR41">
        <v>10</v>
      </c>
      <c r="AS41">
        <v>12</v>
      </c>
      <c r="AT41">
        <v>8823</v>
      </c>
      <c r="AU41">
        <v>15.735804148248899</v>
      </c>
      <c r="AV41">
        <v>8.7980900492034895</v>
      </c>
      <c r="AW41">
        <v>1</v>
      </c>
      <c r="AX41">
        <v>8</v>
      </c>
      <c r="AY41">
        <v>16</v>
      </c>
      <c r="AZ41">
        <v>23</v>
      </c>
      <c r="BA41">
        <v>31</v>
      </c>
    </row>
    <row r="42" spans="1:53" x14ac:dyDescent="0.25">
      <c r="A42">
        <v>35020060</v>
      </c>
      <c r="B42">
        <v>13226</v>
      </c>
      <c r="C42">
        <v>7.1792605474066216</v>
      </c>
      <c r="D42">
        <v>16.031765539905901</v>
      </c>
      <c r="F42">
        <v>0</v>
      </c>
      <c r="G42">
        <v>0</v>
      </c>
      <c r="H42">
        <v>0</v>
      </c>
      <c r="I42">
        <v>6</v>
      </c>
      <c r="J42">
        <v>223</v>
      </c>
      <c r="N42">
        <v>13301</v>
      </c>
      <c r="O42">
        <v>4.0397499999999988</v>
      </c>
      <c r="P42">
        <v>8.8821180923866833E-16</v>
      </c>
      <c r="Q42">
        <v>4.0397499999999997</v>
      </c>
      <c r="R42">
        <v>4.0397499999999997</v>
      </c>
      <c r="S42">
        <v>4.0397499999999997</v>
      </c>
      <c r="T42">
        <v>4.0397499999999997</v>
      </c>
      <c r="U42">
        <v>4.0397499999999997</v>
      </c>
      <c r="V42">
        <v>13301</v>
      </c>
      <c r="W42">
        <v>-73.367999999999981</v>
      </c>
      <c r="X42">
        <v>1.421138894781869E-14</v>
      </c>
      <c r="Y42">
        <v>-73.367999999999995</v>
      </c>
      <c r="Z42">
        <v>-73.367999999999995</v>
      </c>
      <c r="AA42">
        <v>-73.367999999999995</v>
      </c>
      <c r="AB42">
        <v>-73.367999999999995</v>
      </c>
      <c r="AC42">
        <v>-73.367999999999995</v>
      </c>
      <c r="AD42">
        <v>13301</v>
      </c>
      <c r="AE42">
        <v>1997.710397714457</v>
      </c>
      <c r="AF42">
        <v>10.51471740490296</v>
      </c>
      <c r="AG42">
        <v>1980</v>
      </c>
      <c r="AH42">
        <v>1989</v>
      </c>
      <c r="AI42">
        <v>1998</v>
      </c>
      <c r="AJ42">
        <v>2007</v>
      </c>
      <c r="AK42">
        <v>2016</v>
      </c>
      <c r="AL42">
        <v>13301</v>
      </c>
      <c r="AM42">
        <v>6.4827456582211864</v>
      </c>
      <c r="AN42">
        <v>3.4527235640384379</v>
      </c>
      <c r="AO42">
        <v>1</v>
      </c>
      <c r="AP42">
        <v>3</v>
      </c>
      <c r="AQ42">
        <v>6</v>
      </c>
      <c r="AR42">
        <v>9</v>
      </c>
      <c r="AS42">
        <v>12</v>
      </c>
      <c r="AT42">
        <v>13301</v>
      </c>
      <c r="AU42">
        <v>15.72941884068867</v>
      </c>
      <c r="AV42">
        <v>8.8002955282213655</v>
      </c>
      <c r="AW42">
        <v>1</v>
      </c>
      <c r="AX42">
        <v>8</v>
      </c>
      <c r="AY42">
        <v>16</v>
      </c>
      <c r="AZ42">
        <v>23</v>
      </c>
      <c r="BA42">
        <v>31</v>
      </c>
    </row>
    <row r="43" spans="1:53" x14ac:dyDescent="0.25">
      <c r="A43">
        <v>35025020</v>
      </c>
      <c r="B43">
        <v>12375</v>
      </c>
      <c r="C43">
        <v>8.191935353535353</v>
      </c>
      <c r="D43">
        <v>16.94425060329359</v>
      </c>
      <c r="F43">
        <v>0</v>
      </c>
      <c r="G43">
        <v>0</v>
      </c>
      <c r="H43">
        <v>0.3</v>
      </c>
      <c r="I43">
        <v>8.3000000000000007</v>
      </c>
      <c r="J43">
        <v>298</v>
      </c>
      <c r="N43">
        <v>13331</v>
      </c>
      <c r="O43">
        <v>4.0573611110999996</v>
      </c>
      <c r="P43">
        <v>0</v>
      </c>
      <c r="Q43">
        <v>4.0573611110999996</v>
      </c>
      <c r="R43">
        <v>4.0573611110999996</v>
      </c>
      <c r="S43">
        <v>4.0573611110999996</v>
      </c>
      <c r="T43">
        <v>4.0573611110999996</v>
      </c>
      <c r="U43">
        <v>4.0573611110999996</v>
      </c>
      <c r="V43">
        <v>13331</v>
      </c>
      <c r="W43">
        <v>-73.467916666700006</v>
      </c>
      <c r="X43">
        <v>0</v>
      </c>
      <c r="Y43">
        <v>-73.467916666700006</v>
      </c>
      <c r="Z43">
        <v>-73.467916666700006</v>
      </c>
      <c r="AA43">
        <v>-73.467916666700006</v>
      </c>
      <c r="AB43">
        <v>-73.467916666700006</v>
      </c>
      <c r="AC43">
        <v>-73.467916666700006</v>
      </c>
      <c r="AD43">
        <v>13331</v>
      </c>
      <c r="AE43">
        <v>1997.751556522391</v>
      </c>
      <c r="AF43">
        <v>10.53857685082157</v>
      </c>
      <c r="AG43">
        <v>1980</v>
      </c>
      <c r="AH43">
        <v>1989</v>
      </c>
      <c r="AI43">
        <v>1998</v>
      </c>
      <c r="AJ43">
        <v>2007</v>
      </c>
      <c r="AK43">
        <v>2016</v>
      </c>
      <c r="AL43">
        <v>13331</v>
      </c>
      <c r="AM43">
        <v>6.4816592903758146</v>
      </c>
      <c r="AN43">
        <v>3.4489119553355052</v>
      </c>
      <c r="AO43">
        <v>1</v>
      </c>
      <c r="AP43">
        <v>3</v>
      </c>
      <c r="AQ43">
        <v>6</v>
      </c>
      <c r="AR43">
        <v>9</v>
      </c>
      <c r="AS43">
        <v>12</v>
      </c>
      <c r="AT43">
        <v>13331</v>
      </c>
      <c r="AU43">
        <v>15.72890255794764</v>
      </c>
      <c r="AV43">
        <v>8.7999789173365688</v>
      </c>
      <c r="AW43">
        <v>1</v>
      </c>
      <c r="AX43">
        <v>8</v>
      </c>
      <c r="AY43">
        <v>16</v>
      </c>
      <c r="AZ43">
        <v>23</v>
      </c>
      <c r="BA43">
        <v>31</v>
      </c>
    </row>
    <row r="44" spans="1:53" x14ac:dyDescent="0.25">
      <c r="A44">
        <v>35030020</v>
      </c>
      <c r="B44">
        <v>11949</v>
      </c>
      <c r="C44">
        <v>16.729073562641229</v>
      </c>
      <c r="D44">
        <v>24.723772629397779</v>
      </c>
      <c r="F44">
        <v>0</v>
      </c>
      <c r="G44">
        <v>0</v>
      </c>
      <c r="H44">
        <v>6</v>
      </c>
      <c r="I44">
        <v>24</v>
      </c>
      <c r="J44">
        <v>185</v>
      </c>
      <c r="N44">
        <v>13293</v>
      </c>
      <c r="O44">
        <v>4.3100833332999997</v>
      </c>
      <c r="P44">
        <v>0</v>
      </c>
      <c r="Q44">
        <v>4.3100833332999997</v>
      </c>
      <c r="R44">
        <v>4.3100833332999997</v>
      </c>
      <c r="S44">
        <v>4.3100833332999997</v>
      </c>
      <c r="T44">
        <v>4.3100833332999997</v>
      </c>
      <c r="U44">
        <v>4.3100833332999997</v>
      </c>
      <c r="V44">
        <v>13293</v>
      </c>
      <c r="W44">
        <v>-73.64802777780001</v>
      </c>
      <c r="X44">
        <v>1.4211389269348979E-14</v>
      </c>
      <c r="Y44">
        <v>-73.648027777799996</v>
      </c>
      <c r="Z44">
        <v>-73.648027777799996</v>
      </c>
      <c r="AA44">
        <v>-73.648027777799996</v>
      </c>
      <c r="AB44">
        <v>-73.648027777799996</v>
      </c>
      <c r="AC44">
        <v>-73.648027777799996</v>
      </c>
      <c r="AD44">
        <v>13293</v>
      </c>
      <c r="AE44">
        <v>1997.699390656737</v>
      </c>
      <c r="AF44">
        <v>10.50830019251093</v>
      </c>
      <c r="AG44">
        <v>1980</v>
      </c>
      <c r="AH44">
        <v>1989</v>
      </c>
      <c r="AI44">
        <v>1998</v>
      </c>
      <c r="AJ44">
        <v>2007</v>
      </c>
      <c r="AK44">
        <v>2016</v>
      </c>
      <c r="AL44">
        <v>13293</v>
      </c>
      <c r="AM44">
        <v>6.4836380049650204</v>
      </c>
      <c r="AN44">
        <v>3.4535707627174221</v>
      </c>
      <c r="AO44">
        <v>1</v>
      </c>
      <c r="AP44">
        <v>3</v>
      </c>
      <c r="AQ44">
        <v>6</v>
      </c>
      <c r="AR44">
        <v>9</v>
      </c>
      <c r="AS44">
        <v>12</v>
      </c>
      <c r="AT44">
        <v>13293</v>
      </c>
      <c r="AU44">
        <v>15.722335063567289</v>
      </c>
      <c r="AV44">
        <v>8.7980234470792151</v>
      </c>
      <c r="AW44">
        <v>1</v>
      </c>
      <c r="AX44">
        <v>8</v>
      </c>
      <c r="AY44">
        <v>16</v>
      </c>
      <c r="AZ44">
        <v>23</v>
      </c>
      <c r="BA44">
        <v>31</v>
      </c>
    </row>
    <row r="45" spans="1:53" x14ac:dyDescent="0.25">
      <c r="A45">
        <v>35030050</v>
      </c>
      <c r="B45">
        <v>12295</v>
      </c>
      <c r="C45">
        <v>8.1994469296461983</v>
      </c>
      <c r="D45">
        <v>18.066883980076991</v>
      </c>
      <c r="F45">
        <v>0</v>
      </c>
      <c r="G45">
        <v>0</v>
      </c>
      <c r="H45">
        <v>0</v>
      </c>
      <c r="I45">
        <v>8</v>
      </c>
      <c r="J45">
        <v>345</v>
      </c>
      <c r="N45">
        <v>13270</v>
      </c>
      <c r="O45">
        <v>4.0911388888999989</v>
      </c>
      <c r="P45">
        <v>8.8821188724425972E-16</v>
      </c>
      <c r="Q45">
        <v>4.0911388888999998</v>
      </c>
      <c r="R45">
        <v>4.0911388888999998</v>
      </c>
      <c r="S45">
        <v>4.0911388888999998</v>
      </c>
      <c r="T45">
        <v>4.0911388888999998</v>
      </c>
      <c r="U45">
        <v>4.0911388888999998</v>
      </c>
      <c r="V45">
        <v>13270</v>
      </c>
      <c r="W45">
        <v>-73.448777777800004</v>
      </c>
      <c r="X45">
        <v>0</v>
      </c>
      <c r="Y45">
        <v>-73.448777777800004</v>
      </c>
      <c r="Z45">
        <v>-73.448777777800004</v>
      </c>
      <c r="AA45">
        <v>-73.448777777800004</v>
      </c>
      <c r="AB45">
        <v>-73.448777777800004</v>
      </c>
      <c r="AC45">
        <v>-73.448777777800004</v>
      </c>
      <c r="AD45">
        <v>13270</v>
      </c>
      <c r="AE45">
        <v>1997.667671439337</v>
      </c>
      <c r="AF45">
        <v>10.48972104362651</v>
      </c>
      <c r="AG45">
        <v>1980</v>
      </c>
      <c r="AH45">
        <v>1989</v>
      </c>
      <c r="AI45">
        <v>1998</v>
      </c>
      <c r="AJ45">
        <v>2007</v>
      </c>
      <c r="AK45">
        <v>2016</v>
      </c>
      <c r="AL45">
        <v>13270</v>
      </c>
      <c r="AM45">
        <v>6.4862094951017344</v>
      </c>
      <c r="AN45">
        <v>3.4560096990587592</v>
      </c>
      <c r="AO45">
        <v>1</v>
      </c>
      <c r="AP45">
        <v>3</v>
      </c>
      <c r="AQ45">
        <v>6</v>
      </c>
      <c r="AR45">
        <v>9</v>
      </c>
      <c r="AS45">
        <v>12</v>
      </c>
      <c r="AT45">
        <v>13270</v>
      </c>
      <c r="AU45">
        <v>15.72878673700075</v>
      </c>
      <c r="AV45">
        <v>8.7999466606577634</v>
      </c>
      <c r="AW45">
        <v>1</v>
      </c>
      <c r="AX45">
        <v>8</v>
      </c>
      <c r="AY45">
        <v>16</v>
      </c>
      <c r="AZ45">
        <v>23</v>
      </c>
      <c r="BA45">
        <v>31</v>
      </c>
    </row>
    <row r="46" spans="1:53" x14ac:dyDescent="0.25">
      <c r="A46">
        <v>35030370</v>
      </c>
      <c r="B46">
        <v>2636</v>
      </c>
      <c r="C46">
        <v>11.843664643399091</v>
      </c>
      <c r="D46">
        <v>20.893544977040332</v>
      </c>
      <c r="F46">
        <v>0</v>
      </c>
      <c r="G46">
        <v>0</v>
      </c>
      <c r="H46">
        <v>2</v>
      </c>
      <c r="I46">
        <v>15</v>
      </c>
      <c r="J46">
        <v>184</v>
      </c>
      <c r="N46">
        <v>3698</v>
      </c>
      <c r="O46">
        <v>4.1373888888999986</v>
      </c>
      <c r="P46">
        <v>8.8829853308490597E-16</v>
      </c>
      <c r="Q46">
        <v>4.1373888889000003</v>
      </c>
      <c r="R46">
        <v>4.1373888889000003</v>
      </c>
      <c r="S46">
        <v>4.1373888889000003</v>
      </c>
      <c r="T46">
        <v>4.1373888889000003</v>
      </c>
      <c r="U46">
        <v>4.1373888889000003</v>
      </c>
      <c r="V46">
        <v>3698</v>
      </c>
      <c r="W46">
        <v>-73.625</v>
      </c>
      <c r="X46">
        <v>0</v>
      </c>
      <c r="Y46">
        <v>-73.625</v>
      </c>
      <c r="Z46">
        <v>-73.625</v>
      </c>
      <c r="AA46">
        <v>-73.625</v>
      </c>
      <c r="AB46">
        <v>-73.625</v>
      </c>
      <c r="AC46">
        <v>-73.625</v>
      </c>
      <c r="AD46">
        <v>3698</v>
      </c>
      <c r="AE46">
        <v>2010.935911303407</v>
      </c>
      <c r="AF46">
        <v>2.9498472601540651</v>
      </c>
      <c r="AG46">
        <v>2006</v>
      </c>
      <c r="AH46">
        <v>2008</v>
      </c>
      <c r="AI46">
        <v>2011</v>
      </c>
      <c r="AJ46">
        <v>2013</v>
      </c>
      <c r="AK46">
        <v>2016</v>
      </c>
      <c r="AL46">
        <v>3698</v>
      </c>
      <c r="AM46">
        <v>6.5118983234180634</v>
      </c>
      <c r="AN46">
        <v>3.4299661363413438</v>
      </c>
      <c r="AO46">
        <v>1</v>
      </c>
      <c r="AP46">
        <v>4</v>
      </c>
      <c r="AQ46">
        <v>6</v>
      </c>
      <c r="AR46">
        <v>9</v>
      </c>
      <c r="AS46">
        <v>12</v>
      </c>
      <c r="AT46">
        <v>3698</v>
      </c>
      <c r="AU46">
        <v>15.763115197404</v>
      </c>
      <c r="AV46">
        <v>8.8030549095515962</v>
      </c>
      <c r="AW46">
        <v>1</v>
      </c>
      <c r="AX46">
        <v>8</v>
      </c>
      <c r="AY46">
        <v>16</v>
      </c>
      <c r="AZ46">
        <v>23</v>
      </c>
      <c r="BA46">
        <v>31</v>
      </c>
    </row>
    <row r="47" spans="1:53" x14ac:dyDescent="0.25">
      <c r="A47">
        <v>35030380</v>
      </c>
      <c r="B47">
        <v>2036</v>
      </c>
      <c r="C47">
        <v>13.439685658153239</v>
      </c>
      <c r="D47">
        <v>22.423188171255859</v>
      </c>
      <c r="F47">
        <v>0</v>
      </c>
      <c r="G47">
        <v>0</v>
      </c>
      <c r="H47">
        <v>2.4</v>
      </c>
      <c r="I47">
        <v>18.5</v>
      </c>
      <c r="J47">
        <v>215</v>
      </c>
      <c r="N47">
        <v>2465</v>
      </c>
      <c r="O47">
        <v>4.1440833333000011</v>
      </c>
      <c r="P47">
        <v>8.8835863242790043E-16</v>
      </c>
      <c r="Q47">
        <v>4.1440833333000002</v>
      </c>
      <c r="R47">
        <v>4.1440833333000002</v>
      </c>
      <c r="S47">
        <v>4.1440833333000002</v>
      </c>
      <c r="T47">
        <v>4.1440833333000002</v>
      </c>
      <c r="U47">
        <v>4.1440833333000002</v>
      </c>
      <c r="V47">
        <v>2465</v>
      </c>
      <c r="W47">
        <v>-73.641833333299999</v>
      </c>
      <c r="X47">
        <v>0</v>
      </c>
      <c r="Y47">
        <v>-73.641833333299999</v>
      </c>
      <c r="Z47">
        <v>-73.641833333299999</v>
      </c>
      <c r="AA47">
        <v>-73.641833333299999</v>
      </c>
      <c r="AB47">
        <v>-73.641833333299999</v>
      </c>
      <c r="AC47">
        <v>-73.641833333299999</v>
      </c>
      <c r="AD47">
        <v>2465</v>
      </c>
      <c r="AE47">
        <v>2012.627586206896</v>
      </c>
      <c r="AF47">
        <v>1.9845306923717549</v>
      </c>
      <c r="AG47">
        <v>2009</v>
      </c>
      <c r="AH47">
        <v>2011</v>
      </c>
      <c r="AI47">
        <v>2013</v>
      </c>
      <c r="AJ47">
        <v>2014</v>
      </c>
      <c r="AK47">
        <v>2016</v>
      </c>
      <c r="AL47">
        <v>2465</v>
      </c>
      <c r="AM47">
        <v>6.4677484787018251</v>
      </c>
      <c r="AN47">
        <v>3.497893963082801</v>
      </c>
      <c r="AO47">
        <v>1</v>
      </c>
      <c r="AP47">
        <v>3</v>
      </c>
      <c r="AQ47">
        <v>6</v>
      </c>
      <c r="AR47">
        <v>10</v>
      </c>
      <c r="AS47">
        <v>12</v>
      </c>
      <c r="AT47">
        <v>2465</v>
      </c>
      <c r="AU47">
        <v>15.72697768762677</v>
      </c>
      <c r="AV47">
        <v>8.800394213051062</v>
      </c>
      <c r="AW47">
        <v>1</v>
      </c>
      <c r="AX47">
        <v>8</v>
      </c>
      <c r="AY47">
        <v>16</v>
      </c>
      <c r="AZ47">
        <v>23</v>
      </c>
      <c r="BA47">
        <v>31</v>
      </c>
    </row>
    <row r="48" spans="1:53" x14ac:dyDescent="0.25">
      <c r="A48">
        <v>35035010</v>
      </c>
      <c r="B48">
        <v>7049</v>
      </c>
      <c r="C48">
        <v>8.8242162008795582</v>
      </c>
      <c r="D48">
        <v>17.825558976444949</v>
      </c>
      <c r="F48">
        <v>0</v>
      </c>
      <c r="G48">
        <v>0</v>
      </c>
      <c r="H48">
        <v>0.2</v>
      </c>
      <c r="I48">
        <v>9.6999999999999993</v>
      </c>
      <c r="J48">
        <v>212.5</v>
      </c>
      <c r="N48">
        <v>13180</v>
      </c>
      <c r="O48">
        <v>4.0771111111000007</v>
      </c>
      <c r="P48">
        <v>8.8821211579132995E-16</v>
      </c>
      <c r="Q48">
        <v>4.0771111110999998</v>
      </c>
      <c r="R48">
        <v>4.0771111110999998</v>
      </c>
      <c r="S48">
        <v>4.0771111110999998</v>
      </c>
      <c r="T48">
        <v>4.0771111110999998</v>
      </c>
      <c r="U48">
        <v>4.0771111110999998</v>
      </c>
      <c r="V48">
        <v>13180</v>
      </c>
      <c r="W48">
        <v>-73.559916666700005</v>
      </c>
      <c r="X48">
        <v>0</v>
      </c>
      <c r="Y48">
        <v>-73.559916666700005</v>
      </c>
      <c r="Z48">
        <v>-73.559916666700005</v>
      </c>
      <c r="AA48">
        <v>-73.559916666700005</v>
      </c>
      <c r="AB48">
        <v>-73.559916666700005</v>
      </c>
      <c r="AC48">
        <v>-73.559916666700005</v>
      </c>
      <c r="AD48">
        <v>13180</v>
      </c>
      <c r="AE48">
        <v>1997.5424886191199</v>
      </c>
      <c r="AF48">
        <v>10.415130238456181</v>
      </c>
      <c r="AG48">
        <v>1980</v>
      </c>
      <c r="AH48">
        <v>1989</v>
      </c>
      <c r="AI48">
        <v>1998</v>
      </c>
      <c r="AJ48">
        <v>2007</v>
      </c>
      <c r="AK48">
        <v>2016</v>
      </c>
      <c r="AL48">
        <v>13180</v>
      </c>
      <c r="AM48">
        <v>6.5099393019726861</v>
      </c>
      <c r="AN48">
        <v>3.4551498369007501</v>
      </c>
      <c r="AO48">
        <v>1</v>
      </c>
      <c r="AP48">
        <v>4</v>
      </c>
      <c r="AQ48">
        <v>7</v>
      </c>
      <c r="AR48">
        <v>10</v>
      </c>
      <c r="AS48">
        <v>12</v>
      </c>
      <c r="AT48">
        <v>13180</v>
      </c>
      <c r="AU48">
        <v>15.730273141122909</v>
      </c>
      <c r="AV48">
        <v>8.8007775500662131</v>
      </c>
      <c r="AW48">
        <v>1</v>
      </c>
      <c r="AX48">
        <v>8</v>
      </c>
      <c r="AY48">
        <v>16</v>
      </c>
      <c r="AZ48">
        <v>23</v>
      </c>
      <c r="BA48">
        <v>31</v>
      </c>
    </row>
    <row r="49" spans="1:53" x14ac:dyDescent="0.25">
      <c r="A49">
        <v>35035020</v>
      </c>
      <c r="B49">
        <v>13326</v>
      </c>
      <c r="C49" s="2">
        <v>12.286259942968631</v>
      </c>
      <c r="D49" s="2">
        <v>20.822887923582801</v>
      </c>
      <c r="E49" s="2">
        <f>(D49/C49)*100</f>
        <v>169.48109530679142</v>
      </c>
      <c r="F49">
        <v>0</v>
      </c>
      <c r="G49">
        <v>0</v>
      </c>
      <c r="H49">
        <v>2.2999999999999998</v>
      </c>
      <c r="I49">
        <v>16.100000000000001</v>
      </c>
      <c r="J49">
        <v>206.8</v>
      </c>
      <c r="K49" t="str">
        <f>VLOOKUP(A49,[1]Sheet1!A$1:I$52,4,FALSE)</f>
        <v>APTO VANGUARDIA</v>
      </c>
      <c r="L49" t="str">
        <f>VLOOKUP(A49,[1]Sheet1!A$1:I$52,3,FALSE)</f>
        <v>VILLAVICENCIO</v>
      </c>
      <c r="M49" s="4">
        <v>4.0000000000000002E-4</v>
      </c>
      <c r="N49">
        <v>13331</v>
      </c>
      <c r="O49">
        <v>4.1619194443999996</v>
      </c>
      <c r="P49">
        <v>0</v>
      </c>
      <c r="Q49">
        <v>4.1619194443999996</v>
      </c>
      <c r="R49">
        <v>4.1619194443999996</v>
      </c>
      <c r="S49">
        <v>4.1619194443999996</v>
      </c>
      <c r="T49">
        <v>4.1619194443999996</v>
      </c>
      <c r="U49">
        <v>4.1619194443999996</v>
      </c>
      <c r="V49">
        <v>13331</v>
      </c>
      <c r="W49">
        <v>-73.61757777779998</v>
      </c>
      <c r="X49">
        <v>1.4211387745517271E-14</v>
      </c>
      <c r="Y49">
        <v>-73.617577777799994</v>
      </c>
      <c r="Z49">
        <v>-73.617577777799994</v>
      </c>
      <c r="AA49">
        <v>-73.617577777799994</v>
      </c>
      <c r="AB49">
        <v>-73.617577777799994</v>
      </c>
      <c r="AC49">
        <v>-73.617577777799994</v>
      </c>
      <c r="AD49">
        <v>13331</v>
      </c>
      <c r="AE49">
        <v>1997.751556522391</v>
      </c>
      <c r="AF49">
        <v>10.53857685082157</v>
      </c>
      <c r="AG49">
        <v>1980</v>
      </c>
      <c r="AH49">
        <v>1989</v>
      </c>
      <c r="AI49">
        <v>1998</v>
      </c>
      <c r="AJ49">
        <v>2007</v>
      </c>
      <c r="AK49">
        <v>2016</v>
      </c>
      <c r="AL49">
        <v>13331</v>
      </c>
      <c r="AM49">
        <v>6.4816592903758146</v>
      </c>
      <c r="AN49">
        <v>3.4489119553355052</v>
      </c>
      <c r="AO49">
        <v>1</v>
      </c>
      <c r="AP49">
        <v>3</v>
      </c>
      <c r="AQ49">
        <v>6</v>
      </c>
      <c r="AR49">
        <v>9</v>
      </c>
      <c r="AS49">
        <v>12</v>
      </c>
      <c r="AT49">
        <v>13331</v>
      </c>
      <c r="AU49">
        <v>15.72890255794764</v>
      </c>
      <c r="AV49">
        <v>8.7999789173365688</v>
      </c>
      <c r="AW49">
        <v>1</v>
      </c>
      <c r="AX49">
        <v>8</v>
      </c>
      <c r="AY49">
        <v>16</v>
      </c>
      <c r="AZ49">
        <v>23</v>
      </c>
      <c r="BA49">
        <v>31</v>
      </c>
    </row>
    <row r="50" spans="1:53" x14ac:dyDescent="0.25">
      <c r="A50">
        <v>35035070</v>
      </c>
      <c r="B50">
        <v>9101</v>
      </c>
      <c r="C50">
        <v>10.26724535765301</v>
      </c>
      <c r="D50">
        <v>18.951840079531131</v>
      </c>
      <c r="F50">
        <v>0</v>
      </c>
      <c r="G50">
        <v>0</v>
      </c>
      <c r="H50">
        <v>1</v>
      </c>
      <c r="I50">
        <v>12.3</v>
      </c>
      <c r="J50">
        <v>223.4</v>
      </c>
      <c r="N50">
        <v>11900</v>
      </c>
      <c r="O50">
        <v>4.076722222199999</v>
      </c>
      <c r="P50">
        <v>8.88215740473287E-16</v>
      </c>
      <c r="Q50">
        <v>4.0767222221999999</v>
      </c>
      <c r="R50">
        <v>4.0767222221999999</v>
      </c>
      <c r="S50">
        <v>4.0767222221999999</v>
      </c>
      <c r="T50">
        <v>4.0767222221999999</v>
      </c>
      <c r="U50">
        <v>4.0767222221999999</v>
      </c>
      <c r="V50">
        <v>11900</v>
      </c>
      <c r="W50">
        <v>-73.581999999999994</v>
      </c>
      <c r="X50">
        <v>0</v>
      </c>
      <c r="Y50">
        <v>-73.581999999999994</v>
      </c>
      <c r="Z50">
        <v>-73.581999999999994</v>
      </c>
      <c r="AA50">
        <v>-73.581999999999994</v>
      </c>
      <c r="AB50">
        <v>-73.581999999999994</v>
      </c>
      <c r="AC50">
        <v>-73.581999999999994</v>
      </c>
      <c r="AD50">
        <v>11900</v>
      </c>
      <c r="AE50">
        <v>1999.626554621849</v>
      </c>
      <c r="AF50">
        <v>9.4113510146860264</v>
      </c>
      <c r="AG50">
        <v>1983</v>
      </c>
      <c r="AH50">
        <v>1991</v>
      </c>
      <c r="AI50">
        <v>2000</v>
      </c>
      <c r="AJ50">
        <v>2008</v>
      </c>
      <c r="AK50">
        <v>2016</v>
      </c>
      <c r="AL50">
        <v>11900</v>
      </c>
      <c r="AM50">
        <v>6.503193277310924</v>
      </c>
      <c r="AN50">
        <v>3.4630931876057032</v>
      </c>
      <c r="AO50">
        <v>1</v>
      </c>
      <c r="AP50">
        <v>3</v>
      </c>
      <c r="AQ50">
        <v>6</v>
      </c>
      <c r="AR50">
        <v>10</v>
      </c>
      <c r="AS50">
        <v>12</v>
      </c>
      <c r="AT50">
        <v>11900</v>
      </c>
      <c r="AU50">
        <v>15.73075630252101</v>
      </c>
      <c r="AV50">
        <v>8.7996885817338377</v>
      </c>
      <c r="AW50">
        <v>1</v>
      </c>
      <c r="AX50">
        <v>8</v>
      </c>
      <c r="AY50">
        <v>16</v>
      </c>
      <c r="AZ50">
        <v>23</v>
      </c>
      <c r="BA50">
        <v>31</v>
      </c>
    </row>
    <row r="51" spans="1:53" x14ac:dyDescent="0.25">
      <c r="A51">
        <v>35045020</v>
      </c>
      <c r="B51">
        <v>13007</v>
      </c>
      <c r="C51">
        <v>9.2996694087798879</v>
      </c>
      <c r="D51">
        <v>18.41671510049812</v>
      </c>
      <c r="F51">
        <v>0</v>
      </c>
      <c r="G51">
        <v>0</v>
      </c>
      <c r="H51">
        <v>0.6</v>
      </c>
      <c r="I51">
        <v>10</v>
      </c>
      <c r="J51">
        <v>235</v>
      </c>
      <c r="N51">
        <v>13301</v>
      </c>
      <c r="O51">
        <v>4.3004444444000001</v>
      </c>
      <c r="P51">
        <v>0</v>
      </c>
      <c r="Q51">
        <v>4.3004444444000001</v>
      </c>
      <c r="R51">
        <v>4.3004444444000001</v>
      </c>
      <c r="S51">
        <v>4.3004444444000001</v>
      </c>
      <c r="T51">
        <v>4.3004444444000001</v>
      </c>
      <c r="U51">
        <v>4.3004444444000001</v>
      </c>
      <c r="V51">
        <v>13301</v>
      </c>
      <c r="W51">
        <v>-73.357499999999987</v>
      </c>
      <c r="X51">
        <v>1.421138894781869E-14</v>
      </c>
      <c r="Y51">
        <v>-73.357500000000002</v>
      </c>
      <c r="Z51">
        <v>-73.357500000000002</v>
      </c>
      <c r="AA51">
        <v>-73.357500000000002</v>
      </c>
      <c r="AB51">
        <v>-73.357500000000002</v>
      </c>
      <c r="AC51">
        <v>-73.357500000000002</v>
      </c>
      <c r="AD51">
        <v>13301</v>
      </c>
      <c r="AE51">
        <v>1997.710397714457</v>
      </c>
      <c r="AF51">
        <v>10.51471740490296</v>
      </c>
      <c r="AG51">
        <v>1980</v>
      </c>
      <c r="AH51">
        <v>1989</v>
      </c>
      <c r="AI51">
        <v>1998</v>
      </c>
      <c r="AJ51">
        <v>2007</v>
      </c>
      <c r="AK51">
        <v>2016</v>
      </c>
      <c r="AL51">
        <v>13301</v>
      </c>
      <c r="AM51">
        <v>6.4827456582211864</v>
      </c>
      <c r="AN51">
        <v>3.4527235640384379</v>
      </c>
      <c r="AO51">
        <v>1</v>
      </c>
      <c r="AP51">
        <v>3</v>
      </c>
      <c r="AQ51">
        <v>6</v>
      </c>
      <c r="AR51">
        <v>9</v>
      </c>
      <c r="AS51">
        <v>12</v>
      </c>
      <c r="AT51">
        <v>13301</v>
      </c>
      <c r="AU51">
        <v>15.72941884068867</v>
      </c>
      <c r="AV51">
        <v>8.8002955282213655</v>
      </c>
      <c r="AW51">
        <v>1</v>
      </c>
      <c r="AX51">
        <v>8</v>
      </c>
      <c r="AY51">
        <v>16</v>
      </c>
      <c r="AZ51">
        <v>23</v>
      </c>
      <c r="BA51">
        <v>31</v>
      </c>
    </row>
    <row r="52" spans="1:53" x14ac:dyDescent="0.25">
      <c r="A52">
        <v>35100020</v>
      </c>
      <c r="B52">
        <v>13052</v>
      </c>
      <c r="C52">
        <v>6.911745326386761</v>
      </c>
      <c r="D52">
        <v>16.517165836024311</v>
      </c>
      <c r="F52">
        <v>0</v>
      </c>
      <c r="G52">
        <v>0</v>
      </c>
      <c r="H52">
        <v>0</v>
      </c>
      <c r="I52">
        <v>5</v>
      </c>
      <c r="J52">
        <v>370</v>
      </c>
      <c r="N52">
        <v>13240</v>
      </c>
      <c r="O52">
        <v>4.2837222221999989</v>
      </c>
      <c r="P52">
        <v>8.8821196308135965E-16</v>
      </c>
      <c r="Q52">
        <v>4.2837222221999998</v>
      </c>
      <c r="R52">
        <v>4.2837222221999998</v>
      </c>
      <c r="S52">
        <v>4.2837222221999998</v>
      </c>
      <c r="T52">
        <v>4.2837222221999998</v>
      </c>
      <c r="U52">
        <v>4.2837222221999998</v>
      </c>
      <c r="V52">
        <v>13240</v>
      </c>
      <c r="W52">
        <v>-72.792833333299996</v>
      </c>
      <c r="X52">
        <v>0</v>
      </c>
      <c r="Y52">
        <v>-72.792833333299996</v>
      </c>
      <c r="Z52">
        <v>-72.792833333299996</v>
      </c>
      <c r="AA52">
        <v>-72.792833333299996</v>
      </c>
      <c r="AB52">
        <v>-72.792833333299996</v>
      </c>
      <c r="AC52">
        <v>-72.792833333299996</v>
      </c>
      <c r="AD52">
        <v>13240</v>
      </c>
      <c r="AE52">
        <v>1997.6261329305139</v>
      </c>
      <c r="AF52">
        <v>10.46519507843804</v>
      </c>
      <c r="AG52">
        <v>1980</v>
      </c>
      <c r="AH52">
        <v>1989</v>
      </c>
      <c r="AI52">
        <v>1998</v>
      </c>
      <c r="AJ52">
        <v>2007</v>
      </c>
      <c r="AK52">
        <v>2016</v>
      </c>
      <c r="AL52">
        <v>13240</v>
      </c>
      <c r="AM52">
        <v>6.4918429003021147</v>
      </c>
      <c r="AN52">
        <v>3.457893855244107</v>
      </c>
      <c r="AO52">
        <v>1</v>
      </c>
      <c r="AP52">
        <v>3</v>
      </c>
      <c r="AQ52">
        <v>7</v>
      </c>
      <c r="AR52">
        <v>10</v>
      </c>
      <c r="AS52">
        <v>12</v>
      </c>
      <c r="AT52">
        <v>13240</v>
      </c>
      <c r="AU52">
        <v>15.729305135951661</v>
      </c>
      <c r="AV52">
        <v>8.8002646651761065</v>
      </c>
      <c r="AW52">
        <v>1</v>
      </c>
      <c r="AX52">
        <v>8</v>
      </c>
      <c r="AY52">
        <v>16</v>
      </c>
      <c r="AZ52">
        <v>23</v>
      </c>
      <c r="BA52">
        <v>31</v>
      </c>
    </row>
    <row r="53" spans="1:53" x14ac:dyDescent="0.25">
      <c r="A53">
        <v>35105050</v>
      </c>
      <c r="B53">
        <v>7905</v>
      </c>
      <c r="C53">
        <v>6.9839468690702073</v>
      </c>
      <c r="D53">
        <v>15.491729268090131</v>
      </c>
      <c r="F53">
        <v>0</v>
      </c>
      <c r="G53">
        <v>0</v>
      </c>
      <c r="H53">
        <v>0</v>
      </c>
      <c r="I53">
        <v>7</v>
      </c>
      <c r="J53">
        <v>172</v>
      </c>
      <c r="N53">
        <v>8297</v>
      </c>
      <c r="O53">
        <v>4.4686666667000008</v>
      </c>
      <c r="P53">
        <v>8.8823194860900007E-16</v>
      </c>
      <c r="Q53">
        <v>4.4686666666999999</v>
      </c>
      <c r="R53">
        <v>4.4686666666999999</v>
      </c>
      <c r="S53">
        <v>4.4686666666999999</v>
      </c>
      <c r="T53">
        <v>4.4686666666999999</v>
      </c>
      <c r="U53">
        <v>4.4686666666999999</v>
      </c>
      <c r="V53">
        <v>8297</v>
      </c>
      <c r="W53">
        <v>-72.953583333300003</v>
      </c>
      <c r="X53">
        <v>0</v>
      </c>
      <c r="Y53">
        <v>-72.953583333300003</v>
      </c>
      <c r="Z53">
        <v>-72.953583333300003</v>
      </c>
      <c r="AA53">
        <v>-72.953583333300003</v>
      </c>
      <c r="AB53">
        <v>-72.953583333300003</v>
      </c>
      <c r="AC53">
        <v>-72.953583333300003</v>
      </c>
      <c r="AD53">
        <v>8297</v>
      </c>
      <c r="AE53">
        <v>2004.6410750873811</v>
      </c>
      <c r="AF53">
        <v>6.5677714774949001</v>
      </c>
      <c r="AG53">
        <v>1993</v>
      </c>
      <c r="AH53">
        <v>1999</v>
      </c>
      <c r="AI53">
        <v>2005</v>
      </c>
      <c r="AJ53">
        <v>2010</v>
      </c>
      <c r="AK53">
        <v>2016</v>
      </c>
      <c r="AL53">
        <v>8297</v>
      </c>
      <c r="AM53">
        <v>6.5015065686392672</v>
      </c>
      <c r="AN53">
        <v>3.463409629860537</v>
      </c>
      <c r="AO53">
        <v>1</v>
      </c>
      <c r="AP53">
        <v>3</v>
      </c>
      <c r="AQ53">
        <v>6</v>
      </c>
      <c r="AR53">
        <v>10</v>
      </c>
      <c r="AS53">
        <v>12</v>
      </c>
      <c r="AT53">
        <v>8297</v>
      </c>
      <c r="AU53">
        <v>15.742195974448601</v>
      </c>
      <c r="AV53">
        <v>8.7985569436095812</v>
      </c>
      <c r="AW53">
        <v>1</v>
      </c>
      <c r="AX53">
        <v>8</v>
      </c>
      <c r="AY53">
        <v>16</v>
      </c>
      <c r="AZ53">
        <v>23</v>
      </c>
      <c r="BA53">
        <v>31</v>
      </c>
    </row>
    <row r="54" spans="1:53" x14ac:dyDescent="0.25">
      <c r="A54">
        <v>35120010</v>
      </c>
      <c r="B54">
        <v>12737</v>
      </c>
      <c r="C54">
        <v>6.066004553662558</v>
      </c>
      <c r="D54">
        <v>14.636117730082519</v>
      </c>
      <c r="F54">
        <v>0</v>
      </c>
      <c r="G54">
        <v>0</v>
      </c>
      <c r="H54">
        <v>0</v>
      </c>
      <c r="I54">
        <v>4</v>
      </c>
      <c r="J54">
        <v>150</v>
      </c>
      <c r="N54">
        <v>13331</v>
      </c>
      <c r="O54">
        <v>4.3113888888999981</v>
      </c>
      <c r="P54">
        <v>1.7764234681896588E-15</v>
      </c>
      <c r="Q54">
        <v>4.3113888888999998</v>
      </c>
      <c r="R54">
        <v>4.3113888888999998</v>
      </c>
      <c r="S54">
        <v>4.3113888888999998</v>
      </c>
      <c r="T54">
        <v>4.3113888888999998</v>
      </c>
      <c r="U54">
        <v>4.3113888888999998</v>
      </c>
      <c r="V54">
        <v>13331</v>
      </c>
      <c r="W54">
        <v>-72.076638888899993</v>
      </c>
      <c r="X54">
        <v>1.4211387745517271E-14</v>
      </c>
      <c r="Y54">
        <v>-72.076638888900007</v>
      </c>
      <c r="Z54">
        <v>-72.076638888900007</v>
      </c>
      <c r="AA54">
        <v>-72.076638888900007</v>
      </c>
      <c r="AB54">
        <v>-72.076638888900007</v>
      </c>
      <c r="AC54">
        <v>-72.076638888900007</v>
      </c>
      <c r="AD54">
        <v>13331</v>
      </c>
      <c r="AE54">
        <v>1997.751556522391</v>
      </c>
      <c r="AF54">
        <v>10.53857685082157</v>
      </c>
      <c r="AG54">
        <v>1980</v>
      </c>
      <c r="AH54">
        <v>1989</v>
      </c>
      <c r="AI54">
        <v>1998</v>
      </c>
      <c r="AJ54">
        <v>2007</v>
      </c>
      <c r="AK54">
        <v>2016</v>
      </c>
      <c r="AL54">
        <v>13331</v>
      </c>
      <c r="AM54">
        <v>6.4816592903758146</v>
      </c>
      <c r="AN54">
        <v>3.4489119553355052</v>
      </c>
      <c r="AO54">
        <v>1</v>
      </c>
      <c r="AP54">
        <v>3</v>
      </c>
      <c r="AQ54">
        <v>6</v>
      </c>
      <c r="AR54">
        <v>9</v>
      </c>
      <c r="AS54">
        <v>12</v>
      </c>
      <c r="AT54">
        <v>13331</v>
      </c>
      <c r="AU54">
        <v>15.72890255794764</v>
      </c>
      <c r="AV54">
        <v>8.7999789173365688</v>
      </c>
      <c r="AW54">
        <v>1</v>
      </c>
      <c r="AX54">
        <v>8</v>
      </c>
      <c r="AY54">
        <v>16</v>
      </c>
      <c r="AZ54">
        <v>23</v>
      </c>
      <c r="BA54">
        <v>31</v>
      </c>
    </row>
    <row r="55" spans="1:53" x14ac:dyDescent="0.25">
      <c r="A55">
        <v>35125010</v>
      </c>
      <c r="B55">
        <v>10620</v>
      </c>
      <c r="C55">
        <v>6.2212900188323914</v>
      </c>
      <c r="D55">
        <v>14.12953958588867</v>
      </c>
      <c r="F55">
        <v>0</v>
      </c>
      <c r="G55">
        <v>0</v>
      </c>
      <c r="H55">
        <v>0</v>
      </c>
      <c r="I55">
        <v>5</v>
      </c>
      <c r="J55">
        <v>153.5</v>
      </c>
      <c r="N55">
        <v>13240</v>
      </c>
      <c r="O55">
        <v>4.3405555555999991</v>
      </c>
      <c r="P55">
        <v>8.8821196308135965E-16</v>
      </c>
      <c r="Q55">
        <v>4.3405555555999999</v>
      </c>
      <c r="R55">
        <v>4.3405555555999999</v>
      </c>
      <c r="S55">
        <v>4.3405555555999999</v>
      </c>
      <c r="T55">
        <v>4.3405555555999999</v>
      </c>
      <c r="U55">
        <v>4.3405555555999999</v>
      </c>
      <c r="V55">
        <v>13240</v>
      </c>
      <c r="W55">
        <v>-72.156361111099983</v>
      </c>
      <c r="X55">
        <v>1.4211391409301751E-14</v>
      </c>
      <c r="Y55">
        <v>-72.156361111099997</v>
      </c>
      <c r="Z55">
        <v>-72.156361111099997</v>
      </c>
      <c r="AA55">
        <v>-72.156361111099997</v>
      </c>
      <c r="AB55">
        <v>-72.156361111099997</v>
      </c>
      <c r="AC55">
        <v>-72.156361111099997</v>
      </c>
      <c r="AD55">
        <v>13240</v>
      </c>
      <c r="AE55">
        <v>1997.6261329305139</v>
      </c>
      <c r="AF55">
        <v>10.46519507843804</v>
      </c>
      <c r="AG55">
        <v>1980</v>
      </c>
      <c r="AH55">
        <v>1989</v>
      </c>
      <c r="AI55">
        <v>1998</v>
      </c>
      <c r="AJ55">
        <v>2007</v>
      </c>
      <c r="AK55">
        <v>2016</v>
      </c>
      <c r="AL55">
        <v>13240</v>
      </c>
      <c r="AM55">
        <v>6.4918429003021147</v>
      </c>
      <c r="AN55">
        <v>3.457893855244107</v>
      </c>
      <c r="AO55">
        <v>1</v>
      </c>
      <c r="AP55">
        <v>3</v>
      </c>
      <c r="AQ55">
        <v>7</v>
      </c>
      <c r="AR55">
        <v>10</v>
      </c>
      <c r="AS55">
        <v>12</v>
      </c>
      <c r="AT55">
        <v>13240</v>
      </c>
      <c r="AU55">
        <v>15.729305135951661</v>
      </c>
      <c r="AV55">
        <v>8.8002646651761065</v>
      </c>
      <c r="AW55">
        <v>1</v>
      </c>
      <c r="AX55">
        <v>8</v>
      </c>
      <c r="AY55">
        <v>16</v>
      </c>
      <c r="AZ55">
        <v>23</v>
      </c>
      <c r="BA55">
        <v>31</v>
      </c>
    </row>
    <row r="56" spans="1:53" x14ac:dyDescent="0.25">
      <c r="A56">
        <v>35130010</v>
      </c>
      <c r="B56">
        <v>12414</v>
      </c>
      <c r="C56">
        <v>7.1952231351699698</v>
      </c>
      <c r="D56">
        <v>15.71831035737522</v>
      </c>
      <c r="F56">
        <v>0</v>
      </c>
      <c r="G56">
        <v>0</v>
      </c>
      <c r="H56">
        <v>0</v>
      </c>
      <c r="I56">
        <v>7</v>
      </c>
      <c r="J56">
        <v>192</v>
      </c>
      <c r="N56">
        <v>13331</v>
      </c>
      <c r="O56">
        <v>3.9560833333000001</v>
      </c>
      <c r="P56">
        <v>0</v>
      </c>
      <c r="Q56">
        <v>3.9560833333000001</v>
      </c>
      <c r="R56">
        <v>3.9560833333000001</v>
      </c>
      <c r="S56">
        <v>3.9560833333000001</v>
      </c>
      <c r="T56">
        <v>3.9560833333000001</v>
      </c>
      <c r="U56">
        <v>3.9560833333000001</v>
      </c>
      <c r="V56">
        <v>13331</v>
      </c>
      <c r="W56">
        <v>-72.765722222199997</v>
      </c>
      <c r="X56">
        <v>0</v>
      </c>
      <c r="Y56">
        <v>-72.765722222199997</v>
      </c>
      <c r="Z56">
        <v>-72.765722222199997</v>
      </c>
      <c r="AA56">
        <v>-72.765722222199997</v>
      </c>
      <c r="AB56">
        <v>-72.765722222199997</v>
      </c>
      <c r="AC56">
        <v>-72.765722222199997</v>
      </c>
      <c r="AD56">
        <v>13331</v>
      </c>
      <c r="AE56">
        <v>1997.751556522391</v>
      </c>
      <c r="AF56">
        <v>10.53857685082157</v>
      </c>
      <c r="AG56">
        <v>1980</v>
      </c>
      <c r="AH56">
        <v>1989</v>
      </c>
      <c r="AI56">
        <v>1998</v>
      </c>
      <c r="AJ56">
        <v>2007</v>
      </c>
      <c r="AK56">
        <v>2016</v>
      </c>
      <c r="AL56">
        <v>13331</v>
      </c>
      <c r="AM56">
        <v>6.4816592903758146</v>
      </c>
      <c r="AN56">
        <v>3.4489119553355052</v>
      </c>
      <c r="AO56">
        <v>1</v>
      </c>
      <c r="AP56">
        <v>3</v>
      </c>
      <c r="AQ56">
        <v>6</v>
      </c>
      <c r="AR56">
        <v>9</v>
      </c>
      <c r="AS56">
        <v>12</v>
      </c>
      <c r="AT56">
        <v>13331</v>
      </c>
      <c r="AU56">
        <v>15.72890255794764</v>
      </c>
      <c r="AV56">
        <v>8.7999789173365688</v>
      </c>
      <c r="AW56">
        <v>1</v>
      </c>
      <c r="AX56">
        <v>8</v>
      </c>
      <c r="AY56">
        <v>16</v>
      </c>
      <c r="AZ56">
        <v>23</v>
      </c>
      <c r="BA56">
        <v>31</v>
      </c>
    </row>
    <row r="57" spans="1:53" x14ac:dyDescent="0.25">
      <c r="A57">
        <v>35180030</v>
      </c>
      <c r="B57">
        <v>11344</v>
      </c>
      <c r="C57">
        <v>6.6938822284908319</v>
      </c>
      <c r="D57">
        <v>15.266653044462389</v>
      </c>
      <c r="F57">
        <v>0</v>
      </c>
      <c r="G57">
        <v>0</v>
      </c>
      <c r="H57">
        <v>0</v>
      </c>
      <c r="I57">
        <v>6.5250000000000004</v>
      </c>
      <c r="J57">
        <v>200</v>
      </c>
      <c r="N57">
        <v>12084</v>
      </c>
      <c r="O57">
        <v>4.3277222222000011</v>
      </c>
      <c r="P57">
        <v>8.8821517216407655E-16</v>
      </c>
      <c r="Q57">
        <v>4.3277222222000002</v>
      </c>
      <c r="R57">
        <v>4.3277222222000002</v>
      </c>
      <c r="S57">
        <v>4.3277222222000002</v>
      </c>
      <c r="T57">
        <v>4.3277222222000002</v>
      </c>
      <c r="U57">
        <v>4.3277222222000002</v>
      </c>
      <c r="V57">
        <v>12084</v>
      </c>
      <c r="W57">
        <v>-72.391444444399994</v>
      </c>
      <c r="X57">
        <v>0</v>
      </c>
      <c r="Y57">
        <v>-72.391444444399994</v>
      </c>
      <c r="Z57">
        <v>-72.391444444399994</v>
      </c>
      <c r="AA57">
        <v>-72.391444444399994</v>
      </c>
      <c r="AB57">
        <v>-72.391444444399994</v>
      </c>
      <c r="AC57">
        <v>-72.391444444399994</v>
      </c>
      <c r="AD57">
        <v>12084</v>
      </c>
      <c r="AE57">
        <v>1999.455312810328</v>
      </c>
      <c r="AF57">
        <v>9.5595151963115192</v>
      </c>
      <c r="AG57">
        <v>1983</v>
      </c>
      <c r="AH57">
        <v>1991</v>
      </c>
      <c r="AI57">
        <v>1999</v>
      </c>
      <c r="AJ57">
        <v>2008</v>
      </c>
      <c r="AK57">
        <v>2016</v>
      </c>
      <c r="AL57">
        <v>12084</v>
      </c>
      <c r="AM57">
        <v>6.5213505461767616</v>
      </c>
      <c r="AN57">
        <v>3.4447374791864749</v>
      </c>
      <c r="AO57">
        <v>1</v>
      </c>
      <c r="AP57">
        <v>4</v>
      </c>
      <c r="AQ57">
        <v>7</v>
      </c>
      <c r="AR57">
        <v>10</v>
      </c>
      <c r="AS57">
        <v>12</v>
      </c>
      <c r="AT57">
        <v>12084</v>
      </c>
      <c r="AU57">
        <v>15.72989076464747</v>
      </c>
      <c r="AV57">
        <v>8.8004553775316054</v>
      </c>
      <c r="AW57">
        <v>1</v>
      </c>
      <c r="AX57">
        <v>8</v>
      </c>
      <c r="AY57">
        <v>16</v>
      </c>
      <c r="AZ57">
        <v>23</v>
      </c>
      <c r="BA57">
        <v>31</v>
      </c>
    </row>
    <row r="58" spans="1:53" x14ac:dyDescent="0.25">
      <c r="A58">
        <v>35185010</v>
      </c>
      <c r="B58">
        <v>2072</v>
      </c>
      <c r="C58">
        <v>5.715347490347491</v>
      </c>
      <c r="D58">
        <v>16.024079116007961</v>
      </c>
      <c r="F58">
        <v>0</v>
      </c>
      <c r="G58">
        <v>0</v>
      </c>
      <c r="H58">
        <v>0.1</v>
      </c>
      <c r="I58">
        <v>4</v>
      </c>
      <c r="J58">
        <v>438.8</v>
      </c>
      <c r="N58">
        <v>3250</v>
      </c>
      <c r="O58">
        <v>4.2603611110999982</v>
      </c>
      <c r="P58">
        <v>1.776630188149949E-15</v>
      </c>
      <c r="Q58">
        <v>4.2603611110999999</v>
      </c>
      <c r="R58">
        <v>4.2603611110999999</v>
      </c>
      <c r="S58">
        <v>4.2603611110999999</v>
      </c>
      <c r="T58">
        <v>4.2603611110999999</v>
      </c>
      <c r="U58">
        <v>4.2603611110999999</v>
      </c>
      <c r="V58">
        <v>3250</v>
      </c>
      <c r="W58">
        <v>-72.56447222220001</v>
      </c>
      <c r="X58">
        <v>1.4213041505199589E-14</v>
      </c>
      <c r="Y58">
        <v>-72.564472222199996</v>
      </c>
      <c r="Z58">
        <v>-72.564472222199996</v>
      </c>
      <c r="AA58">
        <v>-72.564472222199996</v>
      </c>
      <c r="AB58">
        <v>-72.564472222199996</v>
      </c>
      <c r="AC58">
        <v>-72.564472222199996</v>
      </c>
      <c r="AD58">
        <v>3250</v>
      </c>
      <c r="AE58">
        <v>2009.5972307692309</v>
      </c>
      <c r="AF58">
        <v>2.5992028915741812</v>
      </c>
      <c r="AG58">
        <v>2005</v>
      </c>
      <c r="AH58">
        <v>2007</v>
      </c>
      <c r="AI58">
        <v>2010</v>
      </c>
      <c r="AJ58">
        <v>2012</v>
      </c>
      <c r="AK58">
        <v>2014</v>
      </c>
      <c r="AL58">
        <v>3250</v>
      </c>
      <c r="AM58">
        <v>6.5104615384615387</v>
      </c>
      <c r="AN58">
        <v>3.466239777133135</v>
      </c>
      <c r="AO58">
        <v>1</v>
      </c>
      <c r="AP58">
        <v>4</v>
      </c>
      <c r="AQ58">
        <v>6</v>
      </c>
      <c r="AR58">
        <v>10</v>
      </c>
      <c r="AS58">
        <v>12</v>
      </c>
      <c r="AT58">
        <v>3250</v>
      </c>
      <c r="AU58">
        <v>15.715384615384609</v>
      </c>
      <c r="AV58">
        <v>8.8039019226755766</v>
      </c>
      <c r="AW58">
        <v>1</v>
      </c>
      <c r="AX58">
        <v>8</v>
      </c>
      <c r="AY58">
        <v>16</v>
      </c>
      <c r="AZ58">
        <v>23</v>
      </c>
      <c r="BA58">
        <v>31</v>
      </c>
    </row>
    <row r="61" spans="1:53" x14ac:dyDescent="0.25">
      <c r="C61">
        <f>_xlfn.STDEV.S(C2:C58)</f>
        <v>2.8956633123833995</v>
      </c>
    </row>
    <row r="62" spans="1:53" x14ac:dyDescent="0.25">
      <c r="C62">
        <f>AVERAGE(C2:C58)</f>
        <v>9.0290162297456114</v>
      </c>
    </row>
  </sheetData>
  <autoFilter ref="A1:BA5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ronaldo hernandez</cp:lastModifiedBy>
  <dcterms:created xsi:type="dcterms:W3CDTF">2024-03-14T00:59:43Z</dcterms:created>
  <dcterms:modified xsi:type="dcterms:W3CDTF">2024-03-18T01:29:43Z</dcterms:modified>
</cp:coreProperties>
</file>