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0AA49118-6E75-465F-B46D-8A7F5775FF9B}"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PlanningProjet!#REF!</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G7" i="11"/>
  <c r="D9" i="11" l="1"/>
  <c r="E9" i="11" l="1"/>
  <c r="D10" i="11"/>
  <c r="E10" i="11" s="1"/>
  <c r="H5" i="11"/>
  <c r="H6" i="11" s="1"/>
  <c r="G26" i="11"/>
  <c r="G20" i="11"/>
  <c r="G14" i="11"/>
  <c r="G8" i="11"/>
  <c r="G9" i="11" l="1"/>
  <c r="I5" i="11" l="1"/>
  <c r="G10" i="11" l="1"/>
  <c r="J5" i="11"/>
  <c r="D11" i="11" l="1"/>
  <c r="K5" i="11"/>
  <c r="D12" i="11" l="1"/>
  <c r="E12" i="11" s="1"/>
  <c r="D13" i="11" s="1"/>
  <c r="E11" i="11"/>
  <c r="D16" i="11" s="1"/>
  <c r="E16" i="11" s="1"/>
  <c r="D18" i="11" s="1"/>
  <c r="E18" i="11" s="1"/>
  <c r="D19" i="11" s="1"/>
  <c r="E19" i="11" s="1"/>
  <c r="D23" i="11" s="1"/>
  <c r="L5" i="11"/>
  <c r="E23" i="11" l="1"/>
  <c r="D24" i="11" s="1"/>
  <c r="E24" i="11" s="1"/>
  <c r="D25" i="11" s="1"/>
  <c r="E13" i="11"/>
  <c r="D15" i="11" s="1"/>
  <c r="G13" i="11"/>
  <c r="M5" i="11"/>
  <c r="G23" i="11" l="1"/>
  <c r="E15" i="11"/>
  <c r="D17" i="11" s="1"/>
  <c r="G15" i="11"/>
  <c r="E25" i="11"/>
  <c r="D28" i="11" s="1"/>
  <c r="N5" i="11"/>
  <c r="G25" i="11" l="1"/>
  <c r="E28" i="11"/>
  <c r="G28" i="11" s="1"/>
  <c r="O5" i="11"/>
  <c r="O6" i="11" s="1"/>
  <c r="N6" i="11"/>
  <c r="M6" i="11"/>
  <c r="L6" i="11"/>
  <c r="K6" i="11"/>
  <c r="J6" i="11"/>
  <c r="I6" i="11"/>
  <c r="H4" i="11"/>
  <c r="G24" i="11" l="1"/>
  <c r="G16" i="11"/>
  <c r="G11" i="11"/>
  <c r="G12" i="11"/>
  <c r="O4" i="11"/>
  <c r="P5" i="11"/>
  <c r="E17" i="11" l="1"/>
  <c r="D21" i="11" s="1"/>
  <c r="Q5" i="11"/>
  <c r="E21" i="11" l="1"/>
  <c r="D22" i="11" s="1"/>
  <c r="R5" i="11"/>
  <c r="G21" i="11" l="1"/>
  <c r="E22" i="11"/>
  <c r="D27" i="11" s="1"/>
  <c r="S5" i="11"/>
  <c r="G22" i="11" l="1"/>
  <c r="E27" i="11"/>
  <c r="D29" i="11" s="1"/>
  <c r="T5" i="11"/>
  <c r="G27" i="11" l="1"/>
  <c r="E29" i="11"/>
  <c r="G29" i="11"/>
  <c r="U5" i="11"/>
  <c r="V5" i="11" l="1"/>
  <c r="V6" i="11" s="1"/>
  <c r="U6" i="11"/>
  <c r="T6" i="11"/>
  <c r="S6" i="11"/>
  <c r="R6" i="11"/>
  <c r="Q6" i="11"/>
  <c r="P6" i="11"/>
  <c r="G19" i="11"/>
  <c r="G18" i="11"/>
  <c r="G17" i="1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c r="AR5" i="11" l="1"/>
  <c r="AR6" i="11" s="1"/>
  <c r="AQ6" i="11"/>
  <c r="AJ4" i="11"/>
  <c r="AS5" i="11" l="1"/>
  <c r="AS6" i="11" s="1"/>
  <c r="AQ4" i="11"/>
  <c r="AT5" i="11" l="1"/>
  <c r="AT6" i="11" s="1"/>
  <c r="AU5" i="11" l="1"/>
  <c r="AU6" i="11" s="1"/>
  <c r="AV5" i="11" l="1"/>
  <c r="AV6" i="11" s="1"/>
  <c r="AW5" i="11" l="1"/>
  <c r="AX5" i="11" l="1"/>
  <c r="AX6" i="11" s="1"/>
  <c r="AW6" i="11"/>
  <c r="AX4" i="11" l="1"/>
  <c r="AY5" i="11"/>
  <c r="AY6" i="11" s="1"/>
  <c r="AZ5" i="11" l="1"/>
  <c r="AZ6" i="11" s="1"/>
  <c r="BA5" i="11" l="1"/>
  <c r="BA6" i="11" s="1"/>
  <c r="BB5" i="11" l="1"/>
  <c r="BB6" i="11" s="1"/>
  <c r="BC5" i="11" l="1"/>
  <c r="BC6" i="11" s="1"/>
  <c r="BD5" i="11" l="1"/>
  <c r="BD6" i="11" s="1"/>
  <c r="BE5" i="11" l="1"/>
  <c r="BE6" i="11" s="1"/>
  <c r="BE4" i="11" l="1"/>
  <c r="BF5" i="11"/>
  <c r="BF6" i="11" s="1"/>
  <c r="BG5" i="11" l="1"/>
  <c r="BG6" i="11" s="1"/>
  <c r="BH5" i="11" l="1"/>
  <c r="BH6" i="11" s="1"/>
  <c r="BI5" i="11" l="1"/>
  <c r="BI6" i="11" s="1"/>
  <c r="BJ5" i="11" l="1"/>
  <c r="BJ6" i="11" s="1"/>
  <c r="BK5" i="11" l="1"/>
  <c r="BK6" i="11" l="1"/>
  <c r="BL5" i="11"/>
  <c r="BL6" i="11" l="1"/>
  <c r="BM5" i="11"/>
  <c r="BM4" i="11" l="1"/>
  <c r="BN5" i="11"/>
  <c r="BM6" i="11"/>
  <c r="BN6" i="11" l="1"/>
  <c r="BO5" i="11"/>
  <c r="BP5" i="11" l="1"/>
  <c r="BO6" i="11"/>
  <c r="BQ5" i="11" l="1"/>
  <c r="BP6" i="11"/>
  <c r="BR5" i="11" l="1"/>
  <c r="BQ6" i="11"/>
  <c r="BS5" i="11" l="1"/>
  <c r="BR6" i="11"/>
  <c r="BS6" i="11" l="1"/>
  <c r="BT5" i="11"/>
  <c r="BU5" i="11" l="1"/>
  <c r="BT4" i="11"/>
  <c r="BT6" i="11"/>
  <c r="BV5" i="11" l="1"/>
  <c r="BU6" i="11"/>
  <c r="BW5" i="11" l="1"/>
  <c r="BV6" i="11"/>
  <c r="BX5" i="11" l="1"/>
  <c r="BW6" i="11"/>
  <c r="BY5" i="11" l="1"/>
  <c r="BX6" i="11"/>
  <c r="BY6" i="11" l="1"/>
  <c r="BZ5" i="11"/>
  <c r="BZ6" i="11" l="1"/>
  <c r="CA5" i="11"/>
  <c r="CB5" i="11" l="1"/>
  <c r="CA6" i="11"/>
  <c r="CA4" i="11"/>
  <c r="CC5" i="11" l="1"/>
  <c r="CB6" i="11"/>
  <c r="CD5" i="11" l="1"/>
  <c r="CC6" i="11"/>
  <c r="CD6" i="11" l="1"/>
  <c r="CE5" i="11"/>
  <c r="CF5" i="11" l="1"/>
  <c r="CE6" i="11"/>
  <c r="CF6" i="11" l="1"/>
  <c r="CG5" i="11"/>
  <c r="CG6" i="11" l="1"/>
  <c r="CH5" i="11"/>
  <c r="CI5" i="11" l="1"/>
  <c r="CH4" i="11"/>
  <c r="CH6" i="11"/>
  <c r="CJ5" i="11" l="1"/>
  <c r="CI6" i="11"/>
  <c r="CK5" i="11" l="1"/>
  <c r="CJ6" i="11"/>
  <c r="CL5" i="11" l="1"/>
  <c r="CK6" i="11"/>
  <c r="CM5" i="11" l="1"/>
  <c r="CL6" i="11"/>
  <c r="CM6" i="11" l="1"/>
  <c r="CN5" i="11"/>
  <c r="CN6" i="11" l="1"/>
  <c r="CO5" i="11"/>
  <c r="CO6" i="11" l="1"/>
  <c r="CO4" i="11"/>
  <c r="CP5" i="11"/>
  <c r="CQ5" i="11" l="1"/>
  <c r="CP6" i="11"/>
  <c r="CR5" i="11" l="1"/>
  <c r="CQ6" i="11"/>
  <c r="CS5" i="11" l="1"/>
  <c r="CR6" i="11"/>
  <c r="CT5" i="11" l="1"/>
  <c r="CS6" i="11"/>
  <c r="CT6" i="11" l="1"/>
  <c r="CU5" i="11"/>
  <c r="CU6" i="11" s="1"/>
</calcChain>
</file>

<file path=xl/sharedStrings.xml><?xml version="1.0" encoding="utf-8"?>
<sst xmlns="http://schemas.openxmlformats.org/spreadsheetml/2006/main" count="80" uniqueCount="61">
  <si>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</si>
  <si>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</si>
  <si>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</si>
  <si>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</si>
  <si>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</si>
  <si>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</si>
  <si>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</si>
  <si>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</si>
  <si>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</si>
  <si>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</si>
  <si>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</si>
  <si>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</si>
  <si>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</si>
  <si>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</si>
  <si>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</si>
  <si>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</si>
  <si>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</si>
  <si>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</si>
  <si>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</si>
  <si>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</si>
  <si>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</si>
  <si>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</si>
  <si>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</si>
  <si>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</si>
  <si>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</si>
  <si>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</si>
  <si>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</si>
  <si>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</si>
  <si>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</si>
  <si>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</si>
  <si>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</si>
  <si>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</si>
  <si>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</si>
  <si>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</si>
  <si>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Capteurs</t>
  </si>
  <si>
    <t>Approche Rasberry Pi</t>
  </si>
  <si>
    <t>Approche capteur ultrason</t>
  </si>
  <si>
    <t>Approche gyroscope</t>
  </si>
  <si>
    <t>Montage des capteurs sur corps</t>
  </si>
  <si>
    <t>Modélisation et conception</t>
  </si>
  <si>
    <t xml:space="preserve">Conception des pattes </t>
  </si>
  <si>
    <t xml:space="preserve">Conception du corps </t>
  </si>
  <si>
    <t xml:space="preserve">Découpe des pattes et du corps </t>
  </si>
  <si>
    <t>Impression des socles des moteurs/cartes</t>
  </si>
  <si>
    <t>Assemblage</t>
  </si>
  <si>
    <t>Moteurs et transmission</t>
  </si>
  <si>
    <t>Approche des moteurs</t>
  </si>
  <si>
    <t>SnoopyTech</t>
  </si>
  <si>
    <t>Polytech Nice Sophia</t>
  </si>
  <si>
    <t xml:space="preserve">Ronan Le Corronc et Maximilien Kulbicki </t>
  </si>
  <si>
    <t>Montage sur pattes et corps</t>
  </si>
  <si>
    <t>Programmation</t>
  </si>
  <si>
    <t>Programmation des déplacements</t>
  </si>
  <si>
    <t>Programmation du Lidar360</t>
  </si>
  <si>
    <t>Kulbicki</t>
  </si>
  <si>
    <t>Le Corronc</t>
  </si>
  <si>
    <t xml:space="preserve">Transmission Tibia et genou </t>
  </si>
  <si>
    <t xml:space="preserve">Transmission épaule </t>
  </si>
  <si>
    <t xml:space="preserve">Position des moteurs </t>
  </si>
  <si>
    <t>Travail sur la stabilité du robot</t>
  </si>
  <si>
    <t>Approche du Lidar360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</si>
</sst>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11" applyNumberFormat="0" applyAlignment="0" applyProtection="0"/>
    <xf numFmtId="0" fontId="29" fillId="17" borderId="12" applyNumberFormat="0" applyAlignment="0" applyProtection="0"/>
    <xf numFmtId="0" fontId="30" fillId="17" borderId="11" applyNumberFormat="0" applyAlignment="0" applyProtection="0"/>
    <xf numFmtId="0" fontId="31" fillId="0" borderId="13" applyNumberFormat="0" applyFill="0" applyAlignment="0" applyProtection="0"/>
    <xf numFmtId="0" fontId="32" fillId="18" borderId="14" applyNumberFormat="0" applyAlignment="0" applyProtection="0"/>
    <xf numFmtId="0" fontId="33" fillId="0" borderId="0" applyNumberFormat="0" applyFill="0" applyBorder="0" applyAlignment="0" applyProtection="0"/>
    <xf numFmtId="0" fontId="7" fillId="19"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7" fillId="0" borderId="0" xfId="8">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6"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32"/>
  <sheetViews>
    <sheetView showGridLines="0" tabSelected="1" showRuler="0" topLeftCell="B1" zoomScale="75" zoomScaleNormal="100" zoomScalePageLayoutView="70" workbookViewId="0">
      <pane ySplit="6" topLeftCell="A8" activePane="bottomLeft" state="frozen"/>
      <selection pane="bottomLeft" activeCell="AF3" sqref="AF3"/>
    </sheetView>
  </sheetViews>
  <sheetFormatPr baseColWidth="10" defaultColWidth="9.109375" defaultRowHeight="30" customHeight="1" x14ac:dyDescent="0.3"/>
  <cols>
    <col min="1" max="1" width="2.6640625" style="31" customWidth="1"/>
    <col min="2" max="2" width="42.21875" customWidth="1"/>
    <col min="3" max="3" width="24.88671875" customWidth="1"/>
    <col min="4" max="4" width="10.44140625" style="5" customWidth="1"/>
    <col min="5" max="5" width="10.44140625" customWidth="1"/>
    <col min="6" max="6" width="2.6640625" customWidth="1"/>
    <col min="7" max="7" width="9.5546875" hidden="1" customWidth="1"/>
    <col min="8" max="99" width="2.5546875" customWidth="1"/>
  </cols>
  <sheetData>
    <row r="1" spans="1:99" ht="30" customHeight="1" x14ac:dyDescent="0.55000000000000004">
      <c r="A1" s="32" t="s">
        <v>0</v>
      </c>
      <c r="B1" s="35" t="s">
        <v>47</v>
      </c>
      <c r="C1" s="1"/>
      <c r="D1" s="4"/>
      <c r="E1" s="20"/>
      <c r="G1" s="2"/>
      <c r="H1" s="51" t="s">
        <v>19</v>
      </c>
    </row>
    <row r="2" spans="1:99" ht="30" customHeight="1" x14ac:dyDescent="0.35">
      <c r="A2" s="31" t="s">
        <v>1</v>
      </c>
      <c r="B2" s="36" t="s">
        <v>48</v>
      </c>
      <c r="H2" s="52" t="s">
        <v>20</v>
      </c>
    </row>
    <row r="3" spans="1:99" ht="30" customHeight="1" x14ac:dyDescent="0.3">
      <c r="A3" s="31" t="s">
        <v>2</v>
      </c>
      <c r="B3" s="37" t="s">
        <v>49</v>
      </c>
      <c r="C3" s="69" t="s">
        <v>13</v>
      </c>
      <c r="D3" s="73">
        <f>DATE(2022,10,14)</f>
        <v>44848</v>
      </c>
      <c r="E3" s="73"/>
    </row>
    <row r="4" spans="1:99" ht="30" customHeight="1" x14ac:dyDescent="0.3">
      <c r="A4" s="32" t="s">
        <v>3</v>
      </c>
      <c r="C4" s="69" t="s">
        <v>14</v>
      </c>
      <c r="D4" s="7">
        <v>1</v>
      </c>
      <c r="H4" s="70">
        <f>H5</f>
        <v>44844</v>
      </c>
      <c r="I4" s="71"/>
      <c r="J4" s="71"/>
      <c r="K4" s="71"/>
      <c r="L4" s="71"/>
      <c r="M4" s="71"/>
      <c r="N4" s="72"/>
      <c r="O4" s="70">
        <f>O5</f>
        <v>44851</v>
      </c>
      <c r="P4" s="71"/>
      <c r="Q4" s="71"/>
      <c r="R4" s="71"/>
      <c r="S4" s="71"/>
      <c r="T4" s="71"/>
      <c r="U4" s="72"/>
      <c r="V4" s="70">
        <f>V5</f>
        <v>44858</v>
      </c>
      <c r="W4" s="71"/>
      <c r="X4" s="71"/>
      <c r="Y4" s="71"/>
      <c r="Z4" s="71"/>
      <c r="AA4" s="71"/>
      <c r="AB4" s="72"/>
      <c r="AC4" s="70">
        <f>AC5</f>
        <v>44865</v>
      </c>
      <c r="AD4" s="71"/>
      <c r="AE4" s="71"/>
      <c r="AF4" s="71"/>
      <c r="AG4" s="71"/>
      <c r="AH4" s="71"/>
      <c r="AI4" s="72"/>
      <c r="AJ4" s="70">
        <f>AJ5</f>
        <v>44872</v>
      </c>
      <c r="AK4" s="71"/>
      <c r="AL4" s="71"/>
      <c r="AM4" s="71"/>
      <c r="AN4" s="71"/>
      <c r="AO4" s="71"/>
      <c r="AP4" s="72"/>
      <c r="AQ4" s="70">
        <f>AQ5</f>
        <v>44879</v>
      </c>
      <c r="AR4" s="71"/>
      <c r="AS4" s="71"/>
      <c r="AT4" s="71"/>
      <c r="AU4" s="71"/>
      <c r="AV4" s="71"/>
      <c r="AW4" s="72"/>
      <c r="AX4" s="70">
        <f>AX5</f>
        <v>44886</v>
      </c>
      <c r="AY4" s="71"/>
      <c r="AZ4" s="71"/>
      <c r="BA4" s="71"/>
      <c r="BB4" s="71"/>
      <c r="BC4" s="71"/>
      <c r="BD4" s="72"/>
      <c r="BE4" s="70">
        <f>BE5</f>
        <v>44893</v>
      </c>
      <c r="BF4" s="71"/>
      <c r="BG4" s="71"/>
      <c r="BH4" s="71"/>
      <c r="BI4" s="71"/>
      <c r="BJ4" s="71"/>
      <c r="BK4" s="72"/>
      <c r="BM4" s="70">
        <f>BM5</f>
        <v>44901</v>
      </c>
      <c r="BN4" s="71"/>
      <c r="BO4" s="71"/>
      <c r="BP4" s="71"/>
      <c r="BQ4" s="71"/>
      <c r="BR4" s="71"/>
      <c r="BS4" s="72"/>
      <c r="BT4" s="70">
        <f>BT5</f>
        <v>44908</v>
      </c>
      <c r="BU4" s="71"/>
      <c r="BV4" s="71"/>
      <c r="BW4" s="71"/>
      <c r="BX4" s="71"/>
      <c r="BY4" s="71"/>
      <c r="BZ4" s="72"/>
      <c r="CA4" s="70">
        <f>CA5</f>
        <v>44915</v>
      </c>
      <c r="CB4" s="71"/>
      <c r="CC4" s="71"/>
      <c r="CD4" s="71"/>
      <c r="CE4" s="71"/>
      <c r="CF4" s="71"/>
      <c r="CG4" s="72"/>
      <c r="CH4" s="70">
        <f>CH5</f>
        <v>44922</v>
      </c>
      <c r="CI4" s="71"/>
      <c r="CJ4" s="71"/>
      <c r="CK4" s="71"/>
      <c r="CL4" s="71"/>
      <c r="CM4" s="71"/>
      <c r="CN4" s="72"/>
      <c r="CO4" s="70">
        <f>CO5</f>
        <v>44929</v>
      </c>
      <c r="CP4" s="71"/>
      <c r="CQ4" s="71"/>
      <c r="CR4" s="71"/>
      <c r="CS4" s="71"/>
      <c r="CT4" s="71"/>
      <c r="CU4" s="72"/>
    </row>
    <row r="5" spans="1:99" ht="15" customHeight="1" x14ac:dyDescent="0.3">
      <c r="A5" s="32" t="s">
        <v>4</v>
      </c>
      <c r="B5" s="50"/>
      <c r="C5" s="50"/>
      <c r="D5" s="50"/>
      <c r="E5" s="50"/>
      <c r="F5" s="50"/>
      <c r="H5" s="66">
        <f>Début_Projet-WEEKDAY(Début_Projet,1)+2+7*(Semaine_Affichage-1)</f>
        <v>44844</v>
      </c>
      <c r="I5" s="67">
        <f>H5+1</f>
        <v>44845</v>
      </c>
      <c r="J5" s="67">
        <f t="shared" ref="J5:AW5" si="0">I5+1</f>
        <v>44846</v>
      </c>
      <c r="K5" s="67">
        <f t="shared" si="0"/>
        <v>44847</v>
      </c>
      <c r="L5" s="67">
        <f t="shared" si="0"/>
        <v>44848</v>
      </c>
      <c r="M5" s="67">
        <f t="shared" si="0"/>
        <v>44849</v>
      </c>
      <c r="N5" s="68">
        <f t="shared" si="0"/>
        <v>44850</v>
      </c>
      <c r="O5" s="66">
        <f>N5+1</f>
        <v>44851</v>
      </c>
      <c r="P5" s="67">
        <f>O5+1</f>
        <v>44852</v>
      </c>
      <c r="Q5" s="67">
        <f t="shared" si="0"/>
        <v>44853</v>
      </c>
      <c r="R5" s="67">
        <f t="shared" si="0"/>
        <v>44854</v>
      </c>
      <c r="S5" s="67">
        <f t="shared" si="0"/>
        <v>44855</v>
      </c>
      <c r="T5" s="67">
        <f t="shared" si="0"/>
        <v>44856</v>
      </c>
      <c r="U5" s="68">
        <f t="shared" si="0"/>
        <v>44857</v>
      </c>
      <c r="V5" s="66">
        <f>U5+1</f>
        <v>44858</v>
      </c>
      <c r="W5" s="67">
        <f>V5+1</f>
        <v>44859</v>
      </c>
      <c r="X5" s="67">
        <f t="shared" si="0"/>
        <v>44860</v>
      </c>
      <c r="Y5" s="67">
        <f t="shared" si="0"/>
        <v>44861</v>
      </c>
      <c r="Z5" s="67">
        <f t="shared" si="0"/>
        <v>44862</v>
      </c>
      <c r="AA5" s="67">
        <f t="shared" si="0"/>
        <v>44863</v>
      </c>
      <c r="AB5" s="68">
        <f t="shared" si="0"/>
        <v>44864</v>
      </c>
      <c r="AC5" s="66">
        <f>AB5+1</f>
        <v>44865</v>
      </c>
      <c r="AD5" s="67">
        <f>AC5+1</f>
        <v>44866</v>
      </c>
      <c r="AE5" s="67">
        <f t="shared" si="0"/>
        <v>44867</v>
      </c>
      <c r="AF5" s="67">
        <f t="shared" si="0"/>
        <v>44868</v>
      </c>
      <c r="AG5" s="67">
        <f t="shared" si="0"/>
        <v>44869</v>
      </c>
      <c r="AH5" s="67">
        <f t="shared" si="0"/>
        <v>44870</v>
      </c>
      <c r="AI5" s="68">
        <f t="shared" si="0"/>
        <v>44871</v>
      </c>
      <c r="AJ5" s="66">
        <f>AI5+1</f>
        <v>44872</v>
      </c>
      <c r="AK5" s="67">
        <f>AJ5+1</f>
        <v>44873</v>
      </c>
      <c r="AL5" s="67">
        <f t="shared" si="0"/>
        <v>44874</v>
      </c>
      <c r="AM5" s="67">
        <f t="shared" si="0"/>
        <v>44875</v>
      </c>
      <c r="AN5" s="67">
        <f t="shared" si="0"/>
        <v>44876</v>
      </c>
      <c r="AO5" s="67">
        <f t="shared" si="0"/>
        <v>44877</v>
      </c>
      <c r="AP5" s="68">
        <f t="shared" si="0"/>
        <v>44878</v>
      </c>
      <c r="AQ5" s="66">
        <f>AP5+1</f>
        <v>44879</v>
      </c>
      <c r="AR5" s="67">
        <f>AQ5+1</f>
        <v>44880</v>
      </c>
      <c r="AS5" s="67">
        <f t="shared" si="0"/>
        <v>44881</v>
      </c>
      <c r="AT5" s="67">
        <f t="shared" si="0"/>
        <v>44882</v>
      </c>
      <c r="AU5" s="67">
        <f t="shared" si="0"/>
        <v>44883</v>
      </c>
      <c r="AV5" s="67">
        <f t="shared" si="0"/>
        <v>44884</v>
      </c>
      <c r="AW5" s="68">
        <f t="shared" si="0"/>
        <v>44885</v>
      </c>
      <c r="AX5" s="66">
        <f>AW5+1</f>
        <v>44886</v>
      </c>
      <c r="AY5" s="67">
        <f>AX5+1</f>
        <v>44887</v>
      </c>
      <c r="AZ5" s="67">
        <f t="shared" ref="AZ5:BD5" si="1">AY5+1</f>
        <v>44888</v>
      </c>
      <c r="BA5" s="67">
        <f t="shared" si="1"/>
        <v>44889</v>
      </c>
      <c r="BB5" s="67">
        <f t="shared" si="1"/>
        <v>44890</v>
      </c>
      <c r="BC5" s="67">
        <f t="shared" si="1"/>
        <v>44891</v>
      </c>
      <c r="BD5" s="68">
        <f t="shared" si="1"/>
        <v>44892</v>
      </c>
      <c r="BE5" s="66">
        <f>BD5+1</f>
        <v>44893</v>
      </c>
      <c r="BF5" s="67">
        <f>BE5+1</f>
        <v>44894</v>
      </c>
      <c r="BG5" s="67">
        <f t="shared" ref="BG5:BK5" si="2">BF5+1</f>
        <v>44895</v>
      </c>
      <c r="BH5" s="67">
        <f t="shared" si="2"/>
        <v>44896</v>
      </c>
      <c r="BI5" s="67">
        <f t="shared" si="2"/>
        <v>44897</v>
      </c>
      <c r="BJ5" s="67">
        <f t="shared" si="2"/>
        <v>44898</v>
      </c>
      <c r="BK5" s="68">
        <f t="shared" si="2"/>
        <v>44899</v>
      </c>
      <c r="BL5" s="68">
        <f t="shared" ref="BL5" si="3">BK5+1</f>
        <v>44900</v>
      </c>
      <c r="BM5" s="66">
        <f>BL5+1</f>
        <v>44901</v>
      </c>
      <c r="BN5" s="67">
        <f>BM5+1</f>
        <v>44902</v>
      </c>
      <c r="BO5" s="67">
        <f t="shared" ref="BO5" si="4">BN5+1</f>
        <v>44903</v>
      </c>
      <c r="BP5" s="67">
        <f t="shared" ref="BP5" si="5">BO5+1</f>
        <v>44904</v>
      </c>
      <c r="BQ5" s="67">
        <f t="shared" ref="BQ5" si="6">BP5+1</f>
        <v>44905</v>
      </c>
      <c r="BR5" s="67">
        <f t="shared" ref="BR5" si="7">BQ5+1</f>
        <v>44906</v>
      </c>
      <c r="BS5" s="68">
        <f t="shared" ref="BS5" si="8">BR5+1</f>
        <v>44907</v>
      </c>
      <c r="BT5" s="66">
        <f>BS5+1</f>
        <v>44908</v>
      </c>
      <c r="BU5" s="67">
        <f>BT5+1</f>
        <v>44909</v>
      </c>
      <c r="BV5" s="67">
        <f t="shared" ref="BV5" si="9">BU5+1</f>
        <v>44910</v>
      </c>
      <c r="BW5" s="67">
        <f t="shared" ref="BW5" si="10">BV5+1</f>
        <v>44911</v>
      </c>
      <c r="BX5" s="67">
        <f t="shared" ref="BX5" si="11">BW5+1</f>
        <v>44912</v>
      </c>
      <c r="BY5" s="67">
        <f t="shared" ref="BY5" si="12">BX5+1</f>
        <v>44913</v>
      </c>
      <c r="BZ5" s="68">
        <f t="shared" ref="BZ5" si="13">BY5+1</f>
        <v>44914</v>
      </c>
      <c r="CA5" s="66">
        <f>BZ5+1</f>
        <v>44915</v>
      </c>
      <c r="CB5" s="67">
        <f>CA5+1</f>
        <v>44916</v>
      </c>
      <c r="CC5" s="67">
        <f t="shared" ref="CC5" si="14">CB5+1</f>
        <v>44917</v>
      </c>
      <c r="CD5" s="67">
        <f t="shared" ref="CD5" si="15">CC5+1</f>
        <v>44918</v>
      </c>
      <c r="CE5" s="67">
        <f t="shared" ref="CE5" si="16">CD5+1</f>
        <v>44919</v>
      </c>
      <c r="CF5" s="67">
        <f t="shared" ref="CF5" si="17">CE5+1</f>
        <v>44920</v>
      </c>
      <c r="CG5" s="68">
        <f t="shared" ref="CG5" si="18">CF5+1</f>
        <v>44921</v>
      </c>
      <c r="CH5" s="66">
        <f>CG5+1</f>
        <v>44922</v>
      </c>
      <c r="CI5" s="67">
        <f>CH5+1</f>
        <v>44923</v>
      </c>
      <c r="CJ5" s="67">
        <f t="shared" ref="CJ5" si="19">CI5+1</f>
        <v>44924</v>
      </c>
      <c r="CK5" s="67">
        <f t="shared" ref="CK5" si="20">CJ5+1</f>
        <v>44925</v>
      </c>
      <c r="CL5" s="67">
        <f t="shared" ref="CL5" si="21">CK5+1</f>
        <v>44926</v>
      </c>
      <c r="CM5" s="67">
        <f t="shared" ref="CM5" si="22">CL5+1</f>
        <v>44927</v>
      </c>
      <c r="CN5" s="68">
        <f t="shared" ref="CN5" si="23">CM5+1</f>
        <v>44928</v>
      </c>
      <c r="CO5" s="66">
        <f>CN5+1</f>
        <v>44929</v>
      </c>
      <c r="CP5" s="67">
        <f>CO5+1</f>
        <v>44930</v>
      </c>
      <c r="CQ5" s="67">
        <f t="shared" ref="CQ5" si="24">CP5+1</f>
        <v>44931</v>
      </c>
      <c r="CR5" s="67">
        <f t="shared" ref="CR5" si="25">CQ5+1</f>
        <v>44932</v>
      </c>
      <c r="CS5" s="67">
        <f t="shared" ref="CS5" si="26">CR5+1</f>
        <v>44933</v>
      </c>
      <c r="CT5" s="67">
        <f t="shared" ref="CT5" si="27">CS5+1</f>
        <v>44934</v>
      </c>
      <c r="CU5" s="68">
        <f t="shared" ref="CU5" si="28">CT5+1</f>
        <v>44935</v>
      </c>
    </row>
    <row r="6" spans="1:99" ht="30" customHeight="1" thickBot="1" x14ac:dyDescent="0.35">
      <c r="A6" s="32" t="s">
        <v>5</v>
      </c>
      <c r="B6" s="8" t="s">
        <v>12</v>
      </c>
      <c r="C6" s="9" t="s">
        <v>15</v>
      </c>
      <c r="D6" s="9" t="s">
        <v>16</v>
      </c>
      <c r="E6" s="9" t="s">
        <v>17</v>
      </c>
      <c r="F6" s="9"/>
      <c r="G6" s="9" t="s">
        <v>18</v>
      </c>
      <c r="H6" s="10" t="str">
        <f t="shared" ref="H6:AM6" si="29">LEFT(TEXT(H5,"jjj"),1)</f>
        <v>l</v>
      </c>
      <c r="I6" s="10" t="str">
        <f t="shared" si="29"/>
        <v>m</v>
      </c>
      <c r="J6" s="10" t="str">
        <f t="shared" si="29"/>
        <v>m</v>
      </c>
      <c r="K6" s="10" t="str">
        <f t="shared" si="29"/>
        <v>j</v>
      </c>
      <c r="L6" s="10" t="str">
        <f t="shared" si="29"/>
        <v>v</v>
      </c>
      <c r="M6" s="10" t="str">
        <f t="shared" si="29"/>
        <v>s</v>
      </c>
      <c r="N6" s="10" t="str">
        <f t="shared" si="29"/>
        <v>d</v>
      </c>
      <c r="O6" s="10" t="str">
        <f t="shared" si="29"/>
        <v>l</v>
      </c>
      <c r="P6" s="10" t="str">
        <f t="shared" si="29"/>
        <v>m</v>
      </c>
      <c r="Q6" s="10" t="str">
        <f t="shared" si="29"/>
        <v>m</v>
      </c>
      <c r="R6" s="10" t="str">
        <f t="shared" si="29"/>
        <v>j</v>
      </c>
      <c r="S6" s="10" t="str">
        <f t="shared" si="29"/>
        <v>v</v>
      </c>
      <c r="T6" s="10" t="str">
        <f t="shared" si="29"/>
        <v>s</v>
      </c>
      <c r="U6" s="10" t="str">
        <f t="shared" si="29"/>
        <v>d</v>
      </c>
      <c r="V6" s="10" t="str">
        <f t="shared" si="29"/>
        <v>l</v>
      </c>
      <c r="W6" s="10" t="str">
        <f t="shared" si="29"/>
        <v>m</v>
      </c>
      <c r="X6" s="10" t="str">
        <f t="shared" si="29"/>
        <v>m</v>
      </c>
      <c r="Y6" s="10" t="str">
        <f t="shared" si="29"/>
        <v>j</v>
      </c>
      <c r="Z6" s="10" t="str">
        <f t="shared" si="29"/>
        <v>v</v>
      </c>
      <c r="AA6" s="10" t="str">
        <f t="shared" si="29"/>
        <v>s</v>
      </c>
      <c r="AB6" s="10" t="str">
        <f t="shared" si="29"/>
        <v>d</v>
      </c>
      <c r="AC6" s="10" t="str">
        <f t="shared" si="29"/>
        <v>l</v>
      </c>
      <c r="AD6" s="10" t="str">
        <f t="shared" si="29"/>
        <v>m</v>
      </c>
      <c r="AE6" s="10" t="str">
        <f t="shared" si="29"/>
        <v>m</v>
      </c>
      <c r="AF6" s="10" t="str">
        <f t="shared" si="29"/>
        <v>j</v>
      </c>
      <c r="AG6" s="10" t="str">
        <f t="shared" si="29"/>
        <v>v</v>
      </c>
      <c r="AH6" s="10" t="str">
        <f t="shared" si="29"/>
        <v>s</v>
      </c>
      <c r="AI6" s="10" t="str">
        <f t="shared" si="29"/>
        <v>d</v>
      </c>
      <c r="AJ6" s="10" t="str">
        <f t="shared" si="29"/>
        <v>l</v>
      </c>
      <c r="AK6" s="10" t="str">
        <f t="shared" si="29"/>
        <v>m</v>
      </c>
      <c r="AL6" s="10" t="str">
        <f t="shared" si="29"/>
        <v>m</v>
      </c>
      <c r="AM6" s="10" t="str">
        <f t="shared" si="29"/>
        <v>j</v>
      </c>
      <c r="AN6" s="10" t="str">
        <f t="shared" ref="AN6:BK6" si="30">LEFT(TEXT(AN5,"jjj"),1)</f>
        <v>v</v>
      </c>
      <c r="AO6" s="10" t="str">
        <f t="shared" si="30"/>
        <v>s</v>
      </c>
      <c r="AP6" s="10" t="str">
        <f t="shared" si="30"/>
        <v>d</v>
      </c>
      <c r="AQ6" s="10" t="str">
        <f t="shared" si="30"/>
        <v>l</v>
      </c>
      <c r="AR6" s="10" t="str">
        <f t="shared" si="30"/>
        <v>m</v>
      </c>
      <c r="AS6" s="10" t="str">
        <f t="shared" si="30"/>
        <v>m</v>
      </c>
      <c r="AT6" s="10" t="str">
        <f t="shared" si="30"/>
        <v>j</v>
      </c>
      <c r="AU6" s="10" t="str">
        <f t="shared" si="30"/>
        <v>v</v>
      </c>
      <c r="AV6" s="10" t="str">
        <f t="shared" si="30"/>
        <v>s</v>
      </c>
      <c r="AW6" s="10" t="str">
        <f t="shared" si="30"/>
        <v>d</v>
      </c>
      <c r="AX6" s="10" t="str">
        <f t="shared" si="30"/>
        <v>l</v>
      </c>
      <c r="AY6" s="10" t="str">
        <f t="shared" si="30"/>
        <v>m</v>
      </c>
      <c r="AZ6" s="10" t="str">
        <f t="shared" si="30"/>
        <v>m</v>
      </c>
      <c r="BA6" s="10" t="str">
        <f t="shared" si="30"/>
        <v>j</v>
      </c>
      <c r="BB6" s="10" t="str">
        <f t="shared" si="30"/>
        <v>v</v>
      </c>
      <c r="BC6" s="10" t="str">
        <f t="shared" si="30"/>
        <v>s</v>
      </c>
      <c r="BD6" s="10" t="str">
        <f t="shared" si="30"/>
        <v>d</v>
      </c>
      <c r="BE6" s="10" t="str">
        <f t="shared" si="30"/>
        <v>l</v>
      </c>
      <c r="BF6" s="10" t="str">
        <f t="shared" si="30"/>
        <v>m</v>
      </c>
      <c r="BG6" s="10" t="str">
        <f t="shared" si="30"/>
        <v>m</v>
      </c>
      <c r="BH6" s="10" t="str">
        <f t="shared" si="30"/>
        <v>j</v>
      </c>
      <c r="BI6" s="10" t="str">
        <f t="shared" si="30"/>
        <v>v</v>
      </c>
      <c r="BJ6" s="10" t="str">
        <f t="shared" si="30"/>
        <v>s</v>
      </c>
      <c r="BK6" s="10" t="str">
        <f t="shared" si="30"/>
        <v>d</v>
      </c>
      <c r="BL6" s="10" t="str">
        <f t="shared" ref="BL6:CU6" si="31">LEFT(TEXT(BL5,"jjj"),1)</f>
        <v>l</v>
      </c>
      <c r="BM6" s="10" t="str">
        <f t="shared" si="31"/>
        <v>m</v>
      </c>
      <c r="BN6" s="10" t="str">
        <f t="shared" si="31"/>
        <v>m</v>
      </c>
      <c r="BO6" s="10" t="str">
        <f t="shared" si="31"/>
        <v>j</v>
      </c>
      <c r="BP6" s="10" t="str">
        <f t="shared" si="31"/>
        <v>v</v>
      </c>
      <c r="BQ6" s="10" t="str">
        <f t="shared" si="31"/>
        <v>s</v>
      </c>
      <c r="BR6" s="10" t="str">
        <f t="shared" si="31"/>
        <v>d</v>
      </c>
      <c r="BS6" s="10" t="str">
        <f t="shared" si="31"/>
        <v>l</v>
      </c>
      <c r="BT6" s="10" t="str">
        <f t="shared" si="31"/>
        <v>m</v>
      </c>
      <c r="BU6" s="10" t="str">
        <f t="shared" si="31"/>
        <v>m</v>
      </c>
      <c r="BV6" s="10" t="str">
        <f t="shared" si="31"/>
        <v>j</v>
      </c>
      <c r="BW6" s="10" t="str">
        <f t="shared" si="31"/>
        <v>v</v>
      </c>
      <c r="BX6" s="10" t="str">
        <f t="shared" si="31"/>
        <v>s</v>
      </c>
      <c r="BY6" s="10" t="str">
        <f t="shared" si="31"/>
        <v>d</v>
      </c>
      <c r="BZ6" s="10" t="str">
        <f t="shared" si="31"/>
        <v>l</v>
      </c>
      <c r="CA6" s="10" t="str">
        <f t="shared" si="31"/>
        <v>m</v>
      </c>
      <c r="CB6" s="10" t="str">
        <f t="shared" si="31"/>
        <v>m</v>
      </c>
      <c r="CC6" s="10" t="str">
        <f t="shared" si="31"/>
        <v>j</v>
      </c>
      <c r="CD6" s="10" t="str">
        <f t="shared" si="31"/>
        <v>v</v>
      </c>
      <c r="CE6" s="10" t="str">
        <f t="shared" si="31"/>
        <v>s</v>
      </c>
      <c r="CF6" s="10" t="str">
        <f t="shared" si="31"/>
        <v>d</v>
      </c>
      <c r="CG6" s="10" t="str">
        <f t="shared" si="31"/>
        <v>l</v>
      </c>
      <c r="CH6" s="10" t="str">
        <f t="shared" si="31"/>
        <v>m</v>
      </c>
      <c r="CI6" s="10" t="str">
        <f t="shared" si="31"/>
        <v>m</v>
      </c>
      <c r="CJ6" s="10" t="str">
        <f t="shared" si="31"/>
        <v>j</v>
      </c>
      <c r="CK6" s="10" t="str">
        <f t="shared" si="31"/>
        <v>v</v>
      </c>
      <c r="CL6" s="10" t="str">
        <f t="shared" si="31"/>
        <v>s</v>
      </c>
      <c r="CM6" s="10" t="str">
        <f t="shared" si="31"/>
        <v>d</v>
      </c>
      <c r="CN6" s="10" t="str">
        <f t="shared" si="31"/>
        <v>l</v>
      </c>
      <c r="CO6" s="10" t="str">
        <f t="shared" si="31"/>
        <v>m</v>
      </c>
      <c r="CP6" s="10" t="str">
        <f t="shared" si="31"/>
        <v>m</v>
      </c>
      <c r="CQ6" s="10" t="str">
        <f t="shared" si="31"/>
        <v>j</v>
      </c>
      <c r="CR6" s="10" t="str">
        <f t="shared" si="31"/>
        <v>v</v>
      </c>
      <c r="CS6" s="10" t="str">
        <f t="shared" si="31"/>
        <v>s</v>
      </c>
      <c r="CT6" s="10" t="str">
        <f t="shared" si="31"/>
        <v>d</v>
      </c>
      <c r="CU6" s="10" t="str">
        <f t="shared" si="31"/>
        <v>l</v>
      </c>
    </row>
    <row r="7" spans="1:99" ht="15" hidden="1" thickBot="1" x14ac:dyDescent="0.35">
      <c r="A7" s="31" t="s">
        <v>6</v>
      </c>
      <c r="C7" s="34"/>
      <c r="D7"/>
      <c r="G7" t="str">
        <f>IF(OR(ISBLANK(début_tâche),ISBLANK(fin_tâche)),"",fin_tâche-début_tâche+1)</f>
        <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row>
    <row r="8" spans="1:99" s="3" customFormat="1" ht="30" customHeight="1" thickBot="1" x14ac:dyDescent="0.35">
      <c r="A8" s="32" t="s">
        <v>7</v>
      </c>
      <c r="B8" s="14" t="s">
        <v>39</v>
      </c>
      <c r="C8" s="38"/>
      <c r="D8" s="54"/>
      <c r="E8" s="55"/>
      <c r="F8" s="13"/>
      <c r="G8" s="13" t="str">
        <f t="shared" ref="G8:G29" si="32">IF(OR(ISBLANK(début_tâche),ISBLANK(fin_tâche)),"",fin_tâche-début_tâche+1)</f>
        <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row>
    <row r="9" spans="1:99" s="3" customFormat="1" ht="30" customHeight="1" thickBot="1" x14ac:dyDescent="0.35">
      <c r="A9" s="32" t="s">
        <v>8</v>
      </c>
      <c r="B9" s="46" t="s">
        <v>41</v>
      </c>
      <c r="C9" s="39" t="s">
        <v>54</v>
      </c>
      <c r="D9" s="56">
        <f>Début_Projet</f>
        <v>44848</v>
      </c>
      <c r="E9" s="56">
        <f>D9+14</f>
        <v>44862</v>
      </c>
      <c r="F9" s="13"/>
      <c r="G9" s="13">
        <f t="shared" si="32"/>
        <v>15</v>
      </c>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row>
    <row r="10" spans="1:99" s="3" customFormat="1" ht="30" customHeight="1" thickBot="1" x14ac:dyDescent="0.35">
      <c r="A10" s="32" t="s">
        <v>9</v>
      </c>
      <c r="B10" s="46" t="s">
        <v>40</v>
      </c>
      <c r="C10" s="39" t="s">
        <v>55</v>
      </c>
      <c r="D10" s="56">
        <f>D9</f>
        <v>44848</v>
      </c>
      <c r="E10" s="56">
        <f>D10+14</f>
        <v>44862</v>
      </c>
      <c r="F10" s="13"/>
      <c r="G10" s="13">
        <f t="shared" si="32"/>
        <v>15</v>
      </c>
      <c r="H10" s="18"/>
      <c r="I10" s="18"/>
      <c r="J10" s="18"/>
      <c r="K10" s="18"/>
      <c r="L10" s="18"/>
      <c r="M10" s="18"/>
      <c r="N10" s="18"/>
      <c r="O10" s="18"/>
      <c r="P10" s="18"/>
      <c r="Q10" s="18"/>
      <c r="R10" s="18"/>
      <c r="S10" s="18"/>
      <c r="T10" s="19"/>
      <c r="U10" s="19"/>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row>
    <row r="11" spans="1:99" s="3" customFormat="1" ht="30" customHeight="1" thickBot="1" x14ac:dyDescent="0.35">
      <c r="A11" s="31"/>
      <c r="B11" s="46" t="s">
        <v>42</v>
      </c>
      <c r="C11" s="39" t="s">
        <v>54</v>
      </c>
      <c r="D11" s="56">
        <f>E10</f>
        <v>44862</v>
      </c>
      <c r="E11" s="56">
        <f>D11+4</f>
        <v>44866</v>
      </c>
      <c r="F11" s="13"/>
      <c r="G11" s="13">
        <f t="shared" si="32"/>
        <v>5</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row>
    <row r="12" spans="1:99" s="3" customFormat="1" ht="30" customHeight="1" thickBot="1" x14ac:dyDescent="0.35">
      <c r="A12" s="31"/>
      <c r="B12" s="46" t="s">
        <v>43</v>
      </c>
      <c r="C12" s="39" t="s">
        <v>55</v>
      </c>
      <c r="D12" s="56">
        <f>D11</f>
        <v>44862</v>
      </c>
      <c r="E12" s="56">
        <f>D12+5</f>
        <v>44867</v>
      </c>
      <c r="F12" s="13"/>
      <c r="G12" s="13">
        <f t="shared" si="32"/>
        <v>6</v>
      </c>
      <c r="H12" s="18"/>
      <c r="I12" s="18"/>
      <c r="J12" s="18"/>
      <c r="K12" s="18"/>
      <c r="L12" s="18"/>
      <c r="M12" s="18"/>
      <c r="N12" s="18"/>
      <c r="O12" s="18"/>
      <c r="P12" s="18"/>
      <c r="Q12" s="18"/>
      <c r="R12" s="18"/>
      <c r="S12" s="18"/>
      <c r="T12" s="18"/>
      <c r="U12" s="18"/>
      <c r="V12" s="18"/>
      <c r="W12" s="18"/>
      <c r="X12" s="19"/>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row>
    <row r="13" spans="1:99" s="3" customFormat="1" ht="30" customHeight="1" thickBot="1" x14ac:dyDescent="0.35">
      <c r="A13" s="31"/>
      <c r="B13" s="46" t="s">
        <v>44</v>
      </c>
      <c r="C13" s="39" t="s">
        <v>55</v>
      </c>
      <c r="D13" s="56">
        <f>E12</f>
        <v>44867</v>
      </c>
      <c r="E13" s="56">
        <f>D13+2</f>
        <v>44869</v>
      </c>
      <c r="F13" s="13"/>
      <c r="G13" s="13">
        <f t="shared" si="32"/>
        <v>3</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row>
    <row r="14" spans="1:99" s="3" customFormat="1" ht="30" customHeight="1" thickBot="1" x14ac:dyDescent="0.35">
      <c r="A14" s="32" t="s">
        <v>10</v>
      </c>
      <c r="B14" s="15" t="s">
        <v>34</v>
      </c>
      <c r="C14" s="40"/>
      <c r="D14" s="57"/>
      <c r="E14" s="58"/>
      <c r="F14" s="13"/>
      <c r="G14" s="13" t="str">
        <f t="shared" si="32"/>
        <v/>
      </c>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row>
    <row r="15" spans="1:99" s="3" customFormat="1" ht="30" customHeight="1" thickBot="1" x14ac:dyDescent="0.35">
      <c r="A15" s="32">
        <v>360</v>
      </c>
      <c r="B15" s="47" t="s">
        <v>60</v>
      </c>
      <c r="C15" s="41" t="s">
        <v>55</v>
      </c>
      <c r="D15" s="59">
        <f>E13</f>
        <v>44869</v>
      </c>
      <c r="E15" s="59">
        <f>D15+10</f>
        <v>44879</v>
      </c>
      <c r="F15" s="13"/>
      <c r="G15" s="13">
        <f t="shared" si="32"/>
        <v>11</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row>
    <row r="16" spans="1:99" s="3" customFormat="1" ht="30" customHeight="1" thickBot="1" x14ac:dyDescent="0.35">
      <c r="A16" s="31"/>
      <c r="B16" s="47" t="s">
        <v>35</v>
      </c>
      <c r="C16" s="41" t="s">
        <v>54</v>
      </c>
      <c r="D16" s="59">
        <f>E11</f>
        <v>44866</v>
      </c>
      <c r="E16" s="59">
        <f>D16+10</f>
        <v>44876</v>
      </c>
      <c r="F16" s="13"/>
      <c r="G16" s="13">
        <f t="shared" si="32"/>
        <v>11</v>
      </c>
      <c r="H16" s="18"/>
      <c r="I16" s="18"/>
      <c r="J16" s="18"/>
      <c r="K16" s="18"/>
      <c r="L16" s="18"/>
      <c r="M16" s="18"/>
      <c r="N16" s="18"/>
      <c r="O16" s="18"/>
      <c r="P16" s="18"/>
      <c r="Q16" s="18"/>
      <c r="R16" s="18"/>
      <c r="S16" s="18"/>
      <c r="T16" s="19"/>
      <c r="U16" s="19"/>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row>
    <row r="17" spans="1:99" s="3" customFormat="1" ht="30" customHeight="1" thickBot="1" x14ac:dyDescent="0.35">
      <c r="A17" s="31"/>
      <c r="B17" s="47" t="s">
        <v>36</v>
      </c>
      <c r="C17" s="41" t="s">
        <v>55</v>
      </c>
      <c r="D17" s="59">
        <f>E15</f>
        <v>44879</v>
      </c>
      <c r="E17" s="59">
        <f>D17+7</f>
        <v>44886</v>
      </c>
      <c r="F17" s="13"/>
      <c r="G17" s="13">
        <f t="shared" si="32"/>
        <v>8</v>
      </c>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row>
    <row r="18" spans="1:99" s="3" customFormat="1" ht="30" customHeight="1" thickBot="1" x14ac:dyDescent="0.35">
      <c r="A18" s="31"/>
      <c r="B18" s="47" t="s">
        <v>37</v>
      </c>
      <c r="C18" s="41" t="s">
        <v>54</v>
      </c>
      <c r="D18" s="59">
        <f>E16</f>
        <v>44876</v>
      </c>
      <c r="E18" s="59">
        <f>D18+7</f>
        <v>44883</v>
      </c>
      <c r="F18" s="13"/>
      <c r="G18" s="13">
        <f t="shared" si="32"/>
        <v>8</v>
      </c>
      <c r="H18" s="18"/>
      <c r="I18" s="18"/>
      <c r="J18" s="18"/>
      <c r="K18" s="18"/>
      <c r="L18" s="18"/>
      <c r="M18" s="18"/>
      <c r="N18" s="18"/>
      <c r="O18" s="18"/>
      <c r="P18" s="18"/>
      <c r="Q18" s="18"/>
      <c r="R18" s="18"/>
      <c r="S18" s="18"/>
      <c r="T18" s="18"/>
      <c r="U18" s="18"/>
      <c r="V18" s="18"/>
      <c r="W18" s="18"/>
      <c r="X18" s="19"/>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row>
    <row r="19" spans="1:99" s="3" customFormat="1" ht="30" customHeight="1" thickBot="1" x14ac:dyDescent="0.35">
      <c r="A19" s="31"/>
      <c r="B19" s="47" t="s">
        <v>38</v>
      </c>
      <c r="C19" s="41" t="s">
        <v>54</v>
      </c>
      <c r="D19" s="59">
        <f>E18</f>
        <v>44883</v>
      </c>
      <c r="E19" s="59">
        <f>D19+3</f>
        <v>44886</v>
      </c>
      <c r="F19" s="13"/>
      <c r="G19" s="13">
        <f t="shared" si="32"/>
        <v>4</v>
      </c>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row>
    <row r="20" spans="1:99" s="3" customFormat="1" ht="30" customHeight="1" thickBot="1" x14ac:dyDescent="0.35">
      <c r="A20" s="31" t="s">
        <v>11</v>
      </c>
      <c r="B20" s="16" t="s">
        <v>45</v>
      </c>
      <c r="C20" s="42"/>
      <c r="D20" s="60"/>
      <c r="E20" s="61"/>
      <c r="F20" s="13"/>
      <c r="G20" s="13" t="str">
        <f t="shared" si="32"/>
        <v/>
      </c>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row>
    <row r="21" spans="1:99" s="3" customFormat="1" ht="30" customHeight="1" thickBot="1" x14ac:dyDescent="0.35">
      <c r="A21" s="31"/>
      <c r="B21" s="48" t="s">
        <v>46</v>
      </c>
      <c r="C21" s="43" t="s">
        <v>55</v>
      </c>
      <c r="D21" s="62">
        <f>E17</f>
        <v>44886</v>
      </c>
      <c r="E21" s="62">
        <f>D21+14</f>
        <v>44900</v>
      </c>
      <c r="F21" s="13"/>
      <c r="G21" s="13">
        <f t="shared" si="32"/>
        <v>15</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row>
    <row r="22" spans="1:99" s="3" customFormat="1" ht="30" customHeight="1" thickBot="1" x14ac:dyDescent="0.35">
      <c r="A22" s="31"/>
      <c r="B22" s="48" t="s">
        <v>56</v>
      </c>
      <c r="C22" s="43" t="s">
        <v>55</v>
      </c>
      <c r="D22" s="62">
        <f>E21</f>
        <v>44900</v>
      </c>
      <c r="E22" s="62">
        <f>D22+7</f>
        <v>44907</v>
      </c>
      <c r="F22" s="13"/>
      <c r="G22" s="13">
        <f t="shared" si="32"/>
        <v>8</v>
      </c>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row>
    <row r="23" spans="1:99" s="3" customFormat="1" ht="30" customHeight="1" thickBot="1" x14ac:dyDescent="0.35">
      <c r="A23" s="31"/>
      <c r="B23" s="48" t="s">
        <v>57</v>
      </c>
      <c r="C23" s="43" t="s">
        <v>54</v>
      </c>
      <c r="D23" s="62">
        <f>E19</f>
        <v>44886</v>
      </c>
      <c r="E23" s="62">
        <f>D23+7</f>
        <v>44893</v>
      </c>
      <c r="F23" s="13"/>
      <c r="G23" s="13">
        <f t="shared" si="32"/>
        <v>8</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row>
    <row r="24" spans="1:99" s="3" customFormat="1" ht="30" customHeight="1" thickBot="1" x14ac:dyDescent="0.35">
      <c r="A24" s="31"/>
      <c r="B24" s="48" t="s">
        <v>58</v>
      </c>
      <c r="C24" s="43" t="s">
        <v>54</v>
      </c>
      <c r="D24" s="62">
        <f>E23</f>
        <v>44893</v>
      </c>
      <c r="E24" s="62">
        <f>D24+14</f>
        <v>44907</v>
      </c>
      <c r="F24" s="13"/>
      <c r="G24" s="13">
        <f t="shared" si="32"/>
        <v>15</v>
      </c>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row>
    <row r="25" spans="1:99" s="3" customFormat="1" ht="30" customHeight="1" thickBot="1" x14ac:dyDescent="0.35">
      <c r="A25" s="31"/>
      <c r="B25" s="48" t="s">
        <v>50</v>
      </c>
      <c r="C25" s="43" t="s">
        <v>54</v>
      </c>
      <c r="D25" s="62">
        <f>E24</f>
        <v>44907</v>
      </c>
      <c r="E25" s="62">
        <f>D25+5</f>
        <v>44912</v>
      </c>
      <c r="F25" s="13"/>
      <c r="G25" s="13">
        <f t="shared" si="32"/>
        <v>6</v>
      </c>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row>
    <row r="26" spans="1:99" s="3" customFormat="1" ht="30" customHeight="1" thickBot="1" x14ac:dyDescent="0.35">
      <c r="A26" s="31" t="s">
        <v>11</v>
      </c>
      <c r="B26" s="17" t="s">
        <v>51</v>
      </c>
      <c r="C26" s="44"/>
      <c r="D26" s="63"/>
      <c r="E26" s="64"/>
      <c r="F26" s="13"/>
      <c r="G26" s="13" t="str">
        <f t="shared" si="32"/>
        <v/>
      </c>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row>
    <row r="27" spans="1:99" s="3" customFormat="1" ht="30" customHeight="1" thickBot="1" x14ac:dyDescent="0.35">
      <c r="A27" s="31"/>
      <c r="B27" s="49" t="s">
        <v>59</v>
      </c>
      <c r="C27" s="45" t="s">
        <v>55</v>
      </c>
      <c r="D27" s="65">
        <f>E22</f>
        <v>44907</v>
      </c>
      <c r="E27" s="65">
        <f>D27+14</f>
        <v>44921</v>
      </c>
      <c r="F27" s="13"/>
      <c r="G27" s="13">
        <f t="shared" si="32"/>
        <v>15</v>
      </c>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row>
    <row r="28" spans="1:99" s="3" customFormat="1" ht="30" customHeight="1" thickBot="1" x14ac:dyDescent="0.35">
      <c r="A28" s="31"/>
      <c r="B28" s="49" t="s">
        <v>52</v>
      </c>
      <c r="C28" s="45" t="s">
        <v>54</v>
      </c>
      <c r="D28" s="65">
        <f>E25</f>
        <v>44912</v>
      </c>
      <c r="E28" s="65">
        <f>D28+14</f>
        <v>44926</v>
      </c>
      <c r="F28" s="13"/>
      <c r="G28" s="13">
        <f t="shared" si="32"/>
        <v>15</v>
      </c>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row>
    <row r="29" spans="1:99" s="3" customFormat="1" ht="30" customHeight="1" thickBot="1" x14ac:dyDescent="0.35">
      <c r="A29" s="31"/>
      <c r="B29" s="49" t="s">
        <v>53</v>
      </c>
      <c r="C29" s="45" t="s">
        <v>55</v>
      </c>
      <c r="D29" s="65">
        <f>E27</f>
        <v>44921</v>
      </c>
      <c r="E29" s="65">
        <f>D29+10</f>
        <v>44931</v>
      </c>
      <c r="F29" s="13"/>
      <c r="G29" s="13">
        <f t="shared" si="32"/>
        <v>11</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row>
    <row r="30" spans="1:99" ht="30" customHeight="1" x14ac:dyDescent="0.3">
      <c r="F30" s="6"/>
    </row>
    <row r="31" spans="1:99" ht="30" customHeight="1" x14ac:dyDescent="0.3">
      <c r="C31" s="11"/>
      <c r="E31" s="33"/>
    </row>
    <row r="32" spans="1:99" ht="30" customHeight="1" x14ac:dyDescent="0.3">
      <c r="C32" s="12"/>
    </row>
  </sheetData>
  <mergeCells count="14">
    <mergeCell ref="AJ4:AP4"/>
    <mergeCell ref="AQ4:AW4"/>
    <mergeCell ref="AX4:BD4"/>
    <mergeCell ref="BE4:BK4"/>
    <mergeCell ref="D3:E3"/>
    <mergeCell ref="H4:N4"/>
    <mergeCell ref="O4:U4"/>
    <mergeCell ref="V4:AB4"/>
    <mergeCell ref="AC4:AI4"/>
    <mergeCell ref="BM4:BS4"/>
    <mergeCell ref="BT4:BZ4"/>
    <mergeCell ref="CA4:CG4"/>
    <mergeCell ref="CH4:CN4"/>
    <mergeCell ref="CO4:CU4"/>
  </mergeCells>
  <conditionalFormatting sqref="H5:BK8 Q9:BK9 H9:N9 H10:BK29 BL5:CU29">
    <cfRule type="expression" dxfId="8" priority="45">
      <formula>AND(TODAY()&gt;=H$5,TODAY()&lt;I$5)</formula>
    </cfRule>
  </conditionalFormatting>
  <conditionalFormatting sqref="H7:BK8 Q9:BK9 H9:N9 H10:BK29 BL7:CU29">
    <cfRule type="expression" dxfId="7" priority="39">
      <formula>AND(début_tâche&lt;=H$5,ROUNDDOWN((fin_tâche-début_tâche+1)*avancement_tâche,0)+début_tâche-1&gt;=H$5)</formula>
    </cfRule>
    <cfRule type="expression" dxfId="6" priority="40" stopIfTrue="1">
      <formula>AND(fin_tâche&gt;=H$5,début_tâche&lt;I$5)</formula>
    </cfRule>
  </conditionalFormatting>
  <conditionalFormatting sqref="P9">
    <cfRule type="expression" dxfId="5" priority="47">
      <formula>AND(TODAY()&gt;=O$5,TODAY()&lt;P$5)</formula>
    </cfRule>
  </conditionalFormatting>
  <conditionalFormatting sqref="P9">
    <cfRule type="expression" dxfId="4" priority="50">
      <formula>AND(début_tâche&lt;=O$5,ROUNDDOWN((fin_tâche-début_tâche+1)*avancement_tâche,0)+début_tâche-1&gt;=O$5)</formula>
    </cfRule>
    <cfRule type="expression" dxfId="3" priority="51" stopIfTrue="1">
      <formula>AND(fin_tâche&gt;=O$5,début_tâche&lt;P$5)</formula>
    </cfRule>
  </conditionalFormatting>
  <conditionalFormatting sqref="O9">
    <cfRule type="expression" dxfId="2" priority="53">
      <formula>AND(TODAY()&gt;=L$5,TODAY()&lt;M$5)</formula>
    </cfRule>
  </conditionalFormatting>
  <conditionalFormatting sqref="O9">
    <cfRule type="expression" dxfId="1" priority="56">
      <formula>AND(début_tâche&lt;=L$5,ROUNDDOWN((fin_tâche-début_tâche+1)*avancement_tâche,0)+début_tâche-1&gt;=L$5)</formula>
    </cfRule>
    <cfRule type="expression" dxfId="0" priority="57" stopIfTrue="1">
      <formula>AND(fin_tâche&gt;=L$5,début_tâche&lt;M$5)</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21" customWidth="1"/>
    <col min="2" max="16384" width="9.109375" style="2"/>
  </cols>
  <sheetData>
    <row r="1" spans="1:2" ht="46.5" customHeight="1" x14ac:dyDescent="0.3"/>
    <row r="2" spans="1:2" s="23" customFormat="1" ht="15.6" x14ac:dyDescent="0.3">
      <c r="A2" s="22" t="s">
        <v>19</v>
      </c>
      <c r="B2" s="22"/>
    </row>
    <row r="3" spans="1:2" s="27" customFormat="1" ht="27" customHeight="1" x14ac:dyDescent="0.3">
      <c r="A3" s="53" t="s">
        <v>20</v>
      </c>
      <c r="B3" s="28"/>
    </row>
    <row r="4" spans="1:2" s="24" customFormat="1" ht="25.8" x14ac:dyDescent="0.5">
      <c r="A4" s="25" t="s">
        <v>21</v>
      </c>
    </row>
    <row r="5" spans="1:2" ht="74.099999999999994" customHeight="1" x14ac:dyDescent="0.3">
      <c r="A5" s="26" t="s">
        <v>22</v>
      </c>
    </row>
    <row r="6" spans="1:2" ht="26.25" customHeight="1" x14ac:dyDescent="0.3">
      <c r="A6" s="25" t="s">
        <v>23</v>
      </c>
    </row>
    <row r="7" spans="1:2" s="21" customFormat="1" ht="204.9" customHeight="1" x14ac:dyDescent="0.3">
      <c r="A7" s="30" t="s">
        <v>24</v>
      </c>
    </row>
    <row r="8" spans="1:2" s="24" customFormat="1" ht="25.8" x14ac:dyDescent="0.5">
      <c r="A8" s="25" t="s">
        <v>25</v>
      </c>
    </row>
    <row r="9" spans="1:2" ht="57.6" x14ac:dyDescent="0.3">
      <c r="A9" s="26" t="s">
        <v>26</v>
      </c>
    </row>
    <row r="10" spans="1:2" s="21" customFormat="1" ht="27.9" customHeight="1" x14ac:dyDescent="0.3">
      <c r="A10" s="29" t="s">
        <v>27</v>
      </c>
    </row>
    <row r="11" spans="1:2" s="24" customFormat="1" ht="25.8" x14ac:dyDescent="0.5">
      <c r="A11" s="25" t="s">
        <v>28</v>
      </c>
    </row>
    <row r="12" spans="1:2" ht="28.8" x14ac:dyDescent="0.3">
      <c r="A12" s="26" t="s">
        <v>29</v>
      </c>
    </row>
    <row r="13" spans="1:2" s="21" customFormat="1" ht="27.9" customHeight="1" x14ac:dyDescent="0.3">
      <c r="A13" s="29" t="s">
        <v>30</v>
      </c>
    </row>
    <row r="14" spans="1:2" s="24" customFormat="1" ht="25.8" x14ac:dyDescent="0.5">
      <c r="A14" s="25" t="s">
        <v>31</v>
      </c>
    </row>
    <row r="15" spans="1:2" ht="88.5" customHeight="1" x14ac:dyDescent="0.3">
      <c r="A15" s="26" t="s">
        <v>32</v>
      </c>
    </row>
    <row r="16" spans="1:2" ht="96.75" customHeight="1" x14ac:dyDescent="0.3">
      <c r="A16" s="26"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5</vt:i4>
      </vt:variant>
    </vt:vector>
  </HeadingPairs>
  <TitlesOfParts>
    <vt:vector size="7" baseType="lpstr">
      <vt:lpstr>PlanningProjet</vt:lpstr>
      <vt:lpstr>À propos de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2022-10-07T19:31:18Z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