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xr:revisionPtr revIDLastSave="0" documentId="13_ncr:11_{FDD1866A-97FC-4531-AA82-9CB2E3ABA0FF}" xr6:coauthVersionLast="47" xr6:coauthVersionMax="47" xr10:uidLastSave="{00000000-0000-0000-0000-000000000000}"/>
  <bookViews>
    <workbookView xWindow="-108" yWindow="-108" windowWidth="23256" windowHeight="12456" xr2:uid="{00000000-000D-0000-FFFF-FFFF00000000}"/>
  </bookViews>
  <sheets>
    <sheet name="PlanningProjet" sheetId="11" r:id="rId1"/>
    <sheet name="À propos de" sheetId="12" r:id="rId2"/>
  </sheets>
  <definedNames>
    <definedName name="avancement_tâche" localSheetId="0">PlanningProjet!#REF!</definedName>
    <definedName name="ce_jour" localSheetId="0">TODAY()</definedName>
    <definedName name="Début_Projet">PlanningProjet!$D$3</definedName>
    <definedName name="début_tâche" localSheetId="0">PlanningProjet!$D1</definedName>
    <definedName name="fin_tâche" localSheetId="0">PlanningProjet!$E1</definedName>
    <definedName name="_xlnm.Print_Titles" localSheetId="0">PlanningProjet!$4:$6</definedName>
    <definedName name="Semaine_Affichage">PlanningProjet!$D$4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O5" i="11" l="1"/>
  <c r="CO6" i="11" s="1"/>
  <c r="CH5" i="11"/>
  <c r="CI5" i="11" s="1"/>
  <c r="CA6" i="11"/>
  <c r="CA5" i="11"/>
  <c r="CB5" i="11" s="1"/>
  <c r="CA4" i="11"/>
  <c r="BT5" i="11"/>
  <c r="BU5" i="11" s="1"/>
  <c r="BL5" i="11"/>
  <c r="BL6" i="11" s="1"/>
  <c r="D3" i="11"/>
  <c r="G7" i="11"/>
  <c r="CO4" i="11" l="1"/>
  <c r="CP5" i="11"/>
  <c r="CJ5" i="11"/>
  <c r="CI6" i="11"/>
  <c r="CH4" i="11"/>
  <c r="CH6" i="11"/>
  <c r="CC5" i="11"/>
  <c r="CB6" i="11"/>
  <c r="BV5" i="11"/>
  <c r="BU6" i="11"/>
  <c r="BT4" i="11"/>
  <c r="BT6" i="11"/>
  <c r="BM5" i="11"/>
  <c r="D9" i="11"/>
  <c r="CQ5" i="11" l="1"/>
  <c r="CP6" i="11"/>
  <c r="CK5" i="11"/>
  <c r="CJ6" i="11"/>
  <c r="CD5" i="11"/>
  <c r="CC6" i="11"/>
  <c r="BW5" i="11"/>
  <c r="BV6" i="11"/>
  <c r="BM4" i="11"/>
  <c r="BN5" i="11"/>
  <c r="BM6" i="11"/>
  <c r="D21" i="11"/>
  <c r="H5" i="11"/>
  <c r="H6" i="11" s="1"/>
  <c r="G33" i="11"/>
  <c r="G32" i="11"/>
  <c r="G31" i="11"/>
  <c r="G30" i="11"/>
  <c r="G29" i="11"/>
  <c r="G28" i="11"/>
  <c r="G26" i="11"/>
  <c r="G20" i="11"/>
  <c r="G14" i="11"/>
  <c r="G8" i="11"/>
  <c r="CR5" i="11" l="1"/>
  <c r="CQ6" i="11"/>
  <c r="CL5" i="11"/>
  <c r="CK6" i="11"/>
  <c r="CE5" i="11"/>
  <c r="CD6" i="11"/>
  <c r="BX5" i="11"/>
  <c r="BW6" i="11"/>
  <c r="BN6" i="11"/>
  <c r="BO5" i="11"/>
  <c r="E21" i="11"/>
  <c r="D22" i="11" s="1"/>
  <c r="G21" i="11"/>
  <c r="E9" i="11"/>
  <c r="G9" i="11" s="1"/>
  <c r="CS5" i="11" l="1"/>
  <c r="CR6" i="11"/>
  <c r="CM5" i="11"/>
  <c r="CL6" i="11"/>
  <c r="CF5" i="11"/>
  <c r="CE6" i="11"/>
  <c r="BY5" i="11"/>
  <c r="BX6" i="11"/>
  <c r="BP5" i="11"/>
  <c r="BO6" i="11"/>
  <c r="D10" i="11"/>
  <c r="D23" i="11"/>
  <c r="E22" i="11"/>
  <c r="G22" i="11" s="1"/>
  <c r="G27" i="11"/>
  <c r="I5" i="11"/>
  <c r="CT5" i="11" l="1"/>
  <c r="CS6" i="11"/>
  <c r="CM6" i="11"/>
  <c r="CN5" i="11"/>
  <c r="CN6" i="11" s="1"/>
  <c r="CF6" i="11"/>
  <c r="CG5" i="11"/>
  <c r="CG6" i="11" s="1"/>
  <c r="BY6" i="11"/>
  <c r="BZ5" i="11"/>
  <c r="BZ6" i="11" s="1"/>
  <c r="BQ5" i="11"/>
  <c r="BP6" i="11"/>
  <c r="E10" i="11"/>
  <c r="G10" i="11" s="1"/>
  <c r="D13" i="11"/>
  <c r="E23" i="11"/>
  <c r="D25" i="11"/>
  <c r="E25" i="11" s="1"/>
  <c r="G25" i="11" s="1"/>
  <c r="J5" i="11"/>
  <c r="CT6" i="11" l="1"/>
  <c r="CU5" i="11"/>
  <c r="CU6" i="11" s="1"/>
  <c r="BR5" i="11"/>
  <c r="BQ6" i="11"/>
  <c r="D11" i="11"/>
  <c r="E11" i="11" s="1"/>
  <c r="D12" i="11" s="1"/>
  <c r="D15" i="11"/>
  <c r="E13" i="11"/>
  <c r="G13" i="11" s="1"/>
  <c r="D24" i="11"/>
  <c r="G23" i="11"/>
  <c r="K5" i="11"/>
  <c r="BS5" i="11" l="1"/>
  <c r="BS6" i="11" s="1"/>
  <c r="BR6" i="11"/>
  <c r="D16" i="11"/>
  <c r="E16" i="11" s="1"/>
  <c r="E15" i="11"/>
  <c r="G15" i="11" s="1"/>
  <c r="L5" i="11"/>
  <c r="M5" i="11" l="1"/>
  <c r="N5" i="11" l="1"/>
  <c r="O5" i="11" l="1"/>
  <c r="O6" i="11" s="1"/>
  <c r="N6" i="11"/>
  <c r="M6" i="11"/>
  <c r="L6" i="11"/>
  <c r="K6" i="11"/>
  <c r="J6" i="11"/>
  <c r="I6" i="11"/>
  <c r="H4" i="11"/>
  <c r="E24" i="11" l="1"/>
  <c r="G24" i="11" s="1"/>
  <c r="G16" i="11"/>
  <c r="D17" i="11"/>
  <c r="D18" i="11" s="1"/>
  <c r="D19" i="11" s="1"/>
  <c r="G11" i="11"/>
  <c r="E12" i="11"/>
  <c r="G12" i="11" s="1"/>
  <c r="O4" i="11"/>
  <c r="P5" i="11"/>
  <c r="Q5" i="11" l="1"/>
  <c r="R5" i="11" l="1"/>
  <c r="S5" i="11" l="1"/>
  <c r="T5" i="11" l="1"/>
  <c r="U5" i="11" l="1"/>
  <c r="V5" i="11" l="1"/>
  <c r="V6" i="11" s="1"/>
  <c r="U6" i="11"/>
  <c r="T6" i="11"/>
  <c r="S6" i="11"/>
  <c r="R6" i="11"/>
  <c r="Q6" i="11"/>
  <c r="P6" i="11"/>
  <c r="E19" i="11"/>
  <c r="G19" i="11" s="1"/>
  <c r="E18" i="11"/>
  <c r="G18" i="11" s="1"/>
  <c r="E17" i="11"/>
  <c r="G17" i="11" s="1"/>
  <c r="V4" i="11"/>
  <c r="W5" i="11"/>
  <c r="X5" i="11" l="1"/>
  <c r="Y5" i="11" l="1"/>
  <c r="Z5" i="11" l="1"/>
  <c r="AA5" i="11" l="1"/>
  <c r="AB5" i="11" l="1"/>
  <c r="AC5" i="11" l="1"/>
  <c r="AC6" i="11" s="1"/>
  <c r="AB6" i="11"/>
  <c r="AA6" i="11"/>
  <c r="Z6" i="11"/>
  <c r="Y6" i="11"/>
  <c r="X6" i="11"/>
  <c r="W6" i="11"/>
  <c r="AD5" i="11" l="1"/>
  <c r="AE5" i="11" s="1"/>
  <c r="AF5" i="11" l="1"/>
  <c r="AG5" i="11" l="1"/>
  <c r="AH5" i="11" l="1"/>
  <c r="AI5" i="11" l="1"/>
  <c r="AI6" i="11" s="1"/>
  <c r="AH6" i="11"/>
  <c r="AG6" i="11"/>
  <c r="AF6" i="11"/>
  <c r="AE6" i="11"/>
  <c r="AD6" i="11"/>
  <c r="AC4" i="11"/>
  <c r="AJ5" i="11" l="1"/>
  <c r="AK5" i="11" l="1"/>
  <c r="AL5" i="11" l="1"/>
  <c r="AM5" i="11" l="1"/>
  <c r="AN5" i="11" l="1"/>
  <c r="AO5" i="11" l="1"/>
  <c r="AP5" i="11" l="1"/>
  <c r="AP6" i="11" s="1"/>
  <c r="AO6" i="11"/>
  <c r="AN6" i="11"/>
  <c r="AM6" i="11"/>
  <c r="AL6" i="11"/>
  <c r="AK6" i="11"/>
  <c r="AJ6" i="11"/>
  <c r="AQ5" i="11"/>
  <c r="AR5" i="11" l="1"/>
  <c r="AR6" i="11" s="1"/>
  <c r="AQ6" i="11"/>
  <c r="AJ4" i="11"/>
  <c r="AS5" i="11" l="1"/>
  <c r="AS6" i="11" s="1"/>
  <c r="AQ4" i="11"/>
  <c r="AT5" i="11" l="1"/>
  <c r="AT6" i="11" s="1"/>
  <c r="AU5" i="11" l="1"/>
  <c r="AU6" i="11" s="1"/>
  <c r="AV5" i="11" l="1"/>
  <c r="AV6" i="11" s="1"/>
  <c r="AW5" i="11" l="1"/>
  <c r="AX5" i="11" l="1"/>
  <c r="AX6" i="11" s="1"/>
  <c r="AW6" i="11"/>
  <c r="AX4" i="11" l="1"/>
  <c r="AY5" i="11"/>
  <c r="AY6" i="11" s="1"/>
  <c r="AZ5" i="11" l="1"/>
  <c r="AZ6" i="11" s="1"/>
  <c r="BA5" i="11" l="1"/>
  <c r="BA6" i="11" s="1"/>
  <c r="BB5" i="11" l="1"/>
  <c r="BB6" i="11" s="1"/>
  <c r="BC5" i="11" l="1"/>
  <c r="BC6" i="11" s="1"/>
  <c r="BD5" i="11" l="1"/>
  <c r="BD6" i="11" s="1"/>
  <c r="BE5" i="11" l="1"/>
  <c r="BE6" i="11" s="1"/>
  <c r="BE4" i="11" l="1"/>
  <c r="BF5" i="11"/>
  <c r="BF6" i="11" s="1"/>
  <c r="BG5" i="11" l="1"/>
  <c r="BG6" i="11" s="1"/>
  <c r="BH5" i="11" l="1"/>
  <c r="BH6" i="11" s="1"/>
  <c r="BI5" i="11" l="1"/>
  <c r="BI6" i="11" s="1"/>
  <c r="BJ5" i="11" l="1"/>
  <c r="BJ6" i="11" s="1"/>
  <c r="BK5" i="11" l="1"/>
  <c r="BK6" i="11" s="1"/>
</calcChain>
</file>

<file path=xl/sharedStrings.xml><?xml version="1.0" encoding="utf-8"?>
<sst xmlns="http://schemas.openxmlformats.org/spreadsheetml/2006/main" count="95" uniqueCount="68">
  <si>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</si>
  <si>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</si>
  <si>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</si>
  <si>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</si>
  <si>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</si>
  <si>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</si>
  <si>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</si>
  <si>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</si>
  <si>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</si>
  <si>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</si>
  <si>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</si>
  <si>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</si>
  <si>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Ceci est une ligne vide.</t>
  </si>
  <si>
    <t>Cette ligne marque la fin du planning de projet. N’ENTREZ rien dans cette ligne. 
Insérez de nouvelles lignes au-dessus de celle-ci pour continuer d’élaborer votre planning de projet.</t>
  </si>
  <si>
    <t>TÂCHE</t>
  </si>
  <si>
    <t>Tâche 4</t>
  </si>
  <si>
    <t>Tâche 5</t>
  </si>
  <si>
    <t>Insérez les nouvelle lignes au-dessus de celle-ci.</t>
  </si>
  <si>
    <t>Début du projet :</t>
  </si>
  <si>
    <t>Semaine d’affichage :</t>
  </si>
  <si>
    <t>ATTRIBUÉE
À</t>
  </si>
  <si>
    <t>DÉBUT</t>
  </si>
  <si>
    <t>date</t>
  </si>
  <si>
    <t>FIN</t>
  </si>
  <si>
    <t>JOURS</t>
  </si>
  <si>
    <t>DIAGRAMME DE GANTT SIMPLE par Vertex42.com</t>
  </si>
  <si>
    <t>https://www.vertex42.com/ExcelTemplates/simple-gantt-chart.html</t>
  </si>
  <si>
    <t>À propos de ce modèle</t>
  </si>
  <si>
    <t>Ce modèle fournit un moyen simple de créer un diagramme de Gantt pour vous aider à visualiser et à suivre votre projet. Entrez simplement vos tâches et dates de début et de fin. Aucune formule n’est requise. Les barres du diagramme de Gantt représentent la durée de la tâche et s’affichent avec une mise en forme conditionnelle. Insérez de nouvelles tâches en insérant des lignes.</t>
  </si>
  <si>
    <t>Instructions pour les lecteurs d’écran</t>
  </si>
  <si>
    <t>Ce classeur contient deux feuilles de calcul. 
FeuilleDeTemps
À propos de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</si>
  <si>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Aide supplémentaire</t>
  </si>
  <si>
    <t>Cliquez sur le lien ci-dessous pour visiter le site vertex42.com afin d’en savoir plus sur l’utilisation de ce modèle, par exemple, sur la façon de calculer des jours et des jours de travail, de créer des dépendances de tâches, de modifier les couleurs des barres, d’ajouter une barre de défilement pour faciliter le changement de semaine d’affichage, d’étendre la plage de dates affichée dans le diagramme, etc.</t>
  </si>
  <si>
    <t>Comment utiliser le diagramme de Gantt Simple</t>
  </si>
  <si>
    <t>Autres modèles de gestion de projet</t>
  </si>
  <si>
    <t>Visitez le site Vertex42.com pour télécharger d’autres modèles de gestion de projet, dont différents types de plannings de projet, diagrammes de Gantt, listes de tâches, etc.</t>
  </si>
  <si>
    <t>Modèles de gestion de projet</t>
  </si>
  <si>
    <t>À propos de Vertex42</t>
  </si>
  <si>
    <t>Vertex42.com fournit plus de 300 modèles de feuilles de calcul de conception professionnelle à usage professionnel, personnel ou éducatif, dont la plupart peuvent être téléchargés gratuitement. La collection compte notamment différents calendriers, planificateurs et plannings, ainsi que des feuilles de calcul financières pour la budgétisation, la réduction d’endettement et l’amortissement de prêt.</t>
  </si>
  <si>
    <t>Les entreprises trouveront également des modèles de facture, de feuille de temps, de suivi d’inventaire, d’états financiers et de planification de projet. Les enseignants et les étudiants pourront utiliser des ressources variées, notamment des emplois du temps, des carnets de notes et des feuilles de présence. Organisez votre vie famille avec des planificateurs de repas, des listes de contrôle et des journaux d’entraînement. Chaque modèle est minutieusement étudié, affiné et amélioré au fil du temps grâce aux commentaires de milliers d’utilisateurs.</t>
  </si>
  <si>
    <t>Le CorronC</t>
  </si>
  <si>
    <t>Capteurs</t>
  </si>
  <si>
    <t xml:space="preserve">Approche Lidar </t>
  </si>
  <si>
    <t>Approche Rasberry Pi</t>
  </si>
  <si>
    <t>Approche capteur ultrason</t>
  </si>
  <si>
    <t>Approche gyroscope</t>
  </si>
  <si>
    <t>Montage des capteurs sur corps</t>
  </si>
  <si>
    <t>Modélisation et conception</t>
  </si>
  <si>
    <t xml:space="preserve">Conception des pattes </t>
  </si>
  <si>
    <t xml:space="preserve">Conception du corps </t>
  </si>
  <si>
    <t xml:space="preserve">Découpe des pattes et du corps </t>
  </si>
  <si>
    <t>Impression des socles des moteurs/cartes</t>
  </si>
  <si>
    <t>Assemblage</t>
  </si>
  <si>
    <t>Moteurs et transmission</t>
  </si>
  <si>
    <t>Approche des moteurs</t>
  </si>
  <si>
    <t>SnoopyTech</t>
  </si>
  <si>
    <t>Polytech Nice Sophia</t>
  </si>
  <si>
    <t xml:space="preserve">Ronan Le Corronc et Maximilien Kulbicki </t>
  </si>
  <si>
    <t>Montage sur pattes et corps</t>
  </si>
  <si>
    <t>Programmation</t>
  </si>
  <si>
    <t>Programmation des déplacements</t>
  </si>
  <si>
    <t>Programmation du Lidar360</t>
  </si>
  <si>
    <t>Kulbicki</t>
  </si>
  <si>
    <t>Le Corronc</t>
  </si>
  <si>
    <t xml:space="preserve">Transmission Tibia et genou </t>
  </si>
  <si>
    <t xml:space="preserve">Transmission épaule </t>
  </si>
  <si>
    <t xml:space="preserve">Position des moteurs </t>
  </si>
  <si>
    <t>Travail sur la stabilité du robot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</si>
</sst>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d\ mmm\ yyyy"/>
    <numFmt numFmtId="169" formatCode="d"/>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6" fillId="0" borderId="0" applyNumberFormat="0" applyFill="0" applyBorder="0" applyAlignment="0" applyProtection="0"/>
    <xf numFmtId="0" fontId="27"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11" applyNumberFormat="0" applyAlignment="0" applyProtection="0"/>
    <xf numFmtId="0" fontId="31" fillId="18" borderId="12" applyNumberFormat="0" applyAlignment="0" applyProtection="0"/>
    <xf numFmtId="0" fontId="32" fillId="18" borderId="11" applyNumberFormat="0" applyAlignment="0" applyProtection="0"/>
    <xf numFmtId="0" fontId="33" fillId="0" borderId="13" applyNumberFormat="0" applyFill="0" applyAlignment="0" applyProtection="0"/>
    <xf numFmtId="0" fontId="34" fillId="19" borderId="14" applyNumberFormat="0" applyAlignment="0" applyProtection="0"/>
    <xf numFmtId="0" fontId="35" fillId="0" borderId="0" applyNumberFormat="0" applyFill="0" applyBorder="0" applyAlignment="0" applyProtection="0"/>
    <xf numFmtId="0" fontId="9" fillId="20"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8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0" fontId="6" fillId="9" borderId="2" xfId="0" applyFont="1" applyFill="1" applyBorder="1" applyAlignment="1">
      <alignment horizontal="left" vertical="center" indent="1"/>
    </xf>
    <xf numFmtId="0" fontId="6" fillId="6" borderId="2" xfId="0" applyFont="1" applyFill="1" applyBorder="1" applyAlignment="1">
      <alignment horizontal="left" vertical="center" indent="1"/>
    </xf>
    <xf numFmtId="0" fontId="6" fillId="5" borderId="2" xfId="0" applyFont="1" applyFill="1" applyBorder="1" applyAlignment="1">
      <alignment horizontal="left" vertical="center" indent="1"/>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7" fontId="0" fillId="8" borderId="2" xfId="0" applyNumberFormat="1" applyFill="1" applyBorder="1" applyAlignment="1">
      <alignment horizontal="center" vertical="center"/>
    </xf>
    <xf numFmtId="167" fontId="5" fillId="8" borderId="2" xfId="0" applyNumberFormat="1" applyFont="1" applyFill="1" applyBorder="1" applyAlignment="1">
      <alignment horizontal="center" vertical="center"/>
    </xf>
    <xf numFmtId="167" fontId="9" fillId="3" borderId="2" xfId="10" applyNumberFormat="1" applyFill="1">
      <alignment horizontal="center" vertical="center"/>
    </xf>
    <xf numFmtId="167" fontId="0" fillId="9" borderId="2" xfId="0" applyNumberFormat="1" applyFill="1" applyBorder="1" applyAlignment="1">
      <alignment horizontal="center" vertical="center"/>
    </xf>
    <xf numFmtId="167" fontId="5" fillId="9" borderId="2" xfId="0" applyNumberFormat="1" applyFont="1" applyFill="1" applyBorder="1" applyAlignment="1">
      <alignment horizontal="center" vertical="center"/>
    </xf>
    <xf numFmtId="167" fontId="9" fillId="4" borderId="2" xfId="10" applyNumberFormat="1" applyFill="1">
      <alignment horizontal="center" vertical="center"/>
    </xf>
    <xf numFmtId="167" fontId="0" fillId="6" borderId="2" xfId="0" applyNumberFormat="1" applyFill="1" applyBorder="1" applyAlignment="1">
      <alignment horizontal="center" vertical="center"/>
    </xf>
    <xf numFmtId="167" fontId="5" fillId="6" borderId="2" xfId="0" applyNumberFormat="1" applyFont="1" applyFill="1" applyBorder="1" applyAlignment="1">
      <alignment horizontal="center" vertical="center"/>
    </xf>
    <xf numFmtId="167" fontId="9" fillId="11" borderId="2" xfId="10" applyNumberFormat="1" applyFill="1">
      <alignment horizontal="center" vertical="center"/>
    </xf>
    <xf numFmtId="167" fontId="0" fillId="5" borderId="2" xfId="0" applyNumberFormat="1" applyFill="1" applyBorder="1" applyAlignment="1">
      <alignment horizontal="center" vertical="center"/>
    </xf>
    <xf numFmtId="167" fontId="5" fillId="5" borderId="2" xfId="0" applyNumberFormat="1" applyFont="1" applyFill="1" applyBorder="1" applyAlignment="1">
      <alignment horizontal="center" vertical="center"/>
    </xf>
    <xf numFmtId="167" fontId="9" fillId="10" borderId="2" xfId="10" applyNumberFormat="1" applyFill="1">
      <alignment horizontal="center" vertical="center"/>
    </xf>
    <xf numFmtId="167" fontId="9" fillId="0" borderId="2" xfId="10" applyNumberFormat="1">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169" fontId="11" fillId="7" borderId="6" xfId="0" applyNumberFormat="1" applyFont="1" applyFill="1" applyBorder="1" applyAlignment="1">
      <alignment horizontal="center" vertical="center"/>
    </xf>
    <xf numFmtId="169" fontId="11" fillId="7" borderId="0" xfId="0" applyNumberFormat="1" applyFont="1" applyFill="1" applyAlignment="1">
      <alignment horizontal="center" vertical="center"/>
    </xf>
    <xf numFmtId="169" fontId="11" fillId="7" borderId="7" xfId="0" applyNumberFormat="1" applyFont="1" applyFill="1" applyBorder="1" applyAlignment="1">
      <alignment horizontal="center" vertical="center"/>
    </xf>
    <xf numFmtId="0" fontId="9" fillId="0" borderId="0" xfId="8">
      <alignment horizontal="right" indent="1"/>
    </xf>
    <xf numFmtId="168" fontId="0" fillId="7" borderId="4" xfId="0" applyNumberFormat="1" applyFill="1" applyBorder="1" applyAlignment="1">
      <alignment horizontal="left" vertical="center" wrapText="1" indent="1"/>
    </xf>
    <xf numFmtId="168" fontId="0" fillId="7" borderId="1" xfId="0" applyNumberFormat="1" applyFill="1" applyBorder="1" applyAlignment="1">
      <alignment horizontal="left" vertical="center" wrapText="1" indent="1"/>
    </xf>
    <xf numFmtId="168" fontId="0" fillId="7" borderId="5" xfId="0" applyNumberFormat="1" applyFill="1" applyBorder="1" applyAlignment="1">
      <alignment horizontal="left" vertical="center" wrapText="1" indent="1"/>
    </xf>
    <xf numFmtId="166" fontId="9" fillId="0" borderId="3" xfId="9">
      <alignment horizontal="center" vertical="center"/>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229918B6-DD13-4F5A-97B9-305F7E002AA3}"/>
    <cellStyle name="Début du projet" xfId="9" xr:uid="{8EB8A09A-C31C-40A3-B2C1-9449520178B8}"/>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B2D3C1EE-6B41-4801-AAFC-C2274E49E503}"/>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6391D789-272B-4DD2-9BF3-2CDCF610FA41}"/>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26E66EE6-E33F-4D77-BAE4-0FB4F5BBF673}"/>
  </cellStyles>
  <dxfs count="33">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32"/>
      <tableStyleElement type="headerRow" dxfId="31"/>
      <tableStyleElement type="totalRow" dxfId="30"/>
      <tableStyleElement type="firstColumn" dxfId="29"/>
      <tableStyleElement type="lastColumn" dxfId="28"/>
      <tableStyleElement type="firstRowStripe" dxfId="27"/>
      <tableStyleElement type="secondRowStripe" dxfId="26"/>
      <tableStyleElement type="firstColumnStripe" dxfId="25"/>
      <tableStyleElement type="secondColumnStripe" dxfId="2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 1" descr="Logo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U36"/>
  <sheetViews>
    <sheetView showGridLines="0" tabSelected="1" showRuler="0" zoomScaleNormal="100" zoomScalePageLayoutView="70" workbookViewId="0">
      <pane ySplit="6" topLeftCell="A7" activePane="bottomLeft" state="frozen"/>
      <selection pane="bottomLeft" activeCell="CE3" sqref="CE3"/>
    </sheetView>
  </sheetViews>
  <sheetFormatPr baseColWidth="10" defaultColWidth="9.109375" defaultRowHeight="30" customHeight="1" x14ac:dyDescent="0.3"/>
  <cols>
    <col min="1" max="1" width="2.6640625" style="35" customWidth="1"/>
    <col min="2" max="2" width="42.21875" customWidth="1"/>
    <col min="3" max="3" width="24.88671875" customWidth="1"/>
    <col min="4" max="4" width="10.44140625" style="5" customWidth="1"/>
    <col min="5" max="5" width="10.44140625" customWidth="1"/>
    <col min="6" max="6" width="2.6640625" customWidth="1"/>
    <col min="7" max="7" width="9.5546875" hidden="1" customWidth="1"/>
    <col min="8" max="99" width="2.5546875" customWidth="1"/>
  </cols>
  <sheetData>
    <row r="1" spans="1:99" ht="30" customHeight="1" x14ac:dyDescent="0.55000000000000004">
      <c r="A1" s="36" t="s">
        <v>0</v>
      </c>
      <c r="B1" s="39" t="s">
        <v>55</v>
      </c>
      <c r="C1" s="1"/>
      <c r="D1" s="4"/>
      <c r="E1" s="24"/>
      <c r="G1" s="2"/>
      <c r="H1" s="57" t="s">
        <v>25</v>
      </c>
    </row>
    <row r="2" spans="1:99" ht="30" customHeight="1" x14ac:dyDescent="0.35">
      <c r="A2" s="35" t="s">
        <v>1</v>
      </c>
      <c r="B2" s="40" t="s">
        <v>56</v>
      </c>
      <c r="H2" s="58" t="s">
        <v>26</v>
      </c>
    </row>
    <row r="3" spans="1:99" ht="30" customHeight="1" x14ac:dyDescent="0.3">
      <c r="A3" s="35" t="s">
        <v>2</v>
      </c>
      <c r="B3" s="41" t="s">
        <v>57</v>
      </c>
      <c r="C3" s="78" t="s">
        <v>18</v>
      </c>
      <c r="D3" s="82">
        <f>DATE(2022,10,14)</f>
        <v>44848</v>
      </c>
      <c r="E3" s="82"/>
    </row>
    <row r="4" spans="1:99" ht="30" customHeight="1" x14ac:dyDescent="0.3">
      <c r="A4" s="36" t="s">
        <v>3</v>
      </c>
      <c r="C4" s="78" t="s">
        <v>19</v>
      </c>
      <c r="D4" s="7">
        <v>1</v>
      </c>
      <c r="H4" s="79">
        <f>H5</f>
        <v>44844</v>
      </c>
      <c r="I4" s="80"/>
      <c r="J4" s="80"/>
      <c r="K4" s="80"/>
      <c r="L4" s="80"/>
      <c r="M4" s="80"/>
      <c r="N4" s="81"/>
      <c r="O4" s="79">
        <f>O5</f>
        <v>44851</v>
      </c>
      <c r="P4" s="80"/>
      <c r="Q4" s="80"/>
      <c r="R4" s="80"/>
      <c r="S4" s="80"/>
      <c r="T4" s="80"/>
      <c r="U4" s="81"/>
      <c r="V4" s="79">
        <f>V5</f>
        <v>44858</v>
      </c>
      <c r="W4" s="80"/>
      <c r="X4" s="80"/>
      <c r="Y4" s="80"/>
      <c r="Z4" s="80"/>
      <c r="AA4" s="80"/>
      <c r="AB4" s="81"/>
      <c r="AC4" s="79">
        <f>AC5</f>
        <v>44865</v>
      </c>
      <c r="AD4" s="80"/>
      <c r="AE4" s="80"/>
      <c r="AF4" s="80"/>
      <c r="AG4" s="80"/>
      <c r="AH4" s="80"/>
      <c r="AI4" s="81"/>
      <c r="AJ4" s="79">
        <f>AJ5</f>
        <v>44872</v>
      </c>
      <c r="AK4" s="80"/>
      <c r="AL4" s="80"/>
      <c r="AM4" s="80"/>
      <c r="AN4" s="80"/>
      <c r="AO4" s="80"/>
      <c r="AP4" s="81"/>
      <c r="AQ4" s="79">
        <f>AQ5</f>
        <v>44879</v>
      </c>
      <c r="AR4" s="80"/>
      <c r="AS4" s="80"/>
      <c r="AT4" s="80"/>
      <c r="AU4" s="80"/>
      <c r="AV4" s="80"/>
      <c r="AW4" s="81"/>
      <c r="AX4" s="79">
        <f>AX5</f>
        <v>44886</v>
      </c>
      <c r="AY4" s="80"/>
      <c r="AZ4" s="80"/>
      <c r="BA4" s="80"/>
      <c r="BB4" s="80"/>
      <c r="BC4" s="80"/>
      <c r="BD4" s="81"/>
      <c r="BE4" s="79">
        <f>BE5</f>
        <v>44893</v>
      </c>
      <c r="BF4" s="80"/>
      <c r="BG4" s="80"/>
      <c r="BH4" s="80"/>
      <c r="BI4" s="80"/>
      <c r="BJ4" s="80"/>
      <c r="BK4" s="81"/>
      <c r="BM4" s="79">
        <f>BM5</f>
        <v>44901</v>
      </c>
      <c r="BN4" s="80"/>
      <c r="BO4" s="80"/>
      <c r="BP4" s="80"/>
      <c r="BQ4" s="80"/>
      <c r="BR4" s="80"/>
      <c r="BS4" s="81"/>
      <c r="BT4" s="79">
        <f>BT5</f>
        <v>44908</v>
      </c>
      <c r="BU4" s="80"/>
      <c r="BV4" s="80"/>
      <c r="BW4" s="80"/>
      <c r="BX4" s="80"/>
      <c r="BY4" s="80"/>
      <c r="BZ4" s="81"/>
      <c r="CA4" s="79">
        <f>CA5</f>
        <v>44915</v>
      </c>
      <c r="CB4" s="80"/>
      <c r="CC4" s="80"/>
      <c r="CD4" s="80"/>
      <c r="CE4" s="80"/>
      <c r="CF4" s="80"/>
      <c r="CG4" s="81"/>
      <c r="CH4" s="79">
        <f>CH5</f>
        <v>44922</v>
      </c>
      <c r="CI4" s="80"/>
      <c r="CJ4" s="80"/>
      <c r="CK4" s="80"/>
      <c r="CL4" s="80"/>
      <c r="CM4" s="80"/>
      <c r="CN4" s="81"/>
      <c r="CO4" s="79">
        <f>CO5</f>
        <v>44929</v>
      </c>
      <c r="CP4" s="80"/>
      <c r="CQ4" s="80"/>
      <c r="CR4" s="80"/>
      <c r="CS4" s="80"/>
      <c r="CT4" s="80"/>
      <c r="CU4" s="81"/>
    </row>
    <row r="5" spans="1:99" ht="15" customHeight="1" x14ac:dyDescent="0.3">
      <c r="A5" s="36" t="s">
        <v>4</v>
      </c>
      <c r="B5" s="56"/>
      <c r="C5" s="56"/>
      <c r="D5" s="56"/>
      <c r="E5" s="56"/>
      <c r="F5" s="56"/>
      <c r="H5" s="75">
        <f>Début_Projet-WEEKDAY(Début_Projet,1)+2+7*(Semaine_Affichage-1)</f>
        <v>44844</v>
      </c>
      <c r="I5" s="76">
        <f>H5+1</f>
        <v>44845</v>
      </c>
      <c r="J5" s="76">
        <f t="shared" ref="J5:AW5" si="0">I5+1</f>
        <v>44846</v>
      </c>
      <c r="K5" s="76">
        <f t="shared" si="0"/>
        <v>44847</v>
      </c>
      <c r="L5" s="76">
        <f t="shared" si="0"/>
        <v>44848</v>
      </c>
      <c r="M5" s="76">
        <f t="shared" si="0"/>
        <v>44849</v>
      </c>
      <c r="N5" s="77">
        <f t="shared" si="0"/>
        <v>44850</v>
      </c>
      <c r="O5" s="75">
        <f>N5+1</f>
        <v>44851</v>
      </c>
      <c r="P5" s="76">
        <f>O5+1</f>
        <v>44852</v>
      </c>
      <c r="Q5" s="76">
        <f t="shared" si="0"/>
        <v>44853</v>
      </c>
      <c r="R5" s="76">
        <f t="shared" si="0"/>
        <v>44854</v>
      </c>
      <c r="S5" s="76">
        <f t="shared" si="0"/>
        <v>44855</v>
      </c>
      <c r="T5" s="76">
        <f t="shared" si="0"/>
        <v>44856</v>
      </c>
      <c r="U5" s="77">
        <f t="shared" si="0"/>
        <v>44857</v>
      </c>
      <c r="V5" s="75">
        <f>U5+1</f>
        <v>44858</v>
      </c>
      <c r="W5" s="76">
        <f>V5+1</f>
        <v>44859</v>
      </c>
      <c r="X5" s="76">
        <f t="shared" si="0"/>
        <v>44860</v>
      </c>
      <c r="Y5" s="76">
        <f t="shared" si="0"/>
        <v>44861</v>
      </c>
      <c r="Z5" s="76">
        <f t="shared" si="0"/>
        <v>44862</v>
      </c>
      <c r="AA5" s="76">
        <f t="shared" si="0"/>
        <v>44863</v>
      </c>
      <c r="AB5" s="77">
        <f t="shared" si="0"/>
        <v>44864</v>
      </c>
      <c r="AC5" s="75">
        <f>AB5+1</f>
        <v>44865</v>
      </c>
      <c r="AD5" s="76">
        <f>AC5+1</f>
        <v>44866</v>
      </c>
      <c r="AE5" s="76">
        <f t="shared" si="0"/>
        <v>44867</v>
      </c>
      <c r="AF5" s="76">
        <f t="shared" si="0"/>
        <v>44868</v>
      </c>
      <c r="AG5" s="76">
        <f t="shared" si="0"/>
        <v>44869</v>
      </c>
      <c r="AH5" s="76">
        <f t="shared" si="0"/>
        <v>44870</v>
      </c>
      <c r="AI5" s="77">
        <f t="shared" si="0"/>
        <v>44871</v>
      </c>
      <c r="AJ5" s="75">
        <f>AI5+1</f>
        <v>44872</v>
      </c>
      <c r="AK5" s="76">
        <f>AJ5+1</f>
        <v>44873</v>
      </c>
      <c r="AL5" s="76">
        <f t="shared" si="0"/>
        <v>44874</v>
      </c>
      <c r="AM5" s="76">
        <f t="shared" si="0"/>
        <v>44875</v>
      </c>
      <c r="AN5" s="76">
        <f t="shared" si="0"/>
        <v>44876</v>
      </c>
      <c r="AO5" s="76">
        <f t="shared" si="0"/>
        <v>44877</v>
      </c>
      <c r="AP5" s="77">
        <f t="shared" si="0"/>
        <v>44878</v>
      </c>
      <c r="AQ5" s="75">
        <f>AP5+1</f>
        <v>44879</v>
      </c>
      <c r="AR5" s="76">
        <f>AQ5+1</f>
        <v>44880</v>
      </c>
      <c r="AS5" s="76">
        <f t="shared" si="0"/>
        <v>44881</v>
      </c>
      <c r="AT5" s="76">
        <f t="shared" si="0"/>
        <v>44882</v>
      </c>
      <c r="AU5" s="76">
        <f t="shared" si="0"/>
        <v>44883</v>
      </c>
      <c r="AV5" s="76">
        <f t="shared" si="0"/>
        <v>44884</v>
      </c>
      <c r="AW5" s="77">
        <f t="shared" si="0"/>
        <v>44885</v>
      </c>
      <c r="AX5" s="75">
        <f>AW5+1</f>
        <v>44886</v>
      </c>
      <c r="AY5" s="76">
        <f>AX5+1</f>
        <v>44887</v>
      </c>
      <c r="AZ5" s="76">
        <f t="shared" ref="AZ5:BD5" si="1">AY5+1</f>
        <v>44888</v>
      </c>
      <c r="BA5" s="76">
        <f t="shared" si="1"/>
        <v>44889</v>
      </c>
      <c r="BB5" s="76">
        <f t="shared" si="1"/>
        <v>44890</v>
      </c>
      <c r="BC5" s="76">
        <f t="shared" si="1"/>
        <v>44891</v>
      </c>
      <c r="BD5" s="77">
        <f t="shared" si="1"/>
        <v>44892</v>
      </c>
      <c r="BE5" s="75">
        <f>BD5+1</f>
        <v>44893</v>
      </c>
      <c r="BF5" s="76">
        <f>BE5+1</f>
        <v>44894</v>
      </c>
      <c r="BG5" s="76">
        <f t="shared" ref="BG5:BK5" si="2">BF5+1</f>
        <v>44895</v>
      </c>
      <c r="BH5" s="76">
        <f t="shared" si="2"/>
        <v>44896</v>
      </c>
      <c r="BI5" s="76">
        <f t="shared" si="2"/>
        <v>44897</v>
      </c>
      <c r="BJ5" s="76">
        <f t="shared" si="2"/>
        <v>44898</v>
      </c>
      <c r="BK5" s="77">
        <f t="shared" si="2"/>
        <v>44899</v>
      </c>
      <c r="BL5" s="77">
        <f t="shared" ref="BL5" si="3">BK5+1</f>
        <v>44900</v>
      </c>
      <c r="BM5" s="75">
        <f>BL5+1</f>
        <v>44901</v>
      </c>
      <c r="BN5" s="76">
        <f>BM5+1</f>
        <v>44902</v>
      </c>
      <c r="BO5" s="76">
        <f t="shared" ref="BO5" si="4">BN5+1</f>
        <v>44903</v>
      </c>
      <c r="BP5" s="76">
        <f t="shared" ref="BP5" si="5">BO5+1</f>
        <v>44904</v>
      </c>
      <c r="BQ5" s="76">
        <f t="shared" ref="BQ5" si="6">BP5+1</f>
        <v>44905</v>
      </c>
      <c r="BR5" s="76">
        <f t="shared" ref="BR5" si="7">BQ5+1</f>
        <v>44906</v>
      </c>
      <c r="BS5" s="77">
        <f t="shared" ref="BS5" si="8">BR5+1</f>
        <v>44907</v>
      </c>
      <c r="BT5" s="75">
        <f>BS5+1</f>
        <v>44908</v>
      </c>
      <c r="BU5" s="76">
        <f>BT5+1</f>
        <v>44909</v>
      </c>
      <c r="BV5" s="76">
        <f t="shared" ref="BV5" si="9">BU5+1</f>
        <v>44910</v>
      </c>
      <c r="BW5" s="76">
        <f t="shared" ref="BW5" si="10">BV5+1</f>
        <v>44911</v>
      </c>
      <c r="BX5" s="76">
        <f t="shared" ref="BX5" si="11">BW5+1</f>
        <v>44912</v>
      </c>
      <c r="BY5" s="76">
        <f t="shared" ref="BY5" si="12">BX5+1</f>
        <v>44913</v>
      </c>
      <c r="BZ5" s="77">
        <f t="shared" ref="BZ5" si="13">BY5+1</f>
        <v>44914</v>
      </c>
      <c r="CA5" s="75">
        <f>BZ5+1</f>
        <v>44915</v>
      </c>
      <c r="CB5" s="76">
        <f>CA5+1</f>
        <v>44916</v>
      </c>
      <c r="CC5" s="76">
        <f t="shared" ref="CC5" si="14">CB5+1</f>
        <v>44917</v>
      </c>
      <c r="CD5" s="76">
        <f t="shared" ref="CD5" si="15">CC5+1</f>
        <v>44918</v>
      </c>
      <c r="CE5" s="76">
        <f t="shared" ref="CE5" si="16">CD5+1</f>
        <v>44919</v>
      </c>
      <c r="CF5" s="76">
        <f t="shared" ref="CF5" si="17">CE5+1</f>
        <v>44920</v>
      </c>
      <c r="CG5" s="77">
        <f t="shared" ref="CG5" si="18">CF5+1</f>
        <v>44921</v>
      </c>
      <c r="CH5" s="75">
        <f>CG5+1</f>
        <v>44922</v>
      </c>
      <c r="CI5" s="76">
        <f>CH5+1</f>
        <v>44923</v>
      </c>
      <c r="CJ5" s="76">
        <f t="shared" ref="CJ5" si="19">CI5+1</f>
        <v>44924</v>
      </c>
      <c r="CK5" s="76">
        <f t="shared" ref="CK5" si="20">CJ5+1</f>
        <v>44925</v>
      </c>
      <c r="CL5" s="76">
        <f t="shared" ref="CL5" si="21">CK5+1</f>
        <v>44926</v>
      </c>
      <c r="CM5" s="76">
        <f t="shared" ref="CM5" si="22">CL5+1</f>
        <v>44927</v>
      </c>
      <c r="CN5" s="77">
        <f t="shared" ref="CN5" si="23">CM5+1</f>
        <v>44928</v>
      </c>
      <c r="CO5" s="75">
        <f>CN5+1</f>
        <v>44929</v>
      </c>
      <c r="CP5" s="76">
        <f>CO5+1</f>
        <v>44930</v>
      </c>
      <c r="CQ5" s="76">
        <f t="shared" ref="CQ5" si="24">CP5+1</f>
        <v>44931</v>
      </c>
      <c r="CR5" s="76">
        <f t="shared" ref="CR5" si="25">CQ5+1</f>
        <v>44932</v>
      </c>
      <c r="CS5" s="76">
        <f t="shared" ref="CS5" si="26">CR5+1</f>
        <v>44933</v>
      </c>
      <c r="CT5" s="76">
        <f t="shared" ref="CT5" si="27">CS5+1</f>
        <v>44934</v>
      </c>
      <c r="CU5" s="77">
        <f t="shared" ref="CU5" si="28">CT5+1</f>
        <v>44935</v>
      </c>
    </row>
    <row r="6" spans="1:99" ht="30" customHeight="1" thickBot="1" x14ac:dyDescent="0.35">
      <c r="A6" s="36" t="s">
        <v>5</v>
      </c>
      <c r="B6" s="8" t="s">
        <v>14</v>
      </c>
      <c r="C6" s="9" t="s">
        <v>20</v>
      </c>
      <c r="D6" s="9" t="s">
        <v>21</v>
      </c>
      <c r="E6" s="9" t="s">
        <v>23</v>
      </c>
      <c r="F6" s="9"/>
      <c r="G6" s="9" t="s">
        <v>24</v>
      </c>
      <c r="H6" s="10" t="str">
        <f t="shared" ref="H6:AM6" si="29">LEFT(TEXT(H5,"jjj"),1)</f>
        <v>l</v>
      </c>
      <c r="I6" s="10" t="str">
        <f t="shared" si="29"/>
        <v>m</v>
      </c>
      <c r="J6" s="10" t="str">
        <f t="shared" si="29"/>
        <v>m</v>
      </c>
      <c r="K6" s="10" t="str">
        <f t="shared" si="29"/>
        <v>j</v>
      </c>
      <c r="L6" s="10" t="str">
        <f t="shared" si="29"/>
        <v>v</v>
      </c>
      <c r="M6" s="10" t="str">
        <f t="shared" si="29"/>
        <v>s</v>
      </c>
      <c r="N6" s="10" t="str">
        <f t="shared" si="29"/>
        <v>d</v>
      </c>
      <c r="O6" s="10" t="str">
        <f t="shared" si="29"/>
        <v>l</v>
      </c>
      <c r="P6" s="10" t="str">
        <f t="shared" si="29"/>
        <v>m</v>
      </c>
      <c r="Q6" s="10" t="str">
        <f t="shared" si="29"/>
        <v>m</v>
      </c>
      <c r="R6" s="10" t="str">
        <f t="shared" si="29"/>
        <v>j</v>
      </c>
      <c r="S6" s="10" t="str">
        <f t="shared" si="29"/>
        <v>v</v>
      </c>
      <c r="T6" s="10" t="str">
        <f t="shared" si="29"/>
        <v>s</v>
      </c>
      <c r="U6" s="10" t="str">
        <f t="shared" si="29"/>
        <v>d</v>
      </c>
      <c r="V6" s="10" t="str">
        <f t="shared" si="29"/>
        <v>l</v>
      </c>
      <c r="W6" s="10" t="str">
        <f t="shared" si="29"/>
        <v>m</v>
      </c>
      <c r="X6" s="10" t="str">
        <f t="shared" si="29"/>
        <v>m</v>
      </c>
      <c r="Y6" s="10" t="str">
        <f t="shared" si="29"/>
        <v>j</v>
      </c>
      <c r="Z6" s="10" t="str">
        <f t="shared" si="29"/>
        <v>v</v>
      </c>
      <c r="AA6" s="10" t="str">
        <f t="shared" si="29"/>
        <v>s</v>
      </c>
      <c r="AB6" s="10" t="str">
        <f t="shared" si="29"/>
        <v>d</v>
      </c>
      <c r="AC6" s="10" t="str">
        <f t="shared" si="29"/>
        <v>l</v>
      </c>
      <c r="AD6" s="10" t="str">
        <f t="shared" si="29"/>
        <v>m</v>
      </c>
      <c r="AE6" s="10" t="str">
        <f t="shared" si="29"/>
        <v>m</v>
      </c>
      <c r="AF6" s="10" t="str">
        <f t="shared" si="29"/>
        <v>j</v>
      </c>
      <c r="AG6" s="10" t="str">
        <f t="shared" si="29"/>
        <v>v</v>
      </c>
      <c r="AH6" s="10" t="str">
        <f t="shared" si="29"/>
        <v>s</v>
      </c>
      <c r="AI6" s="10" t="str">
        <f t="shared" si="29"/>
        <v>d</v>
      </c>
      <c r="AJ6" s="10" t="str">
        <f t="shared" si="29"/>
        <v>l</v>
      </c>
      <c r="AK6" s="10" t="str">
        <f t="shared" si="29"/>
        <v>m</v>
      </c>
      <c r="AL6" s="10" t="str">
        <f t="shared" si="29"/>
        <v>m</v>
      </c>
      <c r="AM6" s="10" t="str">
        <f t="shared" si="29"/>
        <v>j</v>
      </c>
      <c r="AN6" s="10" t="str">
        <f t="shared" ref="AN6:BK6" si="30">LEFT(TEXT(AN5,"jjj"),1)</f>
        <v>v</v>
      </c>
      <c r="AO6" s="10" t="str">
        <f t="shared" si="30"/>
        <v>s</v>
      </c>
      <c r="AP6" s="10" t="str">
        <f t="shared" si="30"/>
        <v>d</v>
      </c>
      <c r="AQ6" s="10" t="str">
        <f t="shared" si="30"/>
        <v>l</v>
      </c>
      <c r="AR6" s="10" t="str">
        <f t="shared" si="30"/>
        <v>m</v>
      </c>
      <c r="AS6" s="10" t="str">
        <f t="shared" si="30"/>
        <v>m</v>
      </c>
      <c r="AT6" s="10" t="str">
        <f t="shared" si="30"/>
        <v>j</v>
      </c>
      <c r="AU6" s="10" t="str">
        <f t="shared" si="30"/>
        <v>v</v>
      </c>
      <c r="AV6" s="10" t="str">
        <f t="shared" si="30"/>
        <v>s</v>
      </c>
      <c r="AW6" s="10" t="str">
        <f t="shared" si="30"/>
        <v>d</v>
      </c>
      <c r="AX6" s="10" t="str">
        <f t="shared" si="30"/>
        <v>l</v>
      </c>
      <c r="AY6" s="10" t="str">
        <f t="shared" si="30"/>
        <v>m</v>
      </c>
      <c r="AZ6" s="10" t="str">
        <f t="shared" si="30"/>
        <v>m</v>
      </c>
      <c r="BA6" s="10" t="str">
        <f t="shared" si="30"/>
        <v>j</v>
      </c>
      <c r="BB6" s="10" t="str">
        <f t="shared" si="30"/>
        <v>v</v>
      </c>
      <c r="BC6" s="10" t="str">
        <f t="shared" si="30"/>
        <v>s</v>
      </c>
      <c r="BD6" s="10" t="str">
        <f t="shared" si="30"/>
        <v>d</v>
      </c>
      <c r="BE6" s="10" t="str">
        <f t="shared" si="30"/>
        <v>l</v>
      </c>
      <c r="BF6" s="10" t="str">
        <f t="shared" si="30"/>
        <v>m</v>
      </c>
      <c r="BG6" s="10" t="str">
        <f t="shared" si="30"/>
        <v>m</v>
      </c>
      <c r="BH6" s="10" t="str">
        <f t="shared" si="30"/>
        <v>j</v>
      </c>
      <c r="BI6" s="10" t="str">
        <f t="shared" si="30"/>
        <v>v</v>
      </c>
      <c r="BJ6" s="10" t="str">
        <f t="shared" si="30"/>
        <v>s</v>
      </c>
      <c r="BK6" s="10" t="str">
        <f t="shared" si="30"/>
        <v>d</v>
      </c>
      <c r="BL6" s="10" t="str">
        <f t="shared" ref="BL6:CU6" si="31">LEFT(TEXT(BL5,"jjj"),1)</f>
        <v>l</v>
      </c>
      <c r="BM6" s="10" t="str">
        <f t="shared" si="31"/>
        <v>m</v>
      </c>
      <c r="BN6" s="10" t="str">
        <f t="shared" si="31"/>
        <v>m</v>
      </c>
      <c r="BO6" s="10" t="str">
        <f t="shared" si="31"/>
        <v>j</v>
      </c>
      <c r="BP6" s="10" t="str">
        <f t="shared" si="31"/>
        <v>v</v>
      </c>
      <c r="BQ6" s="10" t="str">
        <f t="shared" si="31"/>
        <v>s</v>
      </c>
      <c r="BR6" s="10" t="str">
        <f t="shared" si="31"/>
        <v>d</v>
      </c>
      <c r="BS6" s="10" t="str">
        <f t="shared" si="31"/>
        <v>l</v>
      </c>
      <c r="BT6" s="10" t="str">
        <f t="shared" si="31"/>
        <v>m</v>
      </c>
      <c r="BU6" s="10" t="str">
        <f t="shared" si="31"/>
        <v>m</v>
      </c>
      <c r="BV6" s="10" t="str">
        <f t="shared" si="31"/>
        <v>j</v>
      </c>
      <c r="BW6" s="10" t="str">
        <f t="shared" si="31"/>
        <v>v</v>
      </c>
      <c r="BX6" s="10" t="str">
        <f t="shared" si="31"/>
        <v>s</v>
      </c>
      <c r="BY6" s="10" t="str">
        <f t="shared" si="31"/>
        <v>d</v>
      </c>
      <c r="BZ6" s="10" t="str">
        <f t="shared" si="31"/>
        <v>l</v>
      </c>
      <c r="CA6" s="10" t="str">
        <f t="shared" si="31"/>
        <v>m</v>
      </c>
      <c r="CB6" s="10" t="str">
        <f t="shared" si="31"/>
        <v>m</v>
      </c>
      <c r="CC6" s="10" t="str">
        <f t="shared" si="31"/>
        <v>j</v>
      </c>
      <c r="CD6" s="10" t="str">
        <f t="shared" si="31"/>
        <v>v</v>
      </c>
      <c r="CE6" s="10" t="str">
        <f t="shared" si="31"/>
        <v>s</v>
      </c>
      <c r="CF6" s="10" t="str">
        <f t="shared" si="31"/>
        <v>d</v>
      </c>
      <c r="CG6" s="10" t="str">
        <f t="shared" si="31"/>
        <v>l</v>
      </c>
      <c r="CH6" s="10" t="str">
        <f t="shared" si="31"/>
        <v>m</v>
      </c>
      <c r="CI6" s="10" t="str">
        <f t="shared" si="31"/>
        <v>m</v>
      </c>
      <c r="CJ6" s="10" t="str">
        <f t="shared" si="31"/>
        <v>j</v>
      </c>
      <c r="CK6" s="10" t="str">
        <f t="shared" si="31"/>
        <v>v</v>
      </c>
      <c r="CL6" s="10" t="str">
        <f t="shared" si="31"/>
        <v>s</v>
      </c>
      <c r="CM6" s="10" t="str">
        <f t="shared" si="31"/>
        <v>d</v>
      </c>
      <c r="CN6" s="10" t="str">
        <f t="shared" si="31"/>
        <v>l</v>
      </c>
      <c r="CO6" s="10" t="str">
        <f t="shared" si="31"/>
        <v>m</v>
      </c>
      <c r="CP6" s="10" t="str">
        <f t="shared" si="31"/>
        <v>m</v>
      </c>
      <c r="CQ6" s="10" t="str">
        <f t="shared" si="31"/>
        <v>j</v>
      </c>
      <c r="CR6" s="10" t="str">
        <f t="shared" si="31"/>
        <v>v</v>
      </c>
      <c r="CS6" s="10" t="str">
        <f t="shared" si="31"/>
        <v>s</v>
      </c>
      <c r="CT6" s="10" t="str">
        <f t="shared" si="31"/>
        <v>d</v>
      </c>
      <c r="CU6" s="10" t="str">
        <f t="shared" si="31"/>
        <v>l</v>
      </c>
    </row>
    <row r="7" spans="1:99" ht="15" hidden="1" thickBot="1" x14ac:dyDescent="0.35">
      <c r="A7" s="35" t="s">
        <v>6</v>
      </c>
      <c r="C7" s="38"/>
      <c r="D7"/>
      <c r="G7" t="str">
        <f>IF(OR(ISBLANK(début_tâche),ISBLANK(fin_tâche)),"",fin_tâche-début_tâche+1)</f>
        <v/>
      </c>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row>
    <row r="8" spans="1:99" s="3" customFormat="1" ht="30" customHeight="1" thickBot="1" x14ac:dyDescent="0.35">
      <c r="A8" s="36" t="s">
        <v>7</v>
      </c>
      <c r="B8" s="14" t="s">
        <v>41</v>
      </c>
      <c r="C8" s="42"/>
      <c r="D8" s="60"/>
      <c r="E8" s="61"/>
      <c r="F8" s="13"/>
      <c r="G8" s="13" t="str">
        <f t="shared" ref="G8:G33" si="32">IF(OR(ISBLANK(début_tâche),ISBLANK(fin_tâche)),"",fin_tâche-début_tâche+1)</f>
        <v/>
      </c>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row>
    <row r="9" spans="1:99" s="3" customFormat="1" ht="30" customHeight="1" thickBot="1" x14ac:dyDescent="0.35">
      <c r="A9" s="36" t="s">
        <v>8</v>
      </c>
      <c r="B9" s="51" t="s">
        <v>42</v>
      </c>
      <c r="C9" s="43" t="s">
        <v>40</v>
      </c>
      <c r="D9" s="62">
        <f>Début_Projet</f>
        <v>44848</v>
      </c>
      <c r="E9" s="62">
        <f>D9+3</f>
        <v>44851</v>
      </c>
      <c r="F9" s="13"/>
      <c r="G9" s="13">
        <f t="shared" si="32"/>
        <v>4</v>
      </c>
      <c r="H9" s="21"/>
      <c r="I9" s="21"/>
      <c r="J9" s="21"/>
      <c r="K9" s="21"/>
      <c r="L9" s="21"/>
      <c r="M9" s="21"/>
      <c r="N9" s="21"/>
      <c r="O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row>
    <row r="10" spans="1:99" s="3" customFormat="1" ht="30" customHeight="1" thickBot="1" x14ac:dyDescent="0.35">
      <c r="A10" s="36" t="s">
        <v>9</v>
      </c>
      <c r="B10" s="51" t="s">
        <v>43</v>
      </c>
      <c r="C10" s="43" t="s">
        <v>62</v>
      </c>
      <c r="D10" s="62">
        <f>E9</f>
        <v>44851</v>
      </c>
      <c r="E10" s="62">
        <f>D10+2</f>
        <v>44853</v>
      </c>
      <c r="F10" s="13"/>
      <c r="G10" s="13">
        <f t="shared" si="32"/>
        <v>3</v>
      </c>
      <c r="H10" s="21"/>
      <c r="I10" s="21"/>
      <c r="J10" s="21"/>
      <c r="K10" s="21"/>
      <c r="L10" s="21"/>
      <c r="M10" s="21"/>
      <c r="N10" s="21"/>
      <c r="O10" s="21"/>
      <c r="P10" s="21"/>
      <c r="Q10" s="21"/>
      <c r="R10" s="21"/>
      <c r="S10" s="21"/>
      <c r="T10" s="22"/>
      <c r="U10" s="22"/>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row>
    <row r="11" spans="1:99" s="3" customFormat="1" ht="30" customHeight="1" thickBot="1" x14ac:dyDescent="0.35">
      <c r="A11" s="35"/>
      <c r="B11" s="51" t="s">
        <v>44</v>
      </c>
      <c r="C11" s="43" t="s">
        <v>40</v>
      </c>
      <c r="D11" s="62">
        <f>E10</f>
        <v>44853</v>
      </c>
      <c r="E11" s="62">
        <f>D11+4</f>
        <v>44857</v>
      </c>
      <c r="F11" s="13"/>
      <c r="G11" s="13">
        <f t="shared" si="32"/>
        <v>5</v>
      </c>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row>
    <row r="12" spans="1:99" s="3" customFormat="1" ht="30" customHeight="1" thickBot="1" x14ac:dyDescent="0.35">
      <c r="A12" s="35"/>
      <c r="B12" s="51" t="s">
        <v>45</v>
      </c>
      <c r="C12" s="43" t="s">
        <v>62</v>
      </c>
      <c r="D12" s="62">
        <f>E11</f>
        <v>44857</v>
      </c>
      <c r="E12" s="62">
        <f>D12+5</f>
        <v>44862</v>
      </c>
      <c r="F12" s="13"/>
      <c r="G12" s="13">
        <f t="shared" si="32"/>
        <v>6</v>
      </c>
      <c r="H12" s="21"/>
      <c r="I12" s="21"/>
      <c r="J12" s="21"/>
      <c r="K12" s="21"/>
      <c r="L12" s="21"/>
      <c r="M12" s="21"/>
      <c r="N12" s="21"/>
      <c r="O12" s="21"/>
      <c r="P12" s="21"/>
      <c r="Q12" s="21"/>
      <c r="R12" s="21"/>
      <c r="S12" s="21"/>
      <c r="T12" s="21"/>
      <c r="U12" s="21"/>
      <c r="V12" s="21"/>
      <c r="W12" s="21"/>
      <c r="X12" s="22"/>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row>
    <row r="13" spans="1:99" s="3" customFormat="1" ht="30" customHeight="1" thickBot="1" x14ac:dyDescent="0.35">
      <c r="A13" s="35"/>
      <c r="B13" s="51" t="s">
        <v>46</v>
      </c>
      <c r="C13" s="43" t="s">
        <v>62</v>
      </c>
      <c r="D13" s="62">
        <f>D10+1</f>
        <v>44852</v>
      </c>
      <c r="E13" s="62">
        <f>D13+2</f>
        <v>44854</v>
      </c>
      <c r="F13" s="13"/>
      <c r="G13" s="13">
        <f t="shared" si="32"/>
        <v>3</v>
      </c>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row>
    <row r="14" spans="1:99" s="3" customFormat="1" ht="30" customHeight="1" thickBot="1" x14ac:dyDescent="0.35">
      <c r="A14" s="36" t="s">
        <v>10</v>
      </c>
      <c r="B14" s="15" t="s">
        <v>47</v>
      </c>
      <c r="C14" s="44"/>
      <c r="D14" s="63"/>
      <c r="E14" s="64"/>
      <c r="F14" s="13"/>
      <c r="G14" s="13" t="str">
        <f t="shared" si="32"/>
        <v/>
      </c>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row>
    <row r="15" spans="1:99" s="3" customFormat="1" ht="30" customHeight="1" thickBot="1" x14ac:dyDescent="0.35">
      <c r="A15" s="36">
        <v>360</v>
      </c>
      <c r="B15" s="52" t="s">
        <v>49</v>
      </c>
      <c r="C15" s="45" t="s">
        <v>62</v>
      </c>
      <c r="D15" s="65">
        <f>D13+1</f>
        <v>44853</v>
      </c>
      <c r="E15" s="65">
        <f>D15+4</f>
        <v>44857</v>
      </c>
      <c r="F15" s="13"/>
      <c r="G15" s="13">
        <f t="shared" si="32"/>
        <v>5</v>
      </c>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row>
    <row r="16" spans="1:99" s="3" customFormat="1" ht="30" customHeight="1" thickBot="1" x14ac:dyDescent="0.35">
      <c r="A16" s="35"/>
      <c r="B16" s="52" t="s">
        <v>48</v>
      </c>
      <c r="C16" s="45" t="s">
        <v>63</v>
      </c>
      <c r="D16" s="65">
        <f>D15+2</f>
        <v>44855</v>
      </c>
      <c r="E16" s="65">
        <f>D16+5</f>
        <v>44860</v>
      </c>
      <c r="F16" s="13"/>
      <c r="G16" s="13">
        <f t="shared" si="32"/>
        <v>6</v>
      </c>
      <c r="H16" s="21"/>
      <c r="I16" s="21"/>
      <c r="J16" s="21"/>
      <c r="K16" s="21"/>
      <c r="L16" s="21"/>
      <c r="M16" s="21"/>
      <c r="N16" s="21"/>
      <c r="O16" s="21"/>
      <c r="P16" s="21"/>
      <c r="Q16" s="21"/>
      <c r="R16" s="21"/>
      <c r="S16" s="21"/>
      <c r="T16" s="22"/>
      <c r="U16" s="22"/>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row>
    <row r="17" spans="1:99" s="3" customFormat="1" ht="30" customHeight="1" thickBot="1" x14ac:dyDescent="0.35">
      <c r="A17" s="35"/>
      <c r="B17" s="52" t="s">
        <v>50</v>
      </c>
      <c r="C17" s="45" t="s">
        <v>62</v>
      </c>
      <c r="D17" s="65">
        <f>E16</f>
        <v>44860</v>
      </c>
      <c r="E17" s="65">
        <f>D17+3</f>
        <v>44863</v>
      </c>
      <c r="F17" s="13"/>
      <c r="G17" s="13">
        <f t="shared" si="32"/>
        <v>4</v>
      </c>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row>
    <row r="18" spans="1:99" s="3" customFormat="1" ht="30" customHeight="1" thickBot="1" x14ac:dyDescent="0.35">
      <c r="A18" s="35"/>
      <c r="B18" s="52" t="s">
        <v>51</v>
      </c>
      <c r="C18" s="45" t="s">
        <v>40</v>
      </c>
      <c r="D18" s="65">
        <f>D17</f>
        <v>44860</v>
      </c>
      <c r="E18" s="65">
        <f>D18+2</f>
        <v>44862</v>
      </c>
      <c r="F18" s="13"/>
      <c r="G18" s="13">
        <f t="shared" si="32"/>
        <v>3</v>
      </c>
      <c r="H18" s="21"/>
      <c r="I18" s="21"/>
      <c r="J18" s="21"/>
      <c r="K18" s="21"/>
      <c r="L18" s="21"/>
      <c r="M18" s="21"/>
      <c r="N18" s="21"/>
      <c r="O18" s="21"/>
      <c r="P18" s="21"/>
      <c r="Q18" s="21"/>
      <c r="R18" s="21"/>
      <c r="S18" s="21"/>
      <c r="T18" s="21"/>
      <c r="U18" s="21"/>
      <c r="V18" s="21"/>
      <c r="W18" s="21"/>
      <c r="X18" s="22"/>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row>
    <row r="19" spans="1:99" s="3" customFormat="1" ht="30" customHeight="1" thickBot="1" x14ac:dyDescent="0.35">
      <c r="A19" s="35"/>
      <c r="B19" s="52" t="s">
        <v>52</v>
      </c>
      <c r="C19" s="45" t="s">
        <v>63</v>
      </c>
      <c r="D19" s="65">
        <f>D18</f>
        <v>44860</v>
      </c>
      <c r="E19" s="65">
        <f>D19+3</f>
        <v>44863</v>
      </c>
      <c r="F19" s="13"/>
      <c r="G19" s="13">
        <f t="shared" si="32"/>
        <v>4</v>
      </c>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row>
    <row r="20" spans="1:99" s="3" customFormat="1" ht="30" customHeight="1" thickBot="1" x14ac:dyDescent="0.35">
      <c r="A20" s="35" t="s">
        <v>11</v>
      </c>
      <c r="B20" s="16" t="s">
        <v>53</v>
      </c>
      <c r="C20" s="46"/>
      <c r="D20" s="66"/>
      <c r="E20" s="67"/>
      <c r="F20" s="13"/>
      <c r="G20" s="13" t="str">
        <f t="shared" si="32"/>
        <v/>
      </c>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row>
    <row r="21" spans="1:99" s="3" customFormat="1" ht="30" customHeight="1" thickBot="1" x14ac:dyDescent="0.35">
      <c r="A21" s="35"/>
      <c r="B21" s="53" t="s">
        <v>54</v>
      </c>
      <c r="C21" s="47" t="s">
        <v>40</v>
      </c>
      <c r="D21" s="68">
        <f>D9+15</f>
        <v>44863</v>
      </c>
      <c r="E21" s="68">
        <f>D21+5</f>
        <v>44868</v>
      </c>
      <c r="F21" s="13"/>
      <c r="G21" s="13">
        <f t="shared" si="32"/>
        <v>6</v>
      </c>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row>
    <row r="22" spans="1:99" s="3" customFormat="1" ht="30" customHeight="1" thickBot="1" x14ac:dyDescent="0.35">
      <c r="A22" s="35"/>
      <c r="B22" s="53" t="s">
        <v>64</v>
      </c>
      <c r="C22" s="47" t="s">
        <v>40</v>
      </c>
      <c r="D22" s="68">
        <f>E21+1</f>
        <v>44869</v>
      </c>
      <c r="E22" s="68">
        <f>D22+4</f>
        <v>44873</v>
      </c>
      <c r="F22" s="13"/>
      <c r="G22" s="13">
        <f t="shared" si="32"/>
        <v>5</v>
      </c>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row>
    <row r="23" spans="1:99" s="3" customFormat="1" ht="30" customHeight="1" thickBot="1" x14ac:dyDescent="0.35">
      <c r="A23" s="35"/>
      <c r="B23" s="53" t="s">
        <v>65</v>
      </c>
      <c r="C23" s="47" t="s">
        <v>62</v>
      </c>
      <c r="D23" s="68">
        <f>D22+5</f>
        <v>44874</v>
      </c>
      <c r="E23" s="68">
        <f>D23+5</f>
        <v>44879</v>
      </c>
      <c r="F23" s="13"/>
      <c r="G23" s="13">
        <f t="shared" si="32"/>
        <v>6</v>
      </c>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row>
    <row r="24" spans="1:99" s="3" customFormat="1" ht="30" customHeight="1" thickBot="1" x14ac:dyDescent="0.35">
      <c r="A24" s="35"/>
      <c r="B24" s="53" t="s">
        <v>66</v>
      </c>
      <c r="C24" s="47" t="s">
        <v>62</v>
      </c>
      <c r="D24" s="68">
        <f>E23+1</f>
        <v>44880</v>
      </c>
      <c r="E24" s="68">
        <f>D24+4</f>
        <v>44884</v>
      </c>
      <c r="F24" s="13"/>
      <c r="G24" s="13">
        <f t="shared" si="32"/>
        <v>5</v>
      </c>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row>
    <row r="25" spans="1:99" s="3" customFormat="1" ht="30" customHeight="1" thickBot="1" x14ac:dyDescent="0.35">
      <c r="A25" s="35"/>
      <c r="B25" s="53" t="s">
        <v>58</v>
      </c>
      <c r="C25" s="47" t="s">
        <v>62</v>
      </c>
      <c r="D25" s="68">
        <f>D23</f>
        <v>44874</v>
      </c>
      <c r="E25" s="68">
        <f>D25+4</f>
        <v>44878</v>
      </c>
      <c r="F25" s="13"/>
      <c r="G25" s="13">
        <f t="shared" si="32"/>
        <v>5</v>
      </c>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row>
    <row r="26" spans="1:99" s="3" customFormat="1" ht="30" customHeight="1" thickBot="1" x14ac:dyDescent="0.35">
      <c r="A26" s="35" t="s">
        <v>11</v>
      </c>
      <c r="B26" s="17" t="s">
        <v>59</v>
      </c>
      <c r="C26" s="48"/>
      <c r="D26" s="69"/>
      <c r="E26" s="70"/>
      <c r="F26" s="13"/>
      <c r="G26" s="13" t="str">
        <f t="shared" si="32"/>
        <v/>
      </c>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row>
    <row r="27" spans="1:99" s="3" customFormat="1" ht="30" customHeight="1" thickBot="1" x14ac:dyDescent="0.35">
      <c r="A27" s="35"/>
      <c r="B27" s="54" t="s">
        <v>67</v>
      </c>
      <c r="C27" s="49" t="s">
        <v>63</v>
      </c>
      <c r="D27" s="71" t="s">
        <v>22</v>
      </c>
      <c r="E27" s="71" t="s">
        <v>22</v>
      </c>
      <c r="F27" s="13"/>
      <c r="G27" s="13" t="e">
        <f t="shared" si="32"/>
        <v>#VALUE!</v>
      </c>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row>
    <row r="28" spans="1:99" s="3" customFormat="1" ht="30" customHeight="1" thickBot="1" x14ac:dyDescent="0.35">
      <c r="A28" s="35"/>
      <c r="B28" s="54" t="s">
        <v>60</v>
      </c>
      <c r="C28" s="49" t="s">
        <v>62</v>
      </c>
      <c r="D28" s="71" t="s">
        <v>22</v>
      </c>
      <c r="E28" s="71" t="s">
        <v>22</v>
      </c>
      <c r="F28" s="13"/>
      <c r="G28" s="13" t="e">
        <f t="shared" si="32"/>
        <v>#VALUE!</v>
      </c>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row>
    <row r="29" spans="1:99" s="3" customFormat="1" ht="30" customHeight="1" thickBot="1" x14ac:dyDescent="0.35">
      <c r="A29" s="35"/>
      <c r="B29" s="54" t="s">
        <v>61</v>
      </c>
      <c r="C29" s="49" t="s">
        <v>40</v>
      </c>
      <c r="D29" s="71" t="s">
        <v>22</v>
      </c>
      <c r="E29" s="71" t="s">
        <v>22</v>
      </c>
      <c r="F29" s="13"/>
      <c r="G29" s="13" t="e">
        <f t="shared" si="32"/>
        <v>#VALUE!</v>
      </c>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row>
    <row r="30" spans="1:99" s="3" customFormat="1" ht="30" customHeight="1" thickBot="1" x14ac:dyDescent="0.35">
      <c r="A30" s="35"/>
      <c r="B30" s="54" t="s">
        <v>15</v>
      </c>
      <c r="C30" s="49"/>
      <c r="D30" s="71" t="s">
        <v>22</v>
      </c>
      <c r="E30" s="71" t="s">
        <v>22</v>
      </c>
      <c r="F30" s="13"/>
      <c r="G30" s="13" t="e">
        <f t="shared" si="32"/>
        <v>#VALUE!</v>
      </c>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row>
    <row r="31" spans="1:99" s="3" customFormat="1" ht="30" customHeight="1" thickBot="1" x14ac:dyDescent="0.35">
      <c r="A31" s="35"/>
      <c r="B31" s="54" t="s">
        <v>16</v>
      </c>
      <c r="C31" s="49"/>
      <c r="D31" s="71" t="s">
        <v>22</v>
      </c>
      <c r="E31" s="71" t="s">
        <v>22</v>
      </c>
      <c r="F31" s="13"/>
      <c r="G31" s="13" t="e">
        <f t="shared" si="32"/>
        <v>#VALUE!</v>
      </c>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row>
    <row r="32" spans="1:99" s="3" customFormat="1" ht="30" customHeight="1" thickBot="1" x14ac:dyDescent="0.35">
      <c r="A32" s="35" t="s">
        <v>12</v>
      </c>
      <c r="B32" s="55"/>
      <c r="C32" s="50"/>
      <c r="D32" s="72"/>
      <c r="E32" s="72"/>
      <c r="F32" s="13"/>
      <c r="G32" s="13" t="str">
        <f t="shared" si="32"/>
        <v/>
      </c>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row>
    <row r="33" spans="1:99" s="3" customFormat="1" ht="30" customHeight="1" thickBot="1" x14ac:dyDescent="0.35">
      <c r="A33" s="36" t="s">
        <v>13</v>
      </c>
      <c r="B33" s="18" t="s">
        <v>17</v>
      </c>
      <c r="C33" s="19"/>
      <c r="D33" s="73"/>
      <c r="E33" s="74"/>
      <c r="F33" s="20"/>
      <c r="G33" s="20" t="str">
        <f t="shared" si="32"/>
        <v/>
      </c>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c r="BQ33" s="23"/>
      <c r="BR33" s="23"/>
      <c r="BS33" s="23"/>
      <c r="BT33" s="23"/>
      <c r="BU33" s="23"/>
      <c r="BV33" s="23"/>
      <c r="BW33" s="23"/>
      <c r="BX33" s="23"/>
      <c r="BY33" s="23"/>
      <c r="BZ33" s="23"/>
      <c r="CA33" s="23"/>
      <c r="CB33" s="23"/>
      <c r="CC33" s="23"/>
      <c r="CD33" s="23"/>
      <c r="CE33" s="23"/>
      <c r="CF33" s="23"/>
      <c r="CG33" s="23"/>
      <c r="CH33" s="23"/>
      <c r="CI33" s="23"/>
      <c r="CJ33" s="23"/>
      <c r="CK33" s="23"/>
      <c r="CL33" s="23"/>
      <c r="CM33" s="23"/>
      <c r="CN33" s="23"/>
      <c r="CO33" s="23"/>
      <c r="CP33" s="23"/>
      <c r="CQ33" s="23"/>
      <c r="CR33" s="23"/>
      <c r="CS33" s="23"/>
      <c r="CT33" s="23"/>
      <c r="CU33" s="23"/>
    </row>
    <row r="34" spans="1:99" ht="30" customHeight="1" x14ac:dyDescent="0.3">
      <c r="F34" s="6"/>
    </row>
    <row r="35" spans="1:99" ht="30" customHeight="1" x14ac:dyDescent="0.3">
      <c r="C35" s="11"/>
      <c r="E35" s="37"/>
    </row>
    <row r="36" spans="1:99" ht="30" customHeight="1" x14ac:dyDescent="0.3">
      <c r="C36" s="12"/>
    </row>
  </sheetData>
  <mergeCells count="14">
    <mergeCell ref="BM4:BS4"/>
    <mergeCell ref="BT4:BZ4"/>
    <mergeCell ref="CA4:CG4"/>
    <mergeCell ref="CH4:CN4"/>
    <mergeCell ref="CO4:CU4"/>
    <mergeCell ref="AJ4:AP4"/>
    <mergeCell ref="AQ4:AW4"/>
    <mergeCell ref="AX4:BD4"/>
    <mergeCell ref="BE4:BK4"/>
    <mergeCell ref="D3:E3"/>
    <mergeCell ref="H4:N4"/>
    <mergeCell ref="O4:U4"/>
    <mergeCell ref="V4:AB4"/>
    <mergeCell ref="AC4:AI4"/>
  </mergeCells>
  <conditionalFormatting sqref="H5:BK8 H10:BK33 H9:N9 Q9:BK9 BL5:BS33">
    <cfRule type="expression" dxfId="20" priority="45">
      <formula>AND(TODAY()&gt;=H$5,TODAY()&lt;I$5)</formula>
    </cfRule>
  </conditionalFormatting>
  <conditionalFormatting sqref="H7:BK8 H10:BK33 H9:N9 Q9:BK9 BL7:BS33">
    <cfRule type="expression" dxfId="19" priority="39">
      <formula>AND(début_tâche&lt;=H$5,ROUNDDOWN((fin_tâche-début_tâche+1)*avancement_tâche,0)+début_tâche-1&gt;=H$5)</formula>
    </cfRule>
    <cfRule type="expression" dxfId="18" priority="40" stopIfTrue="1">
      <formula>AND(fin_tâche&gt;=H$5,début_tâche&lt;I$5)</formula>
    </cfRule>
  </conditionalFormatting>
  <conditionalFormatting sqref="O9">
    <cfRule type="expression" dxfId="23" priority="47">
      <formula>AND(TODAY()&gt;=O$5,TODAY()&lt;P$5)</formula>
    </cfRule>
  </conditionalFormatting>
  <conditionalFormatting sqref="O9">
    <cfRule type="expression" dxfId="22" priority="50">
      <formula>AND(début_tâche&lt;=O$5,ROUNDDOWN((fin_tâche-début_tâche+1)*avancement_tâche,0)+début_tâche-1&gt;=O$5)</formula>
    </cfRule>
    <cfRule type="expression" dxfId="21" priority="51" stopIfTrue="1">
      <formula>AND(fin_tâche&gt;=O$5,début_tâche&lt;P$5)</formula>
    </cfRule>
  </conditionalFormatting>
  <conditionalFormatting sqref="BT5:BZ33">
    <cfRule type="expression" dxfId="11" priority="12">
      <formula>AND(TODAY()&gt;=BT$5,TODAY()&lt;BU$5)</formula>
    </cfRule>
  </conditionalFormatting>
  <conditionalFormatting sqref="BT7:BZ33">
    <cfRule type="expression" dxfId="10" priority="10">
      <formula>AND(début_tâche&lt;=BT$5,ROUNDDOWN((fin_tâche-début_tâche+1)*avancement_tâche,0)+début_tâche-1&gt;=BT$5)</formula>
    </cfRule>
    <cfRule type="expression" dxfId="9" priority="11" stopIfTrue="1">
      <formula>AND(fin_tâche&gt;=BT$5,début_tâche&lt;BU$5)</formula>
    </cfRule>
  </conditionalFormatting>
  <conditionalFormatting sqref="CA5:CG33">
    <cfRule type="expression" dxfId="8" priority="9">
      <formula>AND(TODAY()&gt;=CA$5,TODAY()&lt;CB$5)</formula>
    </cfRule>
  </conditionalFormatting>
  <conditionalFormatting sqref="CA7:CG33">
    <cfRule type="expression" dxfId="7" priority="7">
      <formula>AND(début_tâche&lt;=CA$5,ROUNDDOWN((fin_tâche-début_tâche+1)*avancement_tâche,0)+début_tâche-1&gt;=CA$5)</formula>
    </cfRule>
    <cfRule type="expression" dxfId="6" priority="8" stopIfTrue="1">
      <formula>AND(fin_tâche&gt;=CA$5,début_tâche&lt;CB$5)</formula>
    </cfRule>
  </conditionalFormatting>
  <conditionalFormatting sqref="CH5:CN33">
    <cfRule type="expression" dxfId="5" priority="6">
      <formula>AND(TODAY()&gt;=CH$5,TODAY()&lt;CI$5)</formula>
    </cfRule>
  </conditionalFormatting>
  <conditionalFormatting sqref="CH7:CN33">
    <cfRule type="expression" dxfId="4" priority="4">
      <formula>AND(début_tâche&lt;=CH$5,ROUNDDOWN((fin_tâche-début_tâche+1)*avancement_tâche,0)+début_tâche-1&gt;=CH$5)</formula>
    </cfRule>
    <cfRule type="expression" dxfId="3" priority="5" stopIfTrue="1">
      <formula>AND(fin_tâche&gt;=CH$5,début_tâche&lt;CI$5)</formula>
    </cfRule>
  </conditionalFormatting>
  <conditionalFormatting sqref="CO5:CU33">
    <cfRule type="expression" dxfId="2" priority="3">
      <formula>AND(TODAY()&gt;=CO$5,TODAY()&lt;CP$5)</formula>
    </cfRule>
  </conditionalFormatting>
  <conditionalFormatting sqref="CO7:CU33">
    <cfRule type="expression" dxfId="1" priority="1">
      <formula>AND(début_tâche&lt;=CO$5,ROUNDDOWN((fin_tâche-début_tâche+1)*avancement_tâche,0)+début_tâche-1&gt;=CO$5)</formula>
    </cfRule>
    <cfRule type="expression" dxfId="0" priority="2" stopIfTrue="1">
      <formula>AND(fin_tâche&gt;=CO$5,début_tâche&lt;CP$5)</formula>
    </cfRule>
  </conditionalFormatting>
  <dataValidations count="1">
    <dataValidation type="whole" operator="greaterThanOrEqual" allowBlank="1" showInputMessage="1" promptTitle="Semaine d’affichage" prompt="La modification de ce nombre entraînera la défilement du diagramme de Gantt." sqref="D4" xr:uid="{00000000-0002-0000-0000-000000000000}">
      <formula1>1</formula1>
    </dataValidation>
  </dataValidations>
  <hyperlinks>
    <hyperlink ref="H2" r:id="rId1" xr:uid="{00000000-0004-0000-0000-000000000000}"/>
    <hyperlink ref="H1" r:id="rId2" xr:uid="{00000000-0004-0000-0000-000001000000}"/>
  </hyperlinks>
  <printOptions horizontalCentered="1"/>
  <pageMargins left="0.35" right="0.35" top="0.35" bottom="0.5" header="0.3" footer="0.3"/>
  <pageSetup paperSize="9" scale="59" fitToHeight="0" orientation="landscape" r:id="rId3"/>
  <headerFooter differentFirst="1" scaleWithDoc="0">
    <oddFooter>Page &amp;P of &amp;N</oddFooter>
  </headerFooter>
  <rowBreaks count="1" manualBreakCount="1">
    <brk id="32" max="16383" man="1"/>
  </rowBreaks>
  <colBreaks count="1" manualBreakCount="1">
    <brk id="2" max="1048575" man="1"/>
  </colBreaks>
  <ignoredErrors>
    <ignoredError sqref="E18 E22:E23 D23"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09375" defaultRowHeight="13.8" x14ac:dyDescent="0.3"/>
  <cols>
    <col min="1" max="1" width="90.6640625" style="25" customWidth="1"/>
    <col min="2" max="16384" width="9.109375" style="2"/>
  </cols>
  <sheetData>
    <row r="1" spans="1:2" ht="46.5" customHeight="1" x14ac:dyDescent="0.3"/>
    <row r="2" spans="1:2" s="27" customFormat="1" ht="15.6" x14ac:dyDescent="0.3">
      <c r="A2" s="26" t="s">
        <v>25</v>
      </c>
      <c r="B2" s="26"/>
    </row>
    <row r="3" spans="1:2" s="31" customFormat="1" ht="27" customHeight="1" x14ac:dyDescent="0.3">
      <c r="A3" s="59" t="s">
        <v>26</v>
      </c>
      <c r="B3" s="32"/>
    </row>
    <row r="4" spans="1:2" s="28" customFormat="1" ht="25.8" x14ac:dyDescent="0.5">
      <c r="A4" s="29" t="s">
        <v>27</v>
      </c>
    </row>
    <row r="5" spans="1:2" ht="74.099999999999994" customHeight="1" x14ac:dyDescent="0.3">
      <c r="A5" s="30" t="s">
        <v>28</v>
      </c>
    </row>
    <row r="6" spans="1:2" ht="26.25" customHeight="1" x14ac:dyDescent="0.3">
      <c r="A6" s="29" t="s">
        <v>29</v>
      </c>
    </row>
    <row r="7" spans="1:2" s="25" customFormat="1" ht="204.9" customHeight="1" x14ac:dyDescent="0.3">
      <c r="A7" s="34" t="s">
        <v>30</v>
      </c>
    </row>
    <row r="8" spans="1:2" s="28" customFormat="1" ht="25.8" x14ac:dyDescent="0.5">
      <c r="A8" s="29" t="s">
        <v>31</v>
      </c>
    </row>
    <row r="9" spans="1:2" ht="57.6" x14ac:dyDescent="0.3">
      <c r="A9" s="30" t="s">
        <v>32</v>
      </c>
    </row>
    <row r="10" spans="1:2" s="25" customFormat="1" ht="27.9" customHeight="1" x14ac:dyDescent="0.3">
      <c r="A10" s="33" t="s">
        <v>33</v>
      </c>
    </row>
    <row r="11" spans="1:2" s="28" customFormat="1" ht="25.8" x14ac:dyDescent="0.5">
      <c r="A11" s="29" t="s">
        <v>34</v>
      </c>
    </row>
    <row r="12" spans="1:2" ht="28.8" x14ac:dyDescent="0.3">
      <c r="A12" s="30" t="s">
        <v>35</v>
      </c>
    </row>
    <row r="13" spans="1:2" s="25" customFormat="1" ht="27.9" customHeight="1" x14ac:dyDescent="0.3">
      <c r="A13" s="33" t="s">
        <v>36</v>
      </c>
    </row>
    <row r="14" spans="1:2" s="28" customFormat="1" ht="25.8" x14ac:dyDescent="0.5">
      <c r="A14" s="29" t="s">
        <v>37</v>
      </c>
    </row>
    <row r="15" spans="1:2" ht="88.5" customHeight="1" x14ac:dyDescent="0.3">
      <c r="A15" s="30" t="s">
        <v>38</v>
      </c>
    </row>
    <row r="16" spans="1:2" ht="96.75" customHeight="1" x14ac:dyDescent="0.3">
      <c r="A16" s="30" t="s">
        <v>39</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scale="94"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Feuilles de calcul</vt:lpstr>
      </vt:variant>
      <vt:variant>
        <vt:i4>2</vt:i4>
      </vt:variant>
      <vt:variant>
        <vt:lpstr>Plages nommées</vt:lpstr>
      </vt:variant>
      <vt:variant>
        <vt:i4>5</vt:i4>
      </vt:variant>
    </vt:vector>
  </HeadingPairs>
  <TitlesOfParts>
    <vt:vector size="7" baseType="lpstr">
      <vt:lpstr>PlanningProjet</vt:lpstr>
      <vt:lpstr>À propos de</vt:lpstr>
      <vt:lpstr>Début_Projet</vt:lpstr>
      <vt:lpstr>PlanningProjet!début_tâche</vt:lpstr>
      <vt:lpstr>PlanningProjet!fin_tâche</vt:lpstr>
      <vt:lpstr>PlanningProjet!Impression_des_titres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2022-10-07T09:31:53Z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