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07"/>
  <workbookPr defaultThemeVersion="166925"/>
  <mc:AlternateContent xmlns:mc="http://schemas.openxmlformats.org/markup-compatibility/2006">
    <mc:Choice Requires="x15">
      <x15ac:absPath xmlns:x15ac="http://schemas.microsoft.com/office/spreadsheetml/2010/11/ac" url="https://ucd-my.sharepoint.com/personal/ronan_hearne_ucdconnect_ie/Documents/0.1 Current Year/5th Year/Project/0.04 Radiomics Approach/0.4 Clinical Data Processing/0.2 Data/"/>
    </mc:Choice>
  </mc:AlternateContent>
  <xr:revisionPtr revIDLastSave="0" documentId="8_{9110D1F6-75A2-44ED-B75D-8104A6974CFF}" xr6:coauthVersionLast="46" xr6:coauthVersionMax="46" xr10:uidLastSave="{00000000-0000-0000-0000-000000000000}"/>
  <bookViews>
    <workbookView xWindow="-120" yWindow="-120" windowWidth="51840" windowHeight="21840" firstSheet="3" activeTab="3" xr2:uid="{D78F4E3B-1181-461E-ADCC-F25183571D04}"/>
  </bookViews>
  <sheets>
    <sheet name="Summary" sheetId="9" r:id="rId1"/>
    <sheet name="Definitions" sheetId="10" r:id="rId2"/>
    <sheet name="Combined Dataset" sheetId="6" r:id="rId3"/>
    <sheet name="Tonsil Cases" sheetId="12" r:id="rId4"/>
    <sheet name="Masked_Images" sheetId="15" r:id="rId5"/>
    <sheet name="Sheet1" sheetId="14" r:id="rId6"/>
    <sheet name="uiowa_clinical_data_batch1_aug2" sheetId="1" r:id="rId7"/>
    <sheet name="uiowa_clinical_data_batch2_aug2" sheetId="2" r:id="rId8"/>
    <sheet name="Column Corrections" sheetId="4" r:id="rId9"/>
    <sheet name="Kutools_Chart" sheetId="13" state="hidden" r:id="rId10"/>
  </sheets>
  <definedNames>
    <definedName name="_xlcn.WorksheetConnection_Batch_01andBatch_02ClinicalData_aug2420201.xlsxAppend11" hidden="1">Append1[]</definedName>
    <definedName name="ExternalData_1" localSheetId="2" hidden="1">'Combined Dataset'!$A$1:$DA$279</definedName>
    <definedName name="ExternalData_1" localSheetId="4" hidden="1">Masked_Images!$A$1:$C$74</definedName>
    <definedName name="ExternalData_2" localSheetId="3" hidden="1">'Tonsil Cases'!$A$3:$DC$85</definedName>
    <definedName name="Slicer_Final_Site">#N/A</definedName>
  </definedNames>
  <calcPr calcId="191028"/>
  <pivotCaches>
    <pivotCache cacheId="0" r:id="rId11"/>
    <pivotCache cacheId="1" r:id="rId12"/>
  </pivotCaches>
  <extLst>
    <ext xmlns:x14="http://schemas.microsoft.com/office/spreadsheetml/2009/9/main" uri="{876F7934-8845-4945-9796-88D515C7AA90}">
      <x14:pivotCaches>
        <pivotCache cacheId="2"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841E416B-1EF1-43b6-AB56-02D37102CBD5}">
      <x15:pivotCaches>
        <pivotCache cacheId="3" r:id="rId15"/>
      </x15:pivotCaches>
    </ext>
    <ext xmlns:x15="http://schemas.microsoft.com/office/spreadsheetml/2010/11/main" uri="{983426D0-5260-488c-9760-48F4B6AC55F4}">
      <x15:pivotTableReferences>
        <x15:pivotTableReference r:id="rId16"/>
      </x15:pivotTableReferences>
    </ext>
    <ext xmlns:x15="http://schemas.microsoft.com/office/spreadsheetml/2010/11/main" uri="{FCE2AD5D-F65C-4FA6-A056-5C36A1767C68}">
      <x15:dataModel>
        <x15:modelTables>
          <x15:modelTable id="Batch1_25c07854-0fda-47a2-9aea-c5e21a0c86a9" name="Batch1" connection="Query - Batch1"/>
          <x15:modelTable id="Batch2_ab92c85d-ee85-42ec-9bca-105a6e973f5f" name="Batch2" connection="Query - Batch2"/>
          <x15:modelTable id="Append1" name="Append1" connection="WorksheetConnection_Batch_01 and Batch_02 Clinical Data_aug242020 (1).xlsx!Append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5" i="12" l="1"/>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5" i="12"/>
  <c r="C44" i="12"/>
  <c r="C43" i="12"/>
  <c r="C42" i="12"/>
  <c r="C41" i="12"/>
  <c r="C40" i="12"/>
  <c r="C39" i="12"/>
  <c r="C37" i="12"/>
  <c r="C34" i="12"/>
  <c r="C33" i="12"/>
  <c r="C32" i="12"/>
  <c r="C31" i="12"/>
  <c r="C30" i="12"/>
  <c r="C29" i="12"/>
  <c r="C27" i="12"/>
  <c r="C26" i="12"/>
  <c r="C25" i="12"/>
  <c r="C24" i="12"/>
  <c r="C23" i="12"/>
  <c r="C22" i="12"/>
  <c r="C21" i="12"/>
  <c r="C20" i="12"/>
  <c r="C19" i="12"/>
  <c r="C18" i="12"/>
  <c r="C17" i="12"/>
  <c r="C16" i="12"/>
  <c r="C15" i="12"/>
  <c r="C13" i="12"/>
  <c r="C12" i="12"/>
  <c r="C11" i="12"/>
  <c r="C10" i="12"/>
  <c r="C9" i="12"/>
  <c r="C8" i="12"/>
  <c r="C7" i="12"/>
  <c r="C4" i="12"/>
  <c r="C5" i="12"/>
  <c r="C6" i="12"/>
  <c r="C14" i="12"/>
  <c r="C28" i="12"/>
  <c r="C35" i="12"/>
  <c r="C36" i="12"/>
  <c r="C38" i="12"/>
  <c r="C46" i="12"/>
  <c r="C47" i="12"/>
  <c r="DF10" i="12"/>
  <c r="DG10" i="12" s="1"/>
  <c r="DF5" i="12"/>
  <c r="DG5" i="12" s="1"/>
  <c r="DF6" i="12"/>
  <c r="DG6" i="12" s="1"/>
  <c r="DF11" i="12"/>
  <c r="DG11" i="12" s="1"/>
  <c r="DF25" i="12"/>
  <c r="DG25" i="12" s="1"/>
  <c r="DF26" i="12"/>
  <c r="DG26" i="12" s="1"/>
  <c r="DF33" i="12"/>
  <c r="DG33" i="12" s="1"/>
  <c r="DF37" i="12"/>
  <c r="DG37" i="12" s="1"/>
  <c r="DF59" i="12"/>
  <c r="DG59" i="12" s="1"/>
  <c r="DF70" i="12"/>
  <c r="DG70" i="12" s="1"/>
  <c r="DF14" i="12"/>
  <c r="DG14" i="12" s="1"/>
  <c r="DF79" i="12"/>
  <c r="DG79" i="12" s="1"/>
  <c r="DF4" i="12"/>
  <c r="DG4" i="12" s="1"/>
  <c r="DF7" i="12"/>
  <c r="DG7" i="12" s="1"/>
  <c r="DF8" i="12"/>
  <c r="DG8" i="12" s="1"/>
  <c r="DF9" i="12"/>
  <c r="DG9" i="12" s="1"/>
  <c r="DF12" i="12"/>
  <c r="DG12" i="12" s="1"/>
  <c r="DF13" i="12"/>
  <c r="DG13" i="12" s="1"/>
  <c r="DF15" i="12"/>
  <c r="DG15" i="12" s="1"/>
  <c r="DF16" i="12"/>
  <c r="DG16" i="12" s="1"/>
  <c r="DF17" i="12"/>
  <c r="DG17" i="12" s="1"/>
  <c r="DF18" i="12"/>
  <c r="DG18" i="12" s="1"/>
  <c r="DF19" i="12"/>
  <c r="DG19" i="12" s="1"/>
  <c r="DF20" i="12"/>
  <c r="DG20" i="12" s="1"/>
  <c r="DF28" i="12"/>
  <c r="DG28" i="12" s="1"/>
  <c r="DF21" i="12"/>
  <c r="DG21" i="12" s="1"/>
  <c r="DF22" i="12"/>
  <c r="DG22" i="12" s="1"/>
  <c r="DF23" i="12"/>
  <c r="DG23" i="12" s="1"/>
  <c r="DF24" i="12"/>
  <c r="DG24" i="12" s="1"/>
  <c r="DF27" i="12"/>
  <c r="DG27" i="12" s="1"/>
  <c r="DF29" i="12"/>
  <c r="DG29" i="12" s="1"/>
  <c r="DF35" i="12"/>
  <c r="DG35" i="12" s="1"/>
  <c r="DF36" i="12"/>
  <c r="DG36" i="12" s="1"/>
  <c r="DF30" i="12"/>
  <c r="DG30" i="12" s="1"/>
  <c r="DF38" i="12"/>
  <c r="DG38" i="12" s="1"/>
  <c r="DF31" i="12"/>
  <c r="DG31" i="12" s="1"/>
  <c r="DF32" i="12"/>
  <c r="DG32" i="12" s="1"/>
  <c r="DF34" i="12"/>
  <c r="DG34" i="12" s="1"/>
  <c r="DF39" i="12"/>
  <c r="DG39" i="12" s="1"/>
  <c r="DF40" i="12"/>
  <c r="DG40" i="12" s="1"/>
  <c r="DF41" i="12"/>
  <c r="DG41" i="12" s="1"/>
  <c r="DF42" i="12"/>
  <c r="DG42" i="12" s="1"/>
  <c r="DF46" i="12"/>
  <c r="DG46" i="12" s="1"/>
  <c r="DF47" i="12"/>
  <c r="DG47" i="12" s="1"/>
  <c r="DF43" i="12"/>
  <c r="DG43" i="12" s="1"/>
  <c r="DF44" i="12"/>
  <c r="DG44" i="12" s="1"/>
  <c r="DF45" i="12"/>
  <c r="DG45" i="12" s="1"/>
  <c r="DF48" i="12"/>
  <c r="DG48" i="12" s="1"/>
  <c r="DF49" i="12"/>
  <c r="DG49" i="12" s="1"/>
  <c r="DF50" i="12"/>
  <c r="DG50" i="12" s="1"/>
  <c r="DF51" i="12"/>
  <c r="DG51" i="12" s="1"/>
  <c r="DF52" i="12"/>
  <c r="DG52" i="12" s="1"/>
  <c r="DF53" i="12"/>
  <c r="DG53" i="12" s="1"/>
  <c r="DF54" i="12"/>
  <c r="DG54" i="12" s="1"/>
  <c r="DF55" i="12"/>
  <c r="DG55" i="12" s="1"/>
  <c r="DF56" i="12"/>
  <c r="DG56" i="12" s="1"/>
  <c r="DF57" i="12"/>
  <c r="DG57" i="12" s="1"/>
  <c r="DF58" i="12"/>
  <c r="DG58" i="12" s="1"/>
  <c r="DF60" i="12"/>
  <c r="DG60" i="12" s="1"/>
  <c r="DF61" i="12"/>
  <c r="DG61" i="12" s="1"/>
  <c r="DF62" i="12"/>
  <c r="DG62" i="12" s="1"/>
  <c r="DF63" i="12"/>
  <c r="DG63" i="12" s="1"/>
  <c r="DF64" i="12"/>
  <c r="DG64" i="12" s="1"/>
  <c r="DF65" i="12"/>
  <c r="DG65" i="12" s="1"/>
  <c r="DF66" i="12"/>
  <c r="DG66" i="12" s="1"/>
  <c r="DF67" i="12"/>
  <c r="DG67" i="12" s="1"/>
  <c r="DF68" i="12"/>
  <c r="DG68" i="12" s="1"/>
  <c r="DF69" i="12"/>
  <c r="DG69" i="12" s="1"/>
  <c r="DF71" i="12"/>
  <c r="DG71" i="12" s="1"/>
  <c r="DF72" i="12"/>
  <c r="DG72" i="12" s="1"/>
  <c r="DF73" i="12"/>
  <c r="DG73" i="12" s="1"/>
  <c r="DF74" i="12"/>
  <c r="DG74" i="12" s="1"/>
  <c r="DF75" i="12"/>
  <c r="DG75" i="12" s="1"/>
  <c r="DF76" i="12"/>
  <c r="DG76" i="12" s="1"/>
  <c r="DF77" i="12"/>
  <c r="DG77" i="12" s="1"/>
  <c r="DF78" i="12"/>
  <c r="DG78" i="12" s="1"/>
  <c r="DF80" i="12"/>
  <c r="DG80" i="12" s="1"/>
  <c r="DF81" i="12"/>
  <c r="DG81" i="12" s="1"/>
  <c r="DF82" i="12"/>
  <c r="DG82" i="12" s="1"/>
  <c r="DF83" i="12"/>
  <c r="DG83" i="12" s="1"/>
  <c r="DF84" i="12"/>
  <c r="DG84" i="12" s="1"/>
  <c r="DF85" i="12"/>
  <c r="DG85" i="12" s="1"/>
  <c r="DL2" i="12"/>
  <c r="A3" i="13" s="1"/>
  <c r="B3" i="13" s="1"/>
  <c r="DD4" i="12"/>
  <c r="DD5" i="12"/>
  <c r="DD6" i="12"/>
  <c r="DD7" i="12"/>
  <c r="DD8" i="12"/>
  <c r="DD9" i="12"/>
  <c r="DD10" i="12"/>
  <c r="DD11" i="12"/>
  <c r="DD12" i="12"/>
  <c r="DD13" i="12"/>
  <c r="DD14" i="12"/>
  <c r="DD15" i="12"/>
  <c r="DD16" i="12"/>
  <c r="DD17" i="12"/>
  <c r="DD18" i="12"/>
  <c r="DD19" i="12"/>
  <c r="DD20" i="12"/>
  <c r="DD21" i="12"/>
  <c r="DD22" i="12"/>
  <c r="DD23" i="12"/>
  <c r="DD24" i="12"/>
  <c r="DD25" i="12"/>
  <c r="DD26" i="12"/>
  <c r="DD27" i="12"/>
  <c r="DD28" i="12"/>
  <c r="DD29" i="12"/>
  <c r="DD30" i="12"/>
  <c r="DD31" i="12"/>
  <c r="DD32" i="12"/>
  <c r="DD33" i="12"/>
  <c r="DD34" i="12"/>
  <c r="DD35" i="12"/>
  <c r="DD36" i="12"/>
  <c r="DD37" i="12"/>
  <c r="DD38" i="12"/>
  <c r="DD39" i="12"/>
  <c r="DD40" i="12"/>
  <c r="DD41" i="12"/>
  <c r="DD42" i="12"/>
  <c r="DD43" i="12"/>
  <c r="DD44" i="12"/>
  <c r="DD45" i="12"/>
  <c r="DD46" i="12"/>
  <c r="DD47" i="12"/>
  <c r="DD48" i="12"/>
  <c r="DD49" i="12"/>
  <c r="DD50" i="12"/>
  <c r="DD51" i="12"/>
  <c r="DD52" i="12"/>
  <c r="DD53" i="12"/>
  <c r="DD54" i="12"/>
  <c r="DD55" i="12"/>
  <c r="DD56" i="12"/>
  <c r="DD57" i="12"/>
  <c r="DD58" i="12"/>
  <c r="DD59" i="12"/>
  <c r="DD60" i="12"/>
  <c r="DD61" i="12"/>
  <c r="DD62" i="12"/>
  <c r="DD63" i="12"/>
  <c r="DD64" i="12"/>
  <c r="DD65" i="12"/>
  <c r="DD66" i="12"/>
  <c r="DD67" i="12"/>
  <c r="DD68" i="12"/>
  <c r="DD69" i="12"/>
  <c r="DD70" i="12"/>
  <c r="DD71" i="12"/>
  <c r="DD72" i="12"/>
  <c r="DD73" i="12"/>
  <c r="DD74" i="12"/>
  <c r="DD75" i="12"/>
  <c r="DD76" i="12"/>
  <c r="DD77" i="12"/>
  <c r="DD78" i="12"/>
  <c r="DD79" i="12"/>
  <c r="DD80" i="12"/>
  <c r="DD81" i="12"/>
  <c r="DD82" i="12"/>
  <c r="DD83" i="12"/>
  <c r="DD84" i="12"/>
  <c r="DD85" i="12"/>
  <c r="DK2" i="12"/>
  <c r="A1" i="13" s="1"/>
  <c r="B1" i="13" s="1"/>
  <c r="DC2" i="12"/>
  <c r="DB2" i="12"/>
  <c r="DI2" i="12"/>
  <c r="DH2" i="12"/>
  <c r="DB102" i="6"/>
  <c r="DB116" i="6"/>
  <c r="DB10" i="6"/>
  <c r="DB53" i="6"/>
  <c r="DB121" i="6"/>
  <c r="DB37" i="6"/>
  <c r="DB88" i="6"/>
  <c r="DB101" i="6"/>
  <c r="DB56" i="6"/>
  <c r="DB36" i="6"/>
  <c r="DB143" i="6"/>
  <c r="DB74" i="6"/>
  <c r="DB136" i="6"/>
  <c r="DB153" i="6"/>
  <c r="DB135" i="6"/>
  <c r="DB157" i="6"/>
  <c r="DB34" i="6"/>
  <c r="DB84" i="6"/>
  <c r="DB130" i="6"/>
  <c r="DB57" i="6"/>
  <c r="DB98" i="6"/>
  <c r="DB60" i="6"/>
  <c r="DB155" i="6"/>
  <c r="DB92" i="6"/>
  <c r="DB150" i="6"/>
  <c r="DB8" i="6"/>
  <c r="DB24" i="6"/>
  <c r="DB278" i="6"/>
  <c r="DB131" i="6"/>
  <c r="DB75" i="6"/>
  <c r="DB19" i="6"/>
  <c r="DB28" i="6"/>
  <c r="DB33" i="6"/>
  <c r="DB83" i="6"/>
  <c r="DB105" i="6"/>
  <c r="DB123" i="6"/>
  <c r="DB3" i="6"/>
  <c r="DB99" i="6"/>
  <c r="DB21" i="6"/>
  <c r="DB125" i="6"/>
  <c r="DB63" i="6"/>
  <c r="DB59" i="6"/>
  <c r="DB70" i="6"/>
  <c r="DB55" i="6"/>
  <c r="DB142" i="6"/>
  <c r="DB31" i="6"/>
  <c r="DB156" i="6"/>
  <c r="DB16" i="6"/>
  <c r="DB29" i="6"/>
  <c r="DB263" i="6"/>
  <c r="DB144" i="6"/>
  <c r="DB62" i="6"/>
  <c r="DB110" i="6"/>
  <c r="DB133" i="6"/>
  <c r="DB49" i="6"/>
  <c r="DB103" i="6"/>
  <c r="DB96" i="6"/>
  <c r="DB91" i="6"/>
  <c r="DB87" i="6"/>
  <c r="DB120" i="6"/>
  <c r="DB145" i="6"/>
  <c r="DB89" i="6"/>
  <c r="DB72" i="6"/>
  <c r="DB40" i="6"/>
  <c r="DB122" i="6"/>
  <c r="DB151" i="6"/>
  <c r="DB69" i="6"/>
  <c r="DB118" i="6"/>
  <c r="DB90" i="6"/>
  <c r="DB109" i="6"/>
  <c r="DB43" i="6"/>
  <c r="DB76" i="6"/>
  <c r="DB23" i="6"/>
  <c r="DB137" i="6"/>
  <c r="DB138" i="6"/>
  <c r="DB111" i="6"/>
  <c r="DB108" i="6"/>
  <c r="DB14" i="6"/>
  <c r="DB95" i="6"/>
  <c r="DB132" i="6"/>
  <c r="DB77" i="6"/>
  <c r="DB82" i="6"/>
  <c r="DB141" i="6"/>
  <c r="DB97" i="6"/>
  <c r="DB119" i="6"/>
  <c r="DB113" i="6"/>
  <c r="DB51" i="6"/>
  <c r="DB73" i="6"/>
  <c r="DB115" i="6"/>
  <c r="DB78" i="6"/>
  <c r="DB93" i="6"/>
  <c r="DB47" i="6"/>
  <c r="DB61" i="6"/>
  <c r="DB104" i="6"/>
  <c r="DB106" i="6"/>
  <c r="DB5" i="6"/>
  <c r="DB66" i="6"/>
  <c r="DB152" i="6"/>
  <c r="DB80" i="6"/>
  <c r="DB139" i="6"/>
  <c r="DB134" i="6"/>
  <c r="DB50" i="6"/>
  <c r="DB146" i="6"/>
  <c r="DB128" i="6"/>
  <c r="DB147" i="6"/>
  <c r="DB86" i="6"/>
  <c r="DB4" i="6"/>
  <c r="DB269" i="6"/>
  <c r="DB9" i="6"/>
  <c r="DB11" i="6"/>
  <c r="DB12" i="6"/>
  <c r="DB13" i="6"/>
  <c r="DB15" i="6"/>
  <c r="DB18" i="6"/>
  <c r="DB20" i="6"/>
  <c r="DB22" i="6"/>
  <c r="DB27" i="6"/>
  <c r="DB30" i="6"/>
  <c r="DB32" i="6"/>
  <c r="DB35" i="6"/>
  <c r="DB38" i="6"/>
  <c r="DB2" i="6"/>
  <c r="DB41" i="6"/>
  <c r="DB42" i="6"/>
  <c r="DB45" i="6"/>
  <c r="DB46" i="6"/>
  <c r="DB48" i="6"/>
  <c r="DB275" i="6"/>
  <c r="DB52" i="6"/>
  <c r="DB54" i="6"/>
  <c r="DB58" i="6"/>
  <c r="DB64" i="6"/>
  <c r="DB65" i="6"/>
  <c r="DB67" i="6"/>
  <c r="DB68" i="6"/>
  <c r="DB71" i="6"/>
  <c r="DB79" i="6"/>
  <c r="DB81" i="6"/>
  <c r="DB85" i="6"/>
  <c r="DB6" i="6"/>
  <c r="DB94" i="6"/>
  <c r="DB100" i="6"/>
  <c r="DB7" i="6"/>
  <c r="DB107" i="6"/>
  <c r="DB112" i="6"/>
  <c r="DB114" i="6"/>
  <c r="DB117" i="6"/>
  <c r="DB276" i="6"/>
  <c r="DB124" i="6"/>
  <c r="DB126" i="6"/>
  <c r="DB127" i="6"/>
  <c r="DB129" i="6"/>
  <c r="DB17" i="6"/>
  <c r="DB140" i="6"/>
  <c r="DB277" i="6"/>
  <c r="DB25" i="6"/>
  <c r="DB207" i="6"/>
  <c r="DB224" i="6"/>
  <c r="DB259" i="6"/>
  <c r="DB215" i="6"/>
  <c r="DB244" i="6"/>
  <c r="DB262" i="6"/>
  <c r="DB204" i="6"/>
  <c r="DB233" i="6"/>
  <c r="DB216" i="6"/>
  <c r="DB221" i="6"/>
  <c r="DB256" i="6"/>
  <c r="DB235" i="6"/>
  <c r="DB226" i="6"/>
  <c r="DB229" i="6"/>
  <c r="DB243" i="6"/>
  <c r="DB197" i="6"/>
  <c r="DB249" i="6"/>
  <c r="DB228" i="6"/>
  <c r="DB230" i="6"/>
  <c r="DB234" i="6"/>
  <c r="DB237" i="6"/>
  <c r="DB247" i="6"/>
  <c r="DB236" i="6"/>
  <c r="DB265" i="6"/>
  <c r="DB222" i="6"/>
  <c r="DB240" i="6"/>
  <c r="DB231" i="6"/>
  <c r="DB220" i="6"/>
  <c r="DB257" i="6"/>
  <c r="DB267" i="6"/>
  <c r="DB238" i="6"/>
  <c r="DB192" i="6"/>
  <c r="DB273" i="6"/>
  <c r="DB190" i="6"/>
  <c r="DB170" i="6"/>
  <c r="DB242" i="6"/>
  <c r="DB213" i="6"/>
  <c r="DB205" i="6"/>
  <c r="DB253" i="6"/>
  <c r="DB246" i="6"/>
  <c r="DB214" i="6"/>
  <c r="DB211" i="6"/>
  <c r="DB184" i="6"/>
  <c r="DB169" i="6"/>
  <c r="DB217" i="6"/>
  <c r="DB154" i="6"/>
  <c r="DB219" i="6"/>
  <c r="DB239" i="6"/>
  <c r="DB279" i="6"/>
  <c r="DB274" i="6"/>
  <c r="DB209" i="6"/>
  <c r="DB212" i="6"/>
  <c r="DB252" i="6"/>
  <c r="DB232" i="6"/>
  <c r="DB188" i="6"/>
  <c r="DB260" i="6"/>
  <c r="DB261" i="6"/>
  <c r="DB248" i="6"/>
  <c r="DB177" i="6"/>
  <c r="DB206" i="6"/>
  <c r="DB218" i="6"/>
  <c r="DB270" i="6"/>
  <c r="DB251" i="6"/>
  <c r="DB208" i="6"/>
  <c r="DB227" i="6"/>
  <c r="DB241" i="6"/>
  <c r="DB255" i="6"/>
  <c r="DB210" i="6"/>
  <c r="DB254" i="6"/>
  <c r="DB223" i="6"/>
  <c r="DB266" i="6"/>
  <c r="DB268" i="6"/>
  <c r="DB225" i="6"/>
  <c r="DB44" i="6"/>
  <c r="DB196" i="6"/>
  <c r="DB39" i="6"/>
  <c r="DB26" i="6"/>
  <c r="DB175" i="6"/>
  <c r="DB162" i="6"/>
  <c r="DB161" i="6"/>
  <c r="DB191" i="6"/>
  <c r="DB179" i="6"/>
  <c r="DB171" i="6"/>
  <c r="DB185" i="6"/>
  <c r="DB176" i="6"/>
  <c r="DB160" i="6"/>
  <c r="DB164" i="6"/>
  <c r="DB199" i="6"/>
  <c r="DB148" i="6"/>
  <c r="DB187" i="6"/>
  <c r="DB200" i="6"/>
  <c r="DB178" i="6"/>
  <c r="DB183" i="6"/>
  <c r="DB180" i="6"/>
  <c r="DB193" i="6"/>
  <c r="DB245" i="6"/>
  <c r="DB166" i="6"/>
  <c r="DB159" i="6"/>
  <c r="DB174" i="6"/>
  <c r="DB163" i="6"/>
  <c r="DB158" i="6"/>
  <c r="DB173" i="6"/>
  <c r="DB272" i="6"/>
  <c r="DB186" i="6"/>
  <c r="DB149" i="6"/>
  <c r="DB195" i="6"/>
  <c r="DB172" i="6"/>
  <c r="DB194" i="6"/>
  <c r="DB258" i="6"/>
  <c r="DB168" i="6"/>
  <c r="DB181" i="6"/>
  <c r="DB264" i="6"/>
  <c r="DB201" i="6"/>
  <c r="DB250" i="6"/>
  <c r="DB182" i="6"/>
  <c r="DB198" i="6"/>
  <c r="DB167" i="6"/>
  <c r="DB271" i="6"/>
  <c r="DB203" i="6"/>
  <c r="DB189" i="6"/>
  <c r="DB165" i="6"/>
  <c r="DB202" i="6"/>
  <c r="DA3" i="2"/>
  <c r="DA4" i="2"/>
  <c r="DA5" i="2"/>
  <c r="DA6" i="2"/>
  <c r="DA7" i="2"/>
  <c r="DA8" i="2"/>
  <c r="DA9" i="2"/>
  <c r="DA10" i="2"/>
  <c r="DA11" i="2"/>
  <c r="DA12" i="2"/>
  <c r="DA13" i="2"/>
  <c r="DA14" i="2"/>
  <c r="DA15" i="2"/>
  <c r="DA16" i="2"/>
  <c r="DA17" i="2"/>
  <c r="DA18" i="2"/>
  <c r="DA19" i="2"/>
  <c r="DA20" i="2"/>
  <c r="DA21" i="2"/>
  <c r="DA22" i="2"/>
  <c r="DA23" i="2"/>
  <c r="DA24" i="2"/>
  <c r="DA25" i="2"/>
  <c r="DA26" i="2"/>
  <c r="DA27" i="2"/>
  <c r="DA28" i="2"/>
  <c r="DA29" i="2"/>
  <c r="DA30" i="2"/>
  <c r="DA31" i="2"/>
  <c r="DA32" i="2"/>
  <c r="DA33" i="2"/>
  <c r="DA34" i="2"/>
  <c r="DA35" i="2"/>
  <c r="DA36" i="2"/>
  <c r="DA37" i="2"/>
  <c r="DA38" i="2"/>
  <c r="DA39" i="2"/>
  <c r="DA40" i="2"/>
  <c r="DA41" i="2"/>
  <c r="DA42" i="2"/>
  <c r="DA43" i="2"/>
  <c r="DA44" i="2"/>
  <c r="DA45" i="2"/>
  <c r="DA46" i="2"/>
  <c r="DA47" i="2"/>
  <c r="DA48" i="2"/>
  <c r="DA49" i="2"/>
  <c r="DA50" i="2"/>
  <c r="DA51" i="2"/>
  <c r="DA52" i="2"/>
  <c r="DA53" i="2"/>
  <c r="DA54" i="2"/>
  <c r="DA55" i="2"/>
  <c r="DA56" i="2"/>
  <c r="DA57" i="2"/>
  <c r="DA58" i="2"/>
  <c r="DA59" i="2"/>
  <c r="DA60" i="2"/>
  <c r="DA61" i="2"/>
  <c r="DA62" i="2"/>
  <c r="DA63" i="2"/>
  <c r="DA64" i="2"/>
  <c r="DA65" i="2"/>
  <c r="DA66" i="2"/>
  <c r="DA67" i="2"/>
  <c r="DA68" i="2"/>
  <c r="DA69" i="2"/>
  <c r="DA70" i="2"/>
  <c r="DA71" i="2"/>
  <c r="DA72" i="2"/>
  <c r="DA73" i="2"/>
  <c r="DA74" i="2"/>
  <c r="DA75" i="2"/>
  <c r="DA76" i="2"/>
  <c r="DA77" i="2"/>
  <c r="DA78" i="2"/>
  <c r="DA79" i="2"/>
  <c r="DA80" i="2"/>
  <c r="DA81" i="2"/>
  <c r="DA82" i="2"/>
  <c r="DA83" i="2"/>
  <c r="DA84" i="2"/>
  <c r="DA85" i="2"/>
  <c r="DA86" i="2"/>
  <c r="DA87" i="2"/>
  <c r="DA88" i="2"/>
  <c r="DA89" i="2"/>
  <c r="DA90" i="2"/>
  <c r="DA91" i="2"/>
  <c r="DA92" i="2"/>
  <c r="DA93" i="2"/>
  <c r="DA94" i="2"/>
  <c r="DA95" i="2"/>
  <c r="DA96" i="2"/>
  <c r="DA97" i="2"/>
  <c r="DA98" i="2"/>
  <c r="DA99" i="2"/>
  <c r="DA100" i="2"/>
  <c r="DA101" i="2"/>
  <c r="DA102" i="2"/>
  <c r="DA103" i="2"/>
  <c r="DA104" i="2"/>
  <c r="DA105" i="2"/>
  <c r="DA106" i="2"/>
  <c r="DA107" i="2"/>
  <c r="DA108" i="2"/>
  <c r="DA109" i="2"/>
  <c r="DA110" i="2"/>
  <c r="DA111" i="2"/>
  <c r="DA112" i="2"/>
  <c r="DA113" i="2"/>
  <c r="DA114" i="2"/>
  <c r="DA115" i="2"/>
  <c r="DA116" i="2"/>
  <c r="DA117" i="2"/>
  <c r="DA118" i="2"/>
  <c r="DA119" i="2"/>
  <c r="DA120" i="2"/>
  <c r="DA121" i="2"/>
  <c r="DA122" i="2"/>
  <c r="DA123" i="2"/>
  <c r="DA124" i="2"/>
  <c r="DA3" i="1"/>
  <c r="DA4" i="1"/>
  <c r="DA5" i="1"/>
  <c r="DA6" i="1"/>
  <c r="DA7" i="1"/>
  <c r="DA8" i="1"/>
  <c r="DA9" i="1"/>
  <c r="DA10" i="1"/>
  <c r="DA11" i="1"/>
  <c r="DA12" i="1"/>
  <c r="DA13" i="1"/>
  <c r="DA14" i="1"/>
  <c r="DA15" i="1"/>
  <c r="DA16" i="1"/>
  <c r="DA17" i="1"/>
  <c r="DA18" i="1"/>
  <c r="DA19" i="1"/>
  <c r="DA20" i="1"/>
  <c r="DA21" i="1"/>
  <c r="DA22" i="1"/>
  <c r="DA23" i="1"/>
  <c r="DA24" i="1"/>
  <c r="DA25" i="1"/>
  <c r="DA26" i="1"/>
  <c r="DA27" i="1"/>
  <c r="DA28" i="1"/>
  <c r="DA29" i="1"/>
  <c r="DA30" i="1"/>
  <c r="DA31" i="1"/>
  <c r="DA32" i="1"/>
  <c r="DA33" i="1"/>
  <c r="DA34" i="1"/>
  <c r="DA35" i="1"/>
  <c r="DA36" i="1"/>
  <c r="DA37" i="1"/>
  <c r="DA38" i="1"/>
  <c r="DA39" i="1"/>
  <c r="DA40" i="1"/>
  <c r="DA41" i="1"/>
  <c r="DA42" i="1"/>
  <c r="DA43" i="1"/>
  <c r="DA44" i="1"/>
  <c r="DA45" i="1"/>
  <c r="DA46" i="1"/>
  <c r="DA47" i="1"/>
  <c r="DA48" i="1"/>
  <c r="DA49" i="1"/>
  <c r="DA50" i="1"/>
  <c r="DA51" i="1"/>
  <c r="DA52" i="1"/>
  <c r="DA53" i="1"/>
  <c r="DA54" i="1"/>
  <c r="DA55" i="1"/>
  <c r="DA56" i="1"/>
  <c r="DA57" i="1"/>
  <c r="DA58" i="1"/>
  <c r="DA59" i="1"/>
  <c r="DA60" i="1"/>
  <c r="DA61" i="1"/>
  <c r="DA62" i="1"/>
  <c r="DA63" i="1"/>
  <c r="DA64" i="1"/>
  <c r="DA65" i="1"/>
  <c r="DA66" i="1"/>
  <c r="DA67" i="1"/>
  <c r="DA68" i="1"/>
  <c r="DA69" i="1"/>
  <c r="DA70" i="1"/>
  <c r="DA71" i="1"/>
  <c r="DA72" i="1"/>
  <c r="DA73" i="1"/>
  <c r="DA74" i="1"/>
  <c r="DA75" i="1"/>
  <c r="DA76" i="1"/>
  <c r="DA77" i="1"/>
  <c r="DA78" i="1"/>
  <c r="DA79" i="1"/>
  <c r="DA80" i="1"/>
  <c r="DA81" i="1"/>
  <c r="DA82" i="1"/>
  <c r="DA83" i="1"/>
  <c r="DA84" i="1"/>
  <c r="DA85" i="1"/>
  <c r="DA86" i="1"/>
  <c r="DA87" i="1"/>
  <c r="DA88" i="1"/>
  <c r="DA89" i="1"/>
  <c r="DA90" i="1"/>
  <c r="DA91" i="1"/>
  <c r="DA92" i="1"/>
  <c r="DA93" i="1"/>
  <c r="DA94" i="1"/>
  <c r="DA95" i="1"/>
  <c r="DA96" i="1"/>
  <c r="DA97" i="1"/>
  <c r="DA98" i="1"/>
  <c r="DA99" i="1"/>
  <c r="DA100" i="1"/>
  <c r="DA101" i="1"/>
  <c r="DA102" i="1"/>
  <c r="DA103" i="1"/>
  <c r="DA104" i="1"/>
  <c r="DA105" i="1"/>
  <c r="DA106" i="1"/>
  <c r="DA107" i="1"/>
  <c r="DA108" i="1"/>
  <c r="DA109" i="1"/>
  <c r="DA110" i="1"/>
  <c r="DA111" i="1"/>
  <c r="DA112" i="1"/>
  <c r="DA113" i="1"/>
  <c r="DA114" i="1"/>
  <c r="DA115" i="1"/>
  <c r="DA116" i="1"/>
  <c r="DA117" i="1"/>
  <c r="DA118" i="1"/>
  <c r="DA119" i="1"/>
  <c r="DA120" i="1"/>
  <c r="DA121" i="1"/>
  <c r="DA122" i="1"/>
  <c r="DA123" i="1"/>
  <c r="DA124" i="1"/>
  <c r="DA125" i="1"/>
  <c r="DA126" i="1"/>
  <c r="DA127" i="1"/>
  <c r="DA128" i="1"/>
  <c r="DA129" i="1"/>
  <c r="DA130" i="1"/>
  <c r="DA131" i="1"/>
  <c r="DA132" i="1"/>
  <c r="DA133" i="1"/>
  <c r="DA134" i="1"/>
  <c r="DA135" i="1"/>
  <c r="DA136" i="1"/>
  <c r="DA137" i="1"/>
  <c r="DA138" i="1"/>
  <c r="DA139" i="1"/>
  <c r="DA140" i="1"/>
  <c r="DA141" i="1"/>
  <c r="DA142" i="1"/>
  <c r="DA143" i="1"/>
  <c r="DA144" i="1"/>
  <c r="DA145" i="1"/>
  <c r="DA146" i="1"/>
  <c r="DA147" i="1"/>
  <c r="DA148" i="1"/>
  <c r="DA149" i="1"/>
  <c r="DA150" i="1"/>
  <c r="DA151" i="1"/>
  <c r="DA152" i="1"/>
  <c r="DA153" i="1"/>
  <c r="DA154" i="1"/>
  <c r="DA155" i="1"/>
  <c r="DA156" i="1"/>
  <c r="DA157" i="1"/>
  <c r="DA1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Ronan Hearne</author>
  </authors>
  <commentList>
    <comment ref="DH3" authorId="0" shapeId="0" xr:uid="{B4C07F13-AA66-47D7-B6F7-719EE1596656}">
      <text>
        <r>
          <rPr>
            <b/>
            <sz val="9"/>
            <color indexed="81"/>
            <rFont val="Tahoma"/>
            <family val="2"/>
          </rPr>
          <t>Ronan Hearne:</t>
        </r>
        <r>
          <rPr>
            <sz val="9"/>
            <color indexed="81"/>
            <rFont val="Tahoma"/>
            <family val="2"/>
          </rPr>
          <t xml:space="preserve">
Number of PET Studies for this patient
</t>
        </r>
      </text>
    </comment>
    <comment ref="DI3" authorId="0" shapeId="0" xr:uid="{C97E91B6-5FCB-43FD-9463-4F538E1DC4F2}">
      <text>
        <r>
          <rPr>
            <b/>
            <sz val="9"/>
            <color indexed="81"/>
            <rFont val="Tahoma"/>
            <family val="2"/>
          </rPr>
          <t>Ronan Hearne:</t>
        </r>
        <r>
          <rPr>
            <sz val="9"/>
            <color indexed="81"/>
            <rFont val="Tahoma"/>
            <family val="2"/>
          </rPr>
          <t xml:space="preserve">
Number of CT Studies for this patient
</t>
        </r>
      </text>
    </comment>
    <comment ref="DJ3" authorId="0" shapeId="0" xr:uid="{24E64898-0C1E-492A-8F0C-2C067B113E77}">
      <text>
        <r>
          <rPr>
            <b/>
            <sz val="9"/>
            <color indexed="81"/>
            <rFont val="Tahoma"/>
            <family val="2"/>
          </rPr>
          <t>Ronan Hearne:</t>
        </r>
        <r>
          <rPr>
            <sz val="9"/>
            <color indexed="81"/>
            <rFont val="Tahoma"/>
            <family val="2"/>
          </rPr>
          <t xml:space="preserve">
This denotes whether a this patient has some auto-segmented scans provided already</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851E9B-A7BC-4658-9B87-AEBAE0FAEC11}" keepAlive="1" name="Query - Append1" description="Connection to the 'Append1' query in the workbook." type="5" refreshedVersion="6" background="1" saveData="1">
    <dbPr connection="Provider=Microsoft.Mashup.OleDb.1;Data Source=$Workbook$;Location=Append1;Extended Properties=&quot;&quot;" command="SELECT * FROM [Append1]"/>
  </connection>
  <connection id="2" xr16:uid="{5D51C414-92D4-4F6F-82EE-830D5B401F49}" keepAlive="1" name="Query - Append1 (2)" description="Connection to the 'Append1 (2)' query in the workbook." type="5" refreshedVersion="7" background="1" saveData="1">
    <dbPr connection="Provider=Microsoft.Mashup.OleDb.1;Data Source=$Workbook$;Location=&quot;Append1 (2)&quot;;Extended Properties=&quot;&quot;" command="SELECT * FROM [Append1 (2)]"/>
  </connection>
  <connection id="3" xr16:uid="{4C20FB29-8CD8-4425-9F2D-AAC6E3287058}" name="Query - Batch1" description="Connection to the 'Batch1' query in the workbook." type="100" refreshedVersion="6" minRefreshableVersion="5">
    <extLst>
      <ext xmlns:x15="http://schemas.microsoft.com/office/spreadsheetml/2010/11/main" uri="{DE250136-89BD-433C-8126-D09CA5730AF9}">
        <x15:connection id="cafd2add-a15d-4282-852c-82c531b2ecdd"/>
      </ext>
    </extLst>
  </connection>
  <connection id="4" xr16:uid="{FA8D6A7E-7287-4F94-97B6-BAADF917355D}" name="Query - Batch2" description="Connection to the 'Batch2' query in the workbook." type="100" refreshedVersion="6" minRefreshableVersion="5">
    <extLst>
      <ext xmlns:x15="http://schemas.microsoft.com/office/spreadsheetml/2010/11/main" uri="{DE250136-89BD-433C-8126-D09CA5730AF9}">
        <x15:connection id="c96735a6-e680-44e3-a2e6-5f1dc03c12b9"/>
      </ext>
    </extLst>
  </connection>
  <connection id="5" xr16:uid="{3CA95AE3-A1DC-4E85-9149-CF8CA6891F8A}" keepAlive="1" name="Query - Masked_Images" description="Connection to the 'Masked_Images' query in the workbook." type="5" refreshedVersion="7" background="1" saveData="1">
    <dbPr connection="Provider=Microsoft.Mashup.OleDb.1;Data Source=$Workbook$;Location=Masked_Images;Extended Properties=&quot;&quot;" command="SELECT * FROM [Masked_Images]"/>
  </connection>
  <connection id="6" xr16:uid="{51C83983-5880-462B-88F3-1920957094BE}" keepAlive="1" name="Query - QIN-HEADNECK" description="Connection to the 'QIN-HEADNECK' query in the workbook." type="5" refreshedVersion="6" background="1" saveData="1">
    <dbPr connection="Provider=Microsoft.Mashup.OleDb.1;Data Source=$Workbook$;Location=QIN-HEADNECK;Extended Properties=&quot;&quot;" command="SELECT * FROM [QIN-HEADNECK]"/>
  </connection>
  <connection id="7" xr16:uid="{C2694D5A-984D-4A30-93D2-D52A6A6AFA5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E0247800-2DE3-4184-B515-FC6B7F87831C}" name="WorksheetConnection_Batch_01 and Batch_02 Clinical Data_aug242020 (1).xlsx!Append1" type="102" refreshedVersion="6" minRefreshableVersion="5">
    <extLst>
      <ext xmlns:x15="http://schemas.microsoft.com/office/spreadsheetml/2010/11/main" uri="{DE250136-89BD-433C-8126-D09CA5730AF9}">
        <x15:connection id="Append1">
          <x15:rangePr sourceName="_xlcn.WorksheetConnection_Batch_01andBatch_02ClinicalData_aug2420201.xlsxAppend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Append1].[Final Site].[All]}"/>
  </metadataStrings>
  <mdxMetadata count="1">
    <mdx n="0" f="s">
      <ms ns="1" c="0"/>
    </mdx>
  </mdxMetadata>
  <valueMetadata count="1">
    <bk>
      <rc t="1" v="0"/>
    </bk>
  </valueMetadata>
</metadata>
</file>

<file path=xl/sharedStrings.xml><?xml version="1.0" encoding="utf-8"?>
<sst xmlns="http://schemas.openxmlformats.org/spreadsheetml/2006/main" count="14750" uniqueCount="922">
  <si>
    <t>QIN-HeadNeck Summary</t>
  </si>
  <si>
    <t>n = 278</t>
  </si>
  <si>
    <t>Row Labels</t>
  </si>
  <si>
    <t>Count of Research Id</t>
  </si>
  <si>
    <t>Tonsil</t>
  </si>
  <si>
    <t>Base of Tongue</t>
  </si>
  <si>
    <t>Supraglottis</t>
  </si>
  <si>
    <t>Oral Tongue</t>
  </si>
  <si>
    <t>Glottis</t>
  </si>
  <si>
    <t>Oropharynx</t>
  </si>
  <si>
    <t>Larynx</t>
  </si>
  <si>
    <t>Floor of Mouth</t>
  </si>
  <si>
    <t>Unknown Primary</t>
  </si>
  <si>
    <t>Retromolar Trigone</t>
  </si>
  <si>
    <t>Pyriform Sinus</t>
  </si>
  <si>
    <t>Oral Cavity</t>
  </si>
  <si>
    <t>Hypopharynx</t>
  </si>
  <si>
    <t>Nasopharynx</t>
  </si>
  <si>
    <t>Nasal Cavity</t>
  </si>
  <si>
    <t>Lip</t>
  </si>
  <si>
    <t>Maxillary Sinus</t>
  </si>
  <si>
    <t>Buccal Mucosa</t>
  </si>
  <si>
    <t>Posterior</t>
  </si>
  <si>
    <t>Paranasal Sinus</t>
  </si>
  <si>
    <t>Uvula</t>
  </si>
  <si>
    <t>Salivary Gland</t>
  </si>
  <si>
    <t>Pharyngeal Tonsils</t>
  </si>
  <si>
    <t>Lower Alveolar Ridge</t>
  </si>
  <si>
    <t>Grand Total</t>
  </si>
  <si>
    <t>Final Site</t>
  </si>
  <si>
    <t>All</t>
  </si>
  <si>
    <t>Progression</t>
  </si>
  <si>
    <t>Remission</t>
  </si>
  <si>
    <t>Unknown</t>
  </si>
  <si>
    <t>Final Status</t>
  </si>
  <si>
    <t>Mapped Ground Truth</t>
  </si>
  <si>
    <t>Distant Disease</t>
  </si>
  <si>
    <t>Local Disease</t>
  </si>
  <si>
    <t>Local/Distant</t>
  </si>
  <si>
    <t>NED</t>
  </si>
  <si>
    <t>Unrelated</t>
  </si>
  <si>
    <t>Research Id</t>
  </si>
  <si>
    <t>DOB</t>
  </si>
  <si>
    <t>Gender</t>
  </si>
  <si>
    <t>Weight</t>
  </si>
  <si>
    <t>Height</t>
  </si>
  <si>
    <t>Race</t>
  </si>
  <si>
    <t>Spanish Origin</t>
  </si>
  <si>
    <t>Diabetes</t>
  </si>
  <si>
    <t>Previous Radiation</t>
  </si>
  <si>
    <t>Prior Malignancies</t>
  </si>
  <si>
    <t>Drinker</t>
  </si>
  <si>
    <t>Smoker</t>
  </si>
  <si>
    <t>Chewing Tobacco</t>
  </si>
  <si>
    <t>Final T</t>
  </si>
  <si>
    <t>Final N</t>
  </si>
  <si>
    <t>Final M</t>
  </si>
  <si>
    <t>Final Stage</t>
  </si>
  <si>
    <t>Biopsy1 Date</t>
  </si>
  <si>
    <t>Biopsy1 Location</t>
  </si>
  <si>
    <t>Biopsy2 Date</t>
  </si>
  <si>
    <t>Biopsy2 Location</t>
  </si>
  <si>
    <t>Biopsy3 Date</t>
  </si>
  <si>
    <t>Biopsy3 Location</t>
  </si>
  <si>
    <t>Biopsy4 Date</t>
  </si>
  <si>
    <t>Biopsy4 Location</t>
  </si>
  <si>
    <t>Biopsy5 Date</t>
  </si>
  <si>
    <t>Biopsy5 Location</t>
  </si>
  <si>
    <t>Surgery1 Date</t>
  </si>
  <si>
    <t>Surgery1 Desc</t>
  </si>
  <si>
    <t>Surgery1 Primary Resected</t>
  </si>
  <si>
    <t>Surgery1 Node Dissection</t>
  </si>
  <si>
    <t>Surgery2 Date</t>
  </si>
  <si>
    <t>Surgery2 Desc</t>
  </si>
  <si>
    <t>Surgery2 Primary Resected</t>
  </si>
  <si>
    <t>Surgery2 Node Dissection</t>
  </si>
  <si>
    <t>Rt1 Start Date</t>
  </si>
  <si>
    <t>Rt1 End Date</t>
  </si>
  <si>
    <t>Rt1</t>
  </si>
  <si>
    <t>Rt1 Dose per Fraction</t>
  </si>
  <si>
    <t>Rt.1 Notes</t>
  </si>
  <si>
    <t>Rt2 Start Date</t>
  </si>
  <si>
    <t>Rt2 End Date</t>
  </si>
  <si>
    <t>Rt2</t>
  </si>
  <si>
    <t>Rt2 Dose per Fraction</t>
  </si>
  <si>
    <t>Rt.2 Notes</t>
  </si>
  <si>
    <t>Rt3 Start Date</t>
  </si>
  <si>
    <t>Rt3 End Date</t>
  </si>
  <si>
    <t>Rt3</t>
  </si>
  <si>
    <t>Rt3 Dose per Fraction</t>
  </si>
  <si>
    <t>Rt.3 Notes</t>
  </si>
  <si>
    <t>Chemo1 Start Date</t>
  </si>
  <si>
    <t>Chemo1 End Date</t>
  </si>
  <si>
    <t>Chemo1 drug1</t>
  </si>
  <si>
    <t>Chemo1 drug2</t>
  </si>
  <si>
    <t>Chemo1 drug3</t>
  </si>
  <si>
    <t>Chemo2 Start Date</t>
  </si>
  <si>
    <t>Chemo2 End Date</t>
  </si>
  <si>
    <t>Chemo2 drug1</t>
  </si>
  <si>
    <t>Chemo2 drug2</t>
  </si>
  <si>
    <t>Chemo2 drug3</t>
  </si>
  <si>
    <t>Chemo3 Start Date</t>
  </si>
  <si>
    <t>Chemo3 End Date</t>
  </si>
  <si>
    <t>Chemo3 drug1</t>
  </si>
  <si>
    <t>Chemo3 drug2</t>
  </si>
  <si>
    <t>Chemo3 drug3</t>
  </si>
  <si>
    <t>Primary Diff</t>
  </si>
  <si>
    <t>Primary Ivi</t>
  </si>
  <si>
    <t>Primary Pni</t>
  </si>
  <si>
    <t>Primary Margins</t>
  </si>
  <si>
    <t>Ipsi Level1_+</t>
  </si>
  <si>
    <t>Ipsi Level1 Total</t>
  </si>
  <si>
    <t>Ipsi Level2_+</t>
  </si>
  <si>
    <t>Ipsi Level2 Total</t>
  </si>
  <si>
    <t>Ipsi Level3_+</t>
  </si>
  <si>
    <t>Ipsi Level3 Total</t>
  </si>
  <si>
    <t>Ipsi Level4_+</t>
  </si>
  <si>
    <t>Ipsi Level4 Total</t>
  </si>
  <si>
    <t>Ipsi Level5_+</t>
  </si>
  <si>
    <t>Ipsi Level5 Total</t>
  </si>
  <si>
    <t>Ipsi Other_+</t>
  </si>
  <si>
    <t>Ipsi Other Total</t>
  </si>
  <si>
    <t>Contra Level1_+</t>
  </si>
  <si>
    <t>Contra Level1 Total</t>
  </si>
  <si>
    <t>Contra Level2_+</t>
  </si>
  <si>
    <t>Contra Level2 Total</t>
  </si>
  <si>
    <t>Contra Level3_+</t>
  </si>
  <si>
    <t>Contra Level3 Total</t>
  </si>
  <si>
    <t>Contra Level4_+</t>
  </si>
  <si>
    <t>Contra Level4 Total</t>
  </si>
  <si>
    <t>Contra Level5_+</t>
  </si>
  <si>
    <t>Contra Level5 Total</t>
  </si>
  <si>
    <t>Contra Other_+</t>
  </si>
  <si>
    <t>Contra Other Total</t>
  </si>
  <si>
    <t>Other Description</t>
  </si>
  <si>
    <t>Extracapsular Extension</t>
  </si>
  <si>
    <t>Followup Date</t>
  </si>
  <si>
    <t>Followup Status</t>
  </si>
  <si>
    <t>Date of Death</t>
  </si>
  <si>
    <t>Cause of Death</t>
  </si>
  <si>
    <t>Post RT Treatment</t>
  </si>
  <si>
    <t>Date of 2nd Primary</t>
  </si>
  <si>
    <t>Date of Recurrence</t>
  </si>
  <si>
    <t>Location of First Recurrence</t>
  </si>
  <si>
    <t>Ground Truth</t>
  </si>
  <si>
    <t>Ground Truth2</t>
  </si>
  <si>
    <t>QIN-HEADNECK-01-0059</t>
  </si>
  <si>
    <t>F</t>
  </si>
  <si>
    <t>Caucasian</t>
  </si>
  <si>
    <t>No</t>
  </si>
  <si>
    <t>Prior other Ca</t>
  </si>
  <si>
    <t>Social</t>
  </si>
  <si>
    <t>Yes</t>
  </si>
  <si>
    <t>2b</t>
  </si>
  <si>
    <t>4a</t>
  </si>
  <si>
    <t>R Neck Excision</t>
  </si>
  <si>
    <t>R Tonsil</t>
  </si>
  <si>
    <t>cetuximab</t>
  </si>
  <si>
    <t>Moderate</t>
  </si>
  <si>
    <t>Positive</t>
  </si>
  <si>
    <t>Distant</t>
  </si>
  <si>
    <t>QIN-HEADNECK-01-0004</t>
  </si>
  <si>
    <t>M</t>
  </si>
  <si>
    <t>X</t>
  </si>
  <si>
    <t>L Neck</t>
  </si>
  <si>
    <t>platinum</t>
  </si>
  <si>
    <t>QIN-HEADNECK-01-0006</t>
  </si>
  <si>
    <t>Significant</t>
  </si>
  <si>
    <t xml:space="preserve">L Base of Tongue, L Arytenoid, L Pyriform Sinus, L False Vocal Cord </t>
  </si>
  <si>
    <t>Total Laryngectomy</t>
  </si>
  <si>
    <t>Close</t>
  </si>
  <si>
    <t>Regional</t>
  </si>
  <si>
    <t>QIN-HEADNECK-01-0007</t>
  </si>
  <si>
    <t>L True Vocal Cord</t>
  </si>
  <si>
    <t>BID for last 12 fx</t>
  </si>
  <si>
    <t>Local</t>
  </si>
  <si>
    <t>QIN-HEADNECK-01-0135</t>
  </si>
  <si>
    <t>taxane</t>
  </si>
  <si>
    <t>QIN-HEADNECK-01-0165</t>
  </si>
  <si>
    <t>Non Insulin-Dependent</t>
  </si>
  <si>
    <t>Former</t>
  </si>
  <si>
    <t>2c</t>
  </si>
  <si>
    <t>L Tonsil</t>
  </si>
  <si>
    <t xml:space="preserve">BID treatment: not chemo candidate </t>
  </si>
  <si>
    <t>QIN-HEADNECK-01-0011</t>
  </si>
  <si>
    <t>Scalp Lesion/Glossectomy/Floor of Mouth</t>
  </si>
  <si>
    <t>Negative</t>
  </si>
  <si>
    <t>QIN-HEADNECK-01-0012</t>
  </si>
  <si>
    <t>R Neck</t>
  </si>
  <si>
    <t>Piriform Sinus</t>
  </si>
  <si>
    <t>Poor</t>
  </si>
  <si>
    <t>QIN-HEADNECK-01-0013</t>
  </si>
  <si>
    <t>L Neck, Level 2</t>
  </si>
  <si>
    <t>Unknown Regimen</t>
  </si>
  <si>
    <t>QIN-HEADNECK-01-0017</t>
  </si>
  <si>
    <t>Prior H&amp;N Ca</t>
  </si>
  <si>
    <t>Total Glossectomy</t>
  </si>
  <si>
    <t>Partial</t>
  </si>
  <si>
    <t xml:space="preserve"> </t>
  </si>
  <si>
    <t>QIN-HEADNECK-01-0018</t>
  </si>
  <si>
    <t>Diet-Controlled</t>
  </si>
  <si>
    <t>R Neck, Level 3</t>
  </si>
  <si>
    <t>Total Laryngectmy</t>
  </si>
  <si>
    <t>Multiple Bilateral Lymph Nodes</t>
  </si>
  <si>
    <t>QIN-HEADNECK-01-0020</t>
  </si>
  <si>
    <t>2a</t>
  </si>
  <si>
    <t>R False Vocal Cord, Aryepiglottic Fold, Vallecular/Lingual Epiglottis, Arytenoid</t>
  </si>
  <si>
    <t>Missed "several" treatments: transportation</t>
  </si>
  <si>
    <t>QIN-HEADNECK-01-0021</t>
  </si>
  <si>
    <t>Epiglottis</t>
  </si>
  <si>
    <t>QIN-HEADNECK-01-0023</t>
  </si>
  <si>
    <t>R Mandible</t>
  </si>
  <si>
    <t>R Hemimandibulectomy</t>
  </si>
  <si>
    <t>Conventional; 2 treatment interruptions</t>
  </si>
  <si>
    <t>Nodes were adjacent to tumor</t>
  </si>
  <si>
    <t>QIN-HEADNECK-01-0024</t>
  </si>
  <si>
    <t>R Base of Tongue</t>
  </si>
  <si>
    <t>QIN-HEADNECK-01-0244</t>
  </si>
  <si>
    <t>QIN-HEADNECK-01-0027</t>
  </si>
  <si>
    <t>Esophagus</t>
  </si>
  <si>
    <t>L Jaw, Tongue, False Vocal Cord Resection</t>
  </si>
  <si>
    <t>QIN-HEADNECK-01-0028</t>
  </si>
  <si>
    <t>L Base of Tongue</t>
  </si>
  <si>
    <t>QIN-HEADNECK-01-0031</t>
  </si>
  <si>
    <t>Oral Cavity (Tongue)</t>
  </si>
  <si>
    <t>Partial R Glossectomy</t>
  </si>
  <si>
    <t>x</t>
  </si>
  <si>
    <t>QIN-HEADNECK-01-0034</t>
  </si>
  <si>
    <t>1 week break: severe mucositis</t>
  </si>
  <si>
    <t>QIN-HEADNECK-01-0036</t>
  </si>
  <si>
    <t>Oral Cavity (Region of L Mandible)</t>
  </si>
  <si>
    <t>Composite Partial Glossectomy, Segmental Mandibulectomy</t>
  </si>
  <si>
    <t>QIN-HEADNECK-01-0038</t>
  </si>
  <si>
    <t>R Parotidectomy</t>
  </si>
  <si>
    <t>QIN-HEADNECK-01-0039</t>
  </si>
  <si>
    <t>4b</t>
  </si>
  <si>
    <t>R Paranasal Sinus</t>
  </si>
  <si>
    <t>R Palate</t>
  </si>
  <si>
    <t>R Radical Maxillectomy with Orbital Exenteration</t>
  </si>
  <si>
    <t xml:space="preserve">Unknown </t>
  </si>
  <si>
    <t>QIN-HEADNECK-01-0366</t>
  </si>
  <si>
    <t>QIN-HEADNECK-02-2476</t>
  </si>
  <si>
    <t>Left soft palate and left oropharynx</t>
  </si>
  <si>
    <t>five-fu</t>
  </si>
  <si>
    <t>QIN-HEADNECK-01-0043</t>
  </si>
  <si>
    <t>R tongue</t>
  </si>
  <si>
    <t>Treatment interruption: 3 days for shortness of breath and dehydration</t>
  </si>
  <si>
    <t>QIN-HEADNECK-01-0044</t>
  </si>
  <si>
    <t>R Tongue</t>
  </si>
  <si>
    <t>Zero of three level I and zero of 19 level II and III lymph nodes were positive for disease. No description if ipsilateral or contralateral.</t>
  </si>
  <si>
    <t>QIN-HEADNECK-01-0046</t>
  </si>
  <si>
    <t>L Thyroid</t>
  </si>
  <si>
    <t>L Pyriform Sinus</t>
  </si>
  <si>
    <t>Additional 4 Gy in 2 fx for persistent neck adenopathy</t>
  </si>
  <si>
    <t>QIN-HEADNECK-01-0047</t>
  </si>
  <si>
    <t>R neck</t>
  </si>
  <si>
    <t>Locoregional</t>
  </si>
  <si>
    <t>QIN-HEADNECK-01-0048</t>
  </si>
  <si>
    <t>opposed lateral fields, with virtual wedge using 6 mv phtotons; 1 day delay for bladder cystoscopy for removal of cancerous lesion</t>
  </si>
  <si>
    <t>QIN-HEADNECK-01-0050</t>
  </si>
  <si>
    <t>R Partial Glossectomy</t>
  </si>
  <si>
    <t>QIN-HEADNECK-01-0051</t>
  </si>
  <si>
    <t>QIN-HEADNECK-01-0052</t>
  </si>
  <si>
    <t>L False Vocal Cord</t>
  </si>
  <si>
    <t>QIN-HEADNECK-01-0054</t>
  </si>
  <si>
    <t>Well</t>
  </si>
  <si>
    <t>QIN-HEADNECK-01-0055</t>
  </si>
  <si>
    <t xml:space="preserve">Hypopharynx </t>
  </si>
  <si>
    <t>In Situ</t>
  </si>
  <si>
    <t>QIN-HEADNECK-01-0056</t>
  </si>
  <si>
    <t>Marginal Mandibulectomy</t>
  </si>
  <si>
    <t xml:space="preserve"> x</t>
  </si>
  <si>
    <t>Total Level 1 Nodes unknown</t>
  </si>
  <si>
    <t>QIN-HEADNECK-01-0057</t>
  </si>
  <si>
    <t>QIN-HEADNECK-02-2493</t>
  </si>
  <si>
    <t>Left base of tongue</t>
  </si>
  <si>
    <t>Left oropharynx</t>
  </si>
  <si>
    <t>QIN-HEADNECK-01-0060</t>
  </si>
  <si>
    <t>QIN-HEADNECK-01-0061</t>
  </si>
  <si>
    <t>QIN-HEADNECK-01-0062</t>
  </si>
  <si>
    <t>R tonsil</t>
  </si>
  <si>
    <t>QIN-HEADNECK-01-0064</t>
  </si>
  <si>
    <t>QIN-HEADNECK-02-2448</t>
  </si>
  <si>
    <t>Right tonsil</t>
  </si>
  <si>
    <t>QIN-HEADNECK-01-0067</t>
  </si>
  <si>
    <t xml:space="preserve">L Neck, L Base of Tongue, Epiglottis, L Arytenoid, R Base of Tongue </t>
  </si>
  <si>
    <t>QIN-HEADNECK-01-0068</t>
  </si>
  <si>
    <t>QIN-HEADNECK-01-0069</t>
  </si>
  <si>
    <t>L Neck Level 1, Oral Cavity</t>
  </si>
  <si>
    <t>Rim Mandibulectomy</t>
  </si>
  <si>
    <t>QIN-HEADNECK-01-0071</t>
  </si>
  <si>
    <t>R Tonsil, Oral Cavity, Soft Palate</t>
  </si>
  <si>
    <t>L Soft Palate</t>
  </si>
  <si>
    <t>QIN-HEADNECK-01-0003</t>
  </si>
  <si>
    <t>QIN-HEADNECK-01-0026</t>
  </si>
  <si>
    <t>R Tonsilectomy</t>
  </si>
  <si>
    <t>QIN-HEADNECK-01-0075</t>
  </si>
  <si>
    <t>QIN-HEADNECK-01-0076</t>
  </si>
  <si>
    <t>QIN-HEADNECK-01-0040</t>
  </si>
  <si>
    <t>QIN-HEADNECK-01-0078</t>
  </si>
  <si>
    <t>L Neck, L Stoma</t>
  </si>
  <si>
    <t>Total Thyroidectomy</t>
  </si>
  <si>
    <t>five_fu</t>
  </si>
  <si>
    <t>Paratracheal, Clavicular Head, R Neck</t>
  </si>
  <si>
    <t>QIN-HEADNECK-01-0079</t>
  </si>
  <si>
    <t>QIN-HEADNECK-01-0080</t>
  </si>
  <si>
    <t>R Floor of Mouth</t>
  </si>
  <si>
    <t>Wide Local Excision Floor of Mouth, Rim Mandibulectomy</t>
  </si>
  <si>
    <t>QIN-HEADNECK-01-0041</t>
  </si>
  <si>
    <t>L Parapharyngeal Area</t>
  </si>
  <si>
    <t>QIN-HEADNECK-01-0083</t>
  </si>
  <si>
    <t>2 gy X 12 fx; 2.2 gy X 22 fx</t>
  </si>
  <si>
    <t>QIN-HEADNECK-01-0084</t>
  </si>
  <si>
    <t>QIN-HEADNECK-01-0085</t>
  </si>
  <si>
    <t>QIN-HEADNECK-01-0065</t>
  </si>
  <si>
    <t xml:space="preserve">R Tonsil </t>
  </si>
  <si>
    <t>QIN-HEADNECK-01-0073</t>
  </si>
  <si>
    <t>R Neck, Level 2</t>
  </si>
  <si>
    <t>Undifferentiated</t>
  </si>
  <si>
    <t>QIN-HEADNECK-01-0091</t>
  </si>
  <si>
    <t>QIN-HEADNECK-01-0092</t>
  </si>
  <si>
    <t>L Glottis</t>
  </si>
  <si>
    <t>QIN-HEADNECK-01-0093</t>
  </si>
  <si>
    <t>L Frontal Sinus</t>
  </si>
  <si>
    <t>L Medial Maxillectomy</t>
  </si>
  <si>
    <t>Jugular Lymph Node</t>
  </si>
  <si>
    <t>QIN-HEADNECK-01-0077</t>
  </si>
  <si>
    <t xml:space="preserve">L Neck, L Submandibular Node </t>
  </si>
  <si>
    <t>R+L Tonsilectomy</t>
  </si>
  <si>
    <t>QIN-HEADNECK-01-0100</t>
  </si>
  <si>
    <t>QIN-HEADNECK-01-0104</t>
  </si>
  <si>
    <t>R Supraglottic Larynx</t>
  </si>
  <si>
    <t>QIN-HEADNECK-01-0105</t>
  </si>
  <si>
    <t>QIN-HEADNECK-01-0106</t>
  </si>
  <si>
    <t>Soft Tissue POSITIVE</t>
  </si>
  <si>
    <t>QIN-HEADNECK-01-0107</t>
  </si>
  <si>
    <t>True Vocal Cord, False Vocal Cord</t>
  </si>
  <si>
    <t>1 week break 7/14 - 7/22 for social issues</t>
  </si>
  <si>
    <t>QIN-HEADNECK-01-0109</t>
  </si>
  <si>
    <t>left soft palate mass</t>
  </si>
  <si>
    <t>left neck, level 2</t>
  </si>
  <si>
    <t>IMRT</t>
  </si>
  <si>
    <t>QIN-HEADNECK-01-0110</t>
  </si>
  <si>
    <t>L Maxillectomy</t>
  </si>
  <si>
    <t>QIN-HEADNECK-01-0111</t>
  </si>
  <si>
    <t>L Neck, Level 5</t>
  </si>
  <si>
    <t>L Pyriform Sinus/Pharyngeal Wall</t>
  </si>
  <si>
    <t>QIN-HEADNECK-01-0112</t>
  </si>
  <si>
    <t>Asian</t>
  </si>
  <si>
    <t>Bilateral Adenoidectomy</t>
  </si>
  <si>
    <t>QIN-HEADNECK-01-0114</t>
  </si>
  <si>
    <t xml:space="preserve">R Neck </t>
  </si>
  <si>
    <t>R Superficial Parotidectomy</t>
  </si>
  <si>
    <t>QIN-HEADNECK-01-0081</t>
  </si>
  <si>
    <t>QIN-HEADNECK-01-0116</t>
  </si>
  <si>
    <t>Nasopharyngeal Pharynx</t>
  </si>
  <si>
    <t xml:space="preserve">R Aryepiglottic Fold </t>
  </si>
  <si>
    <t>QIN-HEADNECK-01-0117</t>
  </si>
  <si>
    <t>QIN-HEADNECK-01-0086</t>
  </si>
  <si>
    <t>L Base of Tongue, L Tonsil</t>
  </si>
  <si>
    <t>QIN-HEADNECK-01-0119</t>
  </si>
  <si>
    <t>R Aryepiglottic Fold, L False Vocal Cord</t>
  </si>
  <si>
    <t>2 week break: skin infection, ulceration, mucositis</t>
  </si>
  <si>
    <t>QIN-HEADNECK-01-0120</t>
  </si>
  <si>
    <t>Hypopharynx( L Pyriform Sinus), Pharynx(Posterior Wall), Larynx(L Arytenoid)</t>
  </si>
  <si>
    <t>QIN-HEADNECK-01-0089</t>
  </si>
  <si>
    <t xml:space="preserve">L Tonsilectomy </t>
  </si>
  <si>
    <t>QIN-HEADNECK-01-0122</t>
  </si>
  <si>
    <t>QIN-HEADNECK-01-0124</t>
  </si>
  <si>
    <t>Tongue</t>
  </si>
  <si>
    <t>R Hemiglossectomy</t>
  </si>
  <si>
    <t>QIN-HEADNECK-01-0125</t>
  </si>
  <si>
    <t>QIN-HEADNECK-01-0126</t>
  </si>
  <si>
    <t>Larynx, L Arytenoid</t>
  </si>
  <si>
    <t>QIN-HEADNECK-01-0098</t>
  </si>
  <si>
    <t>Pharynx, R Tonsillar Pillar</t>
  </si>
  <si>
    <t>After 17 fx, new IMRT plan generated due to weight loss</t>
  </si>
  <si>
    <t>QIN-HEADNECK-01-0128</t>
  </si>
  <si>
    <t>QIN-HEADNECK-01-0129</t>
  </si>
  <si>
    <t>QIN-HEADNECK-01-0115</t>
  </si>
  <si>
    <t>QIN-HEADNECK-01-0132</t>
  </si>
  <si>
    <t>L Supraglottis</t>
  </si>
  <si>
    <t>QIN-HEADNECK-01-0118</t>
  </si>
  <si>
    <t>QIN-HEADNECK-01-0137</t>
  </si>
  <si>
    <t>QIN-HEADNECK-01-0139</t>
  </si>
  <si>
    <t>R+L Cervial Neck</t>
  </si>
  <si>
    <t>QIN-HEADNECK-01-0140</t>
  </si>
  <si>
    <t>QIN-HEADNECK-01-0152</t>
  </si>
  <si>
    <t>R Larynx</t>
  </si>
  <si>
    <t>QIN-HEADNECK-01-0156</t>
  </si>
  <si>
    <t>QIN-HEADNECK-01-0157</t>
  </si>
  <si>
    <t>QIN-HEADNECK-01-0160</t>
  </si>
  <si>
    <t>QIN-HEADNECK-01-0161</t>
  </si>
  <si>
    <t xml:space="preserve">L Hemiglossectomy </t>
  </si>
  <si>
    <t>QIN-HEADNECK-01-0162</t>
  </si>
  <si>
    <t>L Floor of Mouth</t>
  </si>
  <si>
    <t>Composite Resection of Mandible</t>
  </si>
  <si>
    <t>QIN-HEADNECK-01-0164</t>
  </si>
  <si>
    <t>Insulin-Dependent</t>
  </si>
  <si>
    <t>L Neck, Cervical node</t>
  </si>
  <si>
    <t>1.2 X 10 fx concomitant Boost instead of chemotherapy b/c of renal toxicity concerns</t>
  </si>
  <si>
    <t>QIN-HEADNECK-01-0121</t>
  </si>
  <si>
    <t>QIN-HEADNECK-01-0166</t>
  </si>
  <si>
    <t>L+R False Vocal Cord, R Supraglottis</t>
  </si>
  <si>
    <t>QIN-HEADNECK-01-0167</t>
  </si>
  <si>
    <t>1a</t>
  </si>
  <si>
    <t>R + L True Vocal Cord</t>
  </si>
  <si>
    <t>Opposed Lateral; 4 days of 2.5 gy/fx due to</t>
  </si>
  <si>
    <t>QIN-HEADNECK-01-0169</t>
  </si>
  <si>
    <t xml:space="preserve">Epiglottis/Aryepiglottic Fold </t>
  </si>
  <si>
    <t>QIN-HEADNECK-01-0127</t>
  </si>
  <si>
    <t>QIN-HEADNECK-01-0173</t>
  </si>
  <si>
    <t>Composite Tongue/Rim Mandibulectomy/Partial Pharyngolaryngectomy</t>
  </si>
  <si>
    <t>QIN-HEADNECK-01-0175</t>
  </si>
  <si>
    <t>R Composite Mandibulectomy</t>
  </si>
  <si>
    <t>QIN-HEADNECK-01-0178</t>
  </si>
  <si>
    <t>QIN-HEADNECK-01-0180</t>
  </si>
  <si>
    <t>R Submandibular</t>
  </si>
  <si>
    <t>QIN-HEADNECK-01-0183</t>
  </si>
  <si>
    <t>Lower Lip</t>
  </si>
  <si>
    <t>Lower Lip Wedge Excision</t>
  </si>
  <si>
    <t>QIN-HEADNECK-01-0184</t>
  </si>
  <si>
    <t>QIN-HEADNECK-01-0186</t>
  </si>
  <si>
    <t>QIN-HEADNECK-01-0188</t>
  </si>
  <si>
    <t>R Buccal Mucosa, R Retromolartrigone, R Soft Palate / Tonsil, Midline Palate</t>
  </si>
  <si>
    <t>QIN-HEADNECK-01-0190</t>
  </si>
  <si>
    <t>QIN-HEADNECK-01-0193</t>
  </si>
  <si>
    <t>R Pyriform Sinus</t>
  </si>
  <si>
    <t>QIN-HEADNECK-01-0195</t>
  </si>
  <si>
    <t>QIN-HEADNECK-01-0131</t>
  </si>
  <si>
    <t>R/L Tonsilectomy</t>
  </si>
  <si>
    <t>QIN-HEADNECK-01-0172</t>
  </si>
  <si>
    <t>L Soft Palate, L Pyriform Sinus, R Tonsil</t>
  </si>
  <si>
    <t>QIN-HEADNECK-01-0201</t>
  </si>
  <si>
    <t>R Neck, Posterior Cervical Triangle</t>
  </si>
  <si>
    <t>2 unplanned treatment interruptions</t>
  </si>
  <si>
    <t>QIN-HEADNECK-01-0203</t>
  </si>
  <si>
    <t xml:space="preserve">L Neck, Level 2 </t>
  </si>
  <si>
    <t>QIN-HEADNECK-01-0210</t>
  </si>
  <si>
    <t>R Vocal Cord</t>
  </si>
  <si>
    <t>Nodal Information Unknown</t>
  </si>
  <si>
    <t>QIN-HEADNECK-01-0200</t>
  </si>
  <si>
    <t>QIN-HEADNECK-01-0213</t>
  </si>
  <si>
    <t>L Retromolar Trigone</t>
  </si>
  <si>
    <t xml:space="preserve"> Resection of L Retromolar Trigone, Partial Glossectomy, Partial Mandibulectomy, Floor of Mouth Resection</t>
  </si>
  <si>
    <t>QIN-HEADNECK-01-0214</t>
  </si>
  <si>
    <t>Base of Tongue/ R Vallecula</t>
  </si>
  <si>
    <t>QIN-HEADNECK-01-0216</t>
  </si>
  <si>
    <t>QIN-HEADNECK-01-0219</t>
  </si>
  <si>
    <t>Segmental Mandible Resection, Glossectomy, Pharyngeal Wall Resection</t>
  </si>
  <si>
    <t>QIN-HEADNECK-01-0220</t>
  </si>
  <si>
    <t>QIN-HEADNECK-01-0212</t>
  </si>
  <si>
    <t>L Palatine Tonsil</t>
  </si>
  <si>
    <t>QIN-HEADNECK-01-0223</t>
  </si>
  <si>
    <t>R Supraglottis, R True Vocal Cord</t>
  </si>
  <si>
    <t>QIN-HEADNECK-01-0222</t>
  </si>
  <si>
    <t>L Tonsilectomy</t>
  </si>
  <si>
    <t>QIN-HEADNECK-01-0228</t>
  </si>
  <si>
    <t>Native American</t>
  </si>
  <si>
    <t>QIN-HEADNECK-01-0239</t>
  </si>
  <si>
    <t>QIN-HEADNECK-01-0241</t>
  </si>
  <si>
    <t>Soft Palate</t>
  </si>
  <si>
    <t>QIN-HEADNECK-01-0243</t>
  </si>
  <si>
    <t>QIN-HEADNECK-01-0224</t>
  </si>
  <si>
    <t>QIN-HEADNECK-01-0246</t>
  </si>
  <si>
    <t>QIN-HEADNECK-01-0248</t>
  </si>
  <si>
    <t>Epiglottectomy</t>
  </si>
  <si>
    <t>QIN-HEADNECK-01-0249</t>
  </si>
  <si>
    <t>L Partial Glossectomy</t>
  </si>
  <si>
    <t>QIN-HEADNECK-01-0253</t>
  </si>
  <si>
    <t>QIN-HEADNECK-01-0255</t>
  </si>
  <si>
    <t>L Oral Mucosa</t>
  </si>
  <si>
    <t>L Hemiglossectomy, L Floor of Mouth, Partial L Oropharyngectomy, L Lingual Plate Cortical Mandibulectomy</t>
  </si>
  <si>
    <t xml:space="preserve">52 of 60 planned given </t>
  </si>
  <si>
    <t>QIN-HEADNECK-01-0430</t>
  </si>
  <si>
    <t>QIN-HEADNECK-01-0296</t>
  </si>
  <si>
    <t>L False Vocal Cord, L True Vocal Cord</t>
  </si>
  <si>
    <t>QIN-HEADNECK-01-0584</t>
  </si>
  <si>
    <t>QIN-HEADNECK-01-0622</t>
  </si>
  <si>
    <t>QIN-HEADNECK-02-0070</t>
  </si>
  <si>
    <t>right tonsil</t>
  </si>
  <si>
    <t>QIN-HEADNECK-02-0261</t>
  </si>
  <si>
    <t>right neck aspiration</t>
  </si>
  <si>
    <t>QIN-HEADNECK-01-0585</t>
  </si>
  <si>
    <t>QIN-HEADNECK-01-0607</t>
  </si>
  <si>
    <t>QIN-HEADNECK-01-0610</t>
  </si>
  <si>
    <t>Wide Local Excision</t>
  </si>
  <si>
    <t>Bilateral Neck Dissection</t>
  </si>
  <si>
    <t>QIN-HEADNECK-01-0612</t>
  </si>
  <si>
    <t>Larynx, Epiglottis</t>
  </si>
  <si>
    <t>QIN-HEADNECK-02-0618</t>
  </si>
  <si>
    <t>QIN-HEADNECK-01-0629</t>
  </si>
  <si>
    <t>Tonsilectomy</t>
  </si>
  <si>
    <t>QIN-HEADNECK-01-0634</t>
  </si>
  <si>
    <t>QIN-HEADNECK-01-0638</t>
  </si>
  <si>
    <t>QIN-HEADNECK-02-0033</t>
  </si>
  <si>
    <t>right nasopharynx</t>
  </si>
  <si>
    <t>nasopharynx</t>
  </si>
  <si>
    <t>QIN-HEADNECK-02-0996</t>
  </si>
  <si>
    <t>Left tonsil</t>
  </si>
  <si>
    <t>QIN-HEADNECK-02-0097</t>
  </si>
  <si>
    <t>right base if tongue, right pyriform</t>
  </si>
  <si>
    <t>QIN-HEADNECK-02-0130</t>
  </si>
  <si>
    <t>supraglottis</t>
  </si>
  <si>
    <t>pharyngolaryngectomy, bilateral nodal dissection</t>
  </si>
  <si>
    <t>QIN-HEADNECK-02-0142</t>
  </si>
  <si>
    <t>anterior right true vocal cord</t>
  </si>
  <si>
    <t>QIN-HEADNECK-02-0247</t>
  </si>
  <si>
    <t>left base of tongue, larynx (vallecula)</t>
  </si>
  <si>
    <t>Both</t>
  </si>
  <si>
    <t>QIN-HEADNECK-02-1000</t>
  </si>
  <si>
    <t>right neck mass</t>
  </si>
  <si>
    <t>right and left tonsillectomy</t>
  </si>
  <si>
    <t>QIN-HEADNECK-02-1041</t>
  </si>
  <si>
    <t>right neck lymph node</t>
  </si>
  <si>
    <t>QIN-HEADNECK-02-0630</t>
  </si>
  <si>
    <t>nasopharynx, left maxillary sinus</t>
  </si>
  <si>
    <t>Left total maxillectomy with left hemipalatectomy and orbital preservation, left nasal sndoscopy with left transnasal exenteration of anterior and posterior ethmoids, left sphenoidotomy</t>
  </si>
  <si>
    <t>QIN-HEADNECK-02-0653</t>
  </si>
  <si>
    <t>left areolar ridge and retromolar trigone</t>
  </si>
  <si>
    <t>microdirect laryngoscopy, rigid and flexible cervical esophagoscopy, resection of right tongue lesion, left jaw tongue neck dissection extended to resect mexillary tuberosity and soft palate to uvula with neck dissection of leves 1 through 4</t>
  </si>
  <si>
    <t>Complication</t>
  </si>
  <si>
    <t>QIN-HEADNECK-02-0655</t>
  </si>
  <si>
    <t>Composite R Mandibulectomy, R parapharyngeal/Skull Base Resection</t>
  </si>
  <si>
    <t>QIN-HEADNECK-02-1048</t>
  </si>
  <si>
    <t>tonsil, right (mass)</t>
  </si>
  <si>
    <t>QIN-HEADNECK-02-1051</t>
  </si>
  <si>
    <t>lymph node, left neck</t>
  </si>
  <si>
    <t>QIN-HEADNECK-02-1002</t>
  </si>
  <si>
    <t>larynx</t>
  </si>
  <si>
    <t>QIN-HEADNECK-02-1021</t>
  </si>
  <si>
    <t>left submandibular aspiration</t>
  </si>
  <si>
    <t>direct laryngoscopy with biopsy, esophagoscopy, left neck dissection levels 1 through 4</t>
  </si>
  <si>
    <t>QIN-HEADNECK-02-1024</t>
  </si>
  <si>
    <t>right false vocal cord, larync right ventricle, larynx, right anterior false cord, larynx posterior right flase cord, gastroesophageal junction</t>
  </si>
  <si>
    <t>QIN-HEADNECK-02-1025</t>
  </si>
  <si>
    <t>right true vocal field, left posterior true vocal field, right medial arytenoid. right subglottis, gastroesophageal junction</t>
  </si>
  <si>
    <t>total laryngectomy with right level II through IV neck dissection, throidectomy lobectomy, full-mouth tooth extraction</t>
  </si>
  <si>
    <t>QIN-HEADNECK-02-1026</t>
  </si>
  <si>
    <t>larynx, right mass</t>
  </si>
  <si>
    <t>total laryngectomy, selective neck dissection, partial pharyngectomy, right hemithyroidectomy, direct laryngoscopy and esophagoscopy</t>
  </si>
  <si>
    <t>right nodal levels 2-4, left level VI lymph nodes</t>
  </si>
  <si>
    <t>QIN-HEADNECK-02-1028</t>
  </si>
  <si>
    <t>QIN-HEADNECK-02-1029</t>
  </si>
  <si>
    <t>tongue</t>
  </si>
  <si>
    <t>wide local excision of left lateral tongue with left neck dissection</t>
  </si>
  <si>
    <t>QIN-HEADNECK-02-1030</t>
  </si>
  <si>
    <t>direct laryngoscopy, cervical esophagoscopy, partial glossectomy right lateral tongue</t>
  </si>
  <si>
    <t>QIN-HEADNECK-02-1031</t>
  </si>
  <si>
    <t>right buccal alveolar oral mucosa</t>
  </si>
  <si>
    <t>wide local excision of oral caivty lesion with rim mandibulectomy and selective neck dissection</t>
  </si>
  <si>
    <t>QIN-HEADNECK-02-1032</t>
  </si>
  <si>
    <t>mandibular lingual alveolar mucosa</t>
  </si>
  <si>
    <t>left retromolar trigone</t>
  </si>
  <si>
    <t>left hemimandibulectomy, left level 1-3 selective neck dissection</t>
  </si>
  <si>
    <t>left neck levels 2 and 3</t>
  </si>
  <si>
    <t>QIN-HEADNECK-02-1033</t>
  </si>
  <si>
    <t>right lateral posterior tongue</t>
  </si>
  <si>
    <t>QIN-HEADNECK-02-1034</t>
  </si>
  <si>
    <t>mandibular gingiva</t>
  </si>
  <si>
    <t>QIN-HEADNECK-02-1035</t>
  </si>
  <si>
    <t>left lateral ventral surface of tongue</t>
  </si>
  <si>
    <t>left hemiglossectomy and partial pharyngectomy with ipsilateral modified radical neck dissection, mandibulotomy and ORIF of mandibulotomy</t>
  </si>
  <si>
    <t>neck level 4 and 5: 8 nodes, extranal jubular lymph nodes: 3 nodes</t>
  </si>
  <si>
    <t>QIN-HEADNECK-02-1037</t>
  </si>
  <si>
    <t>right tongue</t>
  </si>
  <si>
    <t>right tongue wide local excision with frozen section, right levels 1-3 neck dissection</t>
  </si>
  <si>
    <t>QIN-HEADNECK-02-1038</t>
  </si>
  <si>
    <t>oral cavity, anterior and posterior mandibular region</t>
  </si>
  <si>
    <t>tracheostomy, glossectomy, floor of mouth and segmental mandibular resectionwith neck dissection (jaw, tongue, neck dissection) and left neck dissection levels 1 through 4</t>
  </si>
  <si>
    <t>QIN-HEADNECK-02-1039</t>
  </si>
  <si>
    <t>oral cavity, tongue</t>
  </si>
  <si>
    <t>left neck lymph node, level II</t>
  </si>
  <si>
    <t>right lateral tongue flap</t>
  </si>
  <si>
    <t>tracheostomy with thyroid isthmusectomy, glossectomy with floor of mouth resection and right selective neck dissection</t>
  </si>
  <si>
    <t>right lateral tongue debulking</t>
  </si>
  <si>
    <t>QIN-HEADNECK-02-1040</t>
  </si>
  <si>
    <t>right ventral tongue and floor of mouth</t>
  </si>
  <si>
    <t>partial glossectomy, floor of mouth resection with right selective neck dissection, level I-III</t>
  </si>
  <si>
    <t>QIN-HEADNECK-02-1056</t>
  </si>
  <si>
    <t>right cervical lymph node</t>
  </si>
  <si>
    <t>right tonsillectomy</t>
  </si>
  <si>
    <t>QIN-HEADNECK-02-1042</t>
  </si>
  <si>
    <t>right tongue base, right inferior tonsil, right hypopharynx, right anterior tonsil</t>
  </si>
  <si>
    <t>bilateral tonsillectomy, excision of base of tongue lesion</t>
  </si>
  <si>
    <t>QIN-HEADNECK-02-2431</t>
  </si>
  <si>
    <t>Pharynx</t>
  </si>
  <si>
    <t>QIN-HEADNECK-02-1046</t>
  </si>
  <si>
    <t>posterior pharyngeal wall</t>
  </si>
  <si>
    <t>QIN-HEADNECK-02-2434</t>
  </si>
  <si>
    <t>QIN-HEADNECK-02-1049</t>
  </si>
  <si>
    <t>African</t>
  </si>
  <si>
    <t>left soft palate</t>
  </si>
  <si>
    <t>QIN-HEADNECK-02-2438</t>
  </si>
  <si>
    <t>Left neck aspiration</t>
  </si>
  <si>
    <t>Right upper lip</t>
  </si>
  <si>
    <t>Left neck lymph node aspiration</t>
  </si>
  <si>
    <t>Base of tongue</t>
  </si>
  <si>
    <t>QIN-HEADNECK-02-1054</t>
  </si>
  <si>
    <t>right vallecula</t>
  </si>
  <si>
    <t>QIN-HEADNECK-02-1055</t>
  </si>
  <si>
    <t>tongue base</t>
  </si>
  <si>
    <t>QIN-HEADNECK-02-2439</t>
  </si>
  <si>
    <t>Left neck mass</t>
  </si>
  <si>
    <t>QIN-HEADNECK-02-1058</t>
  </si>
  <si>
    <t>larynx, epiglottis, left base of tongue</t>
  </si>
  <si>
    <t>QIN-HEADNECK-02-1060</t>
  </si>
  <si>
    <t>floor of mouth</t>
  </si>
  <si>
    <t>composite resection floor of mouth and tongue with rim mandibulectomy and selective neck dissection levels 1-4</t>
  </si>
  <si>
    <t>contains right level II and III</t>
  </si>
  <si>
    <t>QIN-HEADNECK-02-1061</t>
  </si>
  <si>
    <t>composite resectgion of mandible, tongue and floor of mouth with left supraomohyoid neck dissection, right level I neck dissection</t>
  </si>
  <si>
    <t>QIN-HEADNECK-02-2428</t>
  </si>
  <si>
    <t>Oral cavity alveolar mucosa</t>
  </si>
  <si>
    <t>Composite resection of SCC and neck dissection level 1-4</t>
  </si>
  <si>
    <t>60 Gy</t>
  </si>
  <si>
    <t>QIN-HEADNECK-02-2429</t>
  </si>
  <si>
    <t>Right base of tongue</t>
  </si>
  <si>
    <t>QIN-HEADNECK-02-2430</t>
  </si>
  <si>
    <t>right ventral tongue</t>
  </si>
  <si>
    <t>Hemiglossectomy, Right selective neck dissection</t>
  </si>
  <si>
    <t>Right tongue lesion resection</t>
  </si>
  <si>
    <t>QIN-HEADNECK-02-2441</t>
  </si>
  <si>
    <t>QIN-HEADNECK-02-2432</t>
  </si>
  <si>
    <t>Right neck aspiration</t>
  </si>
  <si>
    <t>QIN-HEADNECK-02-2433</t>
  </si>
  <si>
    <t>Base of tongue, neck lymphnodes</t>
  </si>
  <si>
    <t>QIN-HEADNECK-02-2444</t>
  </si>
  <si>
    <t>QIN-HEADNECK-02-2435</t>
  </si>
  <si>
    <t>Right lateral tongue</t>
  </si>
  <si>
    <t>Glossectomy nad bilateral neck dissection</t>
  </si>
  <si>
    <t>QIN-HEADNECK-02-2436</t>
  </si>
  <si>
    <t>Oral cavity</t>
  </si>
  <si>
    <t>Right hemiglossectomy</t>
  </si>
  <si>
    <t>QIN-HEADNECK-02-2437</t>
  </si>
  <si>
    <t>QIN-HEADNECK-02-2445</t>
  </si>
  <si>
    <t>QIN-HEADNECK-02-2447</t>
  </si>
  <si>
    <t>QIN-HEADNECK-02-2440</t>
  </si>
  <si>
    <t>Right aryepiglottic fold</t>
  </si>
  <si>
    <t>QIN-HEADNECK-02-2449</t>
  </si>
  <si>
    <t>QIN-HEADNECK-02-2443</t>
  </si>
  <si>
    <t>Oropharynx right palate</t>
  </si>
  <si>
    <t>Right base of tongue, right oropharynx</t>
  </si>
  <si>
    <t>QIN-HEADNECK-02-2450</t>
  </si>
  <si>
    <t>Neck lymph node left level 2A</t>
  </si>
  <si>
    <t>QIN-HEADNECK-02-2454</t>
  </si>
  <si>
    <t>QIN-HEADNECK-02-2446</t>
  </si>
  <si>
    <t>Lip, lower midline vermillion</t>
  </si>
  <si>
    <t>Resection of lip lesion, biopsy</t>
  </si>
  <si>
    <t>QIN-HEADNECK-02-2459</t>
  </si>
  <si>
    <t>Right neck lymph node</t>
  </si>
  <si>
    <t>QIN-HEADNECK-02-2460</t>
  </si>
  <si>
    <t>QIN-HEADNECK-02-2464</t>
  </si>
  <si>
    <t>QIN-HEADNECK-02-2466</t>
  </si>
  <si>
    <t>QIN-HEADNECK-02-2451</t>
  </si>
  <si>
    <t>Right tongue</t>
  </si>
  <si>
    <t>QIN-HEADNECK-02-2452</t>
  </si>
  <si>
    <t>Left neck level 3 lymph node</t>
  </si>
  <si>
    <t>QIN-HEADNECK-02-2453</t>
  </si>
  <si>
    <t>Left neck lymph node</t>
  </si>
  <si>
    <t>QIN-HEADNECK-02-2467</t>
  </si>
  <si>
    <t>Left Tonsil</t>
  </si>
  <si>
    <t>QIN-HEADNECK-02-2455</t>
  </si>
  <si>
    <t>Right parotid gland</t>
  </si>
  <si>
    <t>Right lateral parotidectomy with facial nerve dissection and preservation</t>
  </si>
  <si>
    <t>QIN-HEADNECK-02-2456</t>
  </si>
  <si>
    <t>Left tonsillar fossa</t>
  </si>
  <si>
    <t>QIN-HEADNECK-02-2457</t>
  </si>
  <si>
    <t>Left soft palate</t>
  </si>
  <si>
    <t>QIN-HEADNECK-02-2471</t>
  </si>
  <si>
    <t>QIN-HEADNECK-02-2474</t>
  </si>
  <si>
    <t>QIN-HEADNECK-02-2462</t>
  </si>
  <si>
    <t>Right cervical lymph node</t>
  </si>
  <si>
    <t>QIN-HEADNECK-02-2463</t>
  </si>
  <si>
    <t>QIN-HEADNECK-02-2477</t>
  </si>
  <si>
    <t>QIN-HEADNECK-02-2465</t>
  </si>
  <si>
    <t>Neck dissection</t>
  </si>
  <si>
    <t>QIN-HEADNECK-02-2479</t>
  </si>
  <si>
    <t>QIN-HEADNECK-02-2483</t>
  </si>
  <si>
    <t>QIN-HEADNECK-02-2468</t>
  </si>
  <si>
    <t>Right neck lymph node aspiration</t>
  </si>
  <si>
    <t>QIN-HEADNECK-02-2469</t>
  </si>
  <si>
    <t>Pharynx, right vallecula, epiglottis</t>
  </si>
  <si>
    <t>QIN-HEADNECK-02-2470</t>
  </si>
  <si>
    <t>QIN-HEADNECK-02-2484</t>
  </si>
  <si>
    <t>Right neck</t>
  </si>
  <si>
    <t>QIN-HEADNECK-02-2472</t>
  </si>
  <si>
    <t>QIN-HEADNECK-02-2473</t>
  </si>
  <si>
    <t>Right partial glossectomy and neck dissection</t>
  </si>
  <si>
    <t>QIN-HEADNECK-02-2487</t>
  </si>
  <si>
    <t>Right tonsillectomy</t>
  </si>
  <si>
    <t>QIN-HEADNECK-02-2475</t>
  </si>
  <si>
    <t>Left base of tongue, left floor of mouth</t>
  </si>
  <si>
    <t>Tongue, pharynx, mandible</t>
  </si>
  <si>
    <t>Glossectomy, pharyngectomy, mandibulectomy</t>
  </si>
  <si>
    <t>QIN-HEADNECK-02-2489</t>
  </si>
  <si>
    <t>Neck lymph node dissection</t>
  </si>
  <si>
    <t>Left tonsil and oropharynx</t>
  </si>
  <si>
    <t>Left radical tonsil dissection</t>
  </si>
  <si>
    <t>QIN-HEADNECK-02-2490</t>
  </si>
  <si>
    <t>QIN-HEADNECK-02-2478</t>
  </si>
  <si>
    <t>QIN-HEADNECK-02-2492</t>
  </si>
  <si>
    <t>QIN-HEADNECK-02-2480</t>
  </si>
  <si>
    <t>QIN-HEADNECK-02-2481</t>
  </si>
  <si>
    <t>QIN-HEADNECK-02-2482</t>
  </si>
  <si>
    <t>QIN-HEADNECK-02-2494</t>
  </si>
  <si>
    <t>QIN-HEADNECK-02-2499</t>
  </si>
  <si>
    <t>QIN-HEADNECK-02-2485</t>
  </si>
  <si>
    <t>QIN-HEADNECK-02-2486</t>
  </si>
  <si>
    <t>Left neck level 2B aspiration</t>
  </si>
  <si>
    <t>QIN-HEADNECK-02-2505</t>
  </si>
  <si>
    <t>QIN-HEADNECK-02-2488</t>
  </si>
  <si>
    <t>QIN-HEADNECK-02-2507</t>
  </si>
  <si>
    <t>QIN-HEADNECK-02-2508</t>
  </si>
  <si>
    <t>Right and left tonsil</t>
  </si>
  <si>
    <t>Right and left tonsillectomy</t>
  </si>
  <si>
    <t>QIN-HEADNECK-02-2491</t>
  </si>
  <si>
    <t>Left tongue</t>
  </si>
  <si>
    <t>Left floor of mouth</t>
  </si>
  <si>
    <t>Oral mucosa</t>
  </si>
  <si>
    <t>Tonsillar fossa</t>
  </si>
  <si>
    <t>QIN-HEADNECK-02-2509</t>
  </si>
  <si>
    <t>4c</t>
  </si>
  <si>
    <t>Lung, wedge resection</t>
  </si>
  <si>
    <t>QIN-HEADNECK-01-0009</t>
  </si>
  <si>
    <t>L Oropharynx</t>
  </si>
  <si>
    <t>QIN-HEADNECK-02-1045</t>
  </si>
  <si>
    <t>left-sided tonsillectomy</t>
  </si>
  <si>
    <t>QIN-HEADNECK-02-2495</t>
  </si>
  <si>
    <t>QIN-HEADNECK-02-2496</t>
  </si>
  <si>
    <t>Larynx, piriform sinus</t>
  </si>
  <si>
    <t>Base of tongue, larynx piriform sinus</t>
  </si>
  <si>
    <t>Laryngectomy, neck dissection</t>
  </si>
  <si>
    <t>QIN-HEADNECK-02-2497</t>
  </si>
  <si>
    <t>QIN-HEADNECK-02-2498</t>
  </si>
  <si>
    <t>QIN-HEADNECK-01-0008</t>
  </si>
  <si>
    <t>L Tonsillar Fossa</t>
  </si>
  <si>
    <t>Regimen Unknown</t>
  </si>
  <si>
    <t>QIN-HEADNECK-02-2500</t>
  </si>
  <si>
    <t>QIN-HEADNECK-02-2501</t>
  </si>
  <si>
    <t>QIN-HEADNECK-02-2502</t>
  </si>
  <si>
    <t>Pharynx, arytenoid</t>
  </si>
  <si>
    <t>laryngectomy, neck dissection</t>
  </si>
  <si>
    <t>Total laryngectomy with bilateral neck dissection</t>
  </si>
  <si>
    <t>QIN-HEADNECK-02-2503</t>
  </si>
  <si>
    <t>Left neck mass aspiration</t>
  </si>
  <si>
    <t>QIN-HEADNECK-02-2504</t>
  </si>
  <si>
    <t>Larynx, epiglottic resection</t>
  </si>
  <si>
    <t>Laryngectomy</t>
  </si>
  <si>
    <t>QIN-HEADNECK-01-0074</t>
  </si>
  <si>
    <t>QIN-HEADNECK-01-0199</t>
  </si>
  <si>
    <t>QIN-HEADNECK-01-0275</t>
  </si>
  <si>
    <t>L Tonsillectomy</t>
  </si>
  <si>
    <t>QIN-HEADNECK-01-0332</t>
  </si>
  <si>
    <t>L Tonsillar Mass</t>
  </si>
  <si>
    <t>QIN-HEADNECK-02-2510</t>
  </si>
  <si>
    <t>Clinical Data</t>
  </si>
  <si>
    <t>Class Labels</t>
  </si>
  <si>
    <t>Imaging Stats</t>
  </si>
  <si>
    <t>Annotation</t>
  </si>
  <si>
    <t>Osirix Clinical Model</t>
  </si>
  <si>
    <t>Combined FollowUp/CoD</t>
  </si>
  <si>
    <t>Label</t>
  </si>
  <si>
    <t>Date</t>
  </si>
  <si>
    <t>Start Date</t>
  </si>
  <si>
    <t>Delta</t>
  </si>
  <si>
    <t>No. PET</t>
  </si>
  <si>
    <t>No. CT</t>
  </si>
  <si>
    <t>AutoSeg</t>
  </si>
  <si>
    <t>1st Timepoint</t>
  </si>
  <si>
    <t>2nd Timepoint</t>
  </si>
  <si>
    <t>T1 SUV</t>
  </si>
  <si>
    <t>T2 SUV</t>
  </si>
  <si>
    <t>Complete</t>
  </si>
  <si>
    <t>Folder Path.7</t>
  </si>
  <si>
    <t>Folder Path.8</t>
  </si>
  <si>
    <t>Merged</t>
  </si>
  <si>
    <t>1986_03_11_Thorax1HEADNECKPETCT-79415</t>
  </si>
  <si>
    <t>1986_08_25_Thorax1HEADNECKPETCT-78821</t>
  </si>
  <si>
    <t>1986_10_18_Thorax1HEADNECKPETCT-24973</t>
  </si>
  <si>
    <t>1986_11_12_Thorax1HEADNECKPETCT-66818</t>
  </si>
  <si>
    <t>1987_02_10_Thorax1HEADNECKPETCT-19549</t>
  </si>
  <si>
    <t>1987_03_13_Thorax1HEADNECKPETCT-51280</t>
  </si>
  <si>
    <t>1987_04_13_Thorax1HEADNECKPETCT-57810</t>
  </si>
  <si>
    <t>1987_05_31_Thorax1HEADNECKPETCT-03108</t>
  </si>
  <si>
    <t>1987_06_17_Thorax1HEADNECKPETCT-01122</t>
  </si>
  <si>
    <t>1987_08_11_PET1PETCTNeckContrast2mm Adult-87299</t>
  </si>
  <si>
    <t>1987_09_27_PET1PETCTHeadNeck Adult-05117</t>
  </si>
  <si>
    <t>1987_11_17_PET1PETCTNeckContrast2mm Adult-33716</t>
  </si>
  <si>
    <t>1987_12_26_Thorax1HEADNECKPETCT-21155</t>
  </si>
  <si>
    <t>1988_04_06_PETCTTUMOR SKULL TO THIGH-05900</t>
  </si>
  <si>
    <t>1988_05_22_PETCTTUMOR SKULL TO THIGH-46649</t>
  </si>
  <si>
    <t>1988_07_17_CT CHEST WO CONTRAST PET CENTER MD INTERPR-48884</t>
  </si>
  <si>
    <t>1988_09_03_CT CHEST WO CONTRAST-64510</t>
  </si>
  <si>
    <t>1988_10_12_CT CHEST WO CONTRAST-58191</t>
  </si>
  <si>
    <t>1988_11_01_CT CHEST WO CONTRAST-40149</t>
  </si>
  <si>
    <t>1985_03_12_Thorax1WBPETCT-66798</t>
  </si>
  <si>
    <t>1985_05_01_Thorax1HEADNECKPETCT-34092</t>
  </si>
  <si>
    <t>1985_12_16_Thorax1HEADNECKPETCT-32441</t>
  </si>
  <si>
    <t>1986_03_08_Thorax1HEADNECKPETCT-02694</t>
  </si>
  <si>
    <t>1986_09_10_Thorax1HEADNECKPETCT-00721</t>
  </si>
  <si>
    <t>1986_11_30_Thorax1HEADNECKPETCT-08907</t>
  </si>
  <si>
    <t>1987_12_30_PET1PETCTHeadNeckContrastChestNeck Adult-05324</t>
  </si>
  <si>
    <t>1987_01_06_Thorax1WBPETCT-16532</t>
  </si>
  <si>
    <t>1985_09_21_Thorax1HEADNECKPETCT-74841</t>
  </si>
  <si>
    <t>1989_02_26_PET1PETCTHeadNeck Adult-74520</t>
  </si>
  <si>
    <t>1989_07_16_CT CHEST WO CONTRAST INTERPRET ONLY PET CENTER-65102</t>
  </si>
  <si>
    <t>1987_04_12_Thorax1HEADNECKPETCT-86683</t>
  </si>
  <si>
    <t>1985_06_05_Thorax1HEADNECKPETCT-42872</t>
  </si>
  <si>
    <t>1989_09_10_CT CHEST WO CONTRAST INTERPRET ONLY PET CENTER-12792</t>
  </si>
  <si>
    <t>1989_11_12_CT CHEST WO CONTRAST INTERPRET ONLY PET CENTER-56993</t>
  </si>
  <si>
    <t>1990_07_11_CT CHEST WO CONTRAST INTERPRET ONLY PET CENTER-51341</t>
  </si>
  <si>
    <t>1989_10_15_CT CHEST WO CONTRAST INTERPRET ONLY PET CENTER-71386</t>
  </si>
  <si>
    <t>1989_11_14_CT CHEST WO CONTRAST INTERPRET ONLY PET CENTER-14257</t>
  </si>
  <si>
    <t>1990_09_18_CT CHEST WO CONTRAST INTERPRET ONLY PET CENTER-24147</t>
  </si>
  <si>
    <t>1987_03_15_Thorax1HEADNECKPETCT-68474</t>
  </si>
  <si>
    <t>1991_02_06_PET  CT F-18 FDG TUMOR SKULL BASE TO MID-THIGH-12603</t>
  </si>
  <si>
    <t>1990_03_20_PET  CT F-18 FDG TUMOR SKULL BASE TO MID-THIGH-95176</t>
  </si>
  <si>
    <t>1991_07_10_PET  CT F-18 FDG TUMOR SKULL BASE TO MID-THIGH 78815-53484</t>
  </si>
  <si>
    <t>1990_08_18_PET  CT F-18 FDG TUMOR SKULL BASE TO MID-THIGH-08160</t>
  </si>
  <si>
    <t>1991_06_24_PET  CT F-18 FDG TUMOR SKULL BASE TO MID-THIGH 78815-05109</t>
  </si>
  <si>
    <t>1991_07_03_PETPETCTHeadNeck Adult-41237</t>
  </si>
  <si>
    <t>1991_12_15_PETPETCTHNIVCNeck Adult-53256</t>
  </si>
  <si>
    <t>1992_02_03_PET  CT F-18 FDG TUMOR SKULL BASE TO MID-THIGH 78815-01151</t>
  </si>
  <si>
    <t>1992_04_05_PET  CT F-18 FDG TUMOR SKULL BASE TO MID-THIGH 78815-31848</t>
  </si>
  <si>
    <t>1995_02_22_PET1PETCTHeadNeck Adult-78465</t>
  </si>
  <si>
    <t>1992_12_09_PETPETCTHeadNeck Adult-14529</t>
  </si>
  <si>
    <t>1995_04_24_PET  CT F-18 FDG TUMOR SKULL BASE TO MID-THIGH 78815-94308</t>
  </si>
  <si>
    <t>1996_11_20_PET  CT F-18 FDG TUMOR SKULL BASE TO MID-THIGH 78815-20110</t>
  </si>
  <si>
    <t>1997_07_14_PET1PETCTHeadNeck Adult-56309</t>
  </si>
  <si>
    <t>1996_05_06_PET1PETCTHeadNeck Adult-94946</t>
  </si>
  <si>
    <t>1996_05_29_PET  CT F-18 FDG TUMOR SKULL BASE TO MID-THIGH 78815-77799</t>
  </si>
  <si>
    <t>1997_04_30_PET1PETCTHeadNeck Adult-25698</t>
  </si>
  <si>
    <t>1997_10_21_PET  CT F-18 FDG TUMOR SKULL BASE TO MID-THIGH 78815-36504</t>
  </si>
  <si>
    <t>1990_07_31_PET  CT F-18 FDG TUMOR SKULL BASE TO MID-THIGH-41894</t>
  </si>
  <si>
    <t>1996_10_21_PET1PETCTHeadNeck Adult-74995</t>
  </si>
  <si>
    <t>1996_02_28_PET  CT F-18 FDG TUMOR SKULL BASE TO MID-THIGH 78815-25759</t>
  </si>
  <si>
    <t>1990_08_22_PET  CT F-18 FDG TUMOR SKULL BASE TO MID-THIGH-56613</t>
  </si>
  <si>
    <t>1994_08_01_PET  CT F-18 FDG TUMOR SKULL BASE TO MID-THIGH 78815-54931</t>
  </si>
  <si>
    <t>1991_08_07_PET  CT F-18 FDG TUMOR SKULL BASE TO MID-THIGH 78815-89361</t>
  </si>
  <si>
    <t>1996_04_17_PET  CT F-18 FDG TUMOR SKULL BASE TO MID-THIGH 78815-75310</t>
  </si>
  <si>
    <t>1996_02_14_PET  CT F-18 FDG TUMOR SKULL BASE TO MID-THIGH 78815-14706</t>
  </si>
  <si>
    <t>1990_07_10_PET  CT F-18 FDG TUMOR SKULL BASE TO MID-THIGH-11258</t>
  </si>
  <si>
    <t>1990_05_29_PET  CT F-18 FDG TUMOR SKULL BASE TO MID-THIGH-72642</t>
  </si>
  <si>
    <t>1990_02_13_PET  CT F-18 FDG TUMOR SKULL BASE TO MID-THIGH-24028</t>
  </si>
  <si>
    <t>1988_08_08_PETCTTUMOR SKULL TO THIGH-45164</t>
  </si>
  <si>
    <t>1990_10_27_PET  CT F-18 FDG TUMOR SKULL BASE TO MID-THIGH-08145</t>
  </si>
  <si>
    <t>1996_04_24_PET  CT F-18 FDG TUMOR SKULL BASE TO MID-THIGH 78815-05815</t>
  </si>
  <si>
    <t>1988_12_27_PETCTTUMOR SKULL TO THIGH-95329</t>
  </si>
  <si>
    <t>1994_08_09_PET  CT F-18 FDG TUMOR SKULL BASE TO MID-THIGH 78815-40053</t>
  </si>
  <si>
    <t>PatientID</t>
  </si>
  <si>
    <t>Patient's Birth Date</t>
  </si>
  <si>
    <t>Patient's Sex</t>
  </si>
  <si>
    <t>Patient's Weight</t>
  </si>
  <si>
    <t>Patient's Height</t>
  </si>
  <si>
    <t>Patient's Race</t>
  </si>
  <si>
    <t>Hispanic</t>
  </si>
  <si>
    <t>History of Diabetes Mellitus</t>
  </si>
  <si>
    <t>History of radiation therapy</t>
  </si>
  <si>
    <t>History of malignant neoplasm</t>
  </si>
  <si>
    <t>Alcohol consumption</t>
  </si>
  <si>
    <t>Tobacco Smoking Behavior</t>
  </si>
  <si>
    <t>Details pf tobacco chewing</t>
  </si>
  <si>
    <t>T Stage</t>
  </si>
  <si>
    <t>N Stage</t>
  </si>
  <si>
    <t>M Stage</t>
  </si>
  <si>
    <t>Tumor staging</t>
  </si>
  <si>
    <t>Primary tumor site</t>
  </si>
  <si>
    <t>Diagnositic Procedure, Biopsy, Date of procedure</t>
  </si>
  <si>
    <t>Biopsy site</t>
  </si>
  <si>
    <t>Surgery, Date of procedure</t>
  </si>
  <si>
    <t>Surgery, Procedure Description</t>
  </si>
  <si>
    <t>Resection of primary tumor</t>
  </si>
  <si>
    <t>Block dissection of cervical lymph nodes</t>
  </si>
  <si>
    <t>Radiotherapy Procedure, Date treatment started</t>
  </si>
  <si>
    <t>Radiotherapy Procedure, Date treatment stopped</t>
  </si>
  <si>
    <t>Radiotherapy Procedure, Total radiation dose delivered</t>
  </si>
  <si>
    <t>Radiotherapy Procedure, Radiation dose per fraction</t>
  </si>
  <si>
    <t>Radiotherapy Procedure, Procedure description</t>
  </si>
  <si>
    <t>Chemotherapy, Date treatment started</t>
  </si>
  <si>
    <t>Chemotherapy, Date treatment stopped</t>
  </si>
  <si>
    <t>Chemotherapy, Antineoplastic agent</t>
  </si>
  <si>
    <t>Histological grade finding</t>
  </si>
  <si>
    <t>Status of vascular invasion by tumor</t>
  </si>
  <si>
    <t>Perineural invasion finding</t>
  </si>
  <si>
    <t>Tumor Margin Status</t>
  </si>
  <si>
    <t>Level I - Submental and submandibular lymph node group, Ipsilateral, Number of nodes positive</t>
  </si>
  <si>
    <t>Level I - Submental and submandibular lymph node group, Ipsilateral, Number of nodes removed</t>
  </si>
  <si>
    <t>Level II - Upper jugular lymph node group, Ipsilateral, Number of nodes positive</t>
  </si>
  <si>
    <t>Level II - Upper jugular lymph node group, Ipsilateral, Number of nodes removed</t>
  </si>
  <si>
    <t>Level III - Middle jugular lymph node group, Ipsilateral, Number of nodes positive</t>
  </si>
  <si>
    <t>Level III - Middle jugular lymph node group, Ipsilateral, Number of nodes removed</t>
  </si>
  <si>
    <t>Level IV - Lower jugular lymph node group, Ipsilateral, Number of nodes positive</t>
  </si>
  <si>
    <t>Level IV - Lower jugular lymph node group, Ipsilateral, Number of nodes removed</t>
  </si>
  <si>
    <t>Level V - Posterior triangle cervical lymph node group, Ipsilateral, Number of nodes positive</t>
  </si>
  <si>
    <t>Level V - Posterior triangle cervical lymph node group, Ipsilateral, Number of nodes removed</t>
  </si>
  <si>
    <t>Cervical lymph node outside level I through V, Ipsilateral, Number of nodes positive</t>
  </si>
  <si>
    <t>Cervical lymph node outside level I through V, Ipsilateral, Number of nodes removed</t>
  </si>
  <si>
    <t>Level I - Submental and submandibular lymph node group, Contralateral, Number of nodes positive</t>
  </si>
  <si>
    <t>Level I - Submental and submandibular lymph node group, Contralateral, Number of nodes removed</t>
  </si>
  <si>
    <t>Level II - Upper jugular lymph node group, Contralateral, Number of nodes positive</t>
  </si>
  <si>
    <t>Level II - Upper jugular lymph node group, Contralateral, Number of nodes removed</t>
  </si>
  <si>
    <t>Level III - Middle jugular lymph node group, Contralateral, Number of nodes positive</t>
  </si>
  <si>
    <t>Level III - Middle jugular lymph node group, Contralateral, Number of nodes removed</t>
  </si>
  <si>
    <t>Level IV - Lower jugular lymph node group, Contralateral, Number of nodes positive</t>
  </si>
  <si>
    <t>Level IV - Lower jugular lymph node group, Contralateral, Number of nodes removed</t>
  </si>
  <si>
    <t>Level V - Posterior triangle cervical lymph node group, Contralateral, Number of nodes positive</t>
  </si>
  <si>
    <t>Level V - Posterior triangle cervical lymph node group, Contralateral, Number of nodes removed</t>
  </si>
  <si>
    <t>Cervical lymph node outside level I through V, Contralateral, Number of nodes positive</t>
  </si>
  <si>
    <t>Cervical lymph node outside level I through V, Contralateral, Number of nodes removed</t>
  </si>
  <si>
    <t>Extra-capsular extension of nodal tumor present, Comment</t>
  </si>
  <si>
    <t>Status of extra-capsular extension of nodal tumor</t>
  </si>
  <si>
    <t>Follow-up visit date</t>
  </si>
  <si>
    <t>Followup status</t>
  </si>
  <si>
    <t>Date of death</t>
  </si>
  <si>
    <t>Cause of death</t>
  </si>
  <si>
    <t>Post-radiotherapy treatment</t>
  </si>
  <si>
    <t>Date of 2nd primary</t>
  </si>
  <si>
    <t>Date of cancer recurrence</t>
  </si>
  <si>
    <t>Location of first recurrence</t>
  </si>
  <si>
    <t>p</t>
  </si>
  <si>
    <t>Age at baseline scan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</si>
</sst>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Bookshelf Symbol 7"/>
      <charset val="2"/>
    </font>
    <font>
      <sz val="8"/>
      <name val="Calibri"/>
      <family val="2"/>
      <scheme val="minor"/>
    </font>
    <font>
      <b/>
      <sz val="20"/>
      <color theme="1"/>
      <name val="Calibri"/>
      <family val="2"/>
      <scheme val="minor"/>
    </font>
    <font>
      <b/>
      <sz val="26"/>
      <color theme="1"/>
      <name val="Calibri"/>
      <family val="2"/>
      <scheme val="minor"/>
    </font>
    <font>
      <b/>
      <sz val="18"/>
      <color theme="1"/>
      <name val="Calibri"/>
      <family val="2"/>
      <scheme val="minor"/>
    </font>
    <font>
      <b/>
      <sz val="18"/>
      <color theme="0"/>
      <name val="Calibri"/>
      <family val="2"/>
      <scheme val="minor"/>
    </font>
    <font>
      <sz val="9"/>
      <color indexed="81"/>
      <name val="Tahoma"/>
      <family val="2"/>
    </font>
    <font>
      <b/>
      <sz val="9"/>
      <color indexed="81"/>
      <name val="Tahoma"/>
      <family val="2"/>
    </font>
    <font>
      <sz val="11"/>
      <name val="Calibri"/>
      <family val="2"/>
      <scheme val="minor"/>
    </font>
    <font>
      <b/>
      <sz val="11"/>
      <color rgb="FFFFFFFF"/>
      <name val="Calibri"/>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bgColor theme="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00206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C000"/>
        <bgColor indexed="64"/>
      </patternFill>
    </fill>
    <fill>
      <patternFill patternType="solid">
        <fgColor theme="8" tint="0.59999389629810485"/>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ck">
        <color auto="1"/>
      </right>
      <top/>
      <bottom/>
      <diagonal/>
    </border>
    <border>
      <left style="medium">
        <color rgb="FF002060"/>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right/>
      <top style="medium">
        <color rgb="FF002060"/>
      </top>
      <bottom/>
      <diagonal/>
    </border>
    <border>
      <left style="medium">
        <color rgb="FF002060"/>
      </left>
      <right/>
      <top style="medium">
        <color rgb="FF002060"/>
      </top>
      <bottom style="medium">
        <color rgb="FF002060"/>
      </bottom>
      <diagonal/>
    </border>
    <border>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75">
    <xf numFmtId="0" fontId="0" fillId="0" borderId="0" xfId="0"/>
    <xf numFmtId="14" fontId="0" fillId="0" borderId="0" xfId="0" applyNumberFormat="1"/>
    <xf numFmtId="0" fontId="13" fillId="34" borderId="10" xfId="0" applyFont="1" applyFill="1" applyBorder="1"/>
    <xf numFmtId="0" fontId="13" fillId="34" borderId="11" xfId="0" applyFont="1" applyFill="1" applyBorder="1"/>
    <xf numFmtId="0" fontId="13" fillId="34" borderId="12" xfId="0" applyFont="1" applyFill="1" applyBorder="1"/>
    <xf numFmtId="0" fontId="18" fillId="0" borderId="0" xfId="0" applyFont="1"/>
    <xf numFmtId="0" fontId="0" fillId="0" borderId="0" xfId="0" applyNumberFormat="1"/>
    <xf numFmtId="22" fontId="0" fillId="0" borderId="0" xfId="0" applyNumberFormat="1"/>
    <xf numFmtId="0" fontId="0" fillId="33" borderId="0" xfId="0" applyNumberFormat="1" applyFill="1"/>
    <xf numFmtId="0" fontId="0" fillId="0" borderId="0" xfId="0" pivotButton="1"/>
    <xf numFmtId="0" fontId="0" fillId="0" borderId="0" xfId="0" applyAlignment="1">
      <alignment horizontal="left"/>
    </xf>
    <xf numFmtId="0" fontId="0" fillId="33" borderId="0" xfId="0" applyFill="1" applyAlignment="1">
      <alignment horizontal="left"/>
    </xf>
    <xf numFmtId="0" fontId="0" fillId="35" borderId="0" xfId="0" applyFill="1"/>
    <xf numFmtId="0" fontId="0" fillId="36" borderId="0" xfId="0" applyFill="1"/>
    <xf numFmtId="0" fontId="20" fillId="0" borderId="0" xfId="0" applyFont="1"/>
    <xf numFmtId="0" fontId="21" fillId="0" borderId="0" xfId="0" applyFont="1"/>
    <xf numFmtId="0" fontId="0" fillId="0" borderId="0" xfId="0" applyAlignment="1">
      <alignment vertical="center"/>
    </xf>
    <xf numFmtId="0" fontId="0" fillId="40" borderId="0" xfId="0" applyFill="1" applyBorder="1"/>
    <xf numFmtId="0" fontId="0" fillId="0" borderId="0" xfId="0" applyBorder="1"/>
    <xf numFmtId="0" fontId="17" fillId="37" borderId="16" xfId="0" applyFont="1" applyFill="1" applyBorder="1"/>
    <xf numFmtId="0" fontId="17" fillId="37" borderId="17" xfId="0" applyFont="1" applyFill="1" applyBorder="1"/>
    <xf numFmtId="0" fontId="0" fillId="38" borderId="16" xfId="0" applyNumberFormat="1" applyFill="1" applyBorder="1"/>
    <xf numFmtId="0" fontId="0" fillId="38" borderId="17" xfId="0" applyNumberFormat="1" applyFill="1" applyBorder="1"/>
    <xf numFmtId="0" fontId="0" fillId="0" borderId="16" xfId="0" applyBorder="1"/>
    <xf numFmtId="0" fontId="0" fillId="0" borderId="17" xfId="0" applyBorder="1"/>
    <xf numFmtId="0" fontId="0" fillId="40" borderId="16" xfId="0" applyFill="1" applyBorder="1"/>
    <xf numFmtId="0" fontId="0" fillId="40" borderId="17" xfId="0" applyFill="1" applyBorder="1"/>
    <xf numFmtId="0" fontId="0" fillId="0" borderId="0" xfId="0" applyNumberFormat="1" applyProtection="1"/>
    <xf numFmtId="0" fontId="0" fillId="0" borderId="0" xfId="0" applyProtection="1"/>
    <xf numFmtId="22" fontId="0" fillId="0" borderId="0" xfId="0" applyNumberFormat="1" applyProtection="1"/>
    <xf numFmtId="0" fontId="0" fillId="38" borderId="16" xfId="0" applyNumberFormat="1" applyFill="1" applyBorder="1" applyProtection="1"/>
    <xf numFmtId="0" fontId="0" fillId="38" borderId="17" xfId="0" applyNumberFormat="1" applyFill="1" applyBorder="1" applyProtection="1"/>
    <xf numFmtId="0" fontId="0" fillId="33" borderId="0" xfId="0" applyNumberFormat="1" applyFill="1" applyProtection="1"/>
    <xf numFmtId="0" fontId="22" fillId="39" borderId="19" xfId="0" applyFont="1" applyFill="1" applyBorder="1" applyAlignment="1">
      <alignment horizontal="center"/>
    </xf>
    <xf numFmtId="0" fontId="22" fillId="39" borderId="20" xfId="0" applyFont="1" applyFill="1" applyBorder="1" applyAlignment="1">
      <alignment horizontal="center"/>
    </xf>
    <xf numFmtId="0" fontId="23" fillId="37" borderId="19" xfId="0" applyFont="1" applyFill="1" applyBorder="1" applyAlignment="1">
      <alignment horizontal="center"/>
    </xf>
    <xf numFmtId="0" fontId="0" fillId="40" borderId="19" xfId="0" applyFill="1" applyBorder="1" applyAlignment="1">
      <alignment horizontal="center"/>
    </xf>
    <xf numFmtId="0" fontId="0" fillId="40" borderId="20" xfId="0" applyFill="1" applyBorder="1" applyAlignment="1">
      <alignment horizontal="center"/>
    </xf>
    <xf numFmtId="0" fontId="0" fillId="40" borderId="21" xfId="0" applyFill="1" applyBorder="1" applyAlignment="1">
      <alignment horizontal="center"/>
    </xf>
    <xf numFmtId="0" fontId="22" fillId="41" borderId="0" xfId="0" applyFont="1" applyFill="1" applyAlignment="1"/>
    <xf numFmtId="0" fontId="26" fillId="41" borderId="0" xfId="0" applyFont="1" applyFill="1" applyAlignment="1">
      <alignment horizontal="center"/>
    </xf>
    <xf numFmtId="0" fontId="0" fillId="0" borderId="0" xfId="0" applyAlignment="1">
      <alignment horizontal="center"/>
    </xf>
    <xf numFmtId="9" fontId="0" fillId="41" borderId="0" xfId="42" applyFont="1" applyFill="1" applyAlignment="1"/>
    <xf numFmtId="0" fontId="0" fillId="40" borderId="0" xfId="0" applyNumberFormat="1" applyFill="1" applyProtection="1"/>
    <xf numFmtId="0" fontId="0" fillId="40" borderId="16" xfId="0" applyNumberFormat="1" applyFill="1" applyBorder="1" applyProtection="1"/>
    <xf numFmtId="0" fontId="0" fillId="40" borderId="17" xfId="0" applyNumberFormat="1" applyFill="1" applyBorder="1" applyProtection="1"/>
    <xf numFmtId="0" fontId="0" fillId="40" borderId="0" xfId="0" applyFill="1" applyAlignment="1">
      <alignment horizontal="center"/>
    </xf>
    <xf numFmtId="0" fontId="23" fillId="37" borderId="18" xfId="0" applyFont="1" applyFill="1" applyBorder="1" applyAlignment="1">
      <alignment horizontal="center"/>
    </xf>
    <xf numFmtId="0" fontId="17" fillId="37" borderId="0" xfId="0" applyFont="1" applyFill="1" applyBorder="1"/>
    <xf numFmtId="0" fontId="0" fillId="38" borderId="0" xfId="0" applyNumberFormat="1" applyFill="1" applyBorder="1" applyProtection="1"/>
    <xf numFmtId="0" fontId="0" fillId="38" borderId="0" xfId="0" applyNumberFormat="1" applyFill="1" applyBorder="1"/>
    <xf numFmtId="0" fontId="0" fillId="40" borderId="0" xfId="0" applyNumberFormat="1" applyFill="1" applyBorder="1" applyProtection="1"/>
    <xf numFmtId="22" fontId="0" fillId="0" borderId="0" xfId="0" applyNumberFormat="1" applyFill="1"/>
    <xf numFmtId="0" fontId="0" fillId="0" borderId="0" xfId="0" applyNumberFormat="1" applyFill="1"/>
    <xf numFmtId="22" fontId="0" fillId="38" borderId="0" xfId="0" applyNumberFormat="1" applyFill="1" applyBorder="1"/>
    <xf numFmtId="22" fontId="0" fillId="38" borderId="0" xfId="0" applyNumberFormat="1" applyFill="1" applyBorder="1" applyProtection="1"/>
    <xf numFmtId="22" fontId="0" fillId="40" borderId="0" xfId="0" applyNumberFormat="1" applyFill="1" applyBorder="1" applyProtection="1"/>
    <xf numFmtId="2" fontId="23" fillId="37" borderId="18" xfId="0" applyNumberFormat="1" applyFont="1" applyFill="1" applyBorder="1" applyAlignment="1">
      <alignment horizontal="center"/>
    </xf>
    <xf numFmtId="2" fontId="23" fillId="37" borderId="19" xfId="0" applyNumberFormat="1" applyFont="1" applyFill="1" applyBorder="1" applyAlignment="1">
      <alignment horizontal="center"/>
    </xf>
    <xf numFmtId="2" fontId="17" fillId="37" borderId="0" xfId="0" applyNumberFormat="1" applyFont="1" applyFill="1" applyBorder="1"/>
    <xf numFmtId="2" fontId="0" fillId="38" borderId="0" xfId="0" applyNumberFormat="1" applyFill="1" applyBorder="1"/>
    <xf numFmtId="2" fontId="0" fillId="38" borderId="0" xfId="0" applyNumberFormat="1" applyFill="1" applyBorder="1" applyProtection="1"/>
    <xf numFmtId="2" fontId="0" fillId="40" borderId="0" xfId="0" applyNumberFormat="1" applyFill="1" applyBorder="1" applyProtection="1"/>
    <xf numFmtId="2" fontId="0" fillId="0" borderId="0" xfId="0" applyNumberFormat="1" applyBorder="1"/>
    <xf numFmtId="1" fontId="0" fillId="0" borderId="0" xfId="0" applyNumberFormat="1"/>
    <xf numFmtId="1" fontId="0" fillId="0" borderId="0" xfId="0" applyNumberFormat="1" applyProtection="1"/>
    <xf numFmtId="0" fontId="27" fillId="0" borderId="0" xfId="0" applyFont="1"/>
    <xf numFmtId="0" fontId="23" fillId="37" borderId="14" xfId="0" applyFont="1" applyFill="1" applyBorder="1" applyAlignment="1">
      <alignment horizontal="center"/>
    </xf>
    <xf numFmtId="0" fontId="23" fillId="37" borderId="15" xfId="0" applyFont="1" applyFill="1" applyBorder="1" applyAlignment="1">
      <alignment horizontal="center"/>
    </xf>
    <xf numFmtId="0" fontId="22" fillId="39" borderId="0" xfId="0" applyFont="1" applyFill="1" applyAlignment="1">
      <alignment horizontal="center"/>
    </xf>
    <xf numFmtId="0" fontId="22" fillId="39" borderId="13" xfId="0" applyFont="1" applyFill="1" applyBorder="1" applyAlignment="1">
      <alignment horizontal="center"/>
    </xf>
    <xf numFmtId="0" fontId="22" fillId="40" borderId="14" xfId="0" applyFont="1" applyFill="1" applyBorder="1" applyAlignment="1">
      <alignment horizontal="center"/>
    </xf>
    <xf numFmtId="0" fontId="22" fillId="40" borderId="18" xfId="0" applyFont="1" applyFill="1" applyBorder="1" applyAlignment="1">
      <alignment horizontal="center"/>
    </xf>
    <xf numFmtId="0" fontId="22" fillId="40" borderId="15" xfId="0" applyFont="1" applyFill="1" applyBorder="1" applyAlignment="1">
      <alignment horizontal="center"/>
    </xf>
    <xf numFmtId="14" fontId="0" fillId="0" borderId="0" xfId="0" applyNumberFormat="1" applyProtection="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4">
    <dxf>
      <numFmt numFmtId="2" formatCode="0.00"/>
      <protection locked="1" hidden="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fgColor indexed="64"/>
          <bgColor rgb="FFCCFFCC"/>
        </patternFill>
      </fill>
    </dxf>
    <dxf>
      <fill>
        <patternFill>
          <fgColor indexed="64"/>
          <bgColor rgb="FF99CCFF"/>
        </patternFill>
      </fill>
    </dxf>
    <dxf>
      <fill>
        <patternFill>
          <fgColor indexed="64"/>
          <bgColor rgb="FF808000"/>
        </patternFill>
      </fill>
    </dxf>
    <dxf>
      <fill>
        <patternFill>
          <fgColor indexed="64"/>
          <bgColor rgb="FFFF9900"/>
        </patternFill>
      </fill>
    </dxf>
    <dxf>
      <font>
        <color rgb="FF9C0006"/>
      </font>
      <fill>
        <patternFill>
          <bgColor rgb="FFFFC7CE"/>
        </patternFill>
      </fill>
    </dxf>
    <dxf>
      <font>
        <color rgb="FF006100"/>
      </font>
      <fill>
        <patternFill>
          <bgColor rgb="FFC6EFCE"/>
        </patternFill>
      </fill>
    </dxf>
    <dxf>
      <font>
        <color theme="0" tint="-0.499984740745262"/>
      </font>
      <fill>
        <patternFill>
          <bgColor theme="0" tint="-0.14996795556505021"/>
        </patternFill>
      </fill>
    </dxf>
    <dxf>
      <numFmt numFmtId="0" formatCode="General"/>
      <fill>
        <patternFill patternType="solid">
          <fgColor indexed="64"/>
          <bgColor theme="5" tint="0.79998168889431442"/>
        </patternFill>
      </fill>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0" formatCode="General"/>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27" formatCode="dd/mm/yyyy\ hh:mm"/>
    </dxf>
    <dxf>
      <numFmt numFmtId="0" formatCode="General"/>
    </dxf>
    <dxf>
      <numFmt numFmtId="0" formatCode="General"/>
    </dxf>
    <dxf>
      <border diagonalUp="0" diagonalDown="0">
        <left/>
        <right style="medium">
          <color rgb="FF002060"/>
        </right>
        <top/>
        <bottom/>
        <vertical/>
        <horizontal/>
      </border>
    </dxf>
    <dxf>
      <numFmt numFmtId="2" formatCode="0.00"/>
      <protection locked="1" hidden="0"/>
    </dxf>
    <dxf>
      <numFmt numFmtId="27" formatCode="dd/mm/yyyy\ hh:mm"/>
      <protection locked="1" hidden="0"/>
    </dxf>
    <dxf>
      <numFmt numFmtId="0" formatCode="General"/>
      <fill>
        <patternFill patternType="solid">
          <fgColor indexed="64"/>
          <bgColor theme="4" tint="0.79998168889431442"/>
        </patternFill>
      </fill>
      <protection locked="1" hidden="0"/>
    </dxf>
    <dxf>
      <numFmt numFmtId="0" formatCode="General"/>
      <fill>
        <patternFill patternType="solid">
          <fgColor indexed="64"/>
          <bgColor theme="4" tint="0.79998168889431442"/>
        </patternFill>
      </fill>
      <protection locked="1" hidden="0"/>
    </dxf>
    <dxf>
      <numFmt numFmtId="0" formatCode="General"/>
      <fill>
        <patternFill patternType="solid">
          <fgColor indexed="64"/>
          <bgColor theme="4" tint="0.79998168889431442"/>
        </patternFill>
      </fill>
      <border diagonalUp="0" diagonalDown="0">
        <left/>
        <right style="medium">
          <color rgb="FF002060"/>
        </right>
        <top/>
        <bottom/>
        <vertical/>
        <horizontal/>
      </border>
    </dxf>
    <dxf>
      <numFmt numFmtId="0" formatCode="General"/>
      <fill>
        <patternFill patternType="solid">
          <fgColor indexed="64"/>
          <bgColor theme="4" tint="0.79998168889431442"/>
        </patternFill>
      </fill>
      <border diagonalUp="0" diagonalDown="0">
        <left style="medium">
          <color rgb="FF002060"/>
        </left>
        <right/>
        <top/>
        <bottom/>
        <vertical/>
        <horizontal/>
      </border>
    </dxf>
    <dxf>
      <numFmt numFmtId="0" formatCode="General"/>
    </dxf>
    <dxf>
      <numFmt numFmtId="27" formatCode="dd/mm/yyyy\ hh:mm"/>
    </dxf>
    <dxf>
      <numFmt numFmtId="27" formatCode="dd/mm/yyyy\ hh:mm"/>
    </dxf>
    <dxf>
      <numFmt numFmtId="0" formatCode="General"/>
    </dxf>
    <dxf>
      <numFmt numFmtId="0" formatCode="General"/>
    </dxf>
    <dxf>
      <numFmt numFmtId="27" formatCode="dd/mm/yyyy\ hh:mm"/>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27" formatCode="dd/mm/yyyy\ hh:mm"/>
    </dxf>
    <dxf>
      <numFmt numFmtId="0" formatCode="General"/>
    </dxf>
    <dxf>
      <numFmt numFmtId="27" formatCode="dd/mm/yyyy\ hh:mm"/>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27" formatCode="dd/mm/yyyy\ hh:mm"/>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27" formatCode="dd/mm/yyyy\ hh:mm"/>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27" formatCode="dd/mm/yyyy\ hh:mm"/>
    </dxf>
    <dxf>
      <numFmt numFmtId="0" formatCode="General"/>
    </dxf>
    <dxf>
      <numFmt numFmtId="27" formatCode="dd/mm/yyyy\ hh:mm"/>
    </dxf>
    <dxf>
      <numFmt numFmtId="0" formatCode="General"/>
    </dxf>
    <dxf>
      <numFmt numFmtId="27" formatCode="dd/mm/yyyy\ hh:mm"/>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ill>
        <patternFill patternType="solid">
          <bgColor rgb="FFFFFF00"/>
        </patternFill>
      </fill>
    </dxf>
    <dxf>
      <fill>
        <patternFill patternType="solid">
          <bgColor rgb="FFFFFF00"/>
        </patternFill>
      </fill>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color theme="0"/>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bottom style="thin">
          <color theme="4" tint="0.59999389629810485"/>
        </bottom>
      </border>
    </dxf>
    <dxf>
      <font>
        <b/>
        <color theme="1"/>
      </font>
      <fill>
        <patternFill patternType="solid">
          <fgColor theme="0" tint="-0.14999847407452621"/>
          <bgColor theme="0" tint="-0.14999847407452621"/>
        </patternFill>
      </fill>
    </dxf>
    <dxf>
      <font>
        <b/>
        <color theme="0"/>
      </font>
      <fill>
        <patternFill patternType="solid">
          <fgColor theme="4" tint="0.39997558519241921"/>
          <bgColor theme="4" tint="0.3999755851924192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color theme="0"/>
      </font>
      <fill>
        <patternFill patternType="solid">
          <fgColor theme="4" tint="-0.249977111117893"/>
          <bgColor theme="4" tint="-0.249977111117893"/>
        </patternFill>
      </fill>
      <border>
        <horizontal style="thin">
          <color theme="4" tint="-0.249977111117893"/>
        </horizontal>
      </border>
    </dxf>
    <dxf>
      <font>
        <color theme="1"/>
      </font>
      <border>
        <left style="thin">
          <color rgb="FF002060"/>
        </left>
        <right style="thin">
          <color rgb="FF002060"/>
        </right>
        <top style="thin">
          <color rgb="FF002060"/>
        </top>
        <bottom style="thin">
          <color rgb="FF002060"/>
        </bottom>
        <horizontal style="thin">
          <color theme="4" tint="0.79998168889431442"/>
        </horizontal>
      </border>
    </dxf>
  </dxfs>
  <tableStyles count="1" defaultTableStyle="TableStyleMedium2" defaultPivotStyle="PivotStyleLight16">
    <tableStyle name="PivotStyleMedium2 2" table="0" count="13" xr9:uid="{97033FAF-6BAC-4EE5-8698-F89608A40DF6}">
      <tableStyleElement type="wholeTable" dxfId="163"/>
      <tableStyleElement type="headerRow" dxfId="162"/>
      <tableStyleElement type="totalRow" dxfId="161"/>
      <tableStyleElement type="firstRowStripe" dxfId="160"/>
      <tableStyleElement type="firstColumnStripe" dxfId="159"/>
      <tableStyleElement type="firstHeaderCell" dxfId="158"/>
      <tableStyleElement type="firstSubtotalRow" dxfId="157"/>
      <tableStyleElement type="secondSubtotalRow" dxfId="156"/>
      <tableStyleElement type="firstColumnSubheading" dxfId="155"/>
      <tableStyleElement type="firstRowSubheading" dxfId="154"/>
      <tableStyleElement type="secondRowSubheading" dxfId="153"/>
      <tableStyleElement type="pageFieldLabels" dxfId="152"/>
      <tableStyleElement type="pageFieldValues" dxfId="15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Table" Target="pivotTables/pivotTabl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4"/>
              <c:pt idx="0">
                <c:v>Tonsil</c:v>
              </c:pt>
              <c:pt idx="1">
                <c:v>Base of Tongue</c:v>
              </c:pt>
              <c:pt idx="2">
                <c:v>Supraglottis</c:v>
              </c:pt>
              <c:pt idx="3">
                <c:v>Oral Tongue</c:v>
              </c:pt>
              <c:pt idx="4">
                <c:v>Glottis</c:v>
              </c:pt>
              <c:pt idx="5">
                <c:v>Oropharynx</c:v>
              </c:pt>
              <c:pt idx="6">
                <c:v>Larynx</c:v>
              </c:pt>
              <c:pt idx="7">
                <c:v>Floor of Mouth</c:v>
              </c:pt>
              <c:pt idx="8">
                <c:v>Unknown Primary</c:v>
              </c:pt>
              <c:pt idx="9">
                <c:v>Retromolar Trigone</c:v>
              </c:pt>
              <c:pt idx="10">
                <c:v>Pyriform Sinus</c:v>
              </c:pt>
              <c:pt idx="11">
                <c:v>Oral Cavity</c:v>
              </c:pt>
              <c:pt idx="12">
                <c:v>Hypopharynx</c:v>
              </c:pt>
              <c:pt idx="13">
                <c:v>Nasopharynx</c:v>
              </c:pt>
              <c:pt idx="14">
                <c:v>Nasal Cavity</c:v>
              </c:pt>
              <c:pt idx="15">
                <c:v>Lip</c:v>
              </c:pt>
              <c:pt idx="16">
                <c:v>Maxillary Sinus</c:v>
              </c:pt>
              <c:pt idx="17">
                <c:v>Buccal Mucosa</c:v>
              </c:pt>
              <c:pt idx="18">
                <c:v>Posterior</c:v>
              </c:pt>
              <c:pt idx="19">
                <c:v>Paranasal Sinus</c:v>
              </c:pt>
              <c:pt idx="20">
                <c:v>Uvula</c:v>
              </c:pt>
              <c:pt idx="21">
                <c:v>Salivary Gland</c:v>
              </c:pt>
              <c:pt idx="22">
                <c:v>Pharyngeal Tonsils</c:v>
              </c:pt>
              <c:pt idx="23">
                <c:v>Lower Alveolar Ridge</c:v>
              </c:pt>
            </c:strLit>
          </c:cat>
          <c:val>
            <c:numLit>
              <c:formatCode>General</c:formatCode>
              <c:ptCount val="24"/>
              <c:pt idx="0">
                <c:v>82</c:v>
              </c:pt>
              <c:pt idx="1">
                <c:v>55</c:v>
              </c:pt>
              <c:pt idx="2">
                <c:v>24</c:v>
              </c:pt>
              <c:pt idx="3">
                <c:v>21</c:v>
              </c:pt>
              <c:pt idx="4">
                <c:v>11</c:v>
              </c:pt>
              <c:pt idx="5">
                <c:v>11</c:v>
              </c:pt>
              <c:pt idx="6">
                <c:v>9</c:v>
              </c:pt>
              <c:pt idx="7">
                <c:v>9</c:v>
              </c:pt>
              <c:pt idx="8">
                <c:v>8</c:v>
              </c:pt>
              <c:pt idx="9">
                <c:v>8</c:v>
              </c:pt>
              <c:pt idx="10">
                <c:v>8</c:v>
              </c:pt>
              <c:pt idx="11">
                <c:v>8</c:v>
              </c:pt>
              <c:pt idx="12">
                <c:v>5</c:v>
              </c:pt>
              <c:pt idx="13">
                <c:v>5</c:v>
              </c:pt>
              <c:pt idx="14">
                <c:v>2</c:v>
              </c:pt>
              <c:pt idx="15">
                <c:v>2</c:v>
              </c:pt>
              <c:pt idx="16">
                <c:v>2</c:v>
              </c:pt>
              <c:pt idx="17">
                <c:v>2</c:v>
              </c:pt>
              <c:pt idx="18">
                <c:v>1</c:v>
              </c:pt>
              <c:pt idx="19">
                <c:v>1</c:v>
              </c:pt>
              <c:pt idx="20">
                <c:v>1</c:v>
              </c:pt>
              <c:pt idx="21">
                <c:v>1</c:v>
              </c:pt>
              <c:pt idx="22">
                <c:v>1</c:v>
              </c:pt>
              <c:pt idx="23">
                <c:v>1</c:v>
              </c:pt>
            </c:numLit>
          </c:val>
          <c:extLst>
            <c:ext xmlns:c16="http://schemas.microsoft.com/office/drawing/2014/chart" uri="{C3380CC4-5D6E-409C-BE32-E72D297353CC}">
              <c16:uniqueId val="{00000001-3918-45CE-BE5B-3A2CC64F2CB0}"/>
            </c:ext>
          </c:extLst>
        </c:ser>
        <c:dLbls>
          <c:showLegendKey val="0"/>
          <c:showVal val="0"/>
          <c:showCatName val="0"/>
          <c:showSerName val="0"/>
          <c:showPercent val="0"/>
          <c:showBubbleSize val="0"/>
        </c:dLbls>
        <c:gapWidth val="219"/>
        <c:axId val="737397712"/>
        <c:axId val="737418096"/>
      </c:barChart>
      <c:catAx>
        <c:axId val="73739771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37418096"/>
        <c:crosses val="autoZero"/>
        <c:auto val="1"/>
        <c:lblAlgn val="ctr"/>
        <c:lblOffset val="100"/>
        <c:noMultiLvlLbl val="0"/>
        <c:extLst>
          <c:ext xmlns:c15="http://schemas.microsoft.com/office/drawing/2012/chart" uri="{F40574EE-89B7-4290-83BB-5DA773EAF853}">
            <c15:numFmt c:formatCode="General" c:sourceLinked="1"/>
          </c:ext>
        </c:extLst>
      </c:catAx>
      <c:valAx>
        <c:axId val="73741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39771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[Full Dataset Clinical Sheet.xlsx]PivotChartTable1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Dataset Clinical Sheet.xlsx]Summary!PivotTable4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Ground Truth label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tx1">
              <a:lumMod val="50000"/>
              <a:lumOff val="50000"/>
            </a:schemeClr>
          </a:solidFill>
          <a:ln>
            <a:noFill/>
          </a:ln>
          <a:effectLst/>
        </c:spPr>
      </c:pivotFmt>
      <c:pivotFmt>
        <c:idx val="6"/>
        <c:spPr>
          <a:solidFill>
            <a:schemeClr val="tx1">
              <a:lumMod val="50000"/>
              <a:lumOff val="50000"/>
            </a:schemeClr>
          </a:solidFill>
          <a:ln>
            <a:noFill/>
          </a:ln>
          <a:effectLst/>
        </c:spPr>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Summary!$J$41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Summary!$I$42:$I$45</c:f>
              <c:strCache>
                <c:ptCount val="3"/>
                <c:pt idx="0">
                  <c:v>Progression</c:v>
                </c:pt>
                <c:pt idx="1">
                  <c:v>Remission</c:v>
                </c:pt>
                <c:pt idx="2">
                  <c:v>Unknown</c:v>
                </c:pt>
              </c:strCache>
            </c:strRef>
          </c:cat>
          <c:val>
            <c:numRef>
              <c:f>Summary!$J$42:$J$45</c:f>
              <c:numCache>
                <c:formatCode>General</c:formatCode>
                <c:ptCount val="3"/>
                <c:pt idx="0">
                  <c:v>65</c:v>
                </c:pt>
                <c:pt idx="1">
                  <c:v>195</c:v>
                </c:pt>
                <c:pt idx="2">
                  <c:v>18</c:v>
                </c:pt>
              </c:numCache>
            </c:numRef>
          </c:val>
          <c:extLst>
            <c:ext xmlns:c16="http://schemas.microsoft.com/office/drawing/2014/chart" uri="{C3380CC4-5D6E-409C-BE32-E72D297353CC}">
              <c16:uniqueId val="{00000001-90FD-427F-950A-61B9EBCDCE39}"/>
            </c:ext>
          </c:extLst>
        </c:ser>
        <c:dLbls>
          <c:showLegendKey val="0"/>
          <c:showVal val="0"/>
          <c:showCatName val="0"/>
          <c:showSerName val="0"/>
          <c:showPercent val="0"/>
          <c:showBubbleSize val="0"/>
        </c:dLbls>
        <c:gapWidth val="219"/>
        <c:overlap val="-27"/>
        <c:axId val="491112607"/>
        <c:axId val="491120927"/>
      </c:barChart>
      <c:catAx>
        <c:axId val="491112607"/>
        <c:scaling>
          <c:orientation val="minMax"/>
        </c:scaling>
        <c:delete val="0"/>
        <c:axPos val="b"/>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1120927"/>
        <c:crosses val="autoZero"/>
        <c:auto val="1"/>
        <c:lblAlgn val="ctr"/>
        <c:lblOffset val="100"/>
        <c:noMultiLvlLbl val="0"/>
      </c:catAx>
      <c:valAx>
        <c:axId val="49112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1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=Tonsil Cases!$DF$1</c:f>
        </c:strRef>
      </c:tx>
      <c:overlay val="0"/>
      <c:spPr>
        <a:noFill/>
        <a:ln>
          <a:noFill/>
        </a:ln>
        <a:effectLst/>
      </c:spPr>
      <c:txPr>
        <a:bodyPr rot="0" spcFirstLastPara="1" vertOverflow="ellipsis" vert="horz" wrap="square" anchor="ctr" anchorCtr="1"/>
        <a:lstStyle/>
        <a:p>
          <a:pPr>
            <a:defRPr sz="1800" b="1" i="0" u="none" strike="noStrike" kern="1200" spc="0" baseline="0">
              <a:solidFill>
                <a:srgbClr val="34B6A0"/>
              </a:solidFill>
              <a:latin typeface="+mn-lt"/>
              <a:ea typeface="+mn-ea"/>
              <a:cs typeface="+mn-cs"/>
            </a:defRPr>
          </a:pPr>
          <a:endParaRPr lang="en-US"/>
        </a:p>
      </c:txPr>
    </c:title>
    <c:autoTitleDeleted val="0"/>
    <c:plotArea>
      <c:layout>
        <c:manualLayout>
          <c:layoutTarget val="inner"/>
          <c:xMode val="edge"/>
          <c:yMode val="edge"/>
          <c:x val="0.16493043478260869"/>
          <c:y val="0.18253913043478262"/>
          <c:w val="0.71439130434782605"/>
          <c:h val="0.71439130434782605"/>
        </c:manualLayout>
      </c:layout>
      <c:pieChart>
        <c:varyColors val="1"/>
        <c:ser>
          <c:idx val="2"/>
          <c:order val="2"/>
          <c:dPt>
            <c:idx val="0"/>
            <c:bubble3D val="0"/>
            <c:spPr>
              <a:solidFill>
                <a:srgbClr val="D0CECE">
                  <a:alpha val="40000"/>
                </a:srgbClr>
              </a:solidFill>
              <a:ln>
                <a:noFill/>
              </a:ln>
              <a:effectLst/>
            </c:spPr>
            <c:extLst>
              <c:ext xmlns:c16="http://schemas.microsoft.com/office/drawing/2014/chart" uri="{C3380CC4-5D6E-409C-BE32-E72D297353CC}">
                <c16:uniqueId val="{00000007-A90D-4413-B836-CB04455C3678}"/>
              </c:ext>
            </c:extLst>
          </c:dPt>
          <c:dPt>
            <c:idx val="1"/>
            <c:bubble3D val="0"/>
            <c:spPr>
              <a:noFill/>
              <a:ln>
                <a:noFill/>
              </a:ln>
              <a:effectLst/>
              <a:extLst>
                <a:ext uri="{909E8E84-426E-40DD-AFC4-6F175D3DCCD1}">
                  <a14:hiddenFill xmlns:a14="http://schemas.microsoft.com/office/drawing/2010/main">
                    <a:solidFill>
                      <a:srgbClr val="ED7D31"/>
                    </a:solidFill>
                  </a14:hiddenFill>
                </a:ext>
              </a:extLst>
            </c:spPr>
            <c:extLst>
              <c:ext xmlns:c16="http://schemas.microsoft.com/office/drawing/2014/chart" uri="{C3380CC4-5D6E-409C-BE32-E72D297353CC}">
                <c16:uniqueId val="{00000008-A90D-4413-B836-CB04455C3678}"/>
              </c:ext>
            </c:extLst>
          </c:dPt>
          <c:val>
            <c:numRef>
              <c:f>(Kutools_Chart!$A$1,Kutools_Chart!$B$1)</c:f>
              <c:numCache>
                <c:formatCode>General</c:formatCode>
                <c:ptCount val="2"/>
                <c:pt idx="0">
                  <c:v>0.98666666666666669</c:v>
                </c:pt>
                <c:pt idx="1">
                  <c:v>1.3333333333333308E-2</c:v>
                </c:pt>
              </c:numCache>
            </c:numRef>
          </c:val>
          <c:extLst>
            <c:ext xmlns:c16="http://schemas.microsoft.com/office/drawing/2014/chart" uri="{C3380CC4-5D6E-409C-BE32-E72D297353CC}">
              <c16:uniqueId val="{00000006-A90D-4413-B836-CB04455C3678}"/>
            </c:ext>
          </c:extLst>
        </c:ser>
        <c:dLbls>
          <c:showLegendKey val="0"/>
          <c:showVal val="0"/>
          <c:showCatName val="0"/>
          <c:showSerName val="0"/>
          <c:showPercent val="0"/>
          <c:showBubbleSize val="0"/>
          <c:showLeaderLines val="1"/>
        </c:dLbls>
        <c:firstSliceAng val="0"/>
      </c:pieChart>
      <c:doughnutChart>
        <c:varyColors val="1"/>
        <c:ser>
          <c:idx val="0"/>
          <c:order val="0"/>
          <c:spPr>
            <a:noFill/>
            <a:ln>
              <a:noFill/>
            </a:ln>
            <a:effectLst/>
            <a:extLst>
              <a:ext uri="{909E8E84-426E-40DD-AFC4-6F175D3DCCD1}">
                <a14:hiddenFill xmlns:a14="http://schemas.microsoft.com/office/drawing/2010/main">
                  <a:solidFill>
                    <a:srgbClr val="4472C4"/>
                  </a:solidFill>
                </a14:hiddenFill>
              </a:ext>
              <a:ext uri="{91240B29-F687-4F45-9708-019B960494DF}">
                <a14:hiddenLine xmlns:a14="http://schemas.microsoft.com/office/drawing/2010/main">
                  <a:noFill/>
                </a14:hiddenLine>
              </a:ext>
            </a:extLst>
          </c:spPr>
          <c:dPt>
            <c:idx val="0"/>
            <c:bubble3D val="0"/>
            <c:extLst>
              <c:ext xmlns:c16="http://schemas.microsoft.com/office/drawing/2014/chart" uri="{C3380CC4-5D6E-409C-BE32-E72D297353CC}">
                <c16:uniqueId val="{00000005-A90D-4413-B836-CB04455C3678}"/>
              </c:ext>
            </c:extLst>
          </c:dPt>
          <c:dLbls>
            <c:dLbl>
              <c:idx val="0"/>
              <c:layout>
                <c:manualLayout>
                  <c:x val="0"/>
                  <c:y val="-0.29881752824375218"/>
                </c:manualLayout>
              </c:layout>
              <c:tx>
                <c:rich>
                  <a:bodyPr rot="0" spcFirstLastPara="1" vertOverflow="ellipsis" vert="horz" wrap="square" lIns="38100" tIns="19050" rIns="38100" bIns="19050" anchor="ctr" anchorCtr="1">
                    <a:noAutofit/>
                  </a:bodyPr>
                  <a:lstStyle/>
                  <a:p>
                    <a:pPr>
                      <a:defRPr sz="3400" b="1" i="0" u="none" strike="noStrike" kern="1200" baseline="0">
                        <a:solidFill>
                          <a:srgbClr val="34B6A0"/>
                        </a:solidFill>
                        <a:latin typeface="Agency FB" panose="020B0503020202020204" pitchFamily="34" charset="0"/>
                        <a:ea typeface="+mn-ea"/>
                        <a:cs typeface="+mn-cs"/>
                      </a:defRPr>
                    </a:pPr>
                    <a:fld id="{EC671C14-267F-4497-97D0-A817AE1A0229}" type="CELLREF">
                      <a:rPr lang="en-US" sz="3400" b="1">
                        <a:solidFill>
                          <a:srgbClr val="34B6A0"/>
                        </a:solidFill>
                        <a:latin typeface="Agency FB" panose="020B0503020202020204" pitchFamily="34" charset="0"/>
                      </a:rPr>
                      <a:pPr>
                        <a:defRPr sz="3400" b="1" i="0" u="none" strike="noStrike" kern="1200" baseline="0">
                          <a:solidFill>
                            <a:srgbClr val="34B6A0"/>
                          </a:solidFill>
                          <a:latin typeface="Agency FB" panose="020B0503020202020204" pitchFamily="34" charset="0"/>
                          <a:ea typeface="+mn-ea"/>
                          <a:cs typeface="+mn-cs"/>
                        </a:defRPr>
                      </a:pPr>
                      <a:t>[CELLREF]</a:t>
                    </a:fld>
                    <a:endParaRPr lang="en-IE"/>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manualLayout>
                      <c:w val="0.43478260869565216"/>
                      <c:h val="0.2608695652173913"/>
                    </c:manualLayout>
                  </c15:layout>
                  <c15:dlblFieldTable>
                    <c15:dlblFTEntry>
                      <c15:txfldGUID>{EC671C14-267F-4497-97D0-A817AE1A0229}</c15:txfldGUID>
                      <c15:f>'Tonsil Cases'!$DK$2</c15:f>
                      <c15:dlblFieldTableCache>
                        <c:ptCount val="1"/>
                        <c:pt idx="0">
                          <c:v>99%</c:v>
                        </c:pt>
                      </c15:dlblFieldTableCache>
                    </c15:dlblFTEntry>
                  </c15:dlblFieldTable>
                  <c15:showDataLabelsRange val="0"/>
                </c:ext>
                <c:ext xmlns:c16="http://schemas.microsoft.com/office/drawing/2014/chart" uri="{C3380CC4-5D6E-409C-BE32-E72D297353CC}">
                  <c16:uniqueId val="{00000005-A90D-4413-B836-CB04455C36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Lit>
              <c:formatCode>General</c:formatCode>
              <c:ptCount val="1"/>
              <c:pt idx="0">
                <c:v>1</c:v>
              </c:pt>
            </c:numLit>
          </c:val>
          <c:extLst>
            <c:ext xmlns:c16="http://schemas.microsoft.com/office/drawing/2014/chart" uri="{C3380CC4-5D6E-409C-BE32-E72D297353CC}">
              <c16:uniqueId val="{00000001-A90D-4413-B836-CB04455C3678}"/>
            </c:ext>
          </c:extLst>
        </c:ser>
        <c:ser>
          <c:idx val="1"/>
          <c:order val="1"/>
          <c:spPr>
            <a:ln w="19050">
              <a:solidFill>
                <a:srgbClr val="FFFFFF"/>
              </a:solidFill>
            </a:ln>
            <a:effectLst>
              <a:outerShdw blurRad="50800" dist="38100" dir="2700000" algn="tl">
                <a:prstClr val="black">
                  <a:alpha val="40000"/>
                </a:prstClr>
              </a:outerShdw>
            </a:effectLst>
          </c:spPr>
          <c:dPt>
            <c:idx val="0"/>
            <c:bubble3D val="0"/>
            <c:spPr>
              <a:solidFill>
                <a:srgbClr val="34B6A0"/>
              </a:solidFill>
              <a:ln w="19050">
                <a:solidFill>
                  <a:srgbClr val="FFFFFF"/>
                </a:solidFill>
              </a:ln>
              <a:effectLst>
                <a:outerShdw blurRad="50800" dist="38100" dir="2700000" algn="tl">
                  <a:prstClr val="black">
                    <a:alpha val="40000"/>
                  </a:prstClr>
                </a:outerShdw>
              </a:effectLst>
            </c:spPr>
            <c:extLst>
              <c:ext xmlns:c16="http://schemas.microsoft.com/office/drawing/2014/chart" uri="{C3380CC4-5D6E-409C-BE32-E72D297353CC}">
                <c16:uniqueId val="{00000003-A90D-4413-B836-CB04455C3678}"/>
              </c:ext>
            </c:extLst>
          </c:dPt>
          <c:dPt>
            <c:idx val="1"/>
            <c:bubble3D val="0"/>
            <c:spPr>
              <a:solidFill>
                <a:srgbClr val="E7E6E6"/>
              </a:solidFill>
              <a:ln w="19050">
                <a:solidFill>
                  <a:srgbClr val="FFFFFF"/>
                </a:solidFill>
              </a:ln>
              <a:effectLst>
                <a:outerShdw blurRad="50800" dist="38100" dir="2700000" algn="tl">
                  <a:prstClr val="black">
                    <a:alpha val="40000"/>
                  </a:prstClr>
                </a:outerShdw>
              </a:effectLst>
            </c:spPr>
            <c:extLst>
              <c:ext xmlns:c16="http://schemas.microsoft.com/office/drawing/2014/chart" uri="{C3380CC4-5D6E-409C-BE32-E72D297353CC}">
                <c16:uniqueId val="{00000004-A90D-4413-B836-CB04455C3678}"/>
              </c:ext>
            </c:extLst>
          </c:dPt>
          <c:val>
            <c:numRef>
              <c:f>(Kutools_Chart!$A$1,Kutools_Chart!$B$1)</c:f>
              <c:numCache>
                <c:formatCode>General</c:formatCode>
                <c:ptCount val="2"/>
                <c:pt idx="0">
                  <c:v>0.98666666666666669</c:v>
                </c:pt>
                <c:pt idx="1">
                  <c:v>1.3333333333333308E-2</c:v>
                </c:pt>
              </c:numCache>
            </c:numRef>
          </c:val>
          <c:extLst>
            <c:ext xmlns:c16="http://schemas.microsoft.com/office/drawing/2014/chart" uri="{C3380CC4-5D6E-409C-BE32-E72D297353CC}">
              <c16:uniqueId val="{00000002-A90D-4413-B836-CB04455C3678}"/>
            </c:ext>
          </c:extLst>
        </c:ser>
        <c:dLbls>
          <c:showLegendKey val="0"/>
          <c:showVal val="0"/>
          <c:showCatName val="0"/>
          <c:showSerName val="0"/>
          <c:showPercent val="0"/>
          <c:showBubbleSize val="0"/>
          <c:showLeaderLines val="0"/>
        </c:dLbls>
        <c:firstSliceAng val="0"/>
        <c:holeSize val="8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rgbClr val="34B6A0"/>
                </a:solidFill>
                <a:latin typeface="+mn-lt"/>
                <a:ea typeface="+mn-ea"/>
                <a:cs typeface="+mn-cs"/>
              </a:defRPr>
            </a:pPr>
            <a:r>
              <a:rPr lang="en-IE" sz="1800" b="1">
                <a:solidFill>
                  <a:srgbClr val="34B6A0"/>
                </a:solidFill>
              </a:rPr>
              <a:t>2nd Timepoint</a:t>
            </a:r>
          </a:p>
        </c:rich>
      </c:tx>
      <c:overlay val="0"/>
      <c:spPr>
        <a:noFill/>
        <a:ln>
          <a:noFill/>
        </a:ln>
        <a:effectLst/>
      </c:spPr>
    </c:title>
    <c:autoTitleDeleted val="0"/>
    <c:plotArea>
      <c:layout>
        <c:manualLayout>
          <c:layoutTarget val="inner"/>
          <c:xMode val="edge"/>
          <c:yMode val="edge"/>
          <c:x val="0.16493043478260869"/>
          <c:y val="0.18253913043478262"/>
          <c:w val="0.71439130434782605"/>
          <c:h val="0.71439130434782605"/>
        </c:manualLayout>
      </c:layout>
      <c:doughnutChart>
        <c:varyColors val="1"/>
        <c:ser>
          <c:idx val="0"/>
          <c:order val="0"/>
          <c:spPr>
            <a:noFill/>
            <a:ln>
              <a:noFill/>
            </a:ln>
            <a:effectLst/>
            <a:extLst>
              <a:ext uri="{909E8E84-426E-40DD-AFC4-6F175D3DCCD1}">
                <a14:hiddenFill xmlns:a14="http://schemas.microsoft.com/office/drawing/2010/main">
                  <a:solidFill>
                    <a:srgbClr val="4472C4"/>
                  </a:solidFill>
                </a14:hiddenFill>
              </a:ext>
              <a:ext uri="{91240B29-F687-4F45-9708-019B960494DF}">
                <a14:hiddenLine xmlns:a14="http://schemas.microsoft.com/office/drawing/2010/main">
                  <a:noFill/>
                </a14:hiddenLine>
              </a:ext>
            </a:extLst>
          </c:spPr>
          <c:dPt>
            <c:idx val="0"/>
            <c:bubble3D val="0"/>
            <c:extLst>
              <c:ext xmlns:c16="http://schemas.microsoft.com/office/drawing/2014/chart" uri="{C3380CC4-5D6E-409C-BE32-E72D297353CC}">
                <c16:uniqueId val="{00000004-46EA-4A2C-A0BE-B0DF34FA54B0}"/>
              </c:ext>
            </c:extLst>
          </c:dPt>
          <c:dLbls>
            <c:dLbl>
              <c:idx val="0"/>
              <c:layout>
                <c:manualLayout>
                  <c:x val="0"/>
                  <c:y val="-0.29881752824375218"/>
                </c:manualLayout>
              </c:layout>
              <c:tx>
                <c:rich>
                  <a:bodyPr rot="0" spcFirstLastPara="1" vertOverflow="ellipsis" vert="horz" wrap="square" lIns="38100" tIns="19050" rIns="38100" bIns="19050" anchor="ctr" anchorCtr="1">
                    <a:noAutofit/>
                  </a:bodyPr>
                  <a:lstStyle/>
                  <a:p>
                    <a:pPr>
                      <a:defRPr sz="3400" b="1" i="0" u="none" strike="noStrike" kern="1200" baseline="0">
                        <a:solidFill>
                          <a:srgbClr val="34B6A0"/>
                        </a:solidFill>
                        <a:latin typeface="Agency FB" panose="020B0503020202020204" pitchFamily="34" charset="0"/>
                        <a:ea typeface="+mn-ea"/>
                        <a:cs typeface="+mn-cs"/>
                      </a:defRPr>
                    </a:pPr>
                    <a:fld id="{A5DE223B-D8A6-4C5A-BAB5-ADFBCFD2ABF2}" type="CELLREF">
                      <a:rPr lang="en-US" sz="3400" b="1">
                        <a:solidFill>
                          <a:srgbClr val="34B6A0"/>
                        </a:solidFill>
                        <a:latin typeface="Agency FB" panose="020B0503020202020204" pitchFamily="34" charset="0"/>
                      </a:rPr>
                      <a:pPr>
                        <a:defRPr sz="3400" b="1" i="0" u="none" strike="noStrike" kern="1200" baseline="0">
                          <a:solidFill>
                            <a:srgbClr val="34B6A0"/>
                          </a:solidFill>
                          <a:latin typeface="Agency FB" panose="020B0503020202020204" pitchFamily="34" charset="0"/>
                          <a:ea typeface="+mn-ea"/>
                          <a:cs typeface="+mn-cs"/>
                        </a:defRPr>
                      </a:pPr>
                      <a:t>[CELLREF]</a:t>
                    </a:fld>
                    <a:endParaRPr lang="en-IE"/>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manualLayout>
                      <c:w val="0.43478260869565216"/>
                      <c:h val="0.2608695652173913"/>
                    </c:manualLayout>
                  </c15:layout>
                  <c15:dlblFieldTable>
                    <c15:dlblFTEntry>
                      <c15:txfldGUID>{A5DE223B-D8A6-4C5A-BAB5-ADFBCFD2ABF2}</c15:txfldGUID>
                      <c15:f>'Tonsil Cases'!$DL$2</c15:f>
                      <c15:dlblFieldTableCache>
                        <c:ptCount val="1"/>
                        <c:pt idx="0">
                          <c:v>69%</c:v>
                        </c:pt>
                      </c15:dlblFieldTableCache>
                    </c15:dlblFTEntry>
                  </c15:dlblFieldTable>
                  <c15:showDataLabelsRange val="0"/>
                </c:ext>
                <c:ext xmlns:c16="http://schemas.microsoft.com/office/drawing/2014/chart" uri="{C3380CC4-5D6E-409C-BE32-E72D297353CC}">
                  <c16:uniqueId val="{00000004-46EA-4A2C-A0BE-B0DF34FA54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Lit>
              <c:formatCode>General</c:formatCode>
              <c:ptCount val="1"/>
              <c:pt idx="0">
                <c:v>1</c:v>
              </c:pt>
            </c:numLit>
          </c:val>
          <c:extLst>
            <c:ext xmlns:c16="http://schemas.microsoft.com/office/drawing/2014/chart" uri="{C3380CC4-5D6E-409C-BE32-E72D297353CC}">
              <c16:uniqueId val="{00000000-46EA-4A2C-A0BE-B0DF34FA54B0}"/>
            </c:ext>
          </c:extLst>
        </c:ser>
        <c:ser>
          <c:idx val="1"/>
          <c:order val="1"/>
          <c:spPr>
            <a:ln w="19050">
              <a:solidFill>
                <a:srgbClr val="FFFFFF"/>
              </a:solidFill>
            </a:ln>
            <a:effectLst>
              <a:outerShdw blurRad="50800" dist="38100" dir="2700000" algn="tl">
                <a:prstClr val="black">
                  <a:alpha val="40000"/>
                </a:prstClr>
              </a:outerShdw>
            </a:effectLst>
          </c:spPr>
          <c:dPt>
            <c:idx val="0"/>
            <c:bubble3D val="0"/>
            <c:spPr>
              <a:solidFill>
                <a:srgbClr val="34B6A0"/>
              </a:solidFill>
              <a:ln w="19050">
                <a:solidFill>
                  <a:srgbClr val="FFFFFF"/>
                </a:solidFill>
              </a:ln>
              <a:effectLst>
                <a:outerShdw blurRad="50800" dist="38100" dir="2700000" algn="tl">
                  <a:prstClr val="black">
                    <a:alpha val="40000"/>
                  </a:prstClr>
                </a:outerShdw>
              </a:effectLst>
            </c:spPr>
            <c:extLst>
              <c:ext xmlns:c16="http://schemas.microsoft.com/office/drawing/2014/chart" uri="{C3380CC4-5D6E-409C-BE32-E72D297353CC}">
                <c16:uniqueId val="{00000002-46EA-4A2C-A0BE-B0DF34FA54B0}"/>
              </c:ext>
            </c:extLst>
          </c:dPt>
          <c:dPt>
            <c:idx val="1"/>
            <c:bubble3D val="0"/>
            <c:spPr>
              <a:solidFill>
                <a:srgbClr val="E7E6E6"/>
              </a:solidFill>
              <a:ln w="19050">
                <a:solidFill>
                  <a:srgbClr val="FFFFFF"/>
                </a:solidFill>
              </a:ln>
              <a:effectLst>
                <a:outerShdw blurRad="50800" dist="38100" dir="2700000" algn="tl">
                  <a:prstClr val="black">
                    <a:alpha val="40000"/>
                  </a:prstClr>
                </a:outerShdw>
              </a:effectLst>
            </c:spPr>
            <c:extLst>
              <c:ext xmlns:c16="http://schemas.microsoft.com/office/drawing/2014/chart" uri="{C3380CC4-5D6E-409C-BE32-E72D297353CC}">
                <c16:uniqueId val="{00000003-46EA-4A2C-A0BE-B0DF34FA54B0}"/>
              </c:ext>
            </c:extLst>
          </c:dPt>
          <c:val>
            <c:numRef>
              <c:f>(Kutools_Chart!$A$3,Kutools_Chart!$B$3)</c:f>
              <c:numCache>
                <c:formatCode>General</c:formatCode>
                <c:ptCount val="2"/>
                <c:pt idx="0">
                  <c:v>0.69333333333333336</c:v>
                </c:pt>
                <c:pt idx="1">
                  <c:v>0.30666666666666664</c:v>
                </c:pt>
              </c:numCache>
            </c:numRef>
          </c:val>
          <c:extLst>
            <c:ext xmlns:c16="http://schemas.microsoft.com/office/drawing/2014/chart" uri="{C3380CC4-5D6E-409C-BE32-E72D297353CC}">
              <c16:uniqueId val="{00000001-46EA-4A2C-A0BE-B0DF34FA54B0}"/>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179864</xdr:colOff>
      <xdr:row>5</xdr:row>
      <xdr:rowOff>5128</xdr:rowOff>
    </xdr:from>
    <xdr:to>
      <xdr:col>21</xdr:col>
      <xdr:colOff>201869</xdr:colOff>
      <xdr:row>32</xdr:row>
      <xdr:rowOff>43229</xdr:rowOff>
    </xdr:to>
    <xdr:graphicFrame macro="">
      <xdr:nvGraphicFramePr>
        <xdr:cNvPr id="2" name="Chart 1">
          <a:extLst>
            <a:ext uri="{FF2B5EF4-FFF2-40B4-BE49-F238E27FC236}">
              <a16:creationId xmlns:a16="http://schemas.microsoft.com/office/drawing/2014/main" id="{5625C04F-54F3-4DD0-B6E7-2DFE9FEE9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180418</xdr:colOff>
      <xdr:row>32</xdr:row>
      <xdr:rowOff>110459</xdr:rowOff>
    </xdr:from>
    <xdr:to>
      <xdr:col>13</xdr:col>
      <xdr:colOff>153865</xdr:colOff>
      <xdr:row>54</xdr:row>
      <xdr:rowOff>89438</xdr:rowOff>
    </xdr:to>
    <xdr:graphicFrame macro="">
      <xdr:nvGraphicFramePr>
        <xdr:cNvPr id="3" name="Chart 2">
          <a:extLst>
            <a:ext uri="{FF2B5EF4-FFF2-40B4-BE49-F238E27FC236}">
              <a16:creationId xmlns:a16="http://schemas.microsoft.com/office/drawing/2014/main" id="{A6EFEA90-6EBA-4001-AC55-3FD93D878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591106</xdr:colOff>
      <xdr:row>32</xdr:row>
      <xdr:rowOff>27868</xdr:rowOff>
    </xdr:from>
    <xdr:to>
      <xdr:col>4</xdr:col>
      <xdr:colOff>1340827</xdr:colOff>
      <xdr:row>53</xdr:row>
      <xdr:rowOff>183174</xdr:rowOff>
    </xdr:to>
    <mc:AlternateContent xmlns:mc="http://schemas.openxmlformats.org/markup-compatibility/2006" xmlns:a14="http://schemas.microsoft.com/office/drawing/2010/main">
      <mc:Choice Requires="a14">
        <xdr:graphicFrame macro="">
          <xdr:nvGraphicFramePr>
            <xdr:cNvPr id="4" name="Final Site">
              <a:extLst>
                <a:ext uri="{FF2B5EF4-FFF2-40B4-BE49-F238E27FC236}">
                  <a16:creationId xmlns:a16="http://schemas.microsoft.com/office/drawing/2014/main" id="{FD52F60D-1907-4840-84F0-01F3DA3B7D37}"/>
                </a:ext>
              </a:extLst>
            </xdr:cNvPr>
            <xdr:cNvGraphicFramePr/>
          </xdr:nvGraphicFramePr>
          <xdr:xfrm>
            <a:off x="0" y="0"/>
            <a:ext cx="0" cy="0"/>
          </xdr:xfrm>
          <a:graphic>
            <a:graphicData uri="http://schemas.microsoft.com/office/drawing/2010/slicer">
              <sle:slicer xmlns:sle="http://schemas.microsoft.com/office/drawing/2010/slicer" name="Final Site"/>
            </a:graphicData>
          </a:graphic>
        </xdr:graphicFrame>
      </mc:Choice>
      <mc:Fallback xmlns="">
        <xdr:sp macro="" textlink="">
          <xdr:nvSpPr>
            <xdr:cNvPr id="0" name=""/>
            <xdr:cNvSpPr>
              <a:spLocks noTextEdit="1"/>
            </xdr:cNvSpPr>
          </xdr:nvSpPr>
          <xdr:spPr>
            <a:xfrm>
              <a:off x="591106" y="6512195"/>
              <a:ext cx="4061490" cy="4155806"/>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118</xdr:col>
      <xdr:colOff>365353</xdr:colOff>
      <xdr:row>2</xdr:row>
      <xdr:rowOff>183696</xdr:rowOff>
    </xdr:from>
    <xdr:to>
      <xdr:col>123</xdr:col>
      <xdr:colOff>246289</xdr:colOff>
      <xdr:row>20</xdr:row>
      <xdr:rowOff>59871</xdr:rowOff>
    </xdr:to>
    <xdr:graphicFrame macro="">
      <xdr:nvGraphicFramePr>
        <xdr:cNvPr id="2" name="Chart 1">
          <a:extLst>
            <a:ext uri="{FF2B5EF4-FFF2-40B4-BE49-F238E27FC236}">
              <a16:creationId xmlns:a16="http://schemas.microsoft.com/office/drawing/2014/main" id="{9696F5B7-F80A-4C04-8F79-B670C55DFE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118</xdr:col>
      <xdr:colOff>517752</xdr:colOff>
      <xdr:row>22</xdr:row>
      <xdr:rowOff>43543</xdr:rowOff>
    </xdr:from>
    <xdr:to>
      <xdr:col>123</xdr:col>
      <xdr:colOff>397555</xdr:colOff>
      <xdr:row>40</xdr:row>
      <xdr:rowOff>107043</xdr:rowOff>
    </xdr:to>
    <xdr:graphicFrame macro="">
      <xdr:nvGraphicFramePr>
        <xdr:cNvPr id="3" name="Chart 2">
          <a:extLst>
            <a:ext uri="{FF2B5EF4-FFF2-40B4-BE49-F238E27FC236}">
              <a16:creationId xmlns:a16="http://schemas.microsoft.com/office/drawing/2014/main" id="{C339A0D4-6F21-4F05-8CA2-8203029B33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an Hearne" refreshedDate="44228.912112847225" backgroundQuery="1" createdVersion="6" refreshedVersion="6" minRefreshableVersion="3" recordCount="0" supportSubquery="1" supportAdvancedDrill="1" xr:uid="{C151E263-EB3A-4B16-96DE-2FAF76B09C61}">
  <cacheSource type="external" connectionId="7"/>
  <cacheFields count="4">
    <cacheField name="[Measures].[Count of Research Id]" caption="Count of Research Id" numFmtId="0" hierarchy="320" level="32767"/>
    <cacheField name="[Append1].[Ground Truth].[Ground Truth]" caption="Ground Truth" numFmtId="0" hierarchy="105" level="1">
      <sharedItems count="3">
        <s v="Progression"/>
        <s v="Remission"/>
        <s v="Unknown"/>
      </sharedItems>
    </cacheField>
    <cacheField name="[Append1].[Final Status].[Final Status]" caption="Final Status" numFmtId="0" hierarchy="104" level="1">
      <sharedItems containsNonDate="0" count="6">
        <s v="Distant Disease"/>
        <s v="Local Disease"/>
        <s v="Local/Distant"/>
        <s v="NED"/>
        <s v="Unknown"/>
        <s v="Unrelated"/>
      </sharedItems>
    </cacheField>
    <cacheField name="[Append1].[Final Site].[Final Site]" caption="Final Site" numFmtId="0" hierarchy="17" level="1">
      <sharedItems containsNonDate="0" count="24">
        <s v="Base of Tongue"/>
        <s v="Buccal Mucosa"/>
        <s v="Floor of Mouth"/>
        <s v="Glottis"/>
        <s v="Hypopharynx"/>
        <s v="Larynx"/>
        <s v="Lip"/>
        <s v="Lower Alveolar Ridge"/>
        <s v="Maxillary Sinus"/>
        <s v="Nasal Cavity"/>
        <s v="Nasopharynx"/>
        <s v="Oral Cavity"/>
        <s v="Oral Tongue"/>
        <s v="Oropharynx"/>
        <s v="Paranasal Sinus"/>
        <s v="Pharyngeal Tonsils"/>
        <s v="Posterior"/>
        <s v="Pyriform Sinus"/>
        <s v="Retromolar Trigone"/>
        <s v="Salivary Gland"/>
        <s v="Supraglottis"/>
        <s v="Tonsil"/>
        <s v="Unknown Primary"/>
        <s v="Uvula"/>
      </sharedItems>
    </cacheField>
  </cacheFields>
  <cacheHierarchies count="321">
    <cacheHierarchy uniqueName="[Append1].[Research Id]" caption="Research Id" attribute="1" defaultMemberUniqueName="[Append1].[Research Id].[All]" allUniqueName="[Append1].[Research Id].[All]" dimensionUniqueName="[Append1]" displayFolder="" count="2" memberValueDatatype="130" unbalanced="0"/>
    <cacheHierarchy uniqueName="[Append1].[DOB]" caption="DOB" attribute="1" defaultMemberUniqueName="[Append1].[DOB].[All]" allUniqueName="[Append1].[DOB].[All]" dimensionUniqueName="[Append1]" displayFolder="" count="2" memberValueDatatype="20" unbalanced="0"/>
    <cacheHierarchy uniqueName="[Append1].[Gender]" caption="Gender" attribute="1" defaultMemberUniqueName="[Append1].[Gender].[All]" allUniqueName="[Append1].[Gender].[All]" dimensionUniqueName="[Append1]" displayFolder="" count="2" memberValueDatatype="130" unbalanced="0"/>
    <cacheHierarchy uniqueName="[Append1].[Weight]" caption="Weight" attribute="1" defaultMemberUniqueName="[Append1].[Weight].[All]" allUniqueName="[Append1].[Weight].[All]" dimensionUniqueName="[Append1]" displayFolder="" count="2" memberValueDatatype="5" unbalanced="0"/>
    <cacheHierarchy uniqueName="[Append1].[Height]" caption="Height" attribute="1" defaultMemberUniqueName="[Append1].[Height].[All]" allUniqueName="[Append1].[Height].[All]" dimensionUniqueName="[Append1]" displayFolder="" count="2" memberValueDatatype="5" unbalanced="0"/>
    <cacheHierarchy uniqueName="[Append1].[Race]" caption="Race" attribute="1" defaultMemberUniqueName="[Append1].[Race].[All]" allUniqueName="[Append1].[Race].[All]" dimensionUniqueName="[Append1]" displayFolder="" count="2" memberValueDatatype="130" unbalanced="0"/>
    <cacheHierarchy uniqueName="[Append1].[Spanish Origin]" caption="Spanish Origin" attribute="1" defaultMemberUniqueName="[Append1].[Spanish Origin].[All]" allUniqueName="[Append1].[Spanish Origin].[All]" dimensionUniqueName="[Append1]" displayFolder="" count="2" memberValueDatatype="130" unbalanced="0"/>
    <cacheHierarchy uniqueName="[Append1].[Diabetes]" caption="Diabetes" attribute="1" defaultMemberUniqueName="[Append1].[Diabetes].[All]" allUniqueName="[Append1].[Diabetes].[All]" dimensionUniqueName="[Append1]" displayFolder="" count="2" memberValueDatatype="130" unbalanced="0"/>
    <cacheHierarchy uniqueName="[Append1].[Previous Radiation]" caption="Previous Radiation" attribute="1" defaultMemberUniqueName="[Append1].[Previous Radiation].[All]" allUniqueName="[Append1].[Previous Radiation].[All]" dimensionUniqueName="[Append1]" displayFolder="" count="2" memberValueDatatype="130" unbalanced="0"/>
    <cacheHierarchy uniqueName="[Append1].[Prior Malignancies]" caption="Prior Malignancies" attribute="1" defaultMemberUniqueName="[Append1].[Prior Malignancies].[All]" allUniqueName="[Append1].[Prior Malignancies].[All]" dimensionUniqueName="[Append1]" displayFolder="" count="2" memberValueDatatype="130" unbalanced="0"/>
    <cacheHierarchy uniqueName="[Append1].[Drinker]" caption="Drinker" attribute="1" defaultMemberUniqueName="[Append1].[Drinker].[All]" allUniqueName="[Append1].[Drinker].[All]" dimensionUniqueName="[Append1]" displayFolder="" count="2" memberValueDatatype="130" unbalanced="0"/>
    <cacheHierarchy uniqueName="[Append1].[Smoker]" caption="Smoker" attribute="1" defaultMemberUniqueName="[Append1].[Smoker].[All]" allUniqueName="[Append1].[Smoker].[All]" dimensionUniqueName="[Append1]" displayFolder="" count="2" memberValueDatatype="130" unbalanced="0"/>
    <cacheHierarchy uniqueName="[Append1].[Chewing Tobacco]" caption="Chewing Tobacco" attribute="1" defaultMemberUniqueName="[Append1].[Chewing Tobacco].[All]" allUniqueName="[Append1].[Chewing Tobacco].[All]" dimensionUniqueName="[Append1]" displayFolder="" count="2" memberValueDatatype="130" unbalanced="0"/>
    <cacheHierarchy uniqueName="[Append1].[Final T]" caption="Final T" attribute="1" defaultMemberUniqueName="[Append1].[Final T].[All]" allUniqueName="[Append1].[Final T].[All]" dimensionUniqueName="[Append1]" displayFolder="" count="2" memberValueDatatype="130" unbalanced="0"/>
    <cacheHierarchy uniqueName="[Append1].[Final N]" caption="Final N" attribute="1" defaultMemberUniqueName="[Append1].[Final N].[All]" allUniqueName="[Append1].[Final N].[All]" dimensionUniqueName="[Append1]" displayFolder="" count="2" memberValueDatatype="130" unbalanced="0"/>
    <cacheHierarchy uniqueName="[Append1].[Final M]" caption="Final M" attribute="1" defaultMemberUniqueName="[Append1].[Final M].[All]" allUniqueName="[Append1].[Final M].[All]" dimensionUniqueName="[Append1]" displayFolder="" count="2" memberValueDatatype="130" unbalanced="0"/>
    <cacheHierarchy uniqueName="[Append1].[Final Stage]" caption="Final Stage" attribute="1" defaultMemberUniqueName="[Append1].[Final Stage].[All]" allUniqueName="[Append1].[Final Stage].[All]" dimensionUniqueName="[Append1]" displayFolder="" count="2" memberValueDatatype="130" unbalanced="0"/>
    <cacheHierarchy uniqueName="[Append1].[Final Site]" caption="Final Site" attribute="1" defaultMemberUniqueName="[Append1].[Final Site].[All]" allUniqueName="[Append1].[Final Site].[All]" dimensionUniqueName="[Append1]" displayFolder="" count="2" memberValueDatatype="130" unbalanced="0">
      <fieldsUsage count="2">
        <fieldUsage x="-1"/>
        <fieldUsage x="3"/>
      </fieldsUsage>
    </cacheHierarchy>
    <cacheHierarchy uniqueName="[Append1].[Biopsy1 Date]" caption="Biopsy1 Date" attribute="1" time="1" defaultMemberUniqueName="[Append1].[Biopsy1 Date].[All]" allUniqueName="[Append1].[Biopsy1 Date].[All]" dimensionUniqueName="[Append1]" displayFolder="" count="2" memberValueDatatype="7" unbalanced="0"/>
    <cacheHierarchy uniqueName="[Append1].[Biopsy1 Location]" caption="Biopsy1 Location" attribute="1" defaultMemberUniqueName="[Append1].[Biopsy1 Location].[All]" allUniqueName="[Append1].[Biopsy1 Location].[All]" dimensionUniqueName="[Append1]" displayFolder="" count="2" memberValueDatatype="130" unbalanced="0"/>
    <cacheHierarchy uniqueName="[Append1].[Biopsy2 Date]" caption="Biopsy2 Date" attribute="1" time="1" defaultMemberUniqueName="[Append1].[Biopsy2 Date].[All]" allUniqueName="[Append1].[Biopsy2 Date].[All]" dimensionUniqueName="[Append1]" displayFolder="" count="2" memberValueDatatype="7" unbalanced="0"/>
    <cacheHierarchy uniqueName="[Append1].[Biopsy2 Location]" caption="Biopsy2 Location" attribute="1" defaultMemberUniqueName="[Append1].[Biopsy2 Location].[All]" allUniqueName="[Append1].[Biopsy2 Location].[All]" dimensionUniqueName="[Append1]" displayFolder="" count="2" memberValueDatatype="130" unbalanced="0"/>
    <cacheHierarchy uniqueName="[Append1].[Biopsy3 Date]" caption="Biopsy3 Date" attribute="1" time="1" defaultMemberUniqueName="[Append1].[Biopsy3 Date].[All]" allUniqueName="[Append1].[Biopsy3 Date].[All]" dimensionUniqueName="[Append1]" displayFolder="" count="2" memberValueDatatype="7" unbalanced="0"/>
    <cacheHierarchy uniqueName="[Append1].[Biopsy3 Location]" caption="Biopsy3 Location" attribute="1" defaultMemberUniqueName="[Append1].[Biopsy3 Location].[All]" allUniqueName="[Append1].[Biopsy3 Location].[All]" dimensionUniqueName="[Append1]" displayFolder="" count="2" memberValueDatatype="130" unbalanced="0"/>
    <cacheHierarchy uniqueName="[Append1].[Biopsy4 Date]" caption="Biopsy4 Date" attribute="1" defaultMemberUniqueName="[Append1].[Biopsy4 Date].[All]" allUniqueName="[Append1].[Biopsy4 Date].[All]" dimensionUniqueName="[Append1]" displayFolder="" count="2" memberValueDatatype="20" unbalanced="0"/>
    <cacheHierarchy uniqueName="[Append1].[Biopsy4 Location]" caption="Biopsy4 Location" attribute="1" defaultMemberUniqueName="[Append1].[Biopsy4 Location].[All]" allUniqueName="[Append1].[Biopsy4 Location].[All]" dimensionUniqueName="[Append1]" displayFolder="" count="2" memberValueDatatype="130" unbalanced="0"/>
    <cacheHierarchy uniqueName="[Append1].[Biopsy5 Date]" caption="Biopsy5 Date" attribute="1" defaultMemberUniqueName="[Append1].[Biopsy5 Date].[All]" allUniqueName="[Append1].[Biopsy5 Date].[All]" dimensionUniqueName="[Append1]" displayFolder="" count="2" memberValueDatatype="20" unbalanced="0"/>
    <cacheHierarchy uniqueName="[Append1].[Biopsy5 Location]" caption="Biopsy5 Location" attribute="1" defaultMemberUniqueName="[Append1].[Biopsy5 Location].[All]" allUniqueName="[Append1].[Biopsy5 Location].[All]" dimensionUniqueName="[Append1]" displayFolder="" count="2" memberValueDatatype="130" unbalanced="0"/>
    <cacheHierarchy uniqueName="[Append1].[Surgery1 Date]" caption="Surgery1 Date" attribute="1" time="1" defaultMemberUniqueName="[Append1].[Surgery1 Date].[All]" allUniqueName="[Append1].[Surgery1 Date].[All]" dimensionUniqueName="[Append1]" displayFolder="" count="2" memberValueDatatype="7" unbalanced="0"/>
    <cacheHierarchy uniqueName="[Append1].[Surgery1 Desc]" caption="Surgery1 Desc" attribute="1" defaultMemberUniqueName="[Append1].[Surgery1 Desc].[All]" allUniqueName="[Append1].[Surgery1 Desc].[All]" dimensionUniqueName="[Append1]" displayFolder="" count="2" memberValueDatatype="130" unbalanced="0"/>
    <cacheHierarchy uniqueName="[Append1].[Surgery1 Primary Resected]" caption="Surgery1 Primary Resected" attribute="1" defaultMemberUniqueName="[Append1].[Surgery1 Primary Resected].[All]" allUniqueName="[Append1].[Surgery1 Primary Resected].[All]" dimensionUniqueName="[Append1]" displayFolder="" count="2" memberValueDatatype="130" unbalanced="0"/>
    <cacheHierarchy uniqueName="[Append1].[Surgery1 Node Dissection]" caption="Surgery1 Node Dissection" attribute="1" defaultMemberUniqueName="[Append1].[Surgery1 Node Dissection].[All]" allUniqueName="[Append1].[Surgery1 Node Dissection].[All]" dimensionUniqueName="[Append1]" displayFolder="" count="2" memberValueDatatype="130" unbalanced="0"/>
    <cacheHierarchy uniqueName="[Append1].[Surgery2 Date]" caption="Surgery2 Date" attribute="1" time="1" defaultMemberUniqueName="[Append1].[Surgery2 Date].[All]" allUniqueName="[Append1].[Surgery2 Date].[All]" dimensionUniqueName="[Append1]" displayFolder="" count="2" memberValueDatatype="7" unbalanced="0"/>
    <cacheHierarchy uniqueName="[Append1].[Surgery2 Desc]" caption="Surgery2 Desc" attribute="1" defaultMemberUniqueName="[Append1].[Surgery2 Desc].[All]" allUniqueName="[Append1].[Surgery2 Desc].[All]" dimensionUniqueName="[Append1]" displayFolder="" count="2" memberValueDatatype="130" unbalanced="0"/>
    <cacheHierarchy uniqueName="[Append1].[Surgery2 Primary Resected]" caption="Surgery2 Primary Resected" attribute="1" defaultMemberUniqueName="[Append1].[Surgery2 Primary Resected].[All]" allUniqueName="[Append1].[Surgery2 Primary Resected].[All]" dimensionUniqueName="[Append1]" displayFolder="" count="2" memberValueDatatype="130" unbalanced="0"/>
    <cacheHierarchy uniqueName="[Append1].[Surgery2 Node Dissection]" caption="Surgery2 Node Dissection" attribute="1" defaultMemberUniqueName="[Append1].[Surgery2 Node Dissection].[All]" allUniqueName="[Append1].[Surgery2 Node Dissection].[All]" dimensionUniqueName="[Append1]" displayFolder="" count="2" memberValueDatatype="130" unbalanced="0"/>
    <cacheHierarchy uniqueName="[Append1].[Rt1 Start Date]" caption="Rt1 Start Date" attribute="1" time="1" defaultMemberUniqueName="[Append1].[Rt1 Start Date].[All]" allUniqueName="[Append1].[Rt1 Start Date].[All]" dimensionUniqueName="[Append1]" displayFolder="" count="2" memberValueDatatype="7" unbalanced="0"/>
    <cacheHierarchy uniqueName="[Append1].[Rt1 End Date]" caption="Rt1 End Date" attribute="1" time="1" defaultMemberUniqueName="[Append1].[Rt1 End Date].[All]" allUniqueName="[Append1].[Rt1 End Date].[All]" dimensionUniqueName="[Append1]" displayFolder="" count="2" memberValueDatatype="7" unbalanced="0"/>
    <cacheHierarchy uniqueName="[Append1].[Rt1]" caption="Rt1" attribute="1" defaultMemberUniqueName="[Append1].[Rt1].[All]" allUniqueName="[Append1].[Rt1].[All]" dimensionUniqueName="[Append1]" displayFolder="" count="2" memberValueDatatype="130" unbalanced="0"/>
    <cacheHierarchy uniqueName="[Append1].[Rt1 Dose per Fraction]" caption="Rt1 Dose per Fraction" attribute="1" defaultMemberUniqueName="[Append1].[Rt1 Dose per Fraction].[All]" allUniqueName="[Append1].[Rt1 Dose per Fraction].[All]" dimensionUniqueName="[Append1]" displayFolder="" count="2" memberValueDatatype="5" unbalanced="0"/>
    <cacheHierarchy uniqueName="[Append1].[Rt.1 Notes]" caption="Rt.1 Notes" attribute="1" defaultMemberUniqueName="[Append1].[Rt.1 Notes].[All]" allUniqueName="[Append1].[Rt.1 Notes].[All]" dimensionUniqueName="[Append1]" displayFolder="" count="2" memberValueDatatype="130" unbalanced="0"/>
    <cacheHierarchy uniqueName="[Append1].[Rt2 Start Date]" caption="Rt2 Start Date" attribute="1" defaultMemberUniqueName="[Append1].[Rt2 Start Date].[All]" allUniqueName="[Append1].[Rt2 Start Date].[All]" dimensionUniqueName="[Append1]" displayFolder="" count="2" memberValueDatatype="20" unbalanced="0"/>
    <cacheHierarchy uniqueName="[Append1].[Rt2 End Date]" caption="Rt2 End Date" attribute="1" defaultMemberUniqueName="[Append1].[Rt2 End Date].[All]" allUniqueName="[Append1].[Rt2 End Date].[All]" dimensionUniqueName="[Append1]" displayFolder="" count="2" memberValueDatatype="20" unbalanced="0"/>
    <cacheHierarchy uniqueName="[Append1].[Rt2]" caption="Rt2" attribute="1" defaultMemberUniqueName="[Append1].[Rt2].[All]" allUniqueName="[Append1].[Rt2].[All]" dimensionUniqueName="[Append1]" displayFolder="" count="2" memberValueDatatype="5" unbalanced="0"/>
    <cacheHierarchy uniqueName="[Append1].[Rt2 Dose per Fraction]" caption="Rt2 Dose per Fraction" attribute="1" defaultMemberUniqueName="[Append1].[Rt2 Dose per Fraction].[All]" allUniqueName="[Append1].[Rt2 Dose per Fraction].[All]" dimensionUniqueName="[Append1]" displayFolder="" count="2" memberValueDatatype="5" unbalanced="0"/>
    <cacheHierarchy uniqueName="[Append1].[Rt.2 Notes]" caption="Rt.2 Notes" attribute="1" defaultMemberUniqueName="[Append1].[Rt.2 Notes].[All]" allUniqueName="[Append1].[Rt.2 Notes].[All]" dimensionUniqueName="[Append1]" displayFolder="" count="2" memberValueDatatype="130" unbalanced="0"/>
    <cacheHierarchy uniqueName="[Append1].[Rt3 Start Date]" caption="Rt3 Start Date" attribute="1" defaultMemberUniqueName="[Append1].[Rt3 Start Date].[All]" allUniqueName="[Append1].[Rt3 Start Date].[All]" dimensionUniqueName="[Append1]" displayFolder="" count="2" memberValueDatatype="20" unbalanced="0"/>
    <cacheHierarchy uniqueName="[Append1].[Rt3 End Date]" caption="Rt3 End Date" attribute="1" defaultMemberUniqueName="[Append1].[Rt3 End Date].[All]" allUniqueName="[Append1].[Rt3 End Date].[All]" dimensionUniqueName="[Append1]" displayFolder="" count="2" memberValueDatatype="20" unbalanced="0"/>
    <cacheHierarchy uniqueName="[Append1].[Rt3]" caption="Rt3" attribute="1" defaultMemberUniqueName="[Append1].[Rt3].[All]" allUniqueName="[Append1].[Rt3].[All]" dimensionUniqueName="[Append1]" displayFolder="" count="2" memberValueDatatype="20" unbalanced="0"/>
    <cacheHierarchy uniqueName="[Append1].[Rt3 Dose per Fraction]" caption="Rt3 Dose per Fraction" attribute="1" defaultMemberUniqueName="[Append1].[Rt3 Dose per Fraction].[All]" allUniqueName="[Append1].[Rt3 Dose per Fraction].[All]" dimensionUniqueName="[Append1]" displayFolder="" count="2" memberValueDatatype="20" unbalanced="0"/>
    <cacheHierarchy uniqueName="[Append1].[Rt.3 Notes]" caption="Rt.3 Notes" attribute="1" defaultMemberUniqueName="[Append1].[Rt.3 Notes].[All]" allUniqueName="[Append1].[Rt.3 Notes].[All]" dimensionUniqueName="[Append1]" displayFolder="" count="2" memberValueDatatype="130" unbalanced="0"/>
    <cacheHierarchy uniqueName="[Append1].[Chemo1 Start Date]" caption="Chemo1 Start Date" attribute="1" time="1" defaultMemberUniqueName="[Append1].[Chemo1 Start Date].[All]" allUniqueName="[Append1].[Chemo1 Start Date].[All]" dimensionUniqueName="[Append1]" displayFolder="" count="2" memberValueDatatype="7" unbalanced="0"/>
    <cacheHierarchy uniqueName="[Append1].[Chemo1 End Date]" caption="Chemo1 End Date" attribute="1" time="1" defaultMemberUniqueName="[Append1].[Chemo1 End Date].[All]" allUniqueName="[Append1].[Chemo1 End Date].[All]" dimensionUniqueName="[Append1]" displayFolder="" count="2" memberValueDatatype="7" unbalanced="0"/>
    <cacheHierarchy uniqueName="[Append1].[Chemo1 drug1]" caption="Chemo1 drug1" attribute="1" defaultMemberUniqueName="[Append1].[Chemo1 drug1].[All]" allUniqueName="[Append1].[Chemo1 drug1].[All]" dimensionUniqueName="[Append1]" displayFolder="" count="2" memberValueDatatype="130" unbalanced="0"/>
    <cacheHierarchy uniqueName="[Append1].[Chemo1 drug2]" caption="Chemo1 drug2" attribute="1" defaultMemberUniqueName="[Append1].[Chemo1 drug2].[All]" allUniqueName="[Append1].[Chemo1 drug2].[All]" dimensionUniqueName="[Append1]" displayFolder="" count="2" memberValueDatatype="130" unbalanced="0"/>
    <cacheHierarchy uniqueName="[Append1].[Chemo1 drug3]" caption="Chemo1 drug3" attribute="1" defaultMemberUniqueName="[Append1].[Chemo1 drug3].[All]" allUniqueName="[Append1].[Chemo1 drug3].[All]" dimensionUniqueName="[Append1]" displayFolder="" count="2" memberValueDatatype="130" unbalanced="0"/>
    <cacheHierarchy uniqueName="[Append1].[Chemo2 Start Date]" caption="Chemo2 Start Date" attribute="1" time="1" defaultMemberUniqueName="[Append1].[Chemo2 Start Date].[All]" allUniqueName="[Append1].[Chemo2 Start Date].[All]" dimensionUniqueName="[Append1]" displayFolder="" count="2" memberValueDatatype="7" unbalanced="0"/>
    <cacheHierarchy uniqueName="[Append1].[Chemo2 End Date]" caption="Chemo2 End Date" attribute="1" time="1" defaultMemberUniqueName="[Append1].[Chemo2 End Date].[All]" allUniqueName="[Append1].[Chemo2 End Date].[All]" dimensionUniqueName="[Append1]" displayFolder="" count="2" memberValueDatatype="7" unbalanced="0"/>
    <cacheHierarchy uniqueName="[Append1].[Chemo2 drug1]" caption="Chemo2 drug1" attribute="1" defaultMemberUniqueName="[Append1].[Chemo2 drug1].[All]" allUniqueName="[Append1].[Chemo2 drug1].[All]" dimensionUniqueName="[Append1]" displayFolder="" count="2" memberValueDatatype="130" unbalanced="0"/>
    <cacheHierarchy uniqueName="[Append1].[Chemo2 drug2]" caption="Chemo2 drug2" attribute="1" defaultMemberUniqueName="[Append1].[Chemo2 drug2].[All]" allUniqueName="[Append1].[Chemo2 drug2].[All]" dimensionUniqueName="[Append1]" displayFolder="" count="2" memberValueDatatype="130" unbalanced="0"/>
    <cacheHierarchy uniqueName="[Append1].[Chemo2 drug3]" caption="Chemo2 drug3" attribute="1" defaultMemberUniqueName="[Append1].[Chemo2 drug3].[All]" allUniqueName="[Append1].[Chemo2 drug3].[All]" dimensionUniqueName="[Append1]" displayFolder="" count="2" memberValueDatatype="130" unbalanced="0"/>
    <cacheHierarchy uniqueName="[Append1].[Chemo3 Start Date]" caption="Chemo3 Start Date" attribute="1" defaultMemberUniqueName="[Append1].[Chemo3 Start Date].[All]" allUniqueName="[Append1].[Chemo3 Start Date].[All]" dimensionUniqueName="[Append1]" displayFolder="" count="2" memberValueDatatype="20" unbalanced="0"/>
    <cacheHierarchy uniqueName="[Append1].[Chemo3 End Date]" caption="Chemo3 End Date" attribute="1" defaultMemberUniqueName="[Append1].[Chemo3 End Date].[All]" allUniqueName="[Append1].[Chemo3 End Date].[All]" dimensionUniqueName="[Append1]" displayFolder="" count="2" memberValueDatatype="20" unbalanced="0"/>
    <cacheHierarchy uniqueName="[Append1].[Chemo3 drug1]" caption="Chemo3 drug1" attribute="1" defaultMemberUniqueName="[Append1].[Chemo3 drug1].[All]" allUniqueName="[Append1].[Chemo3 drug1].[All]" dimensionUniqueName="[Append1]" displayFolder="" count="2" memberValueDatatype="130" unbalanced="0"/>
    <cacheHierarchy uniqueName="[Append1].[Chemo3 drug2]" caption="Chemo3 drug2" attribute="1" defaultMemberUniqueName="[Append1].[Chemo3 drug2].[All]" allUniqueName="[Append1].[Chemo3 drug2].[All]" dimensionUniqueName="[Append1]" displayFolder="" count="2" memberValueDatatype="130" unbalanced="0"/>
    <cacheHierarchy uniqueName="[Append1].[Chemo3 drug3]" caption="Chemo3 drug3" attribute="1" defaultMemberUniqueName="[Append1].[Chemo3 drug3].[All]" allUniqueName="[Append1].[Chemo3 drug3].[All]" dimensionUniqueName="[Append1]" displayFolder="" count="2" memberValueDatatype="130" unbalanced="0"/>
    <cacheHierarchy uniqueName="[Append1].[Primary Diff]" caption="Primary Diff" attribute="1" defaultMemberUniqueName="[Append1].[Primary Diff].[All]" allUniqueName="[Append1].[Primary Diff].[All]" dimensionUniqueName="[Append1]" displayFolder="" count="2" memberValueDatatype="130" unbalanced="0"/>
    <cacheHierarchy uniqueName="[Append1].[Primary Ivi]" caption="Primary Ivi" attribute="1" defaultMemberUniqueName="[Append1].[Primary Ivi].[All]" allUniqueName="[Append1].[Primary Ivi].[All]" dimensionUniqueName="[Append1]" displayFolder="" count="2" memberValueDatatype="130" unbalanced="0"/>
    <cacheHierarchy uniqueName="[Append1].[Primary Pni]" caption="Primary Pni" attribute="1" defaultMemberUniqueName="[Append1].[Primary Pni].[All]" allUniqueName="[Append1].[Primary Pni].[All]" dimensionUniqueName="[Append1]" displayFolder="" count="2" memberValueDatatype="130" unbalanced="0"/>
    <cacheHierarchy uniqueName="[Append1].[Primary Margins]" caption="Primary Margins" attribute="1" defaultMemberUniqueName="[Append1].[Primary Margins].[All]" allUniqueName="[Append1].[Primary Margins].[All]" dimensionUniqueName="[Append1]" displayFolder="" count="2" memberValueDatatype="130" unbalanced="0"/>
    <cacheHierarchy uniqueName="[Append1].[Ipsi Level1_+]" caption="Ipsi Level1_+" attribute="1" defaultMemberUniqueName="[Append1].[Ipsi Level1_+].[All]" allUniqueName="[Append1].[Ipsi Level1_+].[All]" dimensionUniqueName="[Append1]" displayFolder="" count="2" memberValueDatatype="20" unbalanced="0"/>
    <cacheHierarchy uniqueName="[Append1].[Ipsi Level1 Total]" caption="Ipsi Level1 Total" attribute="1" defaultMemberUniqueName="[Append1].[Ipsi Level1 Total].[All]" allUniqueName="[Append1].[Ipsi Level1 Total].[All]" dimensionUniqueName="[Append1]" displayFolder="" count="2" memberValueDatatype="130" unbalanced="0"/>
    <cacheHierarchy uniqueName="[Append1].[Ipsi Level2_+]" caption="Ipsi Level2_+" attribute="1" defaultMemberUniqueName="[Append1].[Ipsi Level2_+].[All]" allUniqueName="[Append1].[Ipsi Level2_+].[All]" dimensionUniqueName="[Append1]" displayFolder="" count="2" memberValueDatatype="20" unbalanced="0"/>
    <cacheHierarchy uniqueName="[Append1].[Ipsi Level2 Total]" caption="Ipsi Level2 Total" attribute="1" defaultMemberUniqueName="[Append1].[Ipsi Level2 Total].[All]" allUniqueName="[Append1].[Ipsi Level2 Total].[All]" dimensionUniqueName="[Append1]" displayFolder="" count="2" memberValueDatatype="130" unbalanced="0"/>
    <cacheHierarchy uniqueName="[Append1].[Ipsi Level3_+]" caption="Ipsi Level3_+" attribute="1" defaultMemberUniqueName="[Append1].[Ipsi Level3_+].[All]" allUniqueName="[Append1].[Ipsi Level3_+].[All]" dimensionUniqueName="[Append1]" displayFolder="" count="2" memberValueDatatype="20" unbalanced="0"/>
    <cacheHierarchy uniqueName="[Append1].[Ipsi Level3 Total]" caption="Ipsi Level3 Total" attribute="1" defaultMemberUniqueName="[Append1].[Ipsi Level3 Total].[All]" allUniqueName="[Append1].[Ipsi Level3 Total].[All]" dimensionUniqueName="[Append1]" displayFolder="" count="2" memberValueDatatype="130" unbalanced="0"/>
    <cacheHierarchy uniqueName="[Append1].[Ipsi Level4_+]" caption="Ipsi Level4_+" attribute="1" defaultMemberUniqueName="[Append1].[Ipsi Level4_+].[All]" allUniqueName="[Append1].[Ipsi Level4_+].[All]" dimensionUniqueName="[Append1]" displayFolder="" count="2" memberValueDatatype="20" unbalanced="0"/>
    <cacheHierarchy uniqueName="[Append1].[Ipsi Level4 Total]" caption="Ipsi Level4 Total" attribute="1" defaultMemberUniqueName="[Append1].[Ipsi Level4 Total].[All]" allUniqueName="[Append1].[Ipsi Level4 Total].[All]" dimensionUniqueName="[Append1]" displayFolder="" count="2" memberValueDatatype="130" unbalanced="0"/>
    <cacheHierarchy uniqueName="[Append1].[Ipsi Level5_+]" caption="Ipsi Level5_+" attribute="1" defaultMemberUniqueName="[Append1].[Ipsi Level5_+].[All]" allUniqueName="[Append1].[Ipsi Level5_+].[All]" dimensionUniqueName="[Append1]" displayFolder="" count="2" memberValueDatatype="20" unbalanced="0"/>
    <cacheHierarchy uniqueName="[Append1].[Ipsi Level5 Total]" caption="Ipsi Level5 Total" attribute="1" defaultMemberUniqueName="[Append1].[Ipsi Level5 Total].[All]" allUniqueName="[Append1].[Ipsi Level5 Total].[All]" dimensionUniqueName="[Append1]" displayFolder="" count="2" memberValueDatatype="130" unbalanced="0"/>
    <cacheHierarchy uniqueName="[Append1].[Ipsi Other_+]" caption="Ipsi Other_+" attribute="1" defaultMemberUniqueName="[Append1].[Ipsi Other_+].[All]" allUniqueName="[Append1].[Ipsi Other_+].[All]" dimensionUniqueName="[Append1]" displayFolder="" count="2" memberValueDatatype="20" unbalanced="0"/>
    <cacheHierarchy uniqueName="[Append1].[Ipsi Other Total]" caption="Ipsi Other Total" attribute="1" defaultMemberUniqueName="[Append1].[Ipsi Other Total].[All]" allUniqueName="[Append1].[Ipsi Other Total].[All]" dimensionUniqueName="[Append1]" displayFolder="" count="2" memberValueDatatype="130" unbalanced="0"/>
    <cacheHierarchy uniqueName="[Append1].[Contra Level1_+]" caption="Contra Level1_+" attribute="1" defaultMemberUniqueName="[Append1].[Contra Level1_+].[All]" allUniqueName="[Append1].[Contra Level1_+].[All]" dimensionUniqueName="[Append1]" displayFolder="" count="2" memberValueDatatype="20" unbalanced="0"/>
    <cacheHierarchy uniqueName="[Append1].[Contra Level1 Total]" caption="Contra Level1 Total" attribute="1" defaultMemberUniqueName="[Append1].[Contra Level1 Total].[All]" allUniqueName="[Append1].[Contra Level1 Total].[All]" dimensionUniqueName="[Append1]" displayFolder="" count="2" memberValueDatatype="20" unbalanced="0"/>
    <cacheHierarchy uniqueName="[Append1].[Contra Level2_+]" caption="Contra Level2_+" attribute="1" defaultMemberUniqueName="[Append1].[Contra Level2_+].[All]" allUniqueName="[Append1].[Contra Level2_+].[All]" dimensionUniqueName="[Append1]" displayFolder="" count="2" memberValueDatatype="20" unbalanced="0"/>
    <cacheHierarchy uniqueName="[Append1].[Contra Level2 Total]" caption="Contra Level2 Total" attribute="1" defaultMemberUniqueName="[Append1].[Contra Level2 Total].[All]" allUniqueName="[Append1].[Contra Level2 Total].[All]" dimensionUniqueName="[Append1]" displayFolder="" count="2" memberValueDatatype="20" unbalanced="0"/>
    <cacheHierarchy uniqueName="[Append1].[Contra Level3_+]" caption="Contra Level3_+" attribute="1" defaultMemberUniqueName="[Append1].[Contra Level3_+].[All]" allUniqueName="[Append1].[Contra Level3_+].[All]" dimensionUniqueName="[Append1]" displayFolder="" count="2" memberValueDatatype="20" unbalanced="0"/>
    <cacheHierarchy uniqueName="[Append1].[Contra Level3 Total]" caption="Contra Level3 Total" attribute="1" defaultMemberUniqueName="[Append1].[Contra Level3 Total].[All]" allUniqueName="[Append1].[Contra Level3 Total].[All]" dimensionUniqueName="[Append1]" displayFolder="" count="2" memberValueDatatype="130" unbalanced="0"/>
    <cacheHierarchy uniqueName="[Append1].[Contra Level4_+]" caption="Contra Level4_+" attribute="1" defaultMemberUniqueName="[Append1].[Contra Level4_+].[All]" allUniqueName="[Append1].[Contra Level4_+].[All]" dimensionUniqueName="[Append1]" displayFolder="" count="2" memberValueDatatype="20" unbalanced="0"/>
    <cacheHierarchy uniqueName="[Append1].[Contra Level4 Total]" caption="Contra Level4 Total" attribute="1" defaultMemberUniqueName="[Append1].[Contra Level4 Total].[All]" allUniqueName="[Append1].[Contra Level4 Total].[All]" dimensionUniqueName="[Append1]" displayFolder="" count="2" memberValueDatatype="130" unbalanced="0"/>
    <cacheHierarchy uniqueName="[Append1].[Contra Level5_+]" caption="Contra Level5_+" attribute="1" defaultMemberUniqueName="[Append1].[Contra Level5_+].[All]" allUniqueName="[Append1].[Contra Level5_+].[All]" dimensionUniqueName="[Append1]" displayFolder="" count="2" memberValueDatatype="130" unbalanced="0"/>
    <cacheHierarchy uniqueName="[Append1].[Contra Level5 Total]" caption="Contra Level5 Total" attribute="1" defaultMemberUniqueName="[Append1].[Contra Level5 Total].[All]" allUniqueName="[Append1].[Contra Level5 Total].[All]" dimensionUniqueName="[Append1]" displayFolder="" count="2" memberValueDatatype="130" unbalanced="0"/>
    <cacheHierarchy uniqueName="[Append1].[Contra Other_+]" caption="Contra Other_+" attribute="1" defaultMemberUniqueName="[Append1].[Contra Other_+].[All]" allUniqueName="[Append1].[Contra Other_+].[All]" dimensionUniqueName="[Append1]" displayFolder="" count="2" memberValueDatatype="20" unbalanced="0"/>
    <cacheHierarchy uniqueName="[Append1].[Contra Other Total]" caption="Contra Other Total" attribute="1" defaultMemberUniqueName="[Append1].[Contra Other Total].[All]" allUniqueName="[Append1].[Contra Other Total].[All]" dimensionUniqueName="[Append1]" displayFolder="" count="2" memberValueDatatype="130" unbalanced="0"/>
    <cacheHierarchy uniqueName="[Append1].[Other Description]" caption="Other Description" attribute="1" defaultMemberUniqueName="[Append1].[Other Description].[All]" allUniqueName="[Append1].[Other Description].[All]" dimensionUniqueName="[Append1]" displayFolder="" count="2" memberValueDatatype="130" unbalanced="0"/>
    <cacheHierarchy uniqueName="[Append1].[Extracapsular Extension]" caption="Extracapsular Extension" attribute="1" defaultMemberUniqueName="[Append1].[Extracapsular Extension].[All]" allUniqueName="[Append1].[Extracapsular Extension].[All]" dimensionUniqueName="[Append1]" displayFolder="" count="2" memberValueDatatype="130" unbalanced="0"/>
    <cacheHierarchy uniqueName="[Append1].[Followup Date]" caption="Followup Date" attribute="1" time="1" defaultMemberUniqueName="[Append1].[Followup Date].[All]" allUniqueName="[Append1].[Followup Date].[All]" dimensionUniqueName="[Append1]" displayFolder="" count="2" memberValueDatatype="7" unbalanced="0"/>
    <cacheHierarchy uniqueName="[Append1].[Followup Status]" caption="Followup Status" attribute="1" defaultMemberUniqueName="[Append1].[Followup Status].[All]" allUniqueName="[Append1].[Followup Status].[All]" dimensionUniqueName="[Append1]" displayFolder="" count="2" memberValueDatatype="130" unbalanced="0"/>
    <cacheHierarchy uniqueName="[Append1].[Date of Death]" caption="Date of Death" attribute="1" time="1" defaultMemberUniqueName="[Append1].[Date of Death].[All]" allUniqueName="[Append1].[Date of Death].[All]" dimensionUniqueName="[Append1]" displayFolder="" count="2" memberValueDatatype="7" unbalanced="0"/>
    <cacheHierarchy uniqueName="[Append1].[Cause of Death]" caption="Cause of Death" attribute="1" defaultMemberUniqueName="[Append1].[Cause of Death].[All]" allUniqueName="[Append1].[Cause of Death].[All]" dimensionUniqueName="[Append1]" displayFolder="" count="2" memberValueDatatype="130" unbalanced="0"/>
    <cacheHierarchy uniqueName="[Append1].[Post RT Treatment]" caption="Post RT Treatment" attribute="1" defaultMemberUniqueName="[Append1].[Post RT Treatment].[All]" allUniqueName="[Append1].[Post RT Treatment].[All]" dimensionUniqueName="[Append1]" displayFolder="" count="2" memberValueDatatype="130" unbalanced="0"/>
    <cacheHierarchy uniqueName="[Append1].[Date of 2nd Primary]" caption="Date of 2nd Primary" attribute="1" time="1" defaultMemberUniqueName="[Append1].[Date of 2nd Primary].[All]" allUniqueName="[Append1].[Date of 2nd Primary].[All]" dimensionUniqueName="[Append1]" displayFolder="" count="2" memberValueDatatype="7" unbalanced="0"/>
    <cacheHierarchy uniqueName="[Append1].[Date of Recurrence]" caption="Date of Recurrence" attribute="1" time="1" defaultMemberUniqueName="[Append1].[Date of Recurrence].[All]" allUniqueName="[Append1].[Date of Recurrence].[All]" dimensionUniqueName="[Append1]" displayFolder="" count="2" memberValueDatatype="7" unbalanced="0"/>
    <cacheHierarchy uniqueName="[Append1].[Location of First Recurrence]" caption="Location of First Recurrence" attribute="1" defaultMemberUniqueName="[Append1].[Location of First Recurrence].[All]" allUniqueName="[Append1].[Location of First Recurrence].[All]" dimensionUniqueName="[Append1]" displayFolder="" count="2" memberValueDatatype="130" unbalanced="0"/>
    <cacheHierarchy uniqueName="[Append1].[Final Status]" caption="Final Status" attribute="1" defaultMemberUniqueName="[Append1].[Final Status].[All]" allUniqueName="[Append1].[Final Status].[All]" dimensionUniqueName="[Append1]" displayFolder="" count="2" memberValueDatatype="130" unbalanced="0">
      <fieldsUsage count="2">
        <fieldUsage x="-1"/>
        <fieldUsage x="2"/>
      </fieldsUsage>
    </cacheHierarchy>
    <cacheHierarchy uniqueName="[Append1].[Ground Truth]" caption="Ground Truth" attribute="1" defaultMemberUniqueName="[Append1].[Ground Truth].[All]" allUniqueName="[Append1].[Ground Truth].[All]" dimensionUniqueName="[Append1]" displayFolder="" count="2" memberValueDatatype="130" unbalanced="0">
      <fieldsUsage count="2">
        <fieldUsage x="-1"/>
        <fieldUsage x="1"/>
      </fieldsUsage>
    </cacheHierarchy>
    <cacheHierarchy uniqueName="[Batch1].[Research Id]" caption="Research Id" attribute="1" defaultMemberUniqueName="[Batch1].[Research Id].[All]" allUniqueName="[Batch1].[Research Id].[All]" dimensionUniqueName="[Batch1]" displayFolder="" count="2" memberValueDatatype="130" unbalanced="0"/>
    <cacheHierarchy uniqueName="[Batch1].[DOB]" caption="DOB" attribute="1" defaultMemberUniqueName="[Batch1].[DOB].[All]" allUniqueName="[Batch1].[DOB].[All]" dimensionUniqueName="[Batch1]" displayFolder="" count="2" memberValueDatatype="20" unbalanced="0"/>
    <cacheHierarchy uniqueName="[Batch1].[Gender]" caption="Gender" attribute="1" defaultMemberUniqueName="[Batch1].[Gender].[All]" allUniqueName="[Batch1].[Gender].[All]" dimensionUniqueName="[Batch1]" displayFolder="" count="2" memberValueDatatype="130" unbalanced="0"/>
    <cacheHierarchy uniqueName="[Batch1].[Weight]" caption="Weight" attribute="1" defaultMemberUniqueName="[Batch1].[Weight].[All]" allUniqueName="[Batch1].[Weight].[All]" dimensionUniqueName="[Batch1]" displayFolder="" count="2" memberValueDatatype="5" unbalanced="0"/>
    <cacheHierarchy uniqueName="[Batch1].[Height]" caption="Height" attribute="1" defaultMemberUniqueName="[Batch1].[Height].[All]" allUniqueName="[Batch1].[Height].[All]" dimensionUniqueName="[Batch1]" displayFolder="" count="2" memberValueDatatype="20" unbalanced="0"/>
    <cacheHierarchy uniqueName="[Batch1].[Race]" caption="Race" attribute="1" defaultMemberUniqueName="[Batch1].[Race].[All]" allUniqueName="[Batch1].[Race].[All]" dimensionUniqueName="[Batch1]" displayFolder="" count="2" memberValueDatatype="130" unbalanced="0"/>
    <cacheHierarchy uniqueName="[Batch1].[Spanish Origin]" caption="Spanish Origin" attribute="1" defaultMemberUniqueName="[Batch1].[Spanish Origin].[All]" allUniqueName="[Batch1].[Spanish Origin].[All]" dimensionUniqueName="[Batch1]" displayFolder="" count="2" memberValueDatatype="130" unbalanced="0"/>
    <cacheHierarchy uniqueName="[Batch1].[Diabetes]" caption="Diabetes" attribute="1" defaultMemberUniqueName="[Batch1].[Diabetes].[All]" allUniqueName="[Batch1].[Diabetes].[All]" dimensionUniqueName="[Batch1]" displayFolder="" count="2" memberValueDatatype="130" unbalanced="0"/>
    <cacheHierarchy uniqueName="[Batch1].[Previous Radiation]" caption="Previous Radiation" attribute="1" defaultMemberUniqueName="[Batch1].[Previous Radiation].[All]" allUniqueName="[Batch1].[Previous Radiation].[All]" dimensionUniqueName="[Batch1]" displayFolder="" count="2" memberValueDatatype="130" unbalanced="0"/>
    <cacheHierarchy uniqueName="[Batch1].[Prior Malignancies]" caption="Prior Malignancies" attribute="1" defaultMemberUniqueName="[Batch1].[Prior Malignancies].[All]" allUniqueName="[Batch1].[Prior Malignancies].[All]" dimensionUniqueName="[Batch1]" displayFolder="" count="2" memberValueDatatype="130" unbalanced="0"/>
    <cacheHierarchy uniqueName="[Batch1].[Drinker]" caption="Drinker" attribute="1" defaultMemberUniqueName="[Batch1].[Drinker].[All]" allUniqueName="[Batch1].[Drinker].[All]" dimensionUniqueName="[Batch1]" displayFolder="" count="2" memberValueDatatype="130" unbalanced="0"/>
    <cacheHierarchy uniqueName="[Batch1].[Smoker]" caption="Smoker" attribute="1" defaultMemberUniqueName="[Batch1].[Smoker].[All]" allUniqueName="[Batch1].[Smoker].[All]" dimensionUniqueName="[Batch1]" displayFolder="" count="2" memberValueDatatype="130" unbalanced="0"/>
    <cacheHierarchy uniqueName="[Batch1].[Chewing Tobacco]" caption="Chewing Tobacco" attribute="1" defaultMemberUniqueName="[Batch1].[Chewing Tobacco].[All]" allUniqueName="[Batch1].[Chewing Tobacco].[All]" dimensionUniqueName="[Batch1]" displayFolder="" count="2" memberValueDatatype="130" unbalanced="0"/>
    <cacheHierarchy uniqueName="[Batch1].[Final T]" caption="Final T" attribute="1" defaultMemberUniqueName="[Batch1].[Final T].[All]" allUniqueName="[Batch1].[Final T].[All]" dimensionUniqueName="[Batch1]" displayFolder="" count="2" memberValueDatatype="130" unbalanced="0"/>
    <cacheHierarchy uniqueName="[Batch1].[Final N]" caption="Final N" attribute="1" defaultMemberUniqueName="[Batch1].[Final N].[All]" allUniqueName="[Batch1].[Final N].[All]" dimensionUniqueName="[Batch1]" displayFolder="" count="2" memberValueDatatype="130" unbalanced="0"/>
    <cacheHierarchy uniqueName="[Batch1].[Final M]" caption="Final M" attribute="1" defaultMemberUniqueName="[Batch1].[Final M].[All]" allUniqueName="[Batch1].[Final M].[All]" dimensionUniqueName="[Batch1]" displayFolder="" count="2" memberValueDatatype="20" unbalanced="0"/>
    <cacheHierarchy uniqueName="[Batch1].[Final Stage]" caption="Final Stage" attribute="1" defaultMemberUniqueName="[Batch1].[Final Stage].[All]" allUniqueName="[Batch1].[Final Stage].[All]" dimensionUniqueName="[Batch1]" displayFolder="" count="2" memberValueDatatype="130" unbalanced="0"/>
    <cacheHierarchy uniqueName="[Batch1].[Final Site]" caption="Final Site" attribute="1" defaultMemberUniqueName="[Batch1].[Final Site].[All]" allUniqueName="[Batch1].[Final Site].[All]" dimensionUniqueName="[Batch1]" displayFolder="" count="2" memberValueDatatype="130" unbalanced="0"/>
    <cacheHierarchy uniqueName="[Batch1].[Biopsy1 Date]" caption="Biopsy1 Date" attribute="1" time="1" defaultMemberUniqueName="[Batch1].[Biopsy1 Date].[All]" allUniqueName="[Batch1].[Biopsy1 Date].[All]" dimensionUniqueName="[Batch1]" displayFolder="" count="2" memberValueDatatype="7" unbalanced="0"/>
    <cacheHierarchy uniqueName="[Batch1].[Biopsy1 Location]" caption="Biopsy1 Location" attribute="1" defaultMemberUniqueName="[Batch1].[Biopsy1 Location].[All]" allUniqueName="[Batch1].[Biopsy1 Location].[All]" dimensionUniqueName="[Batch1]" displayFolder="" count="2" memberValueDatatype="130" unbalanced="0"/>
    <cacheHierarchy uniqueName="[Batch1].[Biopsy2 Date]" caption="Biopsy2 Date" attribute="1" time="1" defaultMemberUniqueName="[Batch1].[Biopsy2 Date].[All]" allUniqueName="[Batch1].[Biopsy2 Date].[All]" dimensionUniqueName="[Batch1]" displayFolder="" count="2" memberValueDatatype="7" unbalanced="0"/>
    <cacheHierarchy uniqueName="[Batch1].[Biopsy2 Location]" caption="Biopsy2 Location" attribute="1" defaultMemberUniqueName="[Batch1].[Biopsy2 Location].[All]" allUniqueName="[Batch1].[Biopsy2 Location].[All]" dimensionUniqueName="[Batch1]" displayFolder="" count="2" memberValueDatatype="130" unbalanced="0"/>
    <cacheHierarchy uniqueName="[Batch1].[Biopsy3 Date]" caption="Biopsy3 Date" attribute="1" time="1" defaultMemberUniqueName="[Batch1].[Biopsy3 Date].[All]" allUniqueName="[Batch1].[Biopsy3 Date].[All]" dimensionUniqueName="[Batch1]" displayFolder="" count="2" memberValueDatatype="7" unbalanced="0"/>
    <cacheHierarchy uniqueName="[Batch1].[Biopsy3 Location]" caption="Biopsy3 Location" attribute="1" defaultMemberUniqueName="[Batch1].[Biopsy3 Location].[All]" allUniqueName="[Batch1].[Biopsy3 Location].[All]" dimensionUniqueName="[Batch1]" displayFolder="" count="2" memberValueDatatype="130" unbalanced="0"/>
    <cacheHierarchy uniqueName="[Batch1].[Biopsy4 Date]" caption="Biopsy4 Date" attribute="1" defaultMemberUniqueName="[Batch1].[Biopsy4 Date].[All]" allUniqueName="[Batch1].[Biopsy4 Date].[All]" dimensionUniqueName="[Batch1]" displayFolder="" count="2" memberValueDatatype="130" unbalanced="0"/>
    <cacheHierarchy uniqueName="[Batch1].[Biopsy4 Location]" caption="Biopsy4 Location" attribute="1" defaultMemberUniqueName="[Batch1].[Biopsy4 Location].[All]" allUniqueName="[Batch1].[Biopsy4 Location].[All]" dimensionUniqueName="[Batch1]" displayFolder="" count="2" memberValueDatatype="130" unbalanced="0"/>
    <cacheHierarchy uniqueName="[Batch1].[Biopsy5 Date]" caption="Biopsy5 Date" attribute="1" defaultMemberUniqueName="[Batch1].[Biopsy5 Date].[All]" allUniqueName="[Batch1].[Biopsy5 Date].[All]" dimensionUniqueName="[Batch1]" displayFolder="" count="2" memberValueDatatype="130" unbalanced="0"/>
    <cacheHierarchy uniqueName="[Batch1].[Biopsy5 Location]" caption="Biopsy5 Location" attribute="1" defaultMemberUniqueName="[Batch1].[Biopsy5 Location].[All]" allUniqueName="[Batch1].[Biopsy5 Location].[All]" dimensionUniqueName="[Batch1]" displayFolder="" count="2" memberValueDatatype="130" unbalanced="0"/>
    <cacheHierarchy uniqueName="[Batch1].[Surgery1 Date]" caption="Surgery1 Date" attribute="1" time="1" defaultMemberUniqueName="[Batch1].[Surgery1 Date].[All]" allUniqueName="[Batch1].[Surgery1 Date].[All]" dimensionUniqueName="[Batch1]" displayFolder="" count="2" memberValueDatatype="7" unbalanced="0"/>
    <cacheHierarchy uniqueName="[Batch1].[Surgery1 Desc]" caption="Surgery1 Desc" attribute="1" defaultMemberUniqueName="[Batch1].[Surgery1 Desc].[All]" allUniqueName="[Batch1].[Surgery1 Desc].[All]" dimensionUniqueName="[Batch1]" displayFolder="" count="2" memberValueDatatype="130" unbalanced="0"/>
    <cacheHierarchy uniqueName="[Batch1].[Surgery1 Primary Resected]" caption="Surgery1 Primary Resected" attribute="1" defaultMemberUniqueName="[Batch1].[Surgery1 Primary Resected].[All]" allUniqueName="[Batch1].[Surgery1 Primary Resected].[All]" dimensionUniqueName="[Batch1]" displayFolder="" count="2" memberValueDatatype="130" unbalanced="0"/>
    <cacheHierarchy uniqueName="[Batch1].[Surgery1 Node Dissection]" caption="Surgery1 Node Dissection" attribute="1" defaultMemberUniqueName="[Batch1].[Surgery1 Node Dissection].[All]" allUniqueName="[Batch1].[Surgery1 Node Dissection].[All]" dimensionUniqueName="[Batch1]" displayFolder="" count="2" memberValueDatatype="130" unbalanced="0"/>
    <cacheHierarchy uniqueName="[Batch1].[Surgery2 Date]" caption="Surgery2 Date" attribute="1" time="1" defaultMemberUniqueName="[Batch1].[Surgery2 Date].[All]" allUniqueName="[Batch1].[Surgery2 Date].[All]" dimensionUniqueName="[Batch1]" displayFolder="" count="2" memberValueDatatype="7" unbalanced="0"/>
    <cacheHierarchy uniqueName="[Batch1].[Surgery2 Desc]" caption="Surgery2 Desc" attribute="1" defaultMemberUniqueName="[Batch1].[Surgery2 Desc].[All]" allUniqueName="[Batch1].[Surgery2 Desc].[All]" dimensionUniqueName="[Batch1]" displayFolder="" count="2" memberValueDatatype="130" unbalanced="0"/>
    <cacheHierarchy uniqueName="[Batch1].[Surgery2 Primary Resected]" caption="Surgery2 Primary Resected" attribute="1" defaultMemberUniqueName="[Batch1].[Surgery2 Primary Resected].[All]" allUniqueName="[Batch1].[Surgery2 Primary Resected].[All]" dimensionUniqueName="[Batch1]" displayFolder="" count="2" memberValueDatatype="130" unbalanced="0"/>
    <cacheHierarchy uniqueName="[Batch1].[Surgery2 Node Dissection]" caption="Surgery2 Node Dissection" attribute="1" defaultMemberUniqueName="[Batch1].[Surgery2 Node Dissection].[All]" allUniqueName="[Batch1].[Surgery2 Node Dissection].[All]" dimensionUniqueName="[Batch1]" displayFolder="" count="2" memberValueDatatype="130" unbalanced="0"/>
    <cacheHierarchy uniqueName="[Batch1].[Rt1 Start Date]" caption="Rt1 Start Date" attribute="1" time="1" defaultMemberUniqueName="[Batch1].[Rt1 Start Date].[All]" allUniqueName="[Batch1].[Rt1 Start Date].[All]" dimensionUniqueName="[Batch1]" displayFolder="" count="2" memberValueDatatype="7" unbalanced="0"/>
    <cacheHierarchy uniqueName="[Batch1].[Rt1 End Date]" caption="Rt1 End Date" attribute="1" time="1" defaultMemberUniqueName="[Batch1].[Rt1 End Date].[All]" allUniqueName="[Batch1].[Rt1 End Date].[All]" dimensionUniqueName="[Batch1]" displayFolder="" count="2" memberValueDatatype="7" unbalanced="0"/>
    <cacheHierarchy uniqueName="[Batch1].[Rt1]" caption="Rt1" attribute="1" defaultMemberUniqueName="[Batch1].[Rt1].[All]" allUniqueName="[Batch1].[Rt1].[All]" dimensionUniqueName="[Batch1]" displayFolder="" count="2" memberValueDatatype="5" unbalanced="0"/>
    <cacheHierarchy uniqueName="[Batch1].[Rt1 Dose per Fraction]" caption="Rt1 Dose per Fraction" attribute="1" defaultMemberUniqueName="[Batch1].[Rt1 Dose per Fraction].[All]" allUniqueName="[Batch1].[Rt1 Dose per Fraction].[All]" dimensionUniqueName="[Batch1]" displayFolder="" count="2" memberValueDatatype="5" unbalanced="0"/>
    <cacheHierarchy uniqueName="[Batch1].[Rt.1 Notes]" caption="Rt.1 Notes" attribute="1" defaultMemberUniqueName="[Batch1].[Rt.1 Notes].[All]" allUniqueName="[Batch1].[Rt.1 Notes].[All]" dimensionUniqueName="[Batch1]" displayFolder="" count="2" memberValueDatatype="130" unbalanced="0"/>
    <cacheHierarchy uniqueName="[Batch1].[Rt2 Start Date]" caption="Rt2 Start Date" attribute="1" defaultMemberUniqueName="[Batch1].[Rt2 Start Date].[All]" allUniqueName="[Batch1].[Rt2 Start Date].[All]" dimensionUniqueName="[Batch1]" displayFolder="" count="2" memberValueDatatype="130" unbalanced="0"/>
    <cacheHierarchy uniqueName="[Batch1].[Rt2 End Date]" caption="Rt2 End Date" attribute="1" defaultMemberUniqueName="[Batch1].[Rt2 End Date].[All]" allUniqueName="[Batch1].[Rt2 End Date].[All]" dimensionUniqueName="[Batch1]" displayFolder="" count="2" memberValueDatatype="130" unbalanced="0"/>
    <cacheHierarchy uniqueName="[Batch1].[Rt2]" caption="Rt2" attribute="1" defaultMemberUniqueName="[Batch1].[Rt2].[All]" allUniqueName="[Batch1].[Rt2].[All]" dimensionUniqueName="[Batch1]" displayFolder="" count="2" memberValueDatatype="130" unbalanced="0"/>
    <cacheHierarchy uniqueName="[Batch1].[Rt2 Dose per Fraction]" caption="Rt2 Dose per Fraction" attribute="1" defaultMemberUniqueName="[Batch1].[Rt2 Dose per Fraction].[All]" allUniqueName="[Batch1].[Rt2 Dose per Fraction].[All]" dimensionUniqueName="[Batch1]" displayFolder="" count="2" memberValueDatatype="130" unbalanced="0"/>
    <cacheHierarchy uniqueName="[Batch1].[Rt.2 Notes]" caption="Rt.2 Notes" attribute="1" defaultMemberUniqueName="[Batch1].[Rt.2 Notes].[All]" allUniqueName="[Batch1].[Rt.2 Notes].[All]" dimensionUniqueName="[Batch1]" displayFolder="" count="2" memberValueDatatype="130" unbalanced="0"/>
    <cacheHierarchy uniqueName="[Batch1].[Rt3 Start Date]" caption="Rt3 Start Date" attribute="1" defaultMemberUniqueName="[Batch1].[Rt3 Start Date].[All]" allUniqueName="[Batch1].[Rt3 Start Date].[All]" dimensionUniqueName="[Batch1]" displayFolder="" count="2" memberValueDatatype="130" unbalanced="0"/>
    <cacheHierarchy uniqueName="[Batch1].[Rt3 End Date]" caption="Rt3 End Date" attribute="1" defaultMemberUniqueName="[Batch1].[Rt3 End Date].[All]" allUniqueName="[Batch1].[Rt3 End Date].[All]" dimensionUniqueName="[Batch1]" displayFolder="" count="2" memberValueDatatype="130" unbalanced="0"/>
    <cacheHierarchy uniqueName="[Batch1].[Rt3]" caption="Rt3" attribute="1" defaultMemberUniqueName="[Batch1].[Rt3].[All]" allUniqueName="[Batch1].[Rt3].[All]" dimensionUniqueName="[Batch1]" displayFolder="" count="2" memberValueDatatype="130" unbalanced="0"/>
    <cacheHierarchy uniqueName="[Batch1].[Rt3 Dose per Fraction]" caption="Rt3 Dose per Fraction" attribute="1" defaultMemberUniqueName="[Batch1].[Rt3 Dose per Fraction].[All]" allUniqueName="[Batch1].[Rt3 Dose per Fraction].[All]" dimensionUniqueName="[Batch1]" displayFolder="" count="2" memberValueDatatype="130" unbalanced="0"/>
    <cacheHierarchy uniqueName="[Batch1].[Rt.3 Notes]" caption="Rt.3 Notes" attribute="1" defaultMemberUniqueName="[Batch1].[Rt.3 Notes].[All]" allUniqueName="[Batch1].[Rt.3 Notes].[All]" dimensionUniqueName="[Batch1]" displayFolder="" count="2" memberValueDatatype="130" unbalanced="0"/>
    <cacheHierarchy uniqueName="[Batch1].[Chemo1 Start Date]" caption="Chemo1 Start Date" attribute="1" time="1" defaultMemberUniqueName="[Batch1].[Chemo1 Start Date].[All]" allUniqueName="[Batch1].[Chemo1 Start Date].[All]" dimensionUniqueName="[Batch1]" displayFolder="" count="2" memberValueDatatype="7" unbalanced="0"/>
    <cacheHierarchy uniqueName="[Batch1].[Chemo1 End Date]" caption="Chemo1 End Date" attribute="1" time="1" defaultMemberUniqueName="[Batch1].[Chemo1 End Date].[All]" allUniqueName="[Batch1].[Chemo1 End Date].[All]" dimensionUniqueName="[Batch1]" displayFolder="" count="2" memberValueDatatype="7" unbalanced="0"/>
    <cacheHierarchy uniqueName="[Batch1].[Chemo1 drug1]" caption="Chemo1 drug1" attribute="1" defaultMemberUniqueName="[Batch1].[Chemo1 drug1].[All]" allUniqueName="[Batch1].[Chemo1 drug1].[All]" dimensionUniqueName="[Batch1]" displayFolder="" count="2" memberValueDatatype="130" unbalanced="0"/>
    <cacheHierarchy uniqueName="[Batch1].[Chemo1 drug2]" caption="Chemo1 drug2" attribute="1" defaultMemberUniqueName="[Batch1].[Chemo1 drug2].[All]" allUniqueName="[Batch1].[Chemo1 drug2].[All]" dimensionUniqueName="[Batch1]" displayFolder="" count="2" memberValueDatatype="130" unbalanced="0"/>
    <cacheHierarchy uniqueName="[Batch1].[Chemo1 drug3]" caption="Chemo1 drug3" attribute="1" defaultMemberUniqueName="[Batch1].[Chemo1 drug3].[All]" allUniqueName="[Batch1].[Chemo1 drug3].[All]" dimensionUniqueName="[Batch1]" displayFolder="" count="2" memberValueDatatype="130" unbalanced="0"/>
    <cacheHierarchy uniqueName="[Batch1].[Chemo2 Start Date]" caption="Chemo2 Start Date" attribute="1" time="1" defaultMemberUniqueName="[Batch1].[Chemo2 Start Date].[All]" allUniqueName="[Batch1].[Chemo2 Start Date].[All]" dimensionUniqueName="[Batch1]" displayFolder="" count="2" memberValueDatatype="7" unbalanced="0"/>
    <cacheHierarchy uniqueName="[Batch1].[Chemo2 End Date]" caption="Chemo2 End Date" attribute="1" time="1" defaultMemberUniqueName="[Batch1].[Chemo2 End Date].[All]" allUniqueName="[Batch1].[Chemo2 End Date].[All]" dimensionUniqueName="[Batch1]" displayFolder="" count="2" memberValueDatatype="7" unbalanced="0"/>
    <cacheHierarchy uniqueName="[Batch1].[Chemo2 drug1]" caption="Chemo2 drug1" attribute="1" defaultMemberUniqueName="[Batch1].[Chemo2 drug1].[All]" allUniqueName="[Batch1].[Chemo2 drug1].[All]" dimensionUniqueName="[Batch1]" displayFolder="" count="2" memberValueDatatype="130" unbalanced="0"/>
    <cacheHierarchy uniqueName="[Batch1].[Chemo2 drug2]" caption="Chemo2 drug2" attribute="1" defaultMemberUniqueName="[Batch1].[Chemo2 drug2].[All]" allUniqueName="[Batch1].[Chemo2 drug2].[All]" dimensionUniqueName="[Batch1]" displayFolder="" count="2" memberValueDatatype="130" unbalanced="0"/>
    <cacheHierarchy uniqueName="[Batch1].[Chemo2 drug3]" caption="Chemo2 drug3" attribute="1" defaultMemberUniqueName="[Batch1].[Chemo2 drug3].[All]" allUniqueName="[Batch1].[Chemo2 drug3].[All]" dimensionUniqueName="[Batch1]" displayFolder="" count="2" memberValueDatatype="130" unbalanced="0"/>
    <cacheHierarchy uniqueName="[Batch1].[Chemo3 Start Date]" caption="Chemo3 Start Date" attribute="1" defaultMemberUniqueName="[Batch1].[Chemo3 Start Date].[All]" allUniqueName="[Batch1].[Chemo3 Start Date].[All]" dimensionUniqueName="[Batch1]" displayFolder="" count="2" memberValueDatatype="130" unbalanced="0"/>
    <cacheHierarchy uniqueName="[Batch1].[Chemo3 End Date]" caption="Chemo3 End Date" attribute="1" defaultMemberUniqueName="[Batch1].[Chemo3 End Date].[All]" allUniqueName="[Batch1].[Chemo3 End Date].[All]" dimensionUniqueName="[Batch1]" displayFolder="" count="2" memberValueDatatype="130" unbalanced="0"/>
    <cacheHierarchy uniqueName="[Batch1].[Chemo3 drug1]" caption="Chemo3 drug1" attribute="1" defaultMemberUniqueName="[Batch1].[Chemo3 drug1].[All]" allUniqueName="[Batch1].[Chemo3 drug1].[All]" dimensionUniqueName="[Batch1]" displayFolder="" count="2" memberValueDatatype="130" unbalanced="0"/>
    <cacheHierarchy uniqueName="[Batch1].[Chemo3 drug2]" caption="Chemo3 drug2" attribute="1" defaultMemberUniqueName="[Batch1].[Chemo3 drug2].[All]" allUniqueName="[Batch1].[Chemo3 drug2].[All]" dimensionUniqueName="[Batch1]" displayFolder="" count="2" memberValueDatatype="130" unbalanced="0"/>
    <cacheHierarchy uniqueName="[Batch1].[Chemo3 drug3]" caption="Chemo3 drug3" attribute="1" defaultMemberUniqueName="[Batch1].[Chemo3 drug3].[All]" allUniqueName="[Batch1].[Chemo3 drug3].[All]" dimensionUniqueName="[Batch1]" displayFolder="" count="2" memberValueDatatype="130" unbalanced="0"/>
    <cacheHierarchy uniqueName="[Batch1].[Primary Diff]" caption="Primary Diff" attribute="1" defaultMemberUniqueName="[Batch1].[Primary Diff].[All]" allUniqueName="[Batch1].[Primary Diff].[All]" dimensionUniqueName="[Batch1]" displayFolder="" count="2" memberValueDatatype="130" unbalanced="0"/>
    <cacheHierarchy uniqueName="[Batch1].[Primary Ivi]" caption="Primary Ivi" attribute="1" defaultMemberUniqueName="[Batch1].[Primary Ivi].[All]" allUniqueName="[Batch1].[Primary Ivi].[All]" dimensionUniqueName="[Batch1]" displayFolder="" count="2" memberValueDatatype="130" unbalanced="0"/>
    <cacheHierarchy uniqueName="[Batch1].[Primary Pni]" caption="Primary Pni" attribute="1" defaultMemberUniqueName="[Batch1].[Primary Pni].[All]" allUniqueName="[Batch1].[Primary Pni].[All]" dimensionUniqueName="[Batch1]" displayFolder="" count="2" memberValueDatatype="130" unbalanced="0"/>
    <cacheHierarchy uniqueName="[Batch1].[Primary Margins]" caption="Primary Margins" attribute="1" defaultMemberUniqueName="[Batch1].[Primary Margins].[All]" allUniqueName="[Batch1].[Primary Margins].[All]" dimensionUniqueName="[Batch1]" displayFolder="" count="2" memberValueDatatype="130" unbalanced="0"/>
    <cacheHierarchy uniqueName="[Batch1].[Ipsi Level1_+]" caption="Ipsi Level1_+" attribute="1" defaultMemberUniqueName="[Batch1].[Ipsi Level1_+].[All]" allUniqueName="[Batch1].[Ipsi Level1_+].[All]" dimensionUniqueName="[Batch1]" displayFolder="" count="2" memberValueDatatype="20" unbalanced="0"/>
    <cacheHierarchy uniqueName="[Batch1].[Ipsi Level1 Total]" caption="Ipsi Level1 Total" attribute="1" defaultMemberUniqueName="[Batch1].[Ipsi Level1 Total].[All]" allUniqueName="[Batch1].[Ipsi Level1 Total].[All]" dimensionUniqueName="[Batch1]" displayFolder="" count="2" memberValueDatatype="130" unbalanced="0"/>
    <cacheHierarchy uniqueName="[Batch1].[Ipsi Level2_+]" caption="Ipsi Level2_+" attribute="1" defaultMemberUniqueName="[Batch1].[Ipsi Level2_+].[All]" allUniqueName="[Batch1].[Ipsi Level2_+].[All]" dimensionUniqueName="[Batch1]" displayFolder="" count="2" memberValueDatatype="20" unbalanced="0"/>
    <cacheHierarchy uniqueName="[Batch1].[Ipsi Level2 Total]" caption="Ipsi Level2 Total" attribute="1" defaultMemberUniqueName="[Batch1].[Ipsi Level2 Total].[All]" allUniqueName="[Batch1].[Ipsi Level2 Total].[All]" dimensionUniqueName="[Batch1]" displayFolder="" count="2" memberValueDatatype="130" unbalanced="0"/>
    <cacheHierarchy uniqueName="[Batch1].[Ipsi Level3_+]" caption="Ipsi Level3_+" attribute="1" defaultMemberUniqueName="[Batch1].[Ipsi Level3_+].[All]" allUniqueName="[Batch1].[Ipsi Level3_+].[All]" dimensionUniqueName="[Batch1]" displayFolder="" count="2" memberValueDatatype="20" unbalanced="0"/>
    <cacheHierarchy uniqueName="[Batch1].[Ipsi Level3 Total]" caption="Ipsi Level3 Total" attribute="1" defaultMemberUniqueName="[Batch1].[Ipsi Level3 Total].[All]" allUniqueName="[Batch1].[Ipsi Level3 Total].[All]" dimensionUniqueName="[Batch1]" displayFolder="" count="2" memberValueDatatype="130" unbalanced="0"/>
    <cacheHierarchy uniqueName="[Batch1].[Ipsi Level4_+]" caption="Ipsi Level4_+" attribute="1" defaultMemberUniqueName="[Batch1].[Ipsi Level4_+].[All]" allUniqueName="[Batch1].[Ipsi Level4_+].[All]" dimensionUniqueName="[Batch1]" displayFolder="" count="2" memberValueDatatype="20" unbalanced="0"/>
    <cacheHierarchy uniqueName="[Batch1].[Ipsi Level4 Total]" caption="Ipsi Level4 Total" attribute="1" defaultMemberUniqueName="[Batch1].[Ipsi Level4 Total].[All]" allUniqueName="[Batch1].[Ipsi Level4 Total].[All]" dimensionUniqueName="[Batch1]" displayFolder="" count="2" memberValueDatatype="130" unbalanced="0"/>
    <cacheHierarchy uniqueName="[Batch1].[Ipsi Level5_+]" caption="Ipsi Level5_+" attribute="1" defaultMemberUniqueName="[Batch1].[Ipsi Level5_+].[All]" allUniqueName="[Batch1].[Ipsi Level5_+].[All]" dimensionUniqueName="[Batch1]" displayFolder="" count="2" memberValueDatatype="20" unbalanced="0"/>
    <cacheHierarchy uniqueName="[Batch1].[Ipsi Level5 Total]" caption="Ipsi Level5 Total" attribute="1" defaultMemberUniqueName="[Batch1].[Ipsi Level5 Total].[All]" allUniqueName="[Batch1].[Ipsi Level5 Total].[All]" dimensionUniqueName="[Batch1]" displayFolder="" count="2" memberValueDatatype="130" unbalanced="0"/>
    <cacheHierarchy uniqueName="[Batch1].[Ipsi Other_+]" caption="Ipsi Other_+" attribute="1" defaultMemberUniqueName="[Batch1].[Ipsi Other_+].[All]" allUniqueName="[Batch1].[Ipsi Other_+].[All]" dimensionUniqueName="[Batch1]" displayFolder="" count="2" memberValueDatatype="20" unbalanced="0"/>
    <cacheHierarchy uniqueName="[Batch1].[Ipsi Other Total]" caption="Ipsi Other Total" attribute="1" defaultMemberUniqueName="[Batch1].[Ipsi Other Total].[All]" allUniqueName="[Batch1].[Ipsi Other Total].[All]" dimensionUniqueName="[Batch1]" displayFolder="" count="2" memberValueDatatype="130" unbalanced="0"/>
    <cacheHierarchy uniqueName="[Batch1].[Contra Level1_+]" caption="Contra Level1_+" attribute="1" defaultMemberUniqueName="[Batch1].[Contra Level1_+].[All]" allUniqueName="[Batch1].[Contra Level1_+].[All]" dimensionUniqueName="[Batch1]" displayFolder="" count="2" memberValueDatatype="20" unbalanced="0"/>
    <cacheHierarchy uniqueName="[Batch1].[Contra Level1 Total]" caption="Contra Level1 Total" attribute="1" defaultMemberUniqueName="[Batch1].[Contra Level1 Total].[All]" allUniqueName="[Batch1].[Contra Level1 Total].[All]" dimensionUniqueName="[Batch1]" displayFolder="" count="2" memberValueDatatype="20" unbalanced="0"/>
    <cacheHierarchy uniqueName="[Batch1].[Contra Level2_+]" caption="Contra Level2_+" attribute="1" defaultMemberUniqueName="[Batch1].[Contra Level2_+].[All]" allUniqueName="[Batch1].[Contra Level2_+].[All]" dimensionUniqueName="[Batch1]" displayFolder="" count="2" memberValueDatatype="20" unbalanced="0"/>
    <cacheHierarchy uniqueName="[Batch1].[Contra Level2 Total]" caption="Contra Level2 Total" attribute="1" defaultMemberUniqueName="[Batch1].[Contra Level2 Total].[All]" allUniqueName="[Batch1].[Contra Level2 Total].[All]" dimensionUniqueName="[Batch1]" displayFolder="" count="2" memberValueDatatype="20" unbalanced="0"/>
    <cacheHierarchy uniqueName="[Batch1].[Contra Level3_+]" caption="Contra Level3_+" attribute="1" defaultMemberUniqueName="[Batch1].[Contra Level3_+].[All]" allUniqueName="[Batch1].[Contra Level3_+].[All]" dimensionUniqueName="[Batch1]" displayFolder="" count="2" memberValueDatatype="20" unbalanced="0"/>
    <cacheHierarchy uniqueName="[Batch1].[Contra Level3 Total]" caption="Contra Level3 Total" attribute="1" defaultMemberUniqueName="[Batch1].[Contra Level3 Total].[All]" allUniqueName="[Batch1].[Contra Level3 Total].[All]" dimensionUniqueName="[Batch1]" displayFolder="" count="2" memberValueDatatype="130" unbalanced="0"/>
    <cacheHierarchy uniqueName="[Batch1].[Contra Level4_+]" caption="Contra Level4_+" attribute="1" defaultMemberUniqueName="[Batch1].[Contra Level4_+].[All]" allUniqueName="[Batch1].[Contra Level4_+].[All]" dimensionUniqueName="[Batch1]" displayFolder="" count="2" memberValueDatatype="20" unbalanced="0"/>
    <cacheHierarchy uniqueName="[Batch1].[Contra Level4 Total]" caption="Contra Level4 Total" attribute="1" defaultMemberUniqueName="[Batch1].[Contra Level4 Total].[All]" allUniqueName="[Batch1].[Contra Level4 Total].[All]" dimensionUniqueName="[Batch1]" displayFolder="" count="2" memberValueDatatype="130" unbalanced="0"/>
    <cacheHierarchy uniqueName="[Batch1].[Contra Level5_+]" caption="Contra Level5_+" attribute="1" defaultMemberUniqueName="[Batch1].[Contra Level5_+].[All]" allUniqueName="[Batch1].[Contra Level5_+].[All]" dimensionUniqueName="[Batch1]" displayFolder="" count="2" memberValueDatatype="130" unbalanced="0"/>
    <cacheHierarchy uniqueName="[Batch1].[Contra Level5 Total]" caption="Contra Level5 Total" attribute="1" defaultMemberUniqueName="[Batch1].[Contra Level5 Total].[All]" allUniqueName="[Batch1].[Contra Level5 Total].[All]" dimensionUniqueName="[Batch1]" displayFolder="" count="2" memberValueDatatype="130" unbalanced="0"/>
    <cacheHierarchy uniqueName="[Batch1].[Contra Other_+]" caption="Contra Other_+" attribute="1" defaultMemberUniqueName="[Batch1].[Contra Other_+].[All]" allUniqueName="[Batch1].[Contra Other_+].[All]" dimensionUniqueName="[Batch1]" displayFolder="" count="2" memberValueDatatype="20" unbalanced="0"/>
    <cacheHierarchy uniqueName="[Batch1].[Contra Other Total]" caption="Contra Other Total" attribute="1" defaultMemberUniqueName="[Batch1].[Contra Other Total].[All]" allUniqueName="[Batch1].[Contra Other Total].[All]" dimensionUniqueName="[Batch1]" displayFolder="" count="2" memberValueDatatype="130" unbalanced="0"/>
    <cacheHierarchy uniqueName="[Batch1].[Other Description]" caption="Other Description" attribute="1" defaultMemberUniqueName="[Batch1].[Other Description].[All]" allUniqueName="[Batch1].[Other Description].[All]" dimensionUniqueName="[Batch1]" displayFolder="" count="2" memberValueDatatype="130" unbalanced="0"/>
    <cacheHierarchy uniqueName="[Batch1].[Extracapsular Extension]" caption="Extracapsular Extension" attribute="1" defaultMemberUniqueName="[Batch1].[Extracapsular Extension].[All]" allUniqueName="[Batch1].[Extracapsular Extension].[All]" dimensionUniqueName="[Batch1]" displayFolder="" count="2" memberValueDatatype="130" unbalanced="0"/>
    <cacheHierarchy uniqueName="[Batch1].[Followup Date]" caption="Followup Date" attribute="1" time="1" defaultMemberUniqueName="[Batch1].[Followup Date].[All]" allUniqueName="[Batch1].[Followup Date].[All]" dimensionUniqueName="[Batch1]" displayFolder="" count="2" memberValueDatatype="7" unbalanced="0"/>
    <cacheHierarchy uniqueName="[Batch1].[Followup Status]" caption="Followup Status" attribute="1" defaultMemberUniqueName="[Batch1].[Followup Status].[All]" allUniqueName="[Batch1].[Followup Status].[All]" dimensionUniqueName="[Batch1]" displayFolder="" count="2" memberValueDatatype="130" unbalanced="0"/>
    <cacheHierarchy uniqueName="[Batch1].[Date of Death]" caption="Date of Death" attribute="1" time="1" defaultMemberUniqueName="[Batch1].[Date of Death].[All]" allUniqueName="[Batch1].[Date of Death].[All]" dimensionUniqueName="[Batch1]" displayFolder="" count="2" memberValueDatatype="7" unbalanced="0"/>
    <cacheHierarchy uniqueName="[Batch1].[Cause of Death]" caption="Cause of Death" attribute="1" defaultMemberUniqueName="[Batch1].[Cause of Death].[All]" allUniqueName="[Batch1].[Cause of Death].[All]" dimensionUniqueName="[Batch1]" displayFolder="" count="2" memberValueDatatype="130" unbalanced="0"/>
    <cacheHierarchy uniqueName="[Batch1].[Post RT Treatment]" caption="Post RT Treatment" attribute="1" defaultMemberUniqueName="[Batch1].[Post RT Treatment].[All]" allUniqueName="[Batch1].[Post RT Treatment].[All]" dimensionUniqueName="[Batch1]" displayFolder="" count="2" memberValueDatatype="130" unbalanced="0"/>
    <cacheHierarchy uniqueName="[Batch1].[Date of 2nd Primary]" caption="Date of 2nd Primary" attribute="1" time="1" defaultMemberUniqueName="[Batch1].[Date of 2nd Primary].[All]" allUniqueName="[Batch1].[Date of 2nd Primary].[All]" dimensionUniqueName="[Batch1]" displayFolder="" count="2" memberValueDatatype="7" unbalanced="0"/>
    <cacheHierarchy uniqueName="[Batch1].[Date of Recurrence]" caption="Date of Recurrence" attribute="1" time="1" defaultMemberUniqueName="[Batch1].[Date of Recurrence].[All]" allUniqueName="[Batch1].[Date of Recurrence].[All]" dimensionUniqueName="[Batch1]" displayFolder="" count="2" memberValueDatatype="7" unbalanced="0"/>
    <cacheHierarchy uniqueName="[Batch1].[Location of First Recurrence]" caption="Location of First Recurrence" attribute="1" defaultMemberUniqueName="[Batch1].[Location of First Recurrence].[All]" allUniqueName="[Batch1].[Location of First Recurrence].[All]" dimensionUniqueName="[Batch1]" displayFolder="" count="2" memberValueDatatype="130" unbalanced="0"/>
    <cacheHierarchy uniqueName="[Batch1].[Ground Truth]" caption="Ground Truth" attribute="1" defaultMemberUniqueName="[Batch1].[Ground Truth].[All]" allUniqueName="[Batch1].[Ground Truth].[All]" dimensionUniqueName="[Batch1]" displayFolder="" count="2" memberValueDatatype="130" unbalanced="0"/>
    <cacheHierarchy uniqueName="[Batch2].[Research Id]" caption="Research Id" attribute="1" defaultMemberUniqueName="[Batch2].[Research Id].[All]" allUniqueName="[Batch2].[Research Id].[All]" dimensionUniqueName="[Batch2]" displayFolder="" count="2" memberValueDatatype="130" unbalanced="0"/>
    <cacheHierarchy uniqueName="[Batch2].[DOB]" caption="DOB" attribute="1" defaultMemberUniqueName="[Batch2].[DOB].[All]" allUniqueName="[Batch2].[DOB].[All]" dimensionUniqueName="[Batch2]" displayFolder="" count="2" memberValueDatatype="20" unbalanced="0"/>
    <cacheHierarchy uniqueName="[Batch2].[Gender]" caption="Gender" attribute="1" defaultMemberUniqueName="[Batch2].[Gender].[All]" allUniqueName="[Batch2].[Gender].[All]" dimensionUniqueName="[Batch2]" displayFolder="" count="2" memberValueDatatype="130" unbalanced="0"/>
    <cacheHierarchy uniqueName="[Batch2].[Weight]" caption="Weight" attribute="1" defaultMemberUniqueName="[Batch2].[Weight].[All]" allUniqueName="[Batch2].[Weight].[All]" dimensionUniqueName="[Batch2]" displayFolder="" count="2" memberValueDatatype="5" unbalanced="0"/>
    <cacheHierarchy uniqueName="[Batch2].[Height]" caption="Height" attribute="1" defaultMemberUniqueName="[Batch2].[Height].[All]" allUniqueName="[Batch2].[Height].[All]" dimensionUniqueName="[Batch2]" displayFolder="" count="2" memberValueDatatype="5" unbalanced="0"/>
    <cacheHierarchy uniqueName="[Batch2].[Race]" caption="Race" attribute="1" defaultMemberUniqueName="[Batch2].[Race].[All]" allUniqueName="[Batch2].[Race].[All]" dimensionUniqueName="[Batch2]" displayFolder="" count="2" memberValueDatatype="130" unbalanced="0"/>
    <cacheHierarchy uniqueName="[Batch2].[Spanish Origin]" caption="Spanish Origin" attribute="1" defaultMemberUniqueName="[Batch2].[Spanish Origin].[All]" allUniqueName="[Batch2].[Spanish Origin].[All]" dimensionUniqueName="[Batch2]" displayFolder="" count="2" memberValueDatatype="130" unbalanced="0"/>
    <cacheHierarchy uniqueName="[Batch2].[Diabetes]" caption="Diabetes" attribute="1" defaultMemberUniqueName="[Batch2].[Diabetes].[All]" allUniqueName="[Batch2].[Diabetes].[All]" dimensionUniqueName="[Batch2]" displayFolder="" count="2" memberValueDatatype="130" unbalanced="0"/>
    <cacheHierarchy uniqueName="[Batch2].[Previous Radiation]" caption="Previous Radiation" attribute="1" defaultMemberUniqueName="[Batch2].[Previous Radiation].[All]" allUniqueName="[Batch2].[Previous Radiation].[All]" dimensionUniqueName="[Batch2]" displayFolder="" count="2" memberValueDatatype="130" unbalanced="0"/>
    <cacheHierarchy uniqueName="[Batch2].[Prior Malignancies]" caption="Prior Malignancies" attribute="1" defaultMemberUniqueName="[Batch2].[Prior Malignancies].[All]" allUniqueName="[Batch2].[Prior Malignancies].[All]" dimensionUniqueName="[Batch2]" displayFolder="" count="2" memberValueDatatype="130" unbalanced="0"/>
    <cacheHierarchy uniqueName="[Batch2].[Drinker]" caption="Drinker" attribute="1" defaultMemberUniqueName="[Batch2].[Drinker].[All]" allUniqueName="[Batch2].[Drinker].[All]" dimensionUniqueName="[Batch2]" displayFolder="" count="2" memberValueDatatype="130" unbalanced="0"/>
    <cacheHierarchy uniqueName="[Batch2].[Smoker]" caption="Smoker" attribute="1" defaultMemberUniqueName="[Batch2].[Smoker].[All]" allUniqueName="[Batch2].[Smoker].[All]" dimensionUniqueName="[Batch2]" displayFolder="" count="2" memberValueDatatype="130" unbalanced="0"/>
    <cacheHierarchy uniqueName="[Batch2].[Chewing Tobacco]" caption="Chewing Tobacco" attribute="1" defaultMemberUniqueName="[Batch2].[Chewing Tobacco].[All]" allUniqueName="[Batch2].[Chewing Tobacco].[All]" dimensionUniqueName="[Batch2]" displayFolder="" count="2" memberValueDatatype="130" unbalanced="0"/>
    <cacheHierarchy uniqueName="[Batch2].[Final T]" caption="Final T" attribute="1" defaultMemberUniqueName="[Batch2].[Final T].[All]" allUniqueName="[Batch2].[Final T].[All]" dimensionUniqueName="[Batch2]" displayFolder="" count="2" memberValueDatatype="130" unbalanced="0"/>
    <cacheHierarchy uniqueName="[Batch2].[Final N]" caption="Final N" attribute="1" defaultMemberUniqueName="[Batch2].[Final N].[All]" allUniqueName="[Batch2].[Final N].[All]" dimensionUniqueName="[Batch2]" displayFolder="" count="2" memberValueDatatype="130" unbalanced="0"/>
    <cacheHierarchy uniqueName="[Batch2].[Final M]" caption="Final M" attribute="1" defaultMemberUniqueName="[Batch2].[Final M].[All]" allUniqueName="[Batch2].[Final M].[All]" dimensionUniqueName="[Batch2]" displayFolder="" count="2" memberValueDatatype="130" unbalanced="0"/>
    <cacheHierarchy uniqueName="[Batch2].[Final Stage]" caption="Final Stage" attribute="1" defaultMemberUniqueName="[Batch2].[Final Stage].[All]" allUniqueName="[Batch2].[Final Stage].[All]" dimensionUniqueName="[Batch2]" displayFolder="" count="2" memberValueDatatype="130" unbalanced="0"/>
    <cacheHierarchy uniqueName="[Batch2].[Final Site]" caption="Final Site" attribute="1" defaultMemberUniqueName="[Batch2].[Final Site].[All]" allUniqueName="[Batch2].[Final Site].[All]" dimensionUniqueName="[Batch2]" displayFolder="" count="2" memberValueDatatype="130" unbalanced="0"/>
    <cacheHierarchy uniqueName="[Batch2].[Biopsy1 Date]" caption="Biopsy1 Date" attribute="1" time="1" defaultMemberUniqueName="[Batch2].[Biopsy1 Date].[All]" allUniqueName="[Batch2].[Biopsy1 Date].[All]" dimensionUniqueName="[Batch2]" displayFolder="" count="2" memberValueDatatype="7" unbalanced="0"/>
    <cacheHierarchy uniqueName="[Batch2].[Biopsy1 Location]" caption="Biopsy1 Location" attribute="1" defaultMemberUniqueName="[Batch2].[Biopsy1 Location].[All]" allUniqueName="[Batch2].[Biopsy1 Location].[All]" dimensionUniqueName="[Batch2]" displayFolder="" count="2" memberValueDatatype="130" unbalanced="0"/>
    <cacheHierarchy uniqueName="[Batch2].[Biopsy2 Date]" caption="Biopsy2 Date" attribute="1" time="1" defaultMemberUniqueName="[Batch2].[Biopsy2 Date].[All]" allUniqueName="[Batch2].[Biopsy2 Date].[All]" dimensionUniqueName="[Batch2]" displayFolder="" count="2" memberValueDatatype="7" unbalanced="0"/>
    <cacheHierarchy uniqueName="[Batch2].[Biopsy2 Location]" caption="Biopsy2 Location" attribute="1" defaultMemberUniqueName="[Batch2].[Biopsy2 Location].[All]" allUniqueName="[Batch2].[Biopsy2 Location].[All]" dimensionUniqueName="[Batch2]" displayFolder="" count="2" memberValueDatatype="130" unbalanced="0"/>
    <cacheHierarchy uniqueName="[Batch2].[Biopsy3 Date]" caption="Biopsy3 Date" attribute="1" time="1" defaultMemberUniqueName="[Batch2].[Biopsy3 Date].[All]" allUniqueName="[Batch2].[Biopsy3 Date].[All]" dimensionUniqueName="[Batch2]" displayFolder="" count="2" memberValueDatatype="7" unbalanced="0"/>
    <cacheHierarchy uniqueName="[Batch2].[Biopsy3 Location]" caption="Biopsy3 Location" attribute="1" defaultMemberUniqueName="[Batch2].[Biopsy3 Location].[All]" allUniqueName="[Batch2].[Biopsy3 Location].[All]" dimensionUniqueName="[Batch2]" displayFolder="" count="2" memberValueDatatype="130" unbalanced="0"/>
    <cacheHierarchy uniqueName="[Batch2].[Biopsy4 Date]" caption="Biopsy4 Date" attribute="1" time="1" defaultMemberUniqueName="[Batch2].[Biopsy4 Date].[All]" allUniqueName="[Batch2].[Biopsy4 Date].[All]" dimensionUniqueName="[Batch2]" displayFolder="" count="2" memberValueDatatype="7" unbalanced="0"/>
    <cacheHierarchy uniqueName="[Batch2].[Biopsy4 Location]" caption="Biopsy4 Location" attribute="1" defaultMemberUniqueName="[Batch2].[Biopsy4 Location].[All]" allUniqueName="[Batch2].[Biopsy4 Location].[All]" dimensionUniqueName="[Batch2]" displayFolder="" count="2" memberValueDatatype="130" unbalanced="0"/>
    <cacheHierarchy uniqueName="[Batch2].[Biopsy5 Date]" caption="Biopsy5 Date" attribute="1" time="1" defaultMemberUniqueName="[Batch2].[Biopsy5 Date].[All]" allUniqueName="[Batch2].[Biopsy5 Date].[All]" dimensionUniqueName="[Batch2]" displayFolder="" count="2" memberValueDatatype="7" unbalanced="0"/>
    <cacheHierarchy uniqueName="[Batch2].[Biopsy5 Location]" caption="Biopsy5 Location" attribute="1" defaultMemberUniqueName="[Batch2].[Biopsy5 Location].[All]" allUniqueName="[Batch2].[Biopsy5 Location].[All]" dimensionUniqueName="[Batch2]" displayFolder="" count="2" memberValueDatatype="130" unbalanced="0"/>
    <cacheHierarchy uniqueName="[Batch2].[Surgery1 Date]" caption="Surgery1 Date" attribute="1" time="1" defaultMemberUniqueName="[Batch2].[Surgery1 Date].[All]" allUniqueName="[Batch2].[Surgery1 Date].[All]" dimensionUniqueName="[Batch2]" displayFolder="" count="2" memberValueDatatype="7" unbalanced="0"/>
    <cacheHierarchy uniqueName="[Batch2].[Surgery1 Desc]" caption="Surgery1 Desc" attribute="1" defaultMemberUniqueName="[Batch2].[Surgery1 Desc].[All]" allUniqueName="[Batch2].[Surgery1 Desc].[All]" dimensionUniqueName="[Batch2]" displayFolder="" count="2" memberValueDatatype="130" unbalanced="0"/>
    <cacheHierarchy uniqueName="[Batch2].[Surgery1 Primary Resected]" caption="Surgery1 Primary Resected" attribute="1" defaultMemberUniqueName="[Batch2].[Surgery1 Primary Resected].[All]" allUniqueName="[Batch2].[Surgery1 Primary Resected].[All]" dimensionUniqueName="[Batch2]" displayFolder="" count="2" memberValueDatatype="130" unbalanced="0"/>
    <cacheHierarchy uniqueName="[Batch2].[Surgery1 Node Dissection]" caption="Surgery1 Node Dissection" attribute="1" defaultMemberUniqueName="[Batch2].[Surgery1 Node Dissection].[All]" allUniqueName="[Batch2].[Surgery1 Node Dissection].[All]" dimensionUniqueName="[Batch2]" displayFolder="" count="2" memberValueDatatype="130" unbalanced="0"/>
    <cacheHierarchy uniqueName="[Batch2].[Surgery2 Date]" caption="Surgery2 Date" attribute="1" time="1" defaultMemberUniqueName="[Batch2].[Surgery2 Date].[All]" allUniqueName="[Batch2].[Surgery2 Date].[All]" dimensionUniqueName="[Batch2]" displayFolder="" count="2" memberValueDatatype="7" unbalanced="0"/>
    <cacheHierarchy uniqueName="[Batch2].[Surgery2 Desc]" caption="Surgery2 Desc" attribute="1" defaultMemberUniqueName="[Batch2].[Surgery2 Desc].[All]" allUniqueName="[Batch2].[Surgery2 Desc].[All]" dimensionUniqueName="[Batch2]" displayFolder="" count="2" memberValueDatatype="130" unbalanced="0"/>
    <cacheHierarchy uniqueName="[Batch2].[Surgery2 Primary Resected]" caption="Surgery2 Primary Resected" attribute="1" defaultMemberUniqueName="[Batch2].[Surgery2 Primary Resected].[All]" allUniqueName="[Batch2].[Surgery2 Primary Resected].[All]" dimensionUniqueName="[Batch2]" displayFolder="" count="2" memberValueDatatype="130" unbalanced="0"/>
    <cacheHierarchy uniqueName="[Batch2].[Surgery2 Node Dissection]" caption="Surgery2 Node Dissection" attribute="1" defaultMemberUniqueName="[Batch2].[Surgery2 Node Dissection].[All]" allUniqueName="[Batch2].[Surgery2 Node Dissection].[All]" dimensionUniqueName="[Batch2]" displayFolder="" count="2" memberValueDatatype="130" unbalanced="0"/>
    <cacheHierarchy uniqueName="[Batch2].[Rt1 Start Date]" caption="Rt1 Start Date" attribute="1" time="1" defaultMemberUniqueName="[Batch2].[Rt1 Start Date].[All]" allUniqueName="[Batch2].[Rt1 Start Date].[All]" dimensionUniqueName="[Batch2]" displayFolder="" count="2" memberValueDatatype="7" unbalanced="0"/>
    <cacheHierarchy uniqueName="[Batch2].[Rt1 End Date]" caption="Rt1 End Date" attribute="1" time="1" defaultMemberUniqueName="[Batch2].[Rt1 End Date].[All]" allUniqueName="[Batch2].[Rt1 End Date].[All]" dimensionUniqueName="[Batch2]" displayFolder="" count="2" memberValueDatatype="7" unbalanced="0"/>
    <cacheHierarchy uniqueName="[Batch2].[Rt1]" caption="Rt1" attribute="1" defaultMemberUniqueName="[Batch2].[Rt1].[All]" allUniqueName="[Batch2].[Rt1].[All]" dimensionUniqueName="[Batch2]" displayFolder="" count="2" memberValueDatatype="130" unbalanced="0"/>
    <cacheHierarchy uniqueName="[Batch2].[Rt1 Dose per Fraction]" caption="Rt1 Dose per Fraction" attribute="1" defaultMemberUniqueName="[Batch2].[Rt1 Dose per Fraction].[All]" allUniqueName="[Batch2].[Rt1 Dose per Fraction].[All]" dimensionUniqueName="[Batch2]" displayFolder="" count="2" memberValueDatatype="5" unbalanced="0"/>
    <cacheHierarchy uniqueName="[Batch2].[Rt.1 Notes]" caption="Rt.1 Notes" attribute="1" defaultMemberUniqueName="[Batch2].[Rt.1 Notes].[All]" allUniqueName="[Batch2].[Rt.1 Notes].[All]" dimensionUniqueName="[Batch2]" displayFolder="" count="2" memberValueDatatype="130" unbalanced="0"/>
    <cacheHierarchy uniqueName="[Batch2].[Rt2 Start Date]" caption="Rt2 Start Date" attribute="1" time="1" defaultMemberUniqueName="[Batch2].[Rt2 Start Date].[All]" allUniqueName="[Batch2].[Rt2 Start Date].[All]" dimensionUniqueName="[Batch2]" displayFolder="" count="2" memberValueDatatype="7" unbalanced="0"/>
    <cacheHierarchy uniqueName="[Batch2].[Rt2 End Date]" caption="Rt2 End Date" attribute="1" time="1" defaultMemberUniqueName="[Batch2].[Rt2 End Date].[All]" allUniqueName="[Batch2].[Rt2 End Date].[All]" dimensionUniqueName="[Batch2]" displayFolder="" count="2" memberValueDatatype="7" unbalanced="0"/>
    <cacheHierarchy uniqueName="[Batch2].[Rt2]" caption="Rt2" attribute="1" defaultMemberUniqueName="[Batch2].[Rt2].[All]" allUniqueName="[Batch2].[Rt2].[All]" dimensionUniqueName="[Batch2]" displayFolder="" count="2" memberValueDatatype="5" unbalanced="0"/>
    <cacheHierarchy uniqueName="[Batch2].[Rt2 Dose per Fraction]" caption="Rt2 Dose per Fraction" attribute="1" defaultMemberUniqueName="[Batch2].[Rt2 Dose per Fraction].[All]" allUniqueName="[Batch2].[Rt2 Dose per Fraction].[All]" dimensionUniqueName="[Batch2]" displayFolder="" count="2" memberValueDatatype="5" unbalanced="0"/>
    <cacheHierarchy uniqueName="[Batch2].[Rt.2 Notes]" caption="Rt.2 Notes" attribute="1" defaultMemberUniqueName="[Batch2].[Rt.2 Notes].[All]" allUniqueName="[Batch2].[Rt.2 Notes].[All]" dimensionUniqueName="[Batch2]" displayFolder="" count="2" memberValueDatatype="130" unbalanced="0"/>
    <cacheHierarchy uniqueName="[Batch2].[Rt3 Start Date]" caption="Rt3 Start Date" attribute="1" time="1" defaultMemberUniqueName="[Batch2].[Rt3 Start Date].[All]" allUniqueName="[Batch2].[Rt3 Start Date].[All]" dimensionUniqueName="[Batch2]" displayFolder="" count="2" memberValueDatatype="7" unbalanced="0"/>
    <cacheHierarchy uniqueName="[Batch2].[Rt3 End Date]" caption="Rt3 End Date" attribute="1" time="1" defaultMemberUniqueName="[Batch2].[Rt3 End Date].[All]" allUniqueName="[Batch2].[Rt3 End Date].[All]" dimensionUniqueName="[Batch2]" displayFolder="" count="2" memberValueDatatype="7" unbalanced="0"/>
    <cacheHierarchy uniqueName="[Batch2].[Rt3]" caption="Rt3" attribute="1" defaultMemberUniqueName="[Batch2].[Rt3].[All]" allUniqueName="[Batch2].[Rt3].[All]" dimensionUniqueName="[Batch2]" displayFolder="" count="2" memberValueDatatype="20" unbalanced="0"/>
    <cacheHierarchy uniqueName="[Batch2].[Rt3 Dose per Fraction]" caption="Rt3 Dose per Fraction" attribute="1" defaultMemberUniqueName="[Batch2].[Rt3 Dose per Fraction].[All]" allUniqueName="[Batch2].[Rt3 Dose per Fraction].[All]" dimensionUniqueName="[Batch2]" displayFolder="" count="2" memberValueDatatype="20" unbalanced="0"/>
    <cacheHierarchy uniqueName="[Batch2].[Rt.3 Notes]" caption="Rt.3 Notes" attribute="1" defaultMemberUniqueName="[Batch2].[Rt.3 Notes].[All]" allUniqueName="[Batch2].[Rt.3 Notes].[All]" dimensionUniqueName="[Batch2]" displayFolder="" count="2" memberValueDatatype="130" unbalanced="0"/>
    <cacheHierarchy uniqueName="[Batch2].[Chemo1 Start Date]" caption="Chemo1 Start Date" attribute="1" time="1" defaultMemberUniqueName="[Batch2].[Chemo1 Start Date].[All]" allUniqueName="[Batch2].[Chemo1 Start Date].[All]" dimensionUniqueName="[Batch2]" displayFolder="" count="2" memberValueDatatype="7" unbalanced="0"/>
    <cacheHierarchy uniqueName="[Batch2].[Chemo1 End Date]" caption="Chemo1 End Date" attribute="1" time="1" defaultMemberUniqueName="[Batch2].[Chemo1 End Date].[All]" allUniqueName="[Batch2].[Chemo1 End Date].[All]" dimensionUniqueName="[Batch2]" displayFolder="" count="2" memberValueDatatype="7" unbalanced="0"/>
    <cacheHierarchy uniqueName="[Batch2].[Chemo1 drug1]" caption="Chemo1 drug1" attribute="1" defaultMemberUniqueName="[Batch2].[Chemo1 drug1].[All]" allUniqueName="[Batch2].[Chemo1 drug1].[All]" dimensionUniqueName="[Batch2]" displayFolder="" count="2" memberValueDatatype="130" unbalanced="0"/>
    <cacheHierarchy uniqueName="[Batch2].[Chemo1 drug2]" caption="Chemo1 drug2" attribute="1" defaultMemberUniqueName="[Batch2].[Chemo1 drug2].[All]" allUniqueName="[Batch2].[Chemo1 drug2].[All]" dimensionUniqueName="[Batch2]" displayFolder="" count="2" memberValueDatatype="130" unbalanced="0"/>
    <cacheHierarchy uniqueName="[Batch2].[Chemo1 drug3]" caption="Chemo1 drug3" attribute="1" defaultMemberUniqueName="[Batch2].[Chemo1 drug3].[All]" allUniqueName="[Batch2].[Chemo1 drug3].[All]" dimensionUniqueName="[Batch2]" displayFolder="" count="2" memberValueDatatype="130" unbalanced="0"/>
    <cacheHierarchy uniqueName="[Batch2].[Chemo2 Start Date]" caption="Chemo2 Start Date" attribute="1" time="1" defaultMemberUniqueName="[Batch2].[Chemo2 Start Date].[All]" allUniqueName="[Batch2].[Chemo2 Start Date].[All]" dimensionUniqueName="[Batch2]" displayFolder="" count="2" memberValueDatatype="7" unbalanced="0"/>
    <cacheHierarchy uniqueName="[Batch2].[Chemo2 End Date]" caption="Chemo2 End Date" attribute="1" time="1" defaultMemberUniqueName="[Batch2].[Chemo2 End Date].[All]" allUniqueName="[Batch2].[Chemo2 End Date].[All]" dimensionUniqueName="[Batch2]" displayFolder="" count="2" memberValueDatatype="7" unbalanced="0"/>
    <cacheHierarchy uniqueName="[Batch2].[Chemo2 drug1]" caption="Chemo2 drug1" attribute="1" defaultMemberUniqueName="[Batch2].[Chemo2 drug1].[All]" allUniqueName="[Batch2].[Chemo2 drug1].[All]" dimensionUniqueName="[Batch2]" displayFolder="" count="2" memberValueDatatype="130" unbalanced="0"/>
    <cacheHierarchy uniqueName="[Batch2].[Chemo2 drug2]" caption="Chemo2 drug2" attribute="1" defaultMemberUniqueName="[Batch2].[Chemo2 drug2].[All]" allUniqueName="[Batch2].[Chemo2 drug2].[All]" dimensionUniqueName="[Batch2]" displayFolder="" count="2" memberValueDatatype="130" unbalanced="0"/>
    <cacheHierarchy uniqueName="[Batch2].[Chemo2 drug3]" caption="Chemo2 drug3" attribute="1" defaultMemberUniqueName="[Batch2].[Chemo2 drug3].[All]" allUniqueName="[Batch2].[Chemo2 drug3].[All]" dimensionUniqueName="[Batch2]" displayFolder="" count="2" memberValueDatatype="130" unbalanced="0"/>
    <cacheHierarchy uniqueName="[Batch2].[Chemo3 Start Date]" caption="Chemo3 Start Date" attribute="1" time="1" defaultMemberUniqueName="[Batch2].[Chemo3 Start Date].[All]" allUniqueName="[Batch2].[Chemo3 Start Date].[All]" dimensionUniqueName="[Batch2]" displayFolder="" count="2" memberValueDatatype="7" unbalanced="0"/>
    <cacheHierarchy uniqueName="[Batch2].[Chemo3 End Date]" caption="Chemo3 End Date" attribute="1" time="1" defaultMemberUniqueName="[Batch2].[Chemo3 End Date].[All]" allUniqueName="[Batch2].[Chemo3 End Date].[All]" dimensionUniqueName="[Batch2]" displayFolder="" count="2" memberValueDatatype="7" unbalanced="0"/>
    <cacheHierarchy uniqueName="[Batch2].[Chemo3 drug1]" caption="Chemo3 drug1" attribute="1" defaultMemberUniqueName="[Batch2].[Chemo3 drug1].[All]" allUniqueName="[Batch2].[Chemo3 drug1].[All]" dimensionUniqueName="[Batch2]" displayFolder="" count="2" memberValueDatatype="130" unbalanced="0"/>
    <cacheHierarchy uniqueName="[Batch2].[Chemo3 drug2]" caption="Chemo3 drug2" attribute="1" defaultMemberUniqueName="[Batch2].[Chemo3 drug2].[All]" allUniqueName="[Batch2].[Chemo3 drug2].[All]" dimensionUniqueName="[Batch2]" displayFolder="" count="2" memberValueDatatype="130" unbalanced="0"/>
    <cacheHierarchy uniqueName="[Batch2].[Chemo3 drug3]" caption="Chemo3 drug3" attribute="1" defaultMemberUniqueName="[Batch2].[Chemo3 drug3].[All]" allUniqueName="[Batch2].[Chemo3 drug3].[All]" dimensionUniqueName="[Batch2]" displayFolder="" count="2" memberValueDatatype="130" unbalanced="0"/>
    <cacheHierarchy uniqueName="[Batch2].[Primary Diff]" caption="Primary Diff" attribute="1" defaultMemberUniqueName="[Batch2].[Primary Diff].[All]" allUniqueName="[Batch2].[Primary Diff].[All]" dimensionUniqueName="[Batch2]" displayFolder="" count="2" memberValueDatatype="130" unbalanced="0"/>
    <cacheHierarchy uniqueName="[Batch2].[Primary Ivi]" caption="Primary Ivi" attribute="1" defaultMemberUniqueName="[Batch2].[Primary Ivi].[All]" allUniqueName="[Batch2].[Primary Ivi].[All]" dimensionUniqueName="[Batch2]" displayFolder="" count="2" memberValueDatatype="130" unbalanced="0"/>
    <cacheHierarchy uniqueName="[Batch2].[Primary Pni]" caption="Primary Pni" attribute="1" defaultMemberUniqueName="[Batch2].[Primary Pni].[All]" allUniqueName="[Batch2].[Primary Pni].[All]" dimensionUniqueName="[Batch2]" displayFolder="" count="2" memberValueDatatype="130" unbalanced="0"/>
    <cacheHierarchy uniqueName="[Batch2].[Primary Margins]" caption="Primary Margins" attribute="1" defaultMemberUniqueName="[Batch2].[Primary Margins].[All]" allUniqueName="[Batch2].[Primary Margins].[All]" dimensionUniqueName="[Batch2]" displayFolder="" count="2" memberValueDatatype="130" unbalanced="0"/>
    <cacheHierarchy uniqueName="[Batch2].[Ipsi Level1_+]" caption="Ipsi Level1_+" attribute="1" defaultMemberUniqueName="[Batch2].[Ipsi Level1_+].[All]" allUniqueName="[Batch2].[Ipsi Level1_+].[All]" dimensionUniqueName="[Batch2]" displayFolder="" count="2" memberValueDatatype="20" unbalanced="0"/>
    <cacheHierarchy uniqueName="[Batch2].[Ipsi Level1 Total]" caption="Ipsi Level1 Total" attribute="1" defaultMemberUniqueName="[Batch2].[Ipsi Level1 Total].[All]" allUniqueName="[Batch2].[Ipsi Level1 Total].[All]" dimensionUniqueName="[Batch2]" displayFolder="" count="2" memberValueDatatype="20" unbalanced="0"/>
    <cacheHierarchy uniqueName="[Batch2].[Ipsi Level2_+]" caption="Ipsi Level2_+" attribute="1" defaultMemberUniqueName="[Batch2].[Ipsi Level2_+].[All]" allUniqueName="[Batch2].[Ipsi Level2_+].[All]" dimensionUniqueName="[Batch2]" displayFolder="" count="2" memberValueDatatype="20" unbalanced="0"/>
    <cacheHierarchy uniqueName="[Batch2].[Ipsi Level2 Total]" caption="Ipsi Level2 Total" attribute="1" defaultMemberUniqueName="[Batch2].[Ipsi Level2 Total].[All]" allUniqueName="[Batch2].[Ipsi Level2 Total].[All]" dimensionUniqueName="[Batch2]" displayFolder="" count="2" memberValueDatatype="20" unbalanced="0"/>
    <cacheHierarchy uniqueName="[Batch2].[Ipsi Level3_+]" caption="Ipsi Level3_+" attribute="1" defaultMemberUniqueName="[Batch2].[Ipsi Level3_+].[All]" allUniqueName="[Batch2].[Ipsi Level3_+].[All]" dimensionUniqueName="[Batch2]" displayFolder="" count="2" memberValueDatatype="20" unbalanced="0"/>
    <cacheHierarchy uniqueName="[Batch2].[Ipsi Level3 Total]" caption="Ipsi Level3 Total" attribute="1" defaultMemberUniqueName="[Batch2].[Ipsi Level3 Total].[All]" allUniqueName="[Batch2].[Ipsi Level3 Total].[All]" dimensionUniqueName="[Batch2]" displayFolder="" count="2" memberValueDatatype="20" unbalanced="0"/>
    <cacheHierarchy uniqueName="[Batch2].[Ipsi Level4_+]" caption="Ipsi Level4_+" attribute="1" defaultMemberUniqueName="[Batch2].[Ipsi Level4_+].[All]" allUniqueName="[Batch2].[Ipsi Level4_+].[All]" dimensionUniqueName="[Batch2]" displayFolder="" count="2" memberValueDatatype="20" unbalanced="0"/>
    <cacheHierarchy uniqueName="[Batch2].[Ipsi Level4 Total]" caption="Ipsi Level4 Total" attribute="1" defaultMemberUniqueName="[Batch2].[Ipsi Level4 Total].[All]" allUniqueName="[Batch2].[Ipsi Level4 Total].[All]" dimensionUniqueName="[Batch2]" displayFolder="" count="2" memberValueDatatype="20" unbalanced="0"/>
    <cacheHierarchy uniqueName="[Batch2].[Ipsi Level5_+]" caption="Ipsi Level5_+" attribute="1" defaultMemberUniqueName="[Batch2].[Ipsi Level5_+].[All]" allUniqueName="[Batch2].[Ipsi Level5_+].[All]" dimensionUniqueName="[Batch2]" displayFolder="" count="2" memberValueDatatype="130" unbalanced="0"/>
    <cacheHierarchy uniqueName="[Batch2].[Ipsi Level5 Total]" caption="Ipsi Level5 Total" attribute="1" defaultMemberUniqueName="[Batch2].[Ipsi Level5 Total].[All]" allUniqueName="[Batch2].[Ipsi Level5 Total].[All]" dimensionUniqueName="[Batch2]" displayFolder="" count="2" memberValueDatatype="130" unbalanced="0"/>
    <cacheHierarchy uniqueName="[Batch2].[Ipsi Other_+]" caption="Ipsi Other_+" attribute="1" defaultMemberUniqueName="[Batch2].[Ipsi Other_+].[All]" allUniqueName="[Batch2].[Ipsi Other_+].[All]" dimensionUniqueName="[Batch2]" displayFolder="" count="2" memberValueDatatype="20" unbalanced="0"/>
    <cacheHierarchy uniqueName="[Batch2].[Ipsi Other Total]" caption="Ipsi Other Total" attribute="1" defaultMemberUniqueName="[Batch2].[Ipsi Other Total].[All]" allUniqueName="[Batch2].[Ipsi Other Total].[All]" dimensionUniqueName="[Batch2]" displayFolder="" count="2" memberValueDatatype="20" unbalanced="0"/>
    <cacheHierarchy uniqueName="[Batch2].[Contra Level1_+]" caption="Contra Level1_+" attribute="1" defaultMemberUniqueName="[Batch2].[Contra Level1_+].[All]" allUniqueName="[Batch2].[Contra Level1_+].[All]" dimensionUniqueName="[Batch2]" displayFolder="" count="2" memberValueDatatype="20" unbalanced="0"/>
    <cacheHierarchy uniqueName="[Batch2].[Contra Level1 Total]" caption="Contra Level1 Total" attribute="1" defaultMemberUniqueName="[Batch2].[Contra Level1 Total].[All]" allUniqueName="[Batch2].[Contra Level1 Total].[All]" dimensionUniqueName="[Batch2]" displayFolder="" count="2" memberValueDatatype="20" unbalanced="0"/>
    <cacheHierarchy uniqueName="[Batch2].[Contra Level2_+]" caption="Contra Level2_+" attribute="1" defaultMemberUniqueName="[Batch2].[Contra Level2_+].[All]" allUniqueName="[Batch2].[Contra Level2_+].[All]" dimensionUniqueName="[Batch2]" displayFolder="" count="2" memberValueDatatype="20" unbalanced="0"/>
    <cacheHierarchy uniqueName="[Batch2].[Contra Level2 Total]" caption="Contra Level2 Total" attribute="1" defaultMemberUniqueName="[Batch2].[Contra Level2 Total].[All]" allUniqueName="[Batch2].[Contra Level2 Total].[All]" dimensionUniqueName="[Batch2]" displayFolder="" count="2" memberValueDatatype="20" unbalanced="0"/>
    <cacheHierarchy uniqueName="[Batch2].[Contra Level3_+]" caption="Contra Level3_+" attribute="1" defaultMemberUniqueName="[Batch2].[Contra Level3_+].[All]" allUniqueName="[Batch2].[Contra Level3_+].[All]" dimensionUniqueName="[Batch2]" displayFolder="" count="2" memberValueDatatype="20" unbalanced="0"/>
    <cacheHierarchy uniqueName="[Batch2].[Contra Level3 Total]" caption="Contra Level3 Total" attribute="1" defaultMemberUniqueName="[Batch2].[Contra Level3 Total].[All]" allUniqueName="[Batch2].[Contra Level3 Total].[All]" dimensionUniqueName="[Batch2]" displayFolder="" count="2" memberValueDatatype="20" unbalanced="0"/>
    <cacheHierarchy uniqueName="[Batch2].[Contra Level4_+]" caption="Contra Level4_+" attribute="1" defaultMemberUniqueName="[Batch2].[Contra Level4_+].[All]" allUniqueName="[Batch2].[Contra Level4_+].[All]" dimensionUniqueName="[Batch2]" displayFolder="" count="2" memberValueDatatype="20" unbalanced="0"/>
    <cacheHierarchy uniqueName="[Batch2].[Contra Level4 Total]" caption="Contra Level4 Total" attribute="1" defaultMemberUniqueName="[Batch2].[Contra Level4 Total].[All]" allUniqueName="[Batch2].[Contra Level4 Total].[All]" dimensionUniqueName="[Batch2]" displayFolder="" count="2" memberValueDatatype="20" unbalanced="0"/>
    <cacheHierarchy uniqueName="[Batch2].[Contra Level5_+]" caption="Contra Level5_+" attribute="1" defaultMemberUniqueName="[Batch2].[Contra Level5_+].[All]" allUniqueName="[Batch2].[Contra Level5_+].[All]" dimensionUniqueName="[Batch2]" displayFolder="" count="2" memberValueDatatype="130" unbalanced="0"/>
    <cacheHierarchy uniqueName="[Batch2].[Contra Level5 Total]" caption="Contra Level5 Total" attribute="1" defaultMemberUniqueName="[Batch2].[Contra Level5 Total].[All]" allUniqueName="[Batch2].[Contra Level5 Total].[All]" dimensionUniqueName="[Batch2]" displayFolder="" count="2" memberValueDatatype="130" unbalanced="0"/>
    <cacheHierarchy uniqueName="[Batch2].[Contra Other_+]" caption="Contra Other_+" attribute="1" defaultMemberUniqueName="[Batch2].[Contra Other_+].[All]" allUniqueName="[Batch2].[Contra Other_+].[All]" dimensionUniqueName="[Batch2]" displayFolder="" count="2" memberValueDatatype="20" unbalanced="0"/>
    <cacheHierarchy uniqueName="[Batch2].[Contra Other Total]" caption="Contra Other Total" attribute="1" defaultMemberUniqueName="[Batch2].[Contra Other Total].[All]" allUniqueName="[Batch2].[Contra Other Total].[All]" dimensionUniqueName="[Batch2]" displayFolder="" count="2" memberValueDatatype="20" unbalanced="0"/>
    <cacheHierarchy uniqueName="[Batch2].[Other Description]" caption="Other Description" attribute="1" defaultMemberUniqueName="[Batch2].[Other Description].[All]" allUniqueName="[Batch2].[Other Description].[All]" dimensionUniqueName="[Batch2]" displayFolder="" count="2" memberValueDatatype="130" unbalanced="0"/>
    <cacheHierarchy uniqueName="[Batch2].[Extracapsular Extension]" caption="Extracapsular Extension" attribute="1" defaultMemberUniqueName="[Batch2].[Extracapsular Extension].[All]" allUniqueName="[Batch2].[Extracapsular Extension].[All]" dimensionUniqueName="[Batch2]" displayFolder="" count="2" memberValueDatatype="130" unbalanced="0"/>
    <cacheHierarchy uniqueName="[Batch2].[Followup Date]" caption="Followup Date" attribute="1" time="1" defaultMemberUniqueName="[Batch2].[Followup Date].[All]" allUniqueName="[Batch2].[Followup Date].[All]" dimensionUniqueName="[Batch2]" displayFolder="" count="2" memberValueDatatype="7" unbalanced="0"/>
    <cacheHierarchy uniqueName="[Batch2].[Followup Status]" caption="Followup Status" attribute="1" defaultMemberUniqueName="[Batch2].[Followup Status].[All]" allUniqueName="[Batch2].[Followup Status].[All]" dimensionUniqueName="[Batch2]" displayFolder="" count="2" memberValueDatatype="130" unbalanced="0"/>
    <cacheHierarchy uniqueName="[Batch2].[Date of Death]" caption="Date of Death" attribute="1" time="1" defaultMemberUniqueName="[Batch2].[Date of Death].[All]" allUniqueName="[Batch2].[Date of Death].[All]" dimensionUniqueName="[Batch2]" displayFolder="" count="2" memberValueDatatype="7" unbalanced="0"/>
    <cacheHierarchy uniqueName="[Batch2].[Cause of Death]" caption="Cause of Death" attribute="1" defaultMemberUniqueName="[Batch2].[Cause of Death].[All]" allUniqueName="[Batch2].[Cause of Death].[All]" dimensionUniqueName="[Batch2]" displayFolder="" count="2" memberValueDatatype="130" unbalanced="0"/>
    <cacheHierarchy uniqueName="[Batch2].[Post RT Treatment]" caption="Post RT Treatment" attribute="1" defaultMemberUniqueName="[Batch2].[Post RT Treatment].[All]" allUniqueName="[Batch2].[Post RT Treatment].[All]" dimensionUniqueName="[Batch2]" displayFolder="" count="2" memberValueDatatype="130" unbalanced="0"/>
    <cacheHierarchy uniqueName="[Batch2].[Date of 2nd Primary]" caption="Date of 2nd Primary" attribute="1" time="1" defaultMemberUniqueName="[Batch2].[Date of 2nd Primary].[All]" allUniqueName="[Batch2].[Date of 2nd Primary].[All]" dimensionUniqueName="[Batch2]" displayFolder="" count="2" memberValueDatatype="7" unbalanced="0"/>
    <cacheHierarchy uniqueName="[Batch2].[Date of Recurrence]" caption="Date of Recurrence" attribute="1" time="1" defaultMemberUniqueName="[Batch2].[Date of Recurrence].[All]" allUniqueName="[Batch2].[Date of Recurrence].[All]" dimensionUniqueName="[Batch2]" displayFolder="" count="2" memberValueDatatype="7" unbalanced="0"/>
    <cacheHierarchy uniqueName="[Batch2].[Location of First Recurrence]" caption="Location of First Recurrence" attribute="1" defaultMemberUniqueName="[Batch2].[Location of First Recurrence].[All]" allUniqueName="[Batch2].[Location of First Recurrence].[All]" dimensionUniqueName="[Batch2]" displayFolder="" count="2" memberValueDatatype="130" unbalanced="0"/>
    <cacheHierarchy uniqueName="[Batch2].[Ground Truth]" caption="Ground Truth" attribute="1" defaultMemberUniqueName="[Batch2].[Ground Truth].[All]" allUniqueName="[Batch2].[Ground Truth].[All]" dimensionUniqueName="[Batch2]" displayFolder="" count="2" memberValueDatatype="130" unbalanced="0"/>
    <cacheHierarchy uniqueName="[Measures].[__XL_Count Batch1]" caption="__XL_Count Batch1" measure="1" displayFolder="" measureGroup="Batch1" count="0" hidden="1"/>
    <cacheHierarchy uniqueName="[Measures].[__XL_Count Batch2]" caption="__XL_Count Batch2" measure="1" displayFolder="" measureGroup="Batch2" count="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Count of Research Id]" caption="Count of Research Id" measure="1" displayFolder="" measureGroup="Append1"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4">
    <dimension name="Append1" uniqueName="[Append1]" caption="Append1"/>
    <dimension name="Batch1" uniqueName="[Batch1]" caption="Batch1"/>
    <dimension name="Batch2" uniqueName="[Batch2]" caption="Batch2"/>
    <dimension measure="1" name="Measures" uniqueName="[Measures]" caption="Measures"/>
  </dimensions>
  <measureGroups count="3">
    <measureGroup name="Append1" caption="Append1"/>
    <measureGroup name="Batch1" caption="Batch1"/>
    <measureGroup name="Batch2" caption="Batch2"/>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an Hearne" refreshedDate="44228.912862384263" backgroundQuery="1" createdVersion="6" refreshedVersion="6" minRefreshableVersion="3" recordCount="0" supportSubquery="1" supportAdvancedDrill="1" xr:uid="{BD79A53E-D6C4-48F3-82BA-FD4CB2527D2D}">
  <cacheSource type="external" connectionId="7"/>
  <cacheFields count="2">
    <cacheField name="[Measures].[Count of Research Id]" caption="Count of Research Id" numFmtId="0" hierarchy="320" level="32767"/>
    <cacheField name="[Append1].[Final Site].[Final Site]" caption="Final Site" numFmtId="0" hierarchy="17" level="1">
      <sharedItems count="24">
        <s v="Base of Tongue"/>
        <s v="Buccal Mucosa"/>
        <s v="Floor of Mouth"/>
        <s v="Glottis"/>
        <s v="Hypopharynx"/>
        <s v="Larynx"/>
        <s v="Lip"/>
        <s v="Lower Alveolar Ridge"/>
        <s v="Maxillary Sinus"/>
        <s v="Nasal Cavity"/>
        <s v="Nasopharynx"/>
        <s v="Oral Cavity"/>
        <s v="Oral Tongue"/>
        <s v="Oropharynx"/>
        <s v="Paranasal Sinus"/>
        <s v="Pharyngeal Tonsils"/>
        <s v="Posterior"/>
        <s v="Pyriform Sinus"/>
        <s v="Retromolar Trigone"/>
        <s v="Salivary Gland"/>
        <s v="Supraglottis"/>
        <s v="Tonsil"/>
        <s v="Unknown Primary"/>
        <s v="Uvula"/>
      </sharedItems>
    </cacheField>
  </cacheFields>
  <cacheHierarchies count="321">
    <cacheHierarchy uniqueName="[Append1].[Research Id]" caption="Research Id" attribute="1" defaultMemberUniqueName="[Append1].[Research Id].[All]" allUniqueName="[Append1].[Research Id].[All]" dimensionUniqueName="[Append1]" displayFolder="" count="0" memberValueDatatype="130" unbalanced="0"/>
    <cacheHierarchy uniqueName="[Append1].[DOB]" caption="DOB" attribute="1" defaultMemberUniqueName="[Append1].[DOB].[All]" allUniqueName="[Append1].[DOB].[All]" dimensionUniqueName="[Append1]" displayFolder="" count="0" memberValueDatatype="20" unbalanced="0"/>
    <cacheHierarchy uniqueName="[Append1].[Gender]" caption="Gender" attribute="1" defaultMemberUniqueName="[Append1].[Gender].[All]" allUniqueName="[Append1].[Gender].[All]" dimensionUniqueName="[Append1]" displayFolder="" count="2" memberValueDatatype="130" unbalanced="0"/>
    <cacheHierarchy uniqueName="[Append1].[Weight]" caption="Weight" attribute="1" defaultMemberUniqueName="[Append1].[Weight].[All]" allUniqueName="[Append1].[Weight].[All]" dimensionUniqueName="[Append1]" displayFolder="" count="0" memberValueDatatype="5" unbalanced="0"/>
    <cacheHierarchy uniqueName="[Append1].[Height]" caption="Height" attribute="1" defaultMemberUniqueName="[Append1].[Height].[All]" allUniqueName="[Append1].[Height].[All]" dimensionUniqueName="[Append1]" displayFolder="" count="0" memberValueDatatype="5" unbalanced="0"/>
    <cacheHierarchy uniqueName="[Append1].[Race]" caption="Race" attribute="1" defaultMemberUniqueName="[Append1].[Race].[All]" allUniqueName="[Append1].[Race].[All]" dimensionUniqueName="[Append1]" displayFolder="" count="0" memberValueDatatype="130" unbalanced="0"/>
    <cacheHierarchy uniqueName="[Append1].[Spanish Origin]" caption="Spanish Origin" attribute="1" defaultMemberUniqueName="[Append1].[Spanish Origin].[All]" allUniqueName="[Append1].[Spanish Origin].[All]" dimensionUniqueName="[Append1]" displayFolder="" count="0" memberValueDatatype="130" unbalanced="0"/>
    <cacheHierarchy uniqueName="[Append1].[Diabetes]" caption="Diabetes" attribute="1" defaultMemberUniqueName="[Append1].[Diabetes].[All]" allUniqueName="[Append1].[Diabetes].[All]" dimensionUniqueName="[Append1]" displayFolder="" count="0" memberValueDatatype="130" unbalanced="0"/>
    <cacheHierarchy uniqueName="[Append1].[Previous Radiation]" caption="Previous Radiation" attribute="1" defaultMemberUniqueName="[Append1].[Previous Radiation].[All]" allUniqueName="[Append1].[Previous Radiation].[All]" dimensionUniqueName="[Append1]" displayFolder="" count="0" memberValueDatatype="130" unbalanced="0"/>
    <cacheHierarchy uniqueName="[Append1].[Prior Malignancies]" caption="Prior Malignancies" attribute="1" defaultMemberUniqueName="[Append1].[Prior Malignancies].[All]" allUniqueName="[Append1].[Prior Malignancies].[All]" dimensionUniqueName="[Append1]" displayFolder="" count="0" memberValueDatatype="130" unbalanced="0"/>
    <cacheHierarchy uniqueName="[Append1].[Drinker]" caption="Drinker" attribute="1" defaultMemberUniqueName="[Append1].[Drinker].[All]" allUniqueName="[Append1].[Drinker].[All]" dimensionUniqueName="[Append1]" displayFolder="" count="0" memberValueDatatype="130" unbalanced="0"/>
    <cacheHierarchy uniqueName="[Append1].[Smoker]" caption="Smoker" attribute="1" defaultMemberUniqueName="[Append1].[Smoker].[All]" allUniqueName="[Append1].[Smoker].[All]" dimensionUniqueName="[Append1]" displayFolder="" count="0" memberValueDatatype="130" unbalanced="0"/>
    <cacheHierarchy uniqueName="[Append1].[Chewing Tobacco]" caption="Chewing Tobacco" attribute="1" defaultMemberUniqueName="[Append1].[Chewing Tobacco].[All]" allUniqueName="[Append1].[Chewing Tobacco].[All]" dimensionUniqueName="[Append1]" displayFolder="" count="0" memberValueDatatype="130" unbalanced="0"/>
    <cacheHierarchy uniqueName="[Append1].[Final T]" caption="Final T" attribute="1" defaultMemberUniqueName="[Append1].[Final T].[All]" allUniqueName="[Append1].[Final T].[All]" dimensionUniqueName="[Append1]" displayFolder="" count="0" memberValueDatatype="130" unbalanced="0"/>
    <cacheHierarchy uniqueName="[Append1].[Final N]" caption="Final N" attribute="1" defaultMemberUniqueName="[Append1].[Final N].[All]" allUniqueName="[Append1].[Final N].[All]" dimensionUniqueName="[Append1]" displayFolder="" count="0" memberValueDatatype="130" unbalanced="0"/>
    <cacheHierarchy uniqueName="[Append1].[Final M]" caption="Final M" attribute="1" defaultMemberUniqueName="[Append1].[Final M].[All]" allUniqueName="[Append1].[Final M].[All]" dimensionUniqueName="[Append1]" displayFolder="" count="0" memberValueDatatype="130" unbalanced="0"/>
    <cacheHierarchy uniqueName="[Append1].[Final Stage]" caption="Final Stage" attribute="1" defaultMemberUniqueName="[Append1].[Final Stage].[All]" allUniqueName="[Append1].[Final Stage].[All]" dimensionUniqueName="[Append1]" displayFolder="" count="0" memberValueDatatype="130" unbalanced="0"/>
    <cacheHierarchy uniqueName="[Append1].[Final Site]" caption="Final Site" attribute="1" defaultMemberUniqueName="[Append1].[Final Site].[All]" allUniqueName="[Append1].[Final Site].[All]" dimensionUniqueName="[Append1]" displayFolder="" count="2" memberValueDatatype="130" unbalanced="0">
      <fieldsUsage count="2">
        <fieldUsage x="-1"/>
        <fieldUsage x="1"/>
      </fieldsUsage>
    </cacheHierarchy>
    <cacheHierarchy uniqueName="[Append1].[Biopsy1 Date]" caption="Biopsy1 Date" attribute="1" time="1" defaultMemberUniqueName="[Append1].[Biopsy1 Date].[All]" allUniqueName="[Append1].[Biopsy1 Date].[All]" dimensionUniqueName="[Append1]" displayFolder="" count="0" memberValueDatatype="7" unbalanced="0"/>
    <cacheHierarchy uniqueName="[Append1].[Biopsy1 Location]" caption="Biopsy1 Location" attribute="1" defaultMemberUniqueName="[Append1].[Biopsy1 Location].[All]" allUniqueName="[Append1].[Biopsy1 Location].[All]" dimensionUniqueName="[Append1]" displayFolder="" count="0" memberValueDatatype="130" unbalanced="0"/>
    <cacheHierarchy uniqueName="[Append1].[Biopsy2 Date]" caption="Biopsy2 Date" attribute="1" time="1" defaultMemberUniqueName="[Append1].[Biopsy2 Date].[All]" allUniqueName="[Append1].[Biopsy2 Date].[All]" dimensionUniqueName="[Append1]" displayFolder="" count="0" memberValueDatatype="7" unbalanced="0"/>
    <cacheHierarchy uniqueName="[Append1].[Biopsy2 Location]" caption="Biopsy2 Location" attribute="1" defaultMemberUniqueName="[Append1].[Biopsy2 Location].[All]" allUniqueName="[Append1].[Biopsy2 Location].[All]" dimensionUniqueName="[Append1]" displayFolder="" count="0" memberValueDatatype="130" unbalanced="0"/>
    <cacheHierarchy uniqueName="[Append1].[Biopsy3 Date]" caption="Biopsy3 Date" attribute="1" time="1" defaultMemberUniqueName="[Append1].[Biopsy3 Date].[All]" allUniqueName="[Append1].[Biopsy3 Date].[All]" dimensionUniqueName="[Append1]" displayFolder="" count="0" memberValueDatatype="7" unbalanced="0"/>
    <cacheHierarchy uniqueName="[Append1].[Biopsy3 Location]" caption="Biopsy3 Location" attribute="1" defaultMemberUniqueName="[Append1].[Biopsy3 Location].[All]" allUniqueName="[Append1].[Biopsy3 Location].[All]" dimensionUniqueName="[Append1]" displayFolder="" count="0" memberValueDatatype="130" unbalanced="0"/>
    <cacheHierarchy uniqueName="[Append1].[Biopsy4 Date]" caption="Biopsy4 Date" attribute="1" defaultMemberUniqueName="[Append1].[Biopsy4 Date].[All]" allUniqueName="[Append1].[Biopsy4 Date].[All]" dimensionUniqueName="[Append1]" displayFolder="" count="0" memberValueDatatype="20" unbalanced="0"/>
    <cacheHierarchy uniqueName="[Append1].[Biopsy4 Location]" caption="Biopsy4 Location" attribute="1" defaultMemberUniqueName="[Append1].[Biopsy4 Location].[All]" allUniqueName="[Append1].[Biopsy4 Location].[All]" dimensionUniqueName="[Append1]" displayFolder="" count="0" memberValueDatatype="130" unbalanced="0"/>
    <cacheHierarchy uniqueName="[Append1].[Biopsy5 Date]" caption="Biopsy5 Date" attribute="1" defaultMemberUniqueName="[Append1].[Biopsy5 Date].[All]" allUniqueName="[Append1].[Biopsy5 Date].[All]" dimensionUniqueName="[Append1]" displayFolder="" count="0" memberValueDatatype="20" unbalanced="0"/>
    <cacheHierarchy uniqueName="[Append1].[Biopsy5 Location]" caption="Biopsy5 Location" attribute="1" defaultMemberUniqueName="[Append1].[Biopsy5 Location].[All]" allUniqueName="[Append1].[Biopsy5 Location].[All]" dimensionUniqueName="[Append1]" displayFolder="" count="0" memberValueDatatype="130" unbalanced="0"/>
    <cacheHierarchy uniqueName="[Append1].[Surgery1 Date]" caption="Surgery1 Date" attribute="1" time="1" defaultMemberUniqueName="[Append1].[Surgery1 Date].[All]" allUniqueName="[Append1].[Surgery1 Date].[All]" dimensionUniqueName="[Append1]" displayFolder="" count="0" memberValueDatatype="7" unbalanced="0"/>
    <cacheHierarchy uniqueName="[Append1].[Surgery1 Desc]" caption="Surgery1 Desc" attribute="1" defaultMemberUniqueName="[Append1].[Surgery1 Desc].[All]" allUniqueName="[Append1].[Surgery1 Desc].[All]" dimensionUniqueName="[Append1]" displayFolder="" count="0" memberValueDatatype="130" unbalanced="0"/>
    <cacheHierarchy uniqueName="[Append1].[Surgery1 Primary Resected]" caption="Surgery1 Primary Resected" attribute="1" defaultMemberUniqueName="[Append1].[Surgery1 Primary Resected].[All]" allUniqueName="[Append1].[Surgery1 Primary Resected].[All]" dimensionUniqueName="[Append1]" displayFolder="" count="0" memberValueDatatype="130" unbalanced="0"/>
    <cacheHierarchy uniqueName="[Append1].[Surgery1 Node Dissection]" caption="Surgery1 Node Dissection" attribute="1" defaultMemberUniqueName="[Append1].[Surgery1 Node Dissection].[All]" allUniqueName="[Append1].[Surgery1 Node Dissection].[All]" dimensionUniqueName="[Append1]" displayFolder="" count="0" memberValueDatatype="130" unbalanced="0"/>
    <cacheHierarchy uniqueName="[Append1].[Surgery2 Date]" caption="Surgery2 Date" attribute="1" time="1" defaultMemberUniqueName="[Append1].[Surgery2 Date].[All]" allUniqueName="[Append1].[Surgery2 Date].[All]" dimensionUniqueName="[Append1]" displayFolder="" count="0" memberValueDatatype="7" unbalanced="0"/>
    <cacheHierarchy uniqueName="[Append1].[Surgery2 Desc]" caption="Surgery2 Desc" attribute="1" defaultMemberUniqueName="[Append1].[Surgery2 Desc].[All]" allUniqueName="[Append1].[Surgery2 Desc].[All]" dimensionUniqueName="[Append1]" displayFolder="" count="0" memberValueDatatype="130" unbalanced="0"/>
    <cacheHierarchy uniqueName="[Append1].[Surgery2 Primary Resected]" caption="Surgery2 Primary Resected" attribute="1" defaultMemberUniqueName="[Append1].[Surgery2 Primary Resected].[All]" allUniqueName="[Append1].[Surgery2 Primary Resected].[All]" dimensionUniqueName="[Append1]" displayFolder="" count="0" memberValueDatatype="130" unbalanced="0"/>
    <cacheHierarchy uniqueName="[Append1].[Surgery2 Node Dissection]" caption="Surgery2 Node Dissection" attribute="1" defaultMemberUniqueName="[Append1].[Surgery2 Node Dissection].[All]" allUniqueName="[Append1].[Surgery2 Node Dissection].[All]" dimensionUniqueName="[Append1]" displayFolder="" count="0" memberValueDatatype="130" unbalanced="0"/>
    <cacheHierarchy uniqueName="[Append1].[Rt1 Start Date]" caption="Rt1 Start Date" attribute="1" time="1" defaultMemberUniqueName="[Append1].[Rt1 Start Date].[All]" allUniqueName="[Append1].[Rt1 Start Date].[All]" dimensionUniqueName="[Append1]" displayFolder="" count="0" memberValueDatatype="7" unbalanced="0"/>
    <cacheHierarchy uniqueName="[Append1].[Rt1 End Date]" caption="Rt1 End Date" attribute="1" time="1" defaultMemberUniqueName="[Append1].[Rt1 End Date].[All]" allUniqueName="[Append1].[Rt1 End Date].[All]" dimensionUniqueName="[Append1]" displayFolder="" count="0" memberValueDatatype="7" unbalanced="0"/>
    <cacheHierarchy uniqueName="[Append1].[Rt1]" caption="Rt1" attribute="1" defaultMemberUniqueName="[Append1].[Rt1].[All]" allUniqueName="[Append1].[Rt1].[All]" dimensionUniqueName="[Append1]" displayFolder="" count="0" memberValueDatatype="130" unbalanced="0"/>
    <cacheHierarchy uniqueName="[Append1].[Rt1 Dose per Fraction]" caption="Rt1 Dose per Fraction" attribute="1" defaultMemberUniqueName="[Append1].[Rt1 Dose per Fraction].[All]" allUniqueName="[Append1].[Rt1 Dose per Fraction].[All]" dimensionUniqueName="[Append1]" displayFolder="" count="0" memberValueDatatype="5" unbalanced="0"/>
    <cacheHierarchy uniqueName="[Append1].[Rt.1 Notes]" caption="Rt.1 Notes" attribute="1" defaultMemberUniqueName="[Append1].[Rt.1 Notes].[All]" allUniqueName="[Append1].[Rt.1 Notes].[All]" dimensionUniqueName="[Append1]" displayFolder="" count="0" memberValueDatatype="130" unbalanced="0"/>
    <cacheHierarchy uniqueName="[Append1].[Rt2 Start Date]" caption="Rt2 Start Date" attribute="1" defaultMemberUniqueName="[Append1].[Rt2 Start Date].[All]" allUniqueName="[Append1].[Rt2 Start Date].[All]" dimensionUniqueName="[Append1]" displayFolder="" count="0" memberValueDatatype="20" unbalanced="0"/>
    <cacheHierarchy uniqueName="[Append1].[Rt2 End Date]" caption="Rt2 End Date" attribute="1" defaultMemberUniqueName="[Append1].[Rt2 End Date].[All]" allUniqueName="[Append1].[Rt2 End Date].[All]" dimensionUniqueName="[Append1]" displayFolder="" count="0" memberValueDatatype="20" unbalanced="0"/>
    <cacheHierarchy uniqueName="[Append1].[Rt2]" caption="Rt2" attribute="1" defaultMemberUniqueName="[Append1].[Rt2].[All]" allUniqueName="[Append1].[Rt2].[All]" dimensionUniqueName="[Append1]" displayFolder="" count="0" memberValueDatatype="5" unbalanced="0"/>
    <cacheHierarchy uniqueName="[Append1].[Rt2 Dose per Fraction]" caption="Rt2 Dose per Fraction" attribute="1" defaultMemberUniqueName="[Append1].[Rt2 Dose per Fraction].[All]" allUniqueName="[Append1].[Rt2 Dose per Fraction].[All]" dimensionUniqueName="[Append1]" displayFolder="" count="0" memberValueDatatype="5" unbalanced="0"/>
    <cacheHierarchy uniqueName="[Append1].[Rt.2 Notes]" caption="Rt.2 Notes" attribute="1" defaultMemberUniqueName="[Append1].[Rt.2 Notes].[All]" allUniqueName="[Append1].[Rt.2 Notes].[All]" dimensionUniqueName="[Append1]" displayFolder="" count="0" memberValueDatatype="130" unbalanced="0"/>
    <cacheHierarchy uniqueName="[Append1].[Rt3 Start Date]" caption="Rt3 Start Date" attribute="1" defaultMemberUniqueName="[Append1].[Rt3 Start Date].[All]" allUniqueName="[Append1].[Rt3 Start Date].[All]" dimensionUniqueName="[Append1]" displayFolder="" count="0" memberValueDatatype="20" unbalanced="0"/>
    <cacheHierarchy uniqueName="[Append1].[Rt3 End Date]" caption="Rt3 End Date" attribute="1" defaultMemberUniqueName="[Append1].[Rt3 End Date].[All]" allUniqueName="[Append1].[Rt3 End Date].[All]" dimensionUniqueName="[Append1]" displayFolder="" count="0" memberValueDatatype="20" unbalanced="0"/>
    <cacheHierarchy uniqueName="[Append1].[Rt3]" caption="Rt3" attribute="1" defaultMemberUniqueName="[Append1].[Rt3].[All]" allUniqueName="[Append1].[Rt3].[All]" dimensionUniqueName="[Append1]" displayFolder="" count="0" memberValueDatatype="20" unbalanced="0"/>
    <cacheHierarchy uniqueName="[Append1].[Rt3 Dose per Fraction]" caption="Rt3 Dose per Fraction" attribute="1" defaultMemberUniqueName="[Append1].[Rt3 Dose per Fraction].[All]" allUniqueName="[Append1].[Rt3 Dose per Fraction].[All]" dimensionUniqueName="[Append1]" displayFolder="" count="0" memberValueDatatype="20" unbalanced="0"/>
    <cacheHierarchy uniqueName="[Append1].[Rt.3 Notes]" caption="Rt.3 Notes" attribute="1" defaultMemberUniqueName="[Append1].[Rt.3 Notes].[All]" allUniqueName="[Append1].[Rt.3 Notes].[All]" dimensionUniqueName="[Append1]" displayFolder="" count="0" memberValueDatatype="130" unbalanced="0"/>
    <cacheHierarchy uniqueName="[Append1].[Chemo1 Start Date]" caption="Chemo1 Start Date" attribute="1" time="1" defaultMemberUniqueName="[Append1].[Chemo1 Start Date].[All]" allUniqueName="[Append1].[Chemo1 Start Date].[All]" dimensionUniqueName="[Append1]" displayFolder="" count="0" memberValueDatatype="7" unbalanced="0"/>
    <cacheHierarchy uniqueName="[Append1].[Chemo1 End Date]" caption="Chemo1 End Date" attribute="1" time="1" defaultMemberUniqueName="[Append1].[Chemo1 End Date].[All]" allUniqueName="[Append1].[Chemo1 End Date].[All]" dimensionUniqueName="[Append1]" displayFolder="" count="0" memberValueDatatype="7" unbalanced="0"/>
    <cacheHierarchy uniqueName="[Append1].[Chemo1 drug1]" caption="Chemo1 drug1" attribute="1" defaultMemberUniqueName="[Append1].[Chemo1 drug1].[All]" allUniqueName="[Append1].[Chemo1 drug1].[All]" dimensionUniqueName="[Append1]" displayFolder="" count="0" memberValueDatatype="130" unbalanced="0"/>
    <cacheHierarchy uniqueName="[Append1].[Chemo1 drug2]" caption="Chemo1 drug2" attribute="1" defaultMemberUniqueName="[Append1].[Chemo1 drug2].[All]" allUniqueName="[Append1].[Chemo1 drug2].[All]" dimensionUniqueName="[Append1]" displayFolder="" count="0" memberValueDatatype="130" unbalanced="0"/>
    <cacheHierarchy uniqueName="[Append1].[Chemo1 drug3]" caption="Chemo1 drug3" attribute="1" defaultMemberUniqueName="[Append1].[Chemo1 drug3].[All]" allUniqueName="[Append1].[Chemo1 drug3].[All]" dimensionUniqueName="[Append1]" displayFolder="" count="0" memberValueDatatype="130" unbalanced="0"/>
    <cacheHierarchy uniqueName="[Append1].[Chemo2 Start Date]" caption="Chemo2 Start Date" attribute="1" time="1" defaultMemberUniqueName="[Append1].[Chemo2 Start Date].[All]" allUniqueName="[Append1].[Chemo2 Start Date].[All]" dimensionUniqueName="[Append1]" displayFolder="" count="0" memberValueDatatype="7" unbalanced="0"/>
    <cacheHierarchy uniqueName="[Append1].[Chemo2 End Date]" caption="Chemo2 End Date" attribute="1" time="1" defaultMemberUniqueName="[Append1].[Chemo2 End Date].[All]" allUniqueName="[Append1].[Chemo2 End Date].[All]" dimensionUniqueName="[Append1]" displayFolder="" count="0" memberValueDatatype="7" unbalanced="0"/>
    <cacheHierarchy uniqueName="[Append1].[Chemo2 drug1]" caption="Chemo2 drug1" attribute="1" defaultMemberUniqueName="[Append1].[Chemo2 drug1].[All]" allUniqueName="[Append1].[Chemo2 drug1].[All]" dimensionUniqueName="[Append1]" displayFolder="" count="0" memberValueDatatype="130" unbalanced="0"/>
    <cacheHierarchy uniqueName="[Append1].[Chemo2 drug2]" caption="Chemo2 drug2" attribute="1" defaultMemberUniqueName="[Append1].[Chemo2 drug2].[All]" allUniqueName="[Append1].[Chemo2 drug2].[All]" dimensionUniqueName="[Append1]" displayFolder="" count="0" memberValueDatatype="130" unbalanced="0"/>
    <cacheHierarchy uniqueName="[Append1].[Chemo2 drug3]" caption="Chemo2 drug3" attribute="1" defaultMemberUniqueName="[Append1].[Chemo2 drug3].[All]" allUniqueName="[Append1].[Chemo2 drug3].[All]" dimensionUniqueName="[Append1]" displayFolder="" count="0" memberValueDatatype="130" unbalanced="0"/>
    <cacheHierarchy uniqueName="[Append1].[Chemo3 Start Date]" caption="Chemo3 Start Date" attribute="1" defaultMemberUniqueName="[Append1].[Chemo3 Start Date].[All]" allUniqueName="[Append1].[Chemo3 Start Date].[All]" dimensionUniqueName="[Append1]" displayFolder="" count="0" memberValueDatatype="20" unbalanced="0"/>
    <cacheHierarchy uniqueName="[Append1].[Chemo3 End Date]" caption="Chemo3 End Date" attribute="1" defaultMemberUniqueName="[Append1].[Chemo3 End Date].[All]" allUniqueName="[Append1].[Chemo3 End Date].[All]" dimensionUniqueName="[Append1]" displayFolder="" count="0" memberValueDatatype="20" unbalanced="0"/>
    <cacheHierarchy uniqueName="[Append1].[Chemo3 drug1]" caption="Chemo3 drug1" attribute="1" defaultMemberUniqueName="[Append1].[Chemo3 drug1].[All]" allUniqueName="[Append1].[Chemo3 drug1].[All]" dimensionUniqueName="[Append1]" displayFolder="" count="0" memberValueDatatype="130" unbalanced="0"/>
    <cacheHierarchy uniqueName="[Append1].[Chemo3 drug2]" caption="Chemo3 drug2" attribute="1" defaultMemberUniqueName="[Append1].[Chemo3 drug2].[All]" allUniqueName="[Append1].[Chemo3 drug2].[All]" dimensionUniqueName="[Append1]" displayFolder="" count="0" memberValueDatatype="130" unbalanced="0"/>
    <cacheHierarchy uniqueName="[Append1].[Chemo3 drug3]" caption="Chemo3 drug3" attribute="1" defaultMemberUniqueName="[Append1].[Chemo3 drug3].[All]" allUniqueName="[Append1].[Chemo3 drug3].[All]" dimensionUniqueName="[Append1]" displayFolder="" count="0" memberValueDatatype="130" unbalanced="0"/>
    <cacheHierarchy uniqueName="[Append1].[Primary Diff]" caption="Primary Diff" attribute="1" defaultMemberUniqueName="[Append1].[Primary Diff].[All]" allUniqueName="[Append1].[Primary Diff].[All]" dimensionUniqueName="[Append1]" displayFolder="" count="0" memberValueDatatype="130" unbalanced="0"/>
    <cacheHierarchy uniqueName="[Append1].[Primary Ivi]" caption="Primary Ivi" attribute="1" defaultMemberUniqueName="[Append1].[Primary Ivi].[All]" allUniqueName="[Append1].[Primary Ivi].[All]" dimensionUniqueName="[Append1]" displayFolder="" count="0" memberValueDatatype="130" unbalanced="0"/>
    <cacheHierarchy uniqueName="[Append1].[Primary Pni]" caption="Primary Pni" attribute="1" defaultMemberUniqueName="[Append1].[Primary Pni].[All]" allUniqueName="[Append1].[Primary Pni].[All]" dimensionUniqueName="[Append1]" displayFolder="" count="0" memberValueDatatype="130" unbalanced="0"/>
    <cacheHierarchy uniqueName="[Append1].[Primary Margins]" caption="Primary Margins" attribute="1" defaultMemberUniqueName="[Append1].[Primary Margins].[All]" allUniqueName="[Append1].[Primary Margins].[All]" dimensionUniqueName="[Append1]" displayFolder="" count="0" memberValueDatatype="130" unbalanced="0"/>
    <cacheHierarchy uniqueName="[Append1].[Ipsi Level1_+]" caption="Ipsi Level1_+" attribute="1" defaultMemberUniqueName="[Append1].[Ipsi Level1_+].[All]" allUniqueName="[Append1].[Ipsi Level1_+].[All]" dimensionUniqueName="[Append1]" displayFolder="" count="0" memberValueDatatype="20" unbalanced="0"/>
    <cacheHierarchy uniqueName="[Append1].[Ipsi Level1 Total]" caption="Ipsi Level1 Total" attribute="1" defaultMemberUniqueName="[Append1].[Ipsi Level1 Total].[All]" allUniqueName="[Append1].[Ipsi Level1 Total].[All]" dimensionUniqueName="[Append1]" displayFolder="" count="0" memberValueDatatype="130" unbalanced="0"/>
    <cacheHierarchy uniqueName="[Append1].[Ipsi Level2_+]" caption="Ipsi Level2_+" attribute="1" defaultMemberUniqueName="[Append1].[Ipsi Level2_+].[All]" allUniqueName="[Append1].[Ipsi Level2_+].[All]" dimensionUniqueName="[Append1]" displayFolder="" count="0" memberValueDatatype="20" unbalanced="0"/>
    <cacheHierarchy uniqueName="[Append1].[Ipsi Level2 Total]" caption="Ipsi Level2 Total" attribute="1" defaultMemberUniqueName="[Append1].[Ipsi Level2 Total].[All]" allUniqueName="[Append1].[Ipsi Level2 Total].[All]" dimensionUniqueName="[Append1]" displayFolder="" count="0" memberValueDatatype="130" unbalanced="0"/>
    <cacheHierarchy uniqueName="[Append1].[Ipsi Level3_+]" caption="Ipsi Level3_+" attribute="1" defaultMemberUniqueName="[Append1].[Ipsi Level3_+].[All]" allUniqueName="[Append1].[Ipsi Level3_+].[All]" dimensionUniqueName="[Append1]" displayFolder="" count="0" memberValueDatatype="20" unbalanced="0"/>
    <cacheHierarchy uniqueName="[Append1].[Ipsi Level3 Total]" caption="Ipsi Level3 Total" attribute="1" defaultMemberUniqueName="[Append1].[Ipsi Level3 Total].[All]" allUniqueName="[Append1].[Ipsi Level3 Total].[All]" dimensionUniqueName="[Append1]" displayFolder="" count="0" memberValueDatatype="130" unbalanced="0"/>
    <cacheHierarchy uniqueName="[Append1].[Ipsi Level4_+]" caption="Ipsi Level4_+" attribute="1" defaultMemberUniqueName="[Append1].[Ipsi Level4_+].[All]" allUniqueName="[Append1].[Ipsi Level4_+].[All]" dimensionUniqueName="[Append1]" displayFolder="" count="0" memberValueDatatype="20" unbalanced="0"/>
    <cacheHierarchy uniqueName="[Append1].[Ipsi Level4 Total]" caption="Ipsi Level4 Total" attribute="1" defaultMemberUniqueName="[Append1].[Ipsi Level4 Total].[All]" allUniqueName="[Append1].[Ipsi Level4 Total].[All]" dimensionUniqueName="[Append1]" displayFolder="" count="0" memberValueDatatype="130" unbalanced="0"/>
    <cacheHierarchy uniqueName="[Append1].[Ipsi Level5_+]" caption="Ipsi Level5_+" attribute="1" defaultMemberUniqueName="[Append1].[Ipsi Level5_+].[All]" allUniqueName="[Append1].[Ipsi Level5_+].[All]" dimensionUniqueName="[Append1]" displayFolder="" count="0" memberValueDatatype="20" unbalanced="0"/>
    <cacheHierarchy uniqueName="[Append1].[Ipsi Level5 Total]" caption="Ipsi Level5 Total" attribute="1" defaultMemberUniqueName="[Append1].[Ipsi Level5 Total].[All]" allUniqueName="[Append1].[Ipsi Level5 Total].[All]" dimensionUniqueName="[Append1]" displayFolder="" count="0" memberValueDatatype="130" unbalanced="0"/>
    <cacheHierarchy uniqueName="[Append1].[Ipsi Other_+]" caption="Ipsi Other_+" attribute="1" defaultMemberUniqueName="[Append1].[Ipsi Other_+].[All]" allUniqueName="[Append1].[Ipsi Other_+].[All]" dimensionUniqueName="[Append1]" displayFolder="" count="0" memberValueDatatype="20" unbalanced="0"/>
    <cacheHierarchy uniqueName="[Append1].[Ipsi Other Total]" caption="Ipsi Other Total" attribute="1" defaultMemberUniqueName="[Append1].[Ipsi Other Total].[All]" allUniqueName="[Append1].[Ipsi Other Total].[All]" dimensionUniqueName="[Append1]" displayFolder="" count="0" memberValueDatatype="130" unbalanced="0"/>
    <cacheHierarchy uniqueName="[Append1].[Contra Level1_+]" caption="Contra Level1_+" attribute="1" defaultMemberUniqueName="[Append1].[Contra Level1_+].[All]" allUniqueName="[Append1].[Contra Level1_+].[All]" dimensionUniqueName="[Append1]" displayFolder="" count="0" memberValueDatatype="20" unbalanced="0"/>
    <cacheHierarchy uniqueName="[Append1].[Contra Level1 Total]" caption="Contra Level1 Total" attribute="1" defaultMemberUniqueName="[Append1].[Contra Level1 Total].[All]" allUniqueName="[Append1].[Contra Level1 Total].[All]" dimensionUniqueName="[Append1]" displayFolder="" count="0" memberValueDatatype="20" unbalanced="0"/>
    <cacheHierarchy uniqueName="[Append1].[Contra Level2_+]" caption="Contra Level2_+" attribute="1" defaultMemberUniqueName="[Append1].[Contra Level2_+].[All]" allUniqueName="[Append1].[Contra Level2_+].[All]" dimensionUniqueName="[Append1]" displayFolder="" count="0" memberValueDatatype="20" unbalanced="0"/>
    <cacheHierarchy uniqueName="[Append1].[Contra Level2 Total]" caption="Contra Level2 Total" attribute="1" defaultMemberUniqueName="[Append1].[Contra Level2 Total].[All]" allUniqueName="[Append1].[Contra Level2 Total].[All]" dimensionUniqueName="[Append1]" displayFolder="" count="0" memberValueDatatype="20" unbalanced="0"/>
    <cacheHierarchy uniqueName="[Append1].[Contra Level3_+]" caption="Contra Level3_+" attribute="1" defaultMemberUniqueName="[Append1].[Contra Level3_+].[All]" allUniqueName="[Append1].[Contra Level3_+].[All]" dimensionUniqueName="[Append1]" displayFolder="" count="0" memberValueDatatype="20" unbalanced="0"/>
    <cacheHierarchy uniqueName="[Append1].[Contra Level3 Total]" caption="Contra Level3 Total" attribute="1" defaultMemberUniqueName="[Append1].[Contra Level3 Total].[All]" allUniqueName="[Append1].[Contra Level3 Total].[All]" dimensionUniqueName="[Append1]" displayFolder="" count="0" memberValueDatatype="130" unbalanced="0"/>
    <cacheHierarchy uniqueName="[Append1].[Contra Level4_+]" caption="Contra Level4_+" attribute="1" defaultMemberUniqueName="[Append1].[Contra Level4_+].[All]" allUniqueName="[Append1].[Contra Level4_+].[All]" dimensionUniqueName="[Append1]" displayFolder="" count="0" memberValueDatatype="20" unbalanced="0"/>
    <cacheHierarchy uniqueName="[Append1].[Contra Level4 Total]" caption="Contra Level4 Total" attribute="1" defaultMemberUniqueName="[Append1].[Contra Level4 Total].[All]" allUniqueName="[Append1].[Contra Level4 Total].[All]" dimensionUniqueName="[Append1]" displayFolder="" count="0" memberValueDatatype="130" unbalanced="0"/>
    <cacheHierarchy uniqueName="[Append1].[Contra Level5_+]" caption="Contra Level5_+" attribute="1" defaultMemberUniqueName="[Append1].[Contra Level5_+].[All]" allUniqueName="[Append1].[Contra Level5_+].[All]" dimensionUniqueName="[Append1]" displayFolder="" count="0" memberValueDatatype="130" unbalanced="0"/>
    <cacheHierarchy uniqueName="[Append1].[Contra Level5 Total]" caption="Contra Level5 Total" attribute="1" defaultMemberUniqueName="[Append1].[Contra Level5 Total].[All]" allUniqueName="[Append1].[Contra Level5 Total].[All]" dimensionUniqueName="[Append1]" displayFolder="" count="0" memberValueDatatype="130" unbalanced="0"/>
    <cacheHierarchy uniqueName="[Append1].[Contra Other_+]" caption="Contra Other_+" attribute="1" defaultMemberUniqueName="[Append1].[Contra Other_+].[All]" allUniqueName="[Append1].[Contra Other_+].[All]" dimensionUniqueName="[Append1]" displayFolder="" count="0" memberValueDatatype="20" unbalanced="0"/>
    <cacheHierarchy uniqueName="[Append1].[Contra Other Total]" caption="Contra Other Total" attribute="1" defaultMemberUniqueName="[Append1].[Contra Other Total].[All]" allUniqueName="[Append1].[Contra Other Total].[All]" dimensionUniqueName="[Append1]" displayFolder="" count="0" memberValueDatatype="130" unbalanced="0"/>
    <cacheHierarchy uniqueName="[Append1].[Other Description]" caption="Other Description" attribute="1" defaultMemberUniqueName="[Append1].[Other Description].[All]" allUniqueName="[Append1].[Other Description].[All]" dimensionUniqueName="[Append1]" displayFolder="" count="0" memberValueDatatype="130" unbalanced="0"/>
    <cacheHierarchy uniqueName="[Append1].[Extracapsular Extension]" caption="Extracapsular Extension" attribute="1" defaultMemberUniqueName="[Append1].[Extracapsular Extension].[All]" allUniqueName="[Append1].[Extracapsular Extension].[All]" dimensionUniqueName="[Append1]" displayFolder="" count="0" memberValueDatatype="130" unbalanced="0"/>
    <cacheHierarchy uniqueName="[Append1].[Followup Date]" caption="Followup Date" attribute="1" time="1" defaultMemberUniqueName="[Append1].[Followup Date].[All]" allUniqueName="[Append1].[Followup Date].[All]" dimensionUniqueName="[Append1]" displayFolder="" count="0" memberValueDatatype="7" unbalanced="0"/>
    <cacheHierarchy uniqueName="[Append1].[Followup Status]" caption="Followup Status" attribute="1" defaultMemberUniqueName="[Append1].[Followup Status].[All]" allUniqueName="[Append1].[Followup Status].[All]" dimensionUniqueName="[Append1]" displayFolder="" count="0" memberValueDatatype="130" unbalanced="0"/>
    <cacheHierarchy uniqueName="[Append1].[Date of Death]" caption="Date of Death" attribute="1" time="1" defaultMemberUniqueName="[Append1].[Date of Death].[All]" allUniqueName="[Append1].[Date of Death].[All]" dimensionUniqueName="[Append1]" displayFolder="" count="0" memberValueDatatype="7" unbalanced="0"/>
    <cacheHierarchy uniqueName="[Append1].[Cause of Death]" caption="Cause of Death" attribute="1" defaultMemberUniqueName="[Append1].[Cause of Death].[All]" allUniqueName="[Append1].[Cause of Death].[All]" dimensionUniqueName="[Append1]" displayFolder="" count="0" memberValueDatatype="130" unbalanced="0"/>
    <cacheHierarchy uniqueName="[Append1].[Post RT Treatment]" caption="Post RT Treatment" attribute="1" defaultMemberUniqueName="[Append1].[Post RT Treatment].[All]" allUniqueName="[Append1].[Post RT Treatment].[All]" dimensionUniqueName="[Append1]" displayFolder="" count="0" memberValueDatatype="130" unbalanced="0"/>
    <cacheHierarchy uniqueName="[Append1].[Date of 2nd Primary]" caption="Date of 2nd Primary" attribute="1" time="1" defaultMemberUniqueName="[Append1].[Date of 2nd Primary].[All]" allUniqueName="[Append1].[Date of 2nd Primary].[All]" dimensionUniqueName="[Append1]" displayFolder="" count="0" memberValueDatatype="7" unbalanced="0"/>
    <cacheHierarchy uniqueName="[Append1].[Date of Recurrence]" caption="Date of Recurrence" attribute="1" time="1" defaultMemberUniqueName="[Append1].[Date of Recurrence].[All]" allUniqueName="[Append1].[Date of Recurrence].[All]" dimensionUniqueName="[Append1]" displayFolder="" count="0" memberValueDatatype="7" unbalanced="0"/>
    <cacheHierarchy uniqueName="[Append1].[Location of First Recurrence]" caption="Location of First Recurrence" attribute="1" defaultMemberUniqueName="[Append1].[Location of First Recurrence].[All]" allUniqueName="[Append1].[Location of First Recurrence].[All]" dimensionUniqueName="[Append1]" displayFolder="" count="0" memberValueDatatype="130" unbalanced="0"/>
    <cacheHierarchy uniqueName="[Append1].[Final Status]" caption="Final Status" attribute="1" defaultMemberUniqueName="[Append1].[Final Status].[All]" allUniqueName="[Append1].[Final Status].[All]" dimensionUniqueName="[Append1]" displayFolder="" count="0" memberValueDatatype="130" unbalanced="0"/>
    <cacheHierarchy uniqueName="[Append1].[Ground Truth]" caption="Ground Truth" attribute="1" defaultMemberUniqueName="[Append1].[Ground Truth].[All]" allUniqueName="[Append1].[Ground Truth].[All]" dimensionUniqueName="[Append1]" displayFolder="" count="0" memberValueDatatype="130" unbalanced="0"/>
    <cacheHierarchy uniqueName="[Batch1].[Research Id]" caption="Research Id" attribute="1" defaultMemberUniqueName="[Batch1].[Research Id].[All]" allUniqueName="[Batch1].[Research Id].[All]" dimensionUniqueName="[Batch1]" displayFolder="" count="0" memberValueDatatype="130" unbalanced="0"/>
    <cacheHierarchy uniqueName="[Batch1].[DOB]" caption="DOB" attribute="1" defaultMemberUniqueName="[Batch1].[DOB].[All]" allUniqueName="[Batch1].[DOB].[All]" dimensionUniqueName="[Batch1]" displayFolder="" count="0" memberValueDatatype="20" unbalanced="0"/>
    <cacheHierarchy uniqueName="[Batch1].[Gender]" caption="Gender" attribute="1" defaultMemberUniqueName="[Batch1].[Gender].[All]" allUniqueName="[Batch1].[Gender].[All]" dimensionUniqueName="[Batch1]" displayFolder="" count="0" memberValueDatatype="130" unbalanced="0"/>
    <cacheHierarchy uniqueName="[Batch1].[Weight]" caption="Weight" attribute="1" defaultMemberUniqueName="[Batch1].[Weight].[All]" allUniqueName="[Batch1].[Weight].[All]" dimensionUniqueName="[Batch1]" displayFolder="" count="0" memberValueDatatype="5" unbalanced="0"/>
    <cacheHierarchy uniqueName="[Batch1].[Height]" caption="Height" attribute="1" defaultMemberUniqueName="[Batch1].[Height].[All]" allUniqueName="[Batch1].[Height].[All]" dimensionUniqueName="[Batch1]" displayFolder="" count="0" memberValueDatatype="20" unbalanced="0"/>
    <cacheHierarchy uniqueName="[Batch1].[Race]" caption="Race" attribute="1" defaultMemberUniqueName="[Batch1].[Race].[All]" allUniqueName="[Batch1].[Race].[All]" dimensionUniqueName="[Batch1]" displayFolder="" count="0" memberValueDatatype="130" unbalanced="0"/>
    <cacheHierarchy uniqueName="[Batch1].[Spanish Origin]" caption="Spanish Origin" attribute="1" defaultMemberUniqueName="[Batch1].[Spanish Origin].[All]" allUniqueName="[Batch1].[Spanish Origin].[All]" dimensionUniqueName="[Batch1]" displayFolder="" count="0" memberValueDatatype="130" unbalanced="0"/>
    <cacheHierarchy uniqueName="[Batch1].[Diabetes]" caption="Diabetes" attribute="1" defaultMemberUniqueName="[Batch1].[Diabetes].[All]" allUniqueName="[Batch1].[Diabetes].[All]" dimensionUniqueName="[Batch1]" displayFolder="" count="0" memberValueDatatype="130" unbalanced="0"/>
    <cacheHierarchy uniqueName="[Batch1].[Previous Radiation]" caption="Previous Radiation" attribute="1" defaultMemberUniqueName="[Batch1].[Previous Radiation].[All]" allUniqueName="[Batch1].[Previous Radiation].[All]" dimensionUniqueName="[Batch1]" displayFolder="" count="0" memberValueDatatype="130" unbalanced="0"/>
    <cacheHierarchy uniqueName="[Batch1].[Prior Malignancies]" caption="Prior Malignancies" attribute="1" defaultMemberUniqueName="[Batch1].[Prior Malignancies].[All]" allUniqueName="[Batch1].[Prior Malignancies].[All]" dimensionUniqueName="[Batch1]" displayFolder="" count="0" memberValueDatatype="130" unbalanced="0"/>
    <cacheHierarchy uniqueName="[Batch1].[Drinker]" caption="Drinker" attribute="1" defaultMemberUniqueName="[Batch1].[Drinker].[All]" allUniqueName="[Batch1].[Drinker].[All]" dimensionUniqueName="[Batch1]" displayFolder="" count="0" memberValueDatatype="130" unbalanced="0"/>
    <cacheHierarchy uniqueName="[Batch1].[Smoker]" caption="Smoker" attribute="1" defaultMemberUniqueName="[Batch1].[Smoker].[All]" allUniqueName="[Batch1].[Smoker].[All]" dimensionUniqueName="[Batch1]" displayFolder="" count="0" memberValueDatatype="130" unbalanced="0"/>
    <cacheHierarchy uniqueName="[Batch1].[Chewing Tobacco]" caption="Chewing Tobacco" attribute="1" defaultMemberUniqueName="[Batch1].[Chewing Tobacco].[All]" allUniqueName="[Batch1].[Chewing Tobacco].[All]" dimensionUniqueName="[Batch1]" displayFolder="" count="0" memberValueDatatype="130" unbalanced="0"/>
    <cacheHierarchy uniqueName="[Batch1].[Final T]" caption="Final T" attribute="1" defaultMemberUniqueName="[Batch1].[Final T].[All]" allUniqueName="[Batch1].[Final T].[All]" dimensionUniqueName="[Batch1]" displayFolder="" count="0" memberValueDatatype="130" unbalanced="0"/>
    <cacheHierarchy uniqueName="[Batch1].[Final N]" caption="Final N" attribute="1" defaultMemberUniqueName="[Batch1].[Final N].[All]" allUniqueName="[Batch1].[Final N].[All]" dimensionUniqueName="[Batch1]" displayFolder="" count="0" memberValueDatatype="130" unbalanced="0"/>
    <cacheHierarchy uniqueName="[Batch1].[Final M]" caption="Final M" attribute="1" defaultMemberUniqueName="[Batch1].[Final M].[All]" allUniqueName="[Batch1].[Final M].[All]" dimensionUniqueName="[Batch1]" displayFolder="" count="0" memberValueDatatype="20" unbalanced="0"/>
    <cacheHierarchy uniqueName="[Batch1].[Final Stage]" caption="Final Stage" attribute="1" defaultMemberUniqueName="[Batch1].[Final Stage].[All]" allUniqueName="[Batch1].[Final Stage].[All]" dimensionUniqueName="[Batch1]" displayFolder="" count="0" memberValueDatatype="130" unbalanced="0"/>
    <cacheHierarchy uniqueName="[Batch1].[Final Site]" caption="Final Site" attribute="1" defaultMemberUniqueName="[Batch1].[Final Site].[All]" allUniqueName="[Batch1].[Final Site].[All]" dimensionUniqueName="[Batch1]" displayFolder="" count="0" memberValueDatatype="130" unbalanced="0"/>
    <cacheHierarchy uniqueName="[Batch1].[Biopsy1 Date]" caption="Biopsy1 Date" attribute="1" time="1" defaultMemberUniqueName="[Batch1].[Biopsy1 Date].[All]" allUniqueName="[Batch1].[Biopsy1 Date].[All]" dimensionUniqueName="[Batch1]" displayFolder="" count="0" memberValueDatatype="7" unbalanced="0"/>
    <cacheHierarchy uniqueName="[Batch1].[Biopsy1 Location]" caption="Biopsy1 Location" attribute="1" defaultMemberUniqueName="[Batch1].[Biopsy1 Location].[All]" allUniqueName="[Batch1].[Biopsy1 Location].[All]" dimensionUniqueName="[Batch1]" displayFolder="" count="0" memberValueDatatype="130" unbalanced="0"/>
    <cacheHierarchy uniqueName="[Batch1].[Biopsy2 Date]" caption="Biopsy2 Date" attribute="1" time="1" defaultMemberUniqueName="[Batch1].[Biopsy2 Date].[All]" allUniqueName="[Batch1].[Biopsy2 Date].[All]" dimensionUniqueName="[Batch1]" displayFolder="" count="0" memberValueDatatype="7" unbalanced="0"/>
    <cacheHierarchy uniqueName="[Batch1].[Biopsy2 Location]" caption="Biopsy2 Location" attribute="1" defaultMemberUniqueName="[Batch1].[Biopsy2 Location].[All]" allUniqueName="[Batch1].[Biopsy2 Location].[All]" dimensionUniqueName="[Batch1]" displayFolder="" count="0" memberValueDatatype="130" unbalanced="0"/>
    <cacheHierarchy uniqueName="[Batch1].[Biopsy3 Date]" caption="Biopsy3 Date" attribute="1" time="1" defaultMemberUniqueName="[Batch1].[Biopsy3 Date].[All]" allUniqueName="[Batch1].[Biopsy3 Date].[All]" dimensionUniqueName="[Batch1]" displayFolder="" count="0" memberValueDatatype="7" unbalanced="0"/>
    <cacheHierarchy uniqueName="[Batch1].[Biopsy3 Location]" caption="Biopsy3 Location" attribute="1" defaultMemberUniqueName="[Batch1].[Biopsy3 Location].[All]" allUniqueName="[Batch1].[Biopsy3 Location].[All]" dimensionUniqueName="[Batch1]" displayFolder="" count="0" memberValueDatatype="130" unbalanced="0"/>
    <cacheHierarchy uniqueName="[Batch1].[Biopsy4 Date]" caption="Biopsy4 Date" attribute="1" defaultMemberUniqueName="[Batch1].[Biopsy4 Date].[All]" allUniqueName="[Batch1].[Biopsy4 Date].[All]" dimensionUniqueName="[Batch1]" displayFolder="" count="0" memberValueDatatype="130" unbalanced="0"/>
    <cacheHierarchy uniqueName="[Batch1].[Biopsy4 Location]" caption="Biopsy4 Location" attribute="1" defaultMemberUniqueName="[Batch1].[Biopsy4 Location].[All]" allUniqueName="[Batch1].[Biopsy4 Location].[All]" dimensionUniqueName="[Batch1]" displayFolder="" count="0" memberValueDatatype="130" unbalanced="0"/>
    <cacheHierarchy uniqueName="[Batch1].[Biopsy5 Date]" caption="Biopsy5 Date" attribute="1" defaultMemberUniqueName="[Batch1].[Biopsy5 Date].[All]" allUniqueName="[Batch1].[Biopsy5 Date].[All]" dimensionUniqueName="[Batch1]" displayFolder="" count="0" memberValueDatatype="130" unbalanced="0"/>
    <cacheHierarchy uniqueName="[Batch1].[Biopsy5 Location]" caption="Biopsy5 Location" attribute="1" defaultMemberUniqueName="[Batch1].[Biopsy5 Location].[All]" allUniqueName="[Batch1].[Biopsy5 Location].[All]" dimensionUniqueName="[Batch1]" displayFolder="" count="0" memberValueDatatype="130" unbalanced="0"/>
    <cacheHierarchy uniqueName="[Batch1].[Surgery1 Date]" caption="Surgery1 Date" attribute="1" time="1" defaultMemberUniqueName="[Batch1].[Surgery1 Date].[All]" allUniqueName="[Batch1].[Surgery1 Date].[All]" dimensionUniqueName="[Batch1]" displayFolder="" count="0" memberValueDatatype="7" unbalanced="0"/>
    <cacheHierarchy uniqueName="[Batch1].[Surgery1 Desc]" caption="Surgery1 Desc" attribute="1" defaultMemberUniqueName="[Batch1].[Surgery1 Desc].[All]" allUniqueName="[Batch1].[Surgery1 Desc].[All]" dimensionUniqueName="[Batch1]" displayFolder="" count="0" memberValueDatatype="130" unbalanced="0"/>
    <cacheHierarchy uniqueName="[Batch1].[Surgery1 Primary Resected]" caption="Surgery1 Primary Resected" attribute="1" defaultMemberUniqueName="[Batch1].[Surgery1 Primary Resected].[All]" allUniqueName="[Batch1].[Surgery1 Primary Resected].[All]" dimensionUniqueName="[Batch1]" displayFolder="" count="0" memberValueDatatype="130" unbalanced="0"/>
    <cacheHierarchy uniqueName="[Batch1].[Surgery1 Node Dissection]" caption="Surgery1 Node Dissection" attribute="1" defaultMemberUniqueName="[Batch1].[Surgery1 Node Dissection].[All]" allUniqueName="[Batch1].[Surgery1 Node Dissection].[All]" dimensionUniqueName="[Batch1]" displayFolder="" count="0" memberValueDatatype="130" unbalanced="0"/>
    <cacheHierarchy uniqueName="[Batch1].[Surgery2 Date]" caption="Surgery2 Date" attribute="1" time="1" defaultMemberUniqueName="[Batch1].[Surgery2 Date].[All]" allUniqueName="[Batch1].[Surgery2 Date].[All]" dimensionUniqueName="[Batch1]" displayFolder="" count="0" memberValueDatatype="7" unbalanced="0"/>
    <cacheHierarchy uniqueName="[Batch1].[Surgery2 Desc]" caption="Surgery2 Desc" attribute="1" defaultMemberUniqueName="[Batch1].[Surgery2 Desc].[All]" allUniqueName="[Batch1].[Surgery2 Desc].[All]" dimensionUniqueName="[Batch1]" displayFolder="" count="0" memberValueDatatype="130" unbalanced="0"/>
    <cacheHierarchy uniqueName="[Batch1].[Surgery2 Primary Resected]" caption="Surgery2 Primary Resected" attribute="1" defaultMemberUniqueName="[Batch1].[Surgery2 Primary Resected].[All]" allUniqueName="[Batch1].[Surgery2 Primary Resected].[All]" dimensionUniqueName="[Batch1]" displayFolder="" count="0" memberValueDatatype="130" unbalanced="0"/>
    <cacheHierarchy uniqueName="[Batch1].[Surgery2 Node Dissection]" caption="Surgery2 Node Dissection" attribute="1" defaultMemberUniqueName="[Batch1].[Surgery2 Node Dissection].[All]" allUniqueName="[Batch1].[Surgery2 Node Dissection].[All]" dimensionUniqueName="[Batch1]" displayFolder="" count="0" memberValueDatatype="130" unbalanced="0"/>
    <cacheHierarchy uniqueName="[Batch1].[Rt1 Start Date]" caption="Rt1 Start Date" attribute="1" time="1" defaultMemberUniqueName="[Batch1].[Rt1 Start Date].[All]" allUniqueName="[Batch1].[Rt1 Start Date].[All]" dimensionUniqueName="[Batch1]" displayFolder="" count="0" memberValueDatatype="7" unbalanced="0"/>
    <cacheHierarchy uniqueName="[Batch1].[Rt1 End Date]" caption="Rt1 End Date" attribute="1" time="1" defaultMemberUniqueName="[Batch1].[Rt1 End Date].[All]" allUniqueName="[Batch1].[Rt1 End Date].[All]" dimensionUniqueName="[Batch1]" displayFolder="" count="0" memberValueDatatype="7" unbalanced="0"/>
    <cacheHierarchy uniqueName="[Batch1].[Rt1]" caption="Rt1" attribute="1" defaultMemberUniqueName="[Batch1].[Rt1].[All]" allUniqueName="[Batch1].[Rt1].[All]" dimensionUniqueName="[Batch1]" displayFolder="" count="0" memberValueDatatype="5" unbalanced="0"/>
    <cacheHierarchy uniqueName="[Batch1].[Rt1 Dose per Fraction]" caption="Rt1 Dose per Fraction" attribute="1" defaultMemberUniqueName="[Batch1].[Rt1 Dose per Fraction].[All]" allUniqueName="[Batch1].[Rt1 Dose per Fraction].[All]" dimensionUniqueName="[Batch1]" displayFolder="" count="0" memberValueDatatype="5" unbalanced="0"/>
    <cacheHierarchy uniqueName="[Batch1].[Rt.1 Notes]" caption="Rt.1 Notes" attribute="1" defaultMemberUniqueName="[Batch1].[Rt.1 Notes].[All]" allUniqueName="[Batch1].[Rt.1 Notes].[All]" dimensionUniqueName="[Batch1]" displayFolder="" count="0" memberValueDatatype="130" unbalanced="0"/>
    <cacheHierarchy uniqueName="[Batch1].[Rt2 Start Date]" caption="Rt2 Start Date" attribute="1" defaultMemberUniqueName="[Batch1].[Rt2 Start Date].[All]" allUniqueName="[Batch1].[Rt2 Start Date].[All]" dimensionUniqueName="[Batch1]" displayFolder="" count="0" memberValueDatatype="130" unbalanced="0"/>
    <cacheHierarchy uniqueName="[Batch1].[Rt2 End Date]" caption="Rt2 End Date" attribute="1" defaultMemberUniqueName="[Batch1].[Rt2 End Date].[All]" allUniqueName="[Batch1].[Rt2 End Date].[All]" dimensionUniqueName="[Batch1]" displayFolder="" count="0" memberValueDatatype="130" unbalanced="0"/>
    <cacheHierarchy uniqueName="[Batch1].[Rt2]" caption="Rt2" attribute="1" defaultMemberUniqueName="[Batch1].[Rt2].[All]" allUniqueName="[Batch1].[Rt2].[All]" dimensionUniqueName="[Batch1]" displayFolder="" count="0" memberValueDatatype="130" unbalanced="0"/>
    <cacheHierarchy uniqueName="[Batch1].[Rt2 Dose per Fraction]" caption="Rt2 Dose per Fraction" attribute="1" defaultMemberUniqueName="[Batch1].[Rt2 Dose per Fraction].[All]" allUniqueName="[Batch1].[Rt2 Dose per Fraction].[All]" dimensionUniqueName="[Batch1]" displayFolder="" count="0" memberValueDatatype="130" unbalanced="0"/>
    <cacheHierarchy uniqueName="[Batch1].[Rt.2 Notes]" caption="Rt.2 Notes" attribute="1" defaultMemberUniqueName="[Batch1].[Rt.2 Notes].[All]" allUniqueName="[Batch1].[Rt.2 Notes].[All]" dimensionUniqueName="[Batch1]" displayFolder="" count="0" memberValueDatatype="130" unbalanced="0"/>
    <cacheHierarchy uniqueName="[Batch1].[Rt3 Start Date]" caption="Rt3 Start Date" attribute="1" defaultMemberUniqueName="[Batch1].[Rt3 Start Date].[All]" allUniqueName="[Batch1].[Rt3 Start Date].[All]" dimensionUniqueName="[Batch1]" displayFolder="" count="0" memberValueDatatype="130" unbalanced="0"/>
    <cacheHierarchy uniqueName="[Batch1].[Rt3 End Date]" caption="Rt3 End Date" attribute="1" defaultMemberUniqueName="[Batch1].[Rt3 End Date].[All]" allUniqueName="[Batch1].[Rt3 End Date].[All]" dimensionUniqueName="[Batch1]" displayFolder="" count="0" memberValueDatatype="130" unbalanced="0"/>
    <cacheHierarchy uniqueName="[Batch1].[Rt3]" caption="Rt3" attribute="1" defaultMemberUniqueName="[Batch1].[Rt3].[All]" allUniqueName="[Batch1].[Rt3].[All]" dimensionUniqueName="[Batch1]" displayFolder="" count="0" memberValueDatatype="130" unbalanced="0"/>
    <cacheHierarchy uniqueName="[Batch1].[Rt3 Dose per Fraction]" caption="Rt3 Dose per Fraction" attribute="1" defaultMemberUniqueName="[Batch1].[Rt3 Dose per Fraction].[All]" allUniqueName="[Batch1].[Rt3 Dose per Fraction].[All]" dimensionUniqueName="[Batch1]" displayFolder="" count="0" memberValueDatatype="130" unbalanced="0"/>
    <cacheHierarchy uniqueName="[Batch1].[Rt.3 Notes]" caption="Rt.3 Notes" attribute="1" defaultMemberUniqueName="[Batch1].[Rt.3 Notes].[All]" allUniqueName="[Batch1].[Rt.3 Notes].[All]" dimensionUniqueName="[Batch1]" displayFolder="" count="0" memberValueDatatype="130" unbalanced="0"/>
    <cacheHierarchy uniqueName="[Batch1].[Chemo1 Start Date]" caption="Chemo1 Start Date" attribute="1" time="1" defaultMemberUniqueName="[Batch1].[Chemo1 Start Date].[All]" allUniqueName="[Batch1].[Chemo1 Start Date].[All]" dimensionUniqueName="[Batch1]" displayFolder="" count="0" memberValueDatatype="7" unbalanced="0"/>
    <cacheHierarchy uniqueName="[Batch1].[Chemo1 End Date]" caption="Chemo1 End Date" attribute="1" time="1" defaultMemberUniqueName="[Batch1].[Chemo1 End Date].[All]" allUniqueName="[Batch1].[Chemo1 End Date].[All]" dimensionUniqueName="[Batch1]" displayFolder="" count="0" memberValueDatatype="7" unbalanced="0"/>
    <cacheHierarchy uniqueName="[Batch1].[Chemo1 drug1]" caption="Chemo1 drug1" attribute="1" defaultMemberUniqueName="[Batch1].[Chemo1 drug1].[All]" allUniqueName="[Batch1].[Chemo1 drug1].[All]" dimensionUniqueName="[Batch1]" displayFolder="" count="0" memberValueDatatype="130" unbalanced="0"/>
    <cacheHierarchy uniqueName="[Batch1].[Chemo1 drug2]" caption="Chemo1 drug2" attribute="1" defaultMemberUniqueName="[Batch1].[Chemo1 drug2].[All]" allUniqueName="[Batch1].[Chemo1 drug2].[All]" dimensionUniqueName="[Batch1]" displayFolder="" count="0" memberValueDatatype="130" unbalanced="0"/>
    <cacheHierarchy uniqueName="[Batch1].[Chemo1 drug3]" caption="Chemo1 drug3" attribute="1" defaultMemberUniqueName="[Batch1].[Chemo1 drug3].[All]" allUniqueName="[Batch1].[Chemo1 drug3].[All]" dimensionUniqueName="[Batch1]" displayFolder="" count="0" memberValueDatatype="130" unbalanced="0"/>
    <cacheHierarchy uniqueName="[Batch1].[Chemo2 Start Date]" caption="Chemo2 Start Date" attribute="1" time="1" defaultMemberUniqueName="[Batch1].[Chemo2 Start Date].[All]" allUniqueName="[Batch1].[Chemo2 Start Date].[All]" dimensionUniqueName="[Batch1]" displayFolder="" count="0" memberValueDatatype="7" unbalanced="0"/>
    <cacheHierarchy uniqueName="[Batch1].[Chemo2 End Date]" caption="Chemo2 End Date" attribute="1" time="1" defaultMemberUniqueName="[Batch1].[Chemo2 End Date].[All]" allUniqueName="[Batch1].[Chemo2 End Date].[All]" dimensionUniqueName="[Batch1]" displayFolder="" count="0" memberValueDatatype="7" unbalanced="0"/>
    <cacheHierarchy uniqueName="[Batch1].[Chemo2 drug1]" caption="Chemo2 drug1" attribute="1" defaultMemberUniqueName="[Batch1].[Chemo2 drug1].[All]" allUniqueName="[Batch1].[Chemo2 drug1].[All]" dimensionUniqueName="[Batch1]" displayFolder="" count="0" memberValueDatatype="130" unbalanced="0"/>
    <cacheHierarchy uniqueName="[Batch1].[Chemo2 drug2]" caption="Chemo2 drug2" attribute="1" defaultMemberUniqueName="[Batch1].[Chemo2 drug2].[All]" allUniqueName="[Batch1].[Chemo2 drug2].[All]" dimensionUniqueName="[Batch1]" displayFolder="" count="0" memberValueDatatype="130" unbalanced="0"/>
    <cacheHierarchy uniqueName="[Batch1].[Chemo2 drug3]" caption="Chemo2 drug3" attribute="1" defaultMemberUniqueName="[Batch1].[Chemo2 drug3].[All]" allUniqueName="[Batch1].[Chemo2 drug3].[All]" dimensionUniqueName="[Batch1]" displayFolder="" count="0" memberValueDatatype="130" unbalanced="0"/>
    <cacheHierarchy uniqueName="[Batch1].[Chemo3 Start Date]" caption="Chemo3 Start Date" attribute="1" defaultMemberUniqueName="[Batch1].[Chemo3 Start Date].[All]" allUniqueName="[Batch1].[Chemo3 Start Date].[All]" dimensionUniqueName="[Batch1]" displayFolder="" count="0" memberValueDatatype="130" unbalanced="0"/>
    <cacheHierarchy uniqueName="[Batch1].[Chemo3 End Date]" caption="Chemo3 End Date" attribute="1" defaultMemberUniqueName="[Batch1].[Chemo3 End Date].[All]" allUniqueName="[Batch1].[Chemo3 End Date].[All]" dimensionUniqueName="[Batch1]" displayFolder="" count="0" memberValueDatatype="130" unbalanced="0"/>
    <cacheHierarchy uniqueName="[Batch1].[Chemo3 drug1]" caption="Chemo3 drug1" attribute="1" defaultMemberUniqueName="[Batch1].[Chemo3 drug1].[All]" allUniqueName="[Batch1].[Chemo3 drug1].[All]" dimensionUniqueName="[Batch1]" displayFolder="" count="0" memberValueDatatype="130" unbalanced="0"/>
    <cacheHierarchy uniqueName="[Batch1].[Chemo3 drug2]" caption="Chemo3 drug2" attribute="1" defaultMemberUniqueName="[Batch1].[Chemo3 drug2].[All]" allUniqueName="[Batch1].[Chemo3 drug2].[All]" dimensionUniqueName="[Batch1]" displayFolder="" count="0" memberValueDatatype="130" unbalanced="0"/>
    <cacheHierarchy uniqueName="[Batch1].[Chemo3 drug3]" caption="Chemo3 drug3" attribute="1" defaultMemberUniqueName="[Batch1].[Chemo3 drug3].[All]" allUniqueName="[Batch1].[Chemo3 drug3].[All]" dimensionUniqueName="[Batch1]" displayFolder="" count="0" memberValueDatatype="130" unbalanced="0"/>
    <cacheHierarchy uniqueName="[Batch1].[Primary Diff]" caption="Primary Diff" attribute="1" defaultMemberUniqueName="[Batch1].[Primary Diff].[All]" allUniqueName="[Batch1].[Primary Diff].[All]" dimensionUniqueName="[Batch1]" displayFolder="" count="0" memberValueDatatype="130" unbalanced="0"/>
    <cacheHierarchy uniqueName="[Batch1].[Primary Ivi]" caption="Primary Ivi" attribute="1" defaultMemberUniqueName="[Batch1].[Primary Ivi].[All]" allUniqueName="[Batch1].[Primary Ivi].[All]" dimensionUniqueName="[Batch1]" displayFolder="" count="0" memberValueDatatype="130" unbalanced="0"/>
    <cacheHierarchy uniqueName="[Batch1].[Primary Pni]" caption="Primary Pni" attribute="1" defaultMemberUniqueName="[Batch1].[Primary Pni].[All]" allUniqueName="[Batch1].[Primary Pni].[All]" dimensionUniqueName="[Batch1]" displayFolder="" count="0" memberValueDatatype="130" unbalanced="0"/>
    <cacheHierarchy uniqueName="[Batch1].[Primary Margins]" caption="Primary Margins" attribute="1" defaultMemberUniqueName="[Batch1].[Primary Margins].[All]" allUniqueName="[Batch1].[Primary Margins].[All]" dimensionUniqueName="[Batch1]" displayFolder="" count="0" memberValueDatatype="130" unbalanced="0"/>
    <cacheHierarchy uniqueName="[Batch1].[Ipsi Level1_+]" caption="Ipsi Level1_+" attribute="1" defaultMemberUniqueName="[Batch1].[Ipsi Level1_+].[All]" allUniqueName="[Batch1].[Ipsi Level1_+].[All]" dimensionUniqueName="[Batch1]" displayFolder="" count="0" memberValueDatatype="20" unbalanced="0"/>
    <cacheHierarchy uniqueName="[Batch1].[Ipsi Level1 Total]" caption="Ipsi Level1 Total" attribute="1" defaultMemberUniqueName="[Batch1].[Ipsi Level1 Total].[All]" allUniqueName="[Batch1].[Ipsi Level1 Total].[All]" dimensionUniqueName="[Batch1]" displayFolder="" count="0" memberValueDatatype="130" unbalanced="0"/>
    <cacheHierarchy uniqueName="[Batch1].[Ipsi Level2_+]" caption="Ipsi Level2_+" attribute="1" defaultMemberUniqueName="[Batch1].[Ipsi Level2_+].[All]" allUniqueName="[Batch1].[Ipsi Level2_+].[All]" dimensionUniqueName="[Batch1]" displayFolder="" count="0" memberValueDatatype="20" unbalanced="0"/>
    <cacheHierarchy uniqueName="[Batch1].[Ipsi Level2 Total]" caption="Ipsi Level2 Total" attribute="1" defaultMemberUniqueName="[Batch1].[Ipsi Level2 Total].[All]" allUniqueName="[Batch1].[Ipsi Level2 Total].[All]" dimensionUniqueName="[Batch1]" displayFolder="" count="0" memberValueDatatype="130" unbalanced="0"/>
    <cacheHierarchy uniqueName="[Batch1].[Ipsi Level3_+]" caption="Ipsi Level3_+" attribute="1" defaultMemberUniqueName="[Batch1].[Ipsi Level3_+].[All]" allUniqueName="[Batch1].[Ipsi Level3_+].[All]" dimensionUniqueName="[Batch1]" displayFolder="" count="0" memberValueDatatype="20" unbalanced="0"/>
    <cacheHierarchy uniqueName="[Batch1].[Ipsi Level3 Total]" caption="Ipsi Level3 Total" attribute="1" defaultMemberUniqueName="[Batch1].[Ipsi Level3 Total].[All]" allUniqueName="[Batch1].[Ipsi Level3 Total].[All]" dimensionUniqueName="[Batch1]" displayFolder="" count="0" memberValueDatatype="130" unbalanced="0"/>
    <cacheHierarchy uniqueName="[Batch1].[Ipsi Level4_+]" caption="Ipsi Level4_+" attribute="1" defaultMemberUniqueName="[Batch1].[Ipsi Level4_+].[All]" allUniqueName="[Batch1].[Ipsi Level4_+].[All]" dimensionUniqueName="[Batch1]" displayFolder="" count="0" memberValueDatatype="20" unbalanced="0"/>
    <cacheHierarchy uniqueName="[Batch1].[Ipsi Level4 Total]" caption="Ipsi Level4 Total" attribute="1" defaultMemberUniqueName="[Batch1].[Ipsi Level4 Total].[All]" allUniqueName="[Batch1].[Ipsi Level4 Total].[All]" dimensionUniqueName="[Batch1]" displayFolder="" count="0" memberValueDatatype="130" unbalanced="0"/>
    <cacheHierarchy uniqueName="[Batch1].[Ipsi Level5_+]" caption="Ipsi Level5_+" attribute="1" defaultMemberUniqueName="[Batch1].[Ipsi Level5_+].[All]" allUniqueName="[Batch1].[Ipsi Level5_+].[All]" dimensionUniqueName="[Batch1]" displayFolder="" count="0" memberValueDatatype="20" unbalanced="0"/>
    <cacheHierarchy uniqueName="[Batch1].[Ipsi Level5 Total]" caption="Ipsi Level5 Total" attribute="1" defaultMemberUniqueName="[Batch1].[Ipsi Level5 Total].[All]" allUniqueName="[Batch1].[Ipsi Level5 Total].[All]" dimensionUniqueName="[Batch1]" displayFolder="" count="0" memberValueDatatype="130" unbalanced="0"/>
    <cacheHierarchy uniqueName="[Batch1].[Ipsi Other_+]" caption="Ipsi Other_+" attribute="1" defaultMemberUniqueName="[Batch1].[Ipsi Other_+].[All]" allUniqueName="[Batch1].[Ipsi Other_+].[All]" dimensionUniqueName="[Batch1]" displayFolder="" count="0" memberValueDatatype="20" unbalanced="0"/>
    <cacheHierarchy uniqueName="[Batch1].[Ipsi Other Total]" caption="Ipsi Other Total" attribute="1" defaultMemberUniqueName="[Batch1].[Ipsi Other Total].[All]" allUniqueName="[Batch1].[Ipsi Other Total].[All]" dimensionUniqueName="[Batch1]" displayFolder="" count="0" memberValueDatatype="130" unbalanced="0"/>
    <cacheHierarchy uniqueName="[Batch1].[Contra Level1_+]" caption="Contra Level1_+" attribute="1" defaultMemberUniqueName="[Batch1].[Contra Level1_+].[All]" allUniqueName="[Batch1].[Contra Level1_+].[All]" dimensionUniqueName="[Batch1]" displayFolder="" count="0" memberValueDatatype="20" unbalanced="0"/>
    <cacheHierarchy uniqueName="[Batch1].[Contra Level1 Total]" caption="Contra Level1 Total" attribute="1" defaultMemberUniqueName="[Batch1].[Contra Level1 Total].[All]" allUniqueName="[Batch1].[Contra Level1 Total].[All]" dimensionUniqueName="[Batch1]" displayFolder="" count="0" memberValueDatatype="20" unbalanced="0"/>
    <cacheHierarchy uniqueName="[Batch1].[Contra Level2_+]" caption="Contra Level2_+" attribute="1" defaultMemberUniqueName="[Batch1].[Contra Level2_+].[All]" allUniqueName="[Batch1].[Contra Level2_+].[All]" dimensionUniqueName="[Batch1]" displayFolder="" count="0" memberValueDatatype="20" unbalanced="0"/>
    <cacheHierarchy uniqueName="[Batch1].[Contra Level2 Total]" caption="Contra Level2 Total" attribute="1" defaultMemberUniqueName="[Batch1].[Contra Level2 Total].[All]" allUniqueName="[Batch1].[Contra Level2 Total].[All]" dimensionUniqueName="[Batch1]" displayFolder="" count="0" memberValueDatatype="20" unbalanced="0"/>
    <cacheHierarchy uniqueName="[Batch1].[Contra Level3_+]" caption="Contra Level3_+" attribute="1" defaultMemberUniqueName="[Batch1].[Contra Level3_+].[All]" allUniqueName="[Batch1].[Contra Level3_+].[All]" dimensionUniqueName="[Batch1]" displayFolder="" count="0" memberValueDatatype="20" unbalanced="0"/>
    <cacheHierarchy uniqueName="[Batch1].[Contra Level3 Total]" caption="Contra Level3 Total" attribute="1" defaultMemberUniqueName="[Batch1].[Contra Level3 Total].[All]" allUniqueName="[Batch1].[Contra Level3 Total].[All]" dimensionUniqueName="[Batch1]" displayFolder="" count="0" memberValueDatatype="130" unbalanced="0"/>
    <cacheHierarchy uniqueName="[Batch1].[Contra Level4_+]" caption="Contra Level4_+" attribute="1" defaultMemberUniqueName="[Batch1].[Contra Level4_+].[All]" allUniqueName="[Batch1].[Contra Level4_+].[All]" dimensionUniqueName="[Batch1]" displayFolder="" count="0" memberValueDatatype="20" unbalanced="0"/>
    <cacheHierarchy uniqueName="[Batch1].[Contra Level4 Total]" caption="Contra Level4 Total" attribute="1" defaultMemberUniqueName="[Batch1].[Contra Level4 Total].[All]" allUniqueName="[Batch1].[Contra Level4 Total].[All]" dimensionUniqueName="[Batch1]" displayFolder="" count="0" memberValueDatatype="130" unbalanced="0"/>
    <cacheHierarchy uniqueName="[Batch1].[Contra Level5_+]" caption="Contra Level5_+" attribute="1" defaultMemberUniqueName="[Batch1].[Contra Level5_+].[All]" allUniqueName="[Batch1].[Contra Level5_+].[All]" dimensionUniqueName="[Batch1]" displayFolder="" count="0" memberValueDatatype="130" unbalanced="0"/>
    <cacheHierarchy uniqueName="[Batch1].[Contra Level5 Total]" caption="Contra Level5 Total" attribute="1" defaultMemberUniqueName="[Batch1].[Contra Level5 Total].[All]" allUniqueName="[Batch1].[Contra Level5 Total].[All]" dimensionUniqueName="[Batch1]" displayFolder="" count="0" memberValueDatatype="130" unbalanced="0"/>
    <cacheHierarchy uniqueName="[Batch1].[Contra Other_+]" caption="Contra Other_+" attribute="1" defaultMemberUniqueName="[Batch1].[Contra Other_+].[All]" allUniqueName="[Batch1].[Contra Other_+].[All]" dimensionUniqueName="[Batch1]" displayFolder="" count="0" memberValueDatatype="20" unbalanced="0"/>
    <cacheHierarchy uniqueName="[Batch1].[Contra Other Total]" caption="Contra Other Total" attribute="1" defaultMemberUniqueName="[Batch1].[Contra Other Total].[All]" allUniqueName="[Batch1].[Contra Other Total].[All]" dimensionUniqueName="[Batch1]" displayFolder="" count="0" memberValueDatatype="130" unbalanced="0"/>
    <cacheHierarchy uniqueName="[Batch1].[Other Description]" caption="Other Description" attribute="1" defaultMemberUniqueName="[Batch1].[Other Description].[All]" allUniqueName="[Batch1].[Other Description].[All]" dimensionUniqueName="[Batch1]" displayFolder="" count="0" memberValueDatatype="130" unbalanced="0"/>
    <cacheHierarchy uniqueName="[Batch1].[Extracapsular Extension]" caption="Extracapsular Extension" attribute="1" defaultMemberUniqueName="[Batch1].[Extracapsular Extension].[All]" allUniqueName="[Batch1].[Extracapsular Extension].[All]" dimensionUniqueName="[Batch1]" displayFolder="" count="0" memberValueDatatype="130" unbalanced="0"/>
    <cacheHierarchy uniqueName="[Batch1].[Followup Date]" caption="Followup Date" attribute="1" time="1" defaultMemberUniqueName="[Batch1].[Followup Date].[All]" allUniqueName="[Batch1].[Followup Date].[All]" dimensionUniqueName="[Batch1]" displayFolder="" count="0" memberValueDatatype="7" unbalanced="0"/>
    <cacheHierarchy uniqueName="[Batch1].[Followup Status]" caption="Followup Status" attribute="1" defaultMemberUniqueName="[Batch1].[Followup Status].[All]" allUniqueName="[Batch1].[Followup Status].[All]" dimensionUniqueName="[Batch1]" displayFolder="" count="0" memberValueDatatype="130" unbalanced="0"/>
    <cacheHierarchy uniqueName="[Batch1].[Date of Death]" caption="Date of Death" attribute="1" time="1" defaultMemberUniqueName="[Batch1].[Date of Death].[All]" allUniqueName="[Batch1].[Date of Death].[All]" dimensionUniqueName="[Batch1]" displayFolder="" count="0" memberValueDatatype="7" unbalanced="0"/>
    <cacheHierarchy uniqueName="[Batch1].[Cause of Death]" caption="Cause of Death" attribute="1" defaultMemberUniqueName="[Batch1].[Cause of Death].[All]" allUniqueName="[Batch1].[Cause of Death].[All]" dimensionUniqueName="[Batch1]" displayFolder="" count="0" memberValueDatatype="130" unbalanced="0"/>
    <cacheHierarchy uniqueName="[Batch1].[Post RT Treatment]" caption="Post RT Treatment" attribute="1" defaultMemberUniqueName="[Batch1].[Post RT Treatment].[All]" allUniqueName="[Batch1].[Post RT Treatment].[All]" dimensionUniqueName="[Batch1]" displayFolder="" count="0" memberValueDatatype="130" unbalanced="0"/>
    <cacheHierarchy uniqueName="[Batch1].[Date of 2nd Primary]" caption="Date of 2nd Primary" attribute="1" time="1" defaultMemberUniqueName="[Batch1].[Date of 2nd Primary].[All]" allUniqueName="[Batch1].[Date of 2nd Primary].[All]" dimensionUniqueName="[Batch1]" displayFolder="" count="0" memberValueDatatype="7" unbalanced="0"/>
    <cacheHierarchy uniqueName="[Batch1].[Date of Recurrence]" caption="Date of Recurrence" attribute="1" time="1" defaultMemberUniqueName="[Batch1].[Date of Recurrence].[All]" allUniqueName="[Batch1].[Date of Recurrence].[All]" dimensionUniqueName="[Batch1]" displayFolder="" count="0" memberValueDatatype="7" unbalanced="0"/>
    <cacheHierarchy uniqueName="[Batch1].[Location of First Recurrence]" caption="Location of First Recurrence" attribute="1" defaultMemberUniqueName="[Batch1].[Location of First Recurrence].[All]" allUniqueName="[Batch1].[Location of First Recurrence].[All]" dimensionUniqueName="[Batch1]" displayFolder="" count="0" memberValueDatatype="130" unbalanced="0"/>
    <cacheHierarchy uniqueName="[Batch1].[Ground Truth]" caption="Ground Truth" attribute="1" defaultMemberUniqueName="[Batch1].[Ground Truth].[All]" allUniqueName="[Batch1].[Ground Truth].[All]" dimensionUniqueName="[Batch1]" displayFolder="" count="0" memberValueDatatype="130" unbalanced="0"/>
    <cacheHierarchy uniqueName="[Batch2].[Research Id]" caption="Research Id" attribute="1" defaultMemberUniqueName="[Batch2].[Research Id].[All]" allUniqueName="[Batch2].[Research Id].[All]" dimensionUniqueName="[Batch2]" displayFolder="" count="0" memberValueDatatype="130" unbalanced="0"/>
    <cacheHierarchy uniqueName="[Batch2].[DOB]" caption="DOB" attribute="1" defaultMemberUniqueName="[Batch2].[DOB].[All]" allUniqueName="[Batch2].[DOB].[All]" dimensionUniqueName="[Batch2]" displayFolder="" count="0" memberValueDatatype="20" unbalanced="0"/>
    <cacheHierarchy uniqueName="[Batch2].[Gender]" caption="Gender" attribute="1" defaultMemberUniqueName="[Batch2].[Gender].[All]" allUniqueName="[Batch2].[Gender].[All]" dimensionUniqueName="[Batch2]" displayFolder="" count="0" memberValueDatatype="130" unbalanced="0"/>
    <cacheHierarchy uniqueName="[Batch2].[Weight]" caption="Weight" attribute="1" defaultMemberUniqueName="[Batch2].[Weight].[All]" allUniqueName="[Batch2].[Weight].[All]" dimensionUniqueName="[Batch2]" displayFolder="" count="0" memberValueDatatype="5" unbalanced="0"/>
    <cacheHierarchy uniqueName="[Batch2].[Height]" caption="Height" attribute="1" defaultMemberUniqueName="[Batch2].[Height].[All]" allUniqueName="[Batch2].[Height].[All]" dimensionUniqueName="[Batch2]" displayFolder="" count="0" memberValueDatatype="5" unbalanced="0"/>
    <cacheHierarchy uniqueName="[Batch2].[Race]" caption="Race" attribute="1" defaultMemberUniqueName="[Batch2].[Race].[All]" allUniqueName="[Batch2].[Race].[All]" dimensionUniqueName="[Batch2]" displayFolder="" count="0" memberValueDatatype="130" unbalanced="0"/>
    <cacheHierarchy uniqueName="[Batch2].[Spanish Origin]" caption="Spanish Origin" attribute="1" defaultMemberUniqueName="[Batch2].[Spanish Origin].[All]" allUniqueName="[Batch2].[Spanish Origin].[All]" dimensionUniqueName="[Batch2]" displayFolder="" count="0" memberValueDatatype="130" unbalanced="0"/>
    <cacheHierarchy uniqueName="[Batch2].[Diabetes]" caption="Diabetes" attribute="1" defaultMemberUniqueName="[Batch2].[Diabetes].[All]" allUniqueName="[Batch2].[Diabetes].[All]" dimensionUniqueName="[Batch2]" displayFolder="" count="0" memberValueDatatype="130" unbalanced="0"/>
    <cacheHierarchy uniqueName="[Batch2].[Previous Radiation]" caption="Previous Radiation" attribute="1" defaultMemberUniqueName="[Batch2].[Previous Radiation].[All]" allUniqueName="[Batch2].[Previous Radiation].[All]" dimensionUniqueName="[Batch2]" displayFolder="" count="0" memberValueDatatype="130" unbalanced="0"/>
    <cacheHierarchy uniqueName="[Batch2].[Prior Malignancies]" caption="Prior Malignancies" attribute="1" defaultMemberUniqueName="[Batch2].[Prior Malignancies].[All]" allUniqueName="[Batch2].[Prior Malignancies].[All]" dimensionUniqueName="[Batch2]" displayFolder="" count="0" memberValueDatatype="130" unbalanced="0"/>
    <cacheHierarchy uniqueName="[Batch2].[Drinker]" caption="Drinker" attribute="1" defaultMemberUniqueName="[Batch2].[Drinker].[All]" allUniqueName="[Batch2].[Drinker].[All]" dimensionUniqueName="[Batch2]" displayFolder="" count="0" memberValueDatatype="130" unbalanced="0"/>
    <cacheHierarchy uniqueName="[Batch2].[Smoker]" caption="Smoker" attribute="1" defaultMemberUniqueName="[Batch2].[Smoker].[All]" allUniqueName="[Batch2].[Smoker].[All]" dimensionUniqueName="[Batch2]" displayFolder="" count="0" memberValueDatatype="130" unbalanced="0"/>
    <cacheHierarchy uniqueName="[Batch2].[Chewing Tobacco]" caption="Chewing Tobacco" attribute="1" defaultMemberUniqueName="[Batch2].[Chewing Tobacco].[All]" allUniqueName="[Batch2].[Chewing Tobacco].[All]" dimensionUniqueName="[Batch2]" displayFolder="" count="0" memberValueDatatype="130" unbalanced="0"/>
    <cacheHierarchy uniqueName="[Batch2].[Final T]" caption="Final T" attribute="1" defaultMemberUniqueName="[Batch2].[Final T].[All]" allUniqueName="[Batch2].[Final T].[All]" dimensionUniqueName="[Batch2]" displayFolder="" count="0" memberValueDatatype="130" unbalanced="0"/>
    <cacheHierarchy uniqueName="[Batch2].[Final N]" caption="Final N" attribute="1" defaultMemberUniqueName="[Batch2].[Final N].[All]" allUniqueName="[Batch2].[Final N].[All]" dimensionUniqueName="[Batch2]" displayFolder="" count="0" memberValueDatatype="130" unbalanced="0"/>
    <cacheHierarchy uniqueName="[Batch2].[Final M]" caption="Final M" attribute="1" defaultMemberUniqueName="[Batch2].[Final M].[All]" allUniqueName="[Batch2].[Final M].[All]" dimensionUniqueName="[Batch2]" displayFolder="" count="0" memberValueDatatype="130" unbalanced="0"/>
    <cacheHierarchy uniqueName="[Batch2].[Final Stage]" caption="Final Stage" attribute="1" defaultMemberUniqueName="[Batch2].[Final Stage].[All]" allUniqueName="[Batch2].[Final Stage].[All]" dimensionUniqueName="[Batch2]" displayFolder="" count="0" memberValueDatatype="130" unbalanced="0"/>
    <cacheHierarchy uniqueName="[Batch2].[Final Site]" caption="Final Site" attribute="1" defaultMemberUniqueName="[Batch2].[Final Site].[All]" allUniqueName="[Batch2].[Final Site].[All]" dimensionUniqueName="[Batch2]" displayFolder="" count="0" memberValueDatatype="130" unbalanced="0"/>
    <cacheHierarchy uniqueName="[Batch2].[Biopsy1 Date]" caption="Biopsy1 Date" attribute="1" time="1" defaultMemberUniqueName="[Batch2].[Biopsy1 Date].[All]" allUniqueName="[Batch2].[Biopsy1 Date].[All]" dimensionUniqueName="[Batch2]" displayFolder="" count="0" memberValueDatatype="7" unbalanced="0"/>
    <cacheHierarchy uniqueName="[Batch2].[Biopsy1 Location]" caption="Biopsy1 Location" attribute="1" defaultMemberUniqueName="[Batch2].[Biopsy1 Location].[All]" allUniqueName="[Batch2].[Biopsy1 Location].[All]" dimensionUniqueName="[Batch2]" displayFolder="" count="0" memberValueDatatype="130" unbalanced="0"/>
    <cacheHierarchy uniqueName="[Batch2].[Biopsy2 Date]" caption="Biopsy2 Date" attribute="1" time="1" defaultMemberUniqueName="[Batch2].[Biopsy2 Date].[All]" allUniqueName="[Batch2].[Biopsy2 Date].[All]" dimensionUniqueName="[Batch2]" displayFolder="" count="0" memberValueDatatype="7" unbalanced="0"/>
    <cacheHierarchy uniqueName="[Batch2].[Biopsy2 Location]" caption="Biopsy2 Location" attribute="1" defaultMemberUniqueName="[Batch2].[Biopsy2 Location].[All]" allUniqueName="[Batch2].[Biopsy2 Location].[All]" dimensionUniqueName="[Batch2]" displayFolder="" count="0" memberValueDatatype="130" unbalanced="0"/>
    <cacheHierarchy uniqueName="[Batch2].[Biopsy3 Date]" caption="Biopsy3 Date" attribute="1" time="1" defaultMemberUniqueName="[Batch2].[Biopsy3 Date].[All]" allUniqueName="[Batch2].[Biopsy3 Date].[All]" dimensionUniqueName="[Batch2]" displayFolder="" count="0" memberValueDatatype="7" unbalanced="0"/>
    <cacheHierarchy uniqueName="[Batch2].[Biopsy3 Location]" caption="Biopsy3 Location" attribute="1" defaultMemberUniqueName="[Batch2].[Biopsy3 Location].[All]" allUniqueName="[Batch2].[Biopsy3 Location].[All]" dimensionUniqueName="[Batch2]" displayFolder="" count="0" memberValueDatatype="130" unbalanced="0"/>
    <cacheHierarchy uniqueName="[Batch2].[Biopsy4 Date]" caption="Biopsy4 Date" attribute="1" time="1" defaultMemberUniqueName="[Batch2].[Biopsy4 Date].[All]" allUniqueName="[Batch2].[Biopsy4 Date].[All]" dimensionUniqueName="[Batch2]" displayFolder="" count="0" memberValueDatatype="7" unbalanced="0"/>
    <cacheHierarchy uniqueName="[Batch2].[Biopsy4 Location]" caption="Biopsy4 Location" attribute="1" defaultMemberUniqueName="[Batch2].[Biopsy4 Location].[All]" allUniqueName="[Batch2].[Biopsy4 Location].[All]" dimensionUniqueName="[Batch2]" displayFolder="" count="0" memberValueDatatype="130" unbalanced="0"/>
    <cacheHierarchy uniqueName="[Batch2].[Biopsy5 Date]" caption="Biopsy5 Date" attribute="1" time="1" defaultMemberUniqueName="[Batch2].[Biopsy5 Date].[All]" allUniqueName="[Batch2].[Biopsy5 Date].[All]" dimensionUniqueName="[Batch2]" displayFolder="" count="0" memberValueDatatype="7" unbalanced="0"/>
    <cacheHierarchy uniqueName="[Batch2].[Biopsy5 Location]" caption="Biopsy5 Location" attribute="1" defaultMemberUniqueName="[Batch2].[Biopsy5 Location].[All]" allUniqueName="[Batch2].[Biopsy5 Location].[All]" dimensionUniqueName="[Batch2]" displayFolder="" count="0" memberValueDatatype="130" unbalanced="0"/>
    <cacheHierarchy uniqueName="[Batch2].[Surgery1 Date]" caption="Surgery1 Date" attribute="1" time="1" defaultMemberUniqueName="[Batch2].[Surgery1 Date].[All]" allUniqueName="[Batch2].[Surgery1 Date].[All]" dimensionUniqueName="[Batch2]" displayFolder="" count="0" memberValueDatatype="7" unbalanced="0"/>
    <cacheHierarchy uniqueName="[Batch2].[Surgery1 Desc]" caption="Surgery1 Desc" attribute="1" defaultMemberUniqueName="[Batch2].[Surgery1 Desc].[All]" allUniqueName="[Batch2].[Surgery1 Desc].[All]" dimensionUniqueName="[Batch2]" displayFolder="" count="0" memberValueDatatype="130" unbalanced="0"/>
    <cacheHierarchy uniqueName="[Batch2].[Surgery1 Primary Resected]" caption="Surgery1 Primary Resected" attribute="1" defaultMemberUniqueName="[Batch2].[Surgery1 Primary Resected].[All]" allUniqueName="[Batch2].[Surgery1 Primary Resected].[All]" dimensionUniqueName="[Batch2]" displayFolder="" count="0" memberValueDatatype="130" unbalanced="0"/>
    <cacheHierarchy uniqueName="[Batch2].[Surgery1 Node Dissection]" caption="Surgery1 Node Dissection" attribute="1" defaultMemberUniqueName="[Batch2].[Surgery1 Node Dissection].[All]" allUniqueName="[Batch2].[Surgery1 Node Dissection].[All]" dimensionUniqueName="[Batch2]" displayFolder="" count="0" memberValueDatatype="130" unbalanced="0"/>
    <cacheHierarchy uniqueName="[Batch2].[Surgery2 Date]" caption="Surgery2 Date" attribute="1" time="1" defaultMemberUniqueName="[Batch2].[Surgery2 Date].[All]" allUniqueName="[Batch2].[Surgery2 Date].[All]" dimensionUniqueName="[Batch2]" displayFolder="" count="0" memberValueDatatype="7" unbalanced="0"/>
    <cacheHierarchy uniqueName="[Batch2].[Surgery2 Desc]" caption="Surgery2 Desc" attribute="1" defaultMemberUniqueName="[Batch2].[Surgery2 Desc].[All]" allUniqueName="[Batch2].[Surgery2 Desc].[All]" dimensionUniqueName="[Batch2]" displayFolder="" count="0" memberValueDatatype="130" unbalanced="0"/>
    <cacheHierarchy uniqueName="[Batch2].[Surgery2 Primary Resected]" caption="Surgery2 Primary Resected" attribute="1" defaultMemberUniqueName="[Batch2].[Surgery2 Primary Resected].[All]" allUniqueName="[Batch2].[Surgery2 Primary Resected].[All]" dimensionUniqueName="[Batch2]" displayFolder="" count="0" memberValueDatatype="130" unbalanced="0"/>
    <cacheHierarchy uniqueName="[Batch2].[Surgery2 Node Dissection]" caption="Surgery2 Node Dissection" attribute="1" defaultMemberUniqueName="[Batch2].[Surgery2 Node Dissection].[All]" allUniqueName="[Batch2].[Surgery2 Node Dissection].[All]" dimensionUniqueName="[Batch2]" displayFolder="" count="0" memberValueDatatype="130" unbalanced="0"/>
    <cacheHierarchy uniqueName="[Batch2].[Rt1 Start Date]" caption="Rt1 Start Date" attribute="1" time="1" defaultMemberUniqueName="[Batch2].[Rt1 Start Date].[All]" allUniqueName="[Batch2].[Rt1 Start Date].[All]" dimensionUniqueName="[Batch2]" displayFolder="" count="0" memberValueDatatype="7" unbalanced="0"/>
    <cacheHierarchy uniqueName="[Batch2].[Rt1 End Date]" caption="Rt1 End Date" attribute="1" time="1" defaultMemberUniqueName="[Batch2].[Rt1 End Date].[All]" allUniqueName="[Batch2].[Rt1 End Date].[All]" dimensionUniqueName="[Batch2]" displayFolder="" count="0" memberValueDatatype="7" unbalanced="0"/>
    <cacheHierarchy uniqueName="[Batch2].[Rt1]" caption="Rt1" attribute="1" defaultMemberUniqueName="[Batch2].[Rt1].[All]" allUniqueName="[Batch2].[Rt1].[All]" dimensionUniqueName="[Batch2]" displayFolder="" count="0" memberValueDatatype="130" unbalanced="0"/>
    <cacheHierarchy uniqueName="[Batch2].[Rt1 Dose per Fraction]" caption="Rt1 Dose per Fraction" attribute="1" defaultMemberUniqueName="[Batch2].[Rt1 Dose per Fraction].[All]" allUniqueName="[Batch2].[Rt1 Dose per Fraction].[All]" dimensionUniqueName="[Batch2]" displayFolder="" count="0" memberValueDatatype="5" unbalanced="0"/>
    <cacheHierarchy uniqueName="[Batch2].[Rt.1 Notes]" caption="Rt.1 Notes" attribute="1" defaultMemberUniqueName="[Batch2].[Rt.1 Notes].[All]" allUniqueName="[Batch2].[Rt.1 Notes].[All]" dimensionUniqueName="[Batch2]" displayFolder="" count="0" memberValueDatatype="130" unbalanced="0"/>
    <cacheHierarchy uniqueName="[Batch2].[Rt2 Start Date]" caption="Rt2 Start Date" attribute="1" time="1" defaultMemberUniqueName="[Batch2].[Rt2 Start Date].[All]" allUniqueName="[Batch2].[Rt2 Start Date].[All]" dimensionUniqueName="[Batch2]" displayFolder="" count="0" memberValueDatatype="7" unbalanced="0"/>
    <cacheHierarchy uniqueName="[Batch2].[Rt2 End Date]" caption="Rt2 End Date" attribute="1" time="1" defaultMemberUniqueName="[Batch2].[Rt2 End Date].[All]" allUniqueName="[Batch2].[Rt2 End Date].[All]" dimensionUniqueName="[Batch2]" displayFolder="" count="0" memberValueDatatype="7" unbalanced="0"/>
    <cacheHierarchy uniqueName="[Batch2].[Rt2]" caption="Rt2" attribute="1" defaultMemberUniqueName="[Batch2].[Rt2].[All]" allUniqueName="[Batch2].[Rt2].[All]" dimensionUniqueName="[Batch2]" displayFolder="" count="0" memberValueDatatype="5" unbalanced="0"/>
    <cacheHierarchy uniqueName="[Batch2].[Rt2 Dose per Fraction]" caption="Rt2 Dose per Fraction" attribute="1" defaultMemberUniqueName="[Batch2].[Rt2 Dose per Fraction].[All]" allUniqueName="[Batch2].[Rt2 Dose per Fraction].[All]" dimensionUniqueName="[Batch2]" displayFolder="" count="0" memberValueDatatype="5" unbalanced="0"/>
    <cacheHierarchy uniqueName="[Batch2].[Rt.2 Notes]" caption="Rt.2 Notes" attribute="1" defaultMemberUniqueName="[Batch2].[Rt.2 Notes].[All]" allUniqueName="[Batch2].[Rt.2 Notes].[All]" dimensionUniqueName="[Batch2]" displayFolder="" count="0" memberValueDatatype="130" unbalanced="0"/>
    <cacheHierarchy uniqueName="[Batch2].[Rt3 Start Date]" caption="Rt3 Start Date" attribute="1" time="1" defaultMemberUniqueName="[Batch2].[Rt3 Start Date].[All]" allUniqueName="[Batch2].[Rt3 Start Date].[All]" dimensionUniqueName="[Batch2]" displayFolder="" count="0" memberValueDatatype="7" unbalanced="0"/>
    <cacheHierarchy uniqueName="[Batch2].[Rt3 End Date]" caption="Rt3 End Date" attribute="1" time="1" defaultMemberUniqueName="[Batch2].[Rt3 End Date].[All]" allUniqueName="[Batch2].[Rt3 End Date].[All]" dimensionUniqueName="[Batch2]" displayFolder="" count="0" memberValueDatatype="7" unbalanced="0"/>
    <cacheHierarchy uniqueName="[Batch2].[Rt3]" caption="Rt3" attribute="1" defaultMemberUniqueName="[Batch2].[Rt3].[All]" allUniqueName="[Batch2].[Rt3].[All]" dimensionUniqueName="[Batch2]" displayFolder="" count="0" memberValueDatatype="20" unbalanced="0"/>
    <cacheHierarchy uniqueName="[Batch2].[Rt3 Dose per Fraction]" caption="Rt3 Dose per Fraction" attribute="1" defaultMemberUniqueName="[Batch2].[Rt3 Dose per Fraction].[All]" allUniqueName="[Batch2].[Rt3 Dose per Fraction].[All]" dimensionUniqueName="[Batch2]" displayFolder="" count="0" memberValueDatatype="20" unbalanced="0"/>
    <cacheHierarchy uniqueName="[Batch2].[Rt.3 Notes]" caption="Rt.3 Notes" attribute="1" defaultMemberUniqueName="[Batch2].[Rt.3 Notes].[All]" allUniqueName="[Batch2].[Rt.3 Notes].[All]" dimensionUniqueName="[Batch2]" displayFolder="" count="0" memberValueDatatype="130" unbalanced="0"/>
    <cacheHierarchy uniqueName="[Batch2].[Chemo1 Start Date]" caption="Chemo1 Start Date" attribute="1" time="1" defaultMemberUniqueName="[Batch2].[Chemo1 Start Date].[All]" allUniqueName="[Batch2].[Chemo1 Start Date].[All]" dimensionUniqueName="[Batch2]" displayFolder="" count="0" memberValueDatatype="7" unbalanced="0"/>
    <cacheHierarchy uniqueName="[Batch2].[Chemo1 End Date]" caption="Chemo1 End Date" attribute="1" time="1" defaultMemberUniqueName="[Batch2].[Chemo1 End Date].[All]" allUniqueName="[Batch2].[Chemo1 End Date].[All]" dimensionUniqueName="[Batch2]" displayFolder="" count="0" memberValueDatatype="7" unbalanced="0"/>
    <cacheHierarchy uniqueName="[Batch2].[Chemo1 drug1]" caption="Chemo1 drug1" attribute="1" defaultMemberUniqueName="[Batch2].[Chemo1 drug1].[All]" allUniqueName="[Batch2].[Chemo1 drug1].[All]" dimensionUniqueName="[Batch2]" displayFolder="" count="0" memberValueDatatype="130" unbalanced="0"/>
    <cacheHierarchy uniqueName="[Batch2].[Chemo1 drug2]" caption="Chemo1 drug2" attribute="1" defaultMemberUniqueName="[Batch2].[Chemo1 drug2].[All]" allUniqueName="[Batch2].[Chemo1 drug2].[All]" dimensionUniqueName="[Batch2]" displayFolder="" count="0" memberValueDatatype="130" unbalanced="0"/>
    <cacheHierarchy uniqueName="[Batch2].[Chemo1 drug3]" caption="Chemo1 drug3" attribute="1" defaultMemberUniqueName="[Batch2].[Chemo1 drug3].[All]" allUniqueName="[Batch2].[Chemo1 drug3].[All]" dimensionUniqueName="[Batch2]" displayFolder="" count="0" memberValueDatatype="130" unbalanced="0"/>
    <cacheHierarchy uniqueName="[Batch2].[Chemo2 Start Date]" caption="Chemo2 Start Date" attribute="1" time="1" defaultMemberUniqueName="[Batch2].[Chemo2 Start Date].[All]" allUniqueName="[Batch2].[Chemo2 Start Date].[All]" dimensionUniqueName="[Batch2]" displayFolder="" count="0" memberValueDatatype="7" unbalanced="0"/>
    <cacheHierarchy uniqueName="[Batch2].[Chemo2 End Date]" caption="Chemo2 End Date" attribute="1" time="1" defaultMemberUniqueName="[Batch2].[Chemo2 End Date].[All]" allUniqueName="[Batch2].[Chemo2 End Date].[All]" dimensionUniqueName="[Batch2]" displayFolder="" count="0" memberValueDatatype="7" unbalanced="0"/>
    <cacheHierarchy uniqueName="[Batch2].[Chemo2 drug1]" caption="Chemo2 drug1" attribute="1" defaultMemberUniqueName="[Batch2].[Chemo2 drug1].[All]" allUniqueName="[Batch2].[Chemo2 drug1].[All]" dimensionUniqueName="[Batch2]" displayFolder="" count="0" memberValueDatatype="130" unbalanced="0"/>
    <cacheHierarchy uniqueName="[Batch2].[Chemo2 drug2]" caption="Chemo2 drug2" attribute="1" defaultMemberUniqueName="[Batch2].[Chemo2 drug2].[All]" allUniqueName="[Batch2].[Chemo2 drug2].[All]" dimensionUniqueName="[Batch2]" displayFolder="" count="0" memberValueDatatype="130" unbalanced="0"/>
    <cacheHierarchy uniqueName="[Batch2].[Chemo2 drug3]" caption="Chemo2 drug3" attribute="1" defaultMemberUniqueName="[Batch2].[Chemo2 drug3].[All]" allUniqueName="[Batch2].[Chemo2 drug3].[All]" dimensionUniqueName="[Batch2]" displayFolder="" count="0" memberValueDatatype="130" unbalanced="0"/>
    <cacheHierarchy uniqueName="[Batch2].[Chemo3 Start Date]" caption="Chemo3 Start Date" attribute="1" time="1" defaultMemberUniqueName="[Batch2].[Chemo3 Start Date].[All]" allUniqueName="[Batch2].[Chemo3 Start Date].[All]" dimensionUniqueName="[Batch2]" displayFolder="" count="0" memberValueDatatype="7" unbalanced="0"/>
    <cacheHierarchy uniqueName="[Batch2].[Chemo3 End Date]" caption="Chemo3 End Date" attribute="1" time="1" defaultMemberUniqueName="[Batch2].[Chemo3 End Date].[All]" allUniqueName="[Batch2].[Chemo3 End Date].[All]" dimensionUniqueName="[Batch2]" displayFolder="" count="0" memberValueDatatype="7" unbalanced="0"/>
    <cacheHierarchy uniqueName="[Batch2].[Chemo3 drug1]" caption="Chemo3 drug1" attribute="1" defaultMemberUniqueName="[Batch2].[Chemo3 drug1].[All]" allUniqueName="[Batch2].[Chemo3 drug1].[All]" dimensionUniqueName="[Batch2]" displayFolder="" count="0" memberValueDatatype="130" unbalanced="0"/>
    <cacheHierarchy uniqueName="[Batch2].[Chemo3 drug2]" caption="Chemo3 drug2" attribute="1" defaultMemberUniqueName="[Batch2].[Chemo3 drug2].[All]" allUniqueName="[Batch2].[Chemo3 drug2].[All]" dimensionUniqueName="[Batch2]" displayFolder="" count="0" memberValueDatatype="130" unbalanced="0"/>
    <cacheHierarchy uniqueName="[Batch2].[Chemo3 drug3]" caption="Chemo3 drug3" attribute="1" defaultMemberUniqueName="[Batch2].[Chemo3 drug3].[All]" allUniqueName="[Batch2].[Chemo3 drug3].[All]" dimensionUniqueName="[Batch2]" displayFolder="" count="0" memberValueDatatype="130" unbalanced="0"/>
    <cacheHierarchy uniqueName="[Batch2].[Primary Diff]" caption="Primary Diff" attribute="1" defaultMemberUniqueName="[Batch2].[Primary Diff].[All]" allUniqueName="[Batch2].[Primary Diff].[All]" dimensionUniqueName="[Batch2]" displayFolder="" count="0" memberValueDatatype="130" unbalanced="0"/>
    <cacheHierarchy uniqueName="[Batch2].[Primary Ivi]" caption="Primary Ivi" attribute="1" defaultMemberUniqueName="[Batch2].[Primary Ivi].[All]" allUniqueName="[Batch2].[Primary Ivi].[All]" dimensionUniqueName="[Batch2]" displayFolder="" count="0" memberValueDatatype="130" unbalanced="0"/>
    <cacheHierarchy uniqueName="[Batch2].[Primary Pni]" caption="Primary Pni" attribute="1" defaultMemberUniqueName="[Batch2].[Primary Pni].[All]" allUniqueName="[Batch2].[Primary Pni].[All]" dimensionUniqueName="[Batch2]" displayFolder="" count="0" memberValueDatatype="130" unbalanced="0"/>
    <cacheHierarchy uniqueName="[Batch2].[Primary Margins]" caption="Primary Margins" attribute="1" defaultMemberUniqueName="[Batch2].[Primary Margins].[All]" allUniqueName="[Batch2].[Primary Margins].[All]" dimensionUniqueName="[Batch2]" displayFolder="" count="0" memberValueDatatype="130" unbalanced="0"/>
    <cacheHierarchy uniqueName="[Batch2].[Ipsi Level1_+]" caption="Ipsi Level1_+" attribute="1" defaultMemberUniqueName="[Batch2].[Ipsi Level1_+].[All]" allUniqueName="[Batch2].[Ipsi Level1_+].[All]" dimensionUniqueName="[Batch2]" displayFolder="" count="0" memberValueDatatype="20" unbalanced="0"/>
    <cacheHierarchy uniqueName="[Batch2].[Ipsi Level1 Total]" caption="Ipsi Level1 Total" attribute="1" defaultMemberUniqueName="[Batch2].[Ipsi Level1 Total].[All]" allUniqueName="[Batch2].[Ipsi Level1 Total].[All]" dimensionUniqueName="[Batch2]" displayFolder="" count="0" memberValueDatatype="20" unbalanced="0"/>
    <cacheHierarchy uniqueName="[Batch2].[Ipsi Level2_+]" caption="Ipsi Level2_+" attribute="1" defaultMemberUniqueName="[Batch2].[Ipsi Level2_+].[All]" allUniqueName="[Batch2].[Ipsi Level2_+].[All]" dimensionUniqueName="[Batch2]" displayFolder="" count="0" memberValueDatatype="20" unbalanced="0"/>
    <cacheHierarchy uniqueName="[Batch2].[Ipsi Level2 Total]" caption="Ipsi Level2 Total" attribute="1" defaultMemberUniqueName="[Batch2].[Ipsi Level2 Total].[All]" allUniqueName="[Batch2].[Ipsi Level2 Total].[All]" dimensionUniqueName="[Batch2]" displayFolder="" count="0" memberValueDatatype="20" unbalanced="0"/>
    <cacheHierarchy uniqueName="[Batch2].[Ipsi Level3_+]" caption="Ipsi Level3_+" attribute="1" defaultMemberUniqueName="[Batch2].[Ipsi Level3_+].[All]" allUniqueName="[Batch2].[Ipsi Level3_+].[All]" dimensionUniqueName="[Batch2]" displayFolder="" count="0" memberValueDatatype="20" unbalanced="0"/>
    <cacheHierarchy uniqueName="[Batch2].[Ipsi Level3 Total]" caption="Ipsi Level3 Total" attribute="1" defaultMemberUniqueName="[Batch2].[Ipsi Level3 Total].[All]" allUniqueName="[Batch2].[Ipsi Level3 Total].[All]" dimensionUniqueName="[Batch2]" displayFolder="" count="0" memberValueDatatype="20" unbalanced="0"/>
    <cacheHierarchy uniqueName="[Batch2].[Ipsi Level4_+]" caption="Ipsi Level4_+" attribute="1" defaultMemberUniqueName="[Batch2].[Ipsi Level4_+].[All]" allUniqueName="[Batch2].[Ipsi Level4_+].[All]" dimensionUniqueName="[Batch2]" displayFolder="" count="0" memberValueDatatype="20" unbalanced="0"/>
    <cacheHierarchy uniqueName="[Batch2].[Ipsi Level4 Total]" caption="Ipsi Level4 Total" attribute="1" defaultMemberUniqueName="[Batch2].[Ipsi Level4 Total].[All]" allUniqueName="[Batch2].[Ipsi Level4 Total].[All]" dimensionUniqueName="[Batch2]" displayFolder="" count="0" memberValueDatatype="20" unbalanced="0"/>
    <cacheHierarchy uniqueName="[Batch2].[Ipsi Level5_+]" caption="Ipsi Level5_+" attribute="1" defaultMemberUniqueName="[Batch2].[Ipsi Level5_+].[All]" allUniqueName="[Batch2].[Ipsi Level5_+].[All]" dimensionUniqueName="[Batch2]" displayFolder="" count="0" memberValueDatatype="130" unbalanced="0"/>
    <cacheHierarchy uniqueName="[Batch2].[Ipsi Level5 Total]" caption="Ipsi Level5 Total" attribute="1" defaultMemberUniqueName="[Batch2].[Ipsi Level5 Total].[All]" allUniqueName="[Batch2].[Ipsi Level5 Total].[All]" dimensionUniqueName="[Batch2]" displayFolder="" count="0" memberValueDatatype="130" unbalanced="0"/>
    <cacheHierarchy uniqueName="[Batch2].[Ipsi Other_+]" caption="Ipsi Other_+" attribute="1" defaultMemberUniqueName="[Batch2].[Ipsi Other_+].[All]" allUniqueName="[Batch2].[Ipsi Other_+].[All]" dimensionUniqueName="[Batch2]" displayFolder="" count="0" memberValueDatatype="20" unbalanced="0"/>
    <cacheHierarchy uniqueName="[Batch2].[Ipsi Other Total]" caption="Ipsi Other Total" attribute="1" defaultMemberUniqueName="[Batch2].[Ipsi Other Total].[All]" allUniqueName="[Batch2].[Ipsi Other Total].[All]" dimensionUniqueName="[Batch2]" displayFolder="" count="0" memberValueDatatype="20" unbalanced="0"/>
    <cacheHierarchy uniqueName="[Batch2].[Contra Level1_+]" caption="Contra Level1_+" attribute="1" defaultMemberUniqueName="[Batch2].[Contra Level1_+].[All]" allUniqueName="[Batch2].[Contra Level1_+].[All]" dimensionUniqueName="[Batch2]" displayFolder="" count="0" memberValueDatatype="20" unbalanced="0"/>
    <cacheHierarchy uniqueName="[Batch2].[Contra Level1 Total]" caption="Contra Level1 Total" attribute="1" defaultMemberUniqueName="[Batch2].[Contra Level1 Total].[All]" allUniqueName="[Batch2].[Contra Level1 Total].[All]" dimensionUniqueName="[Batch2]" displayFolder="" count="0" memberValueDatatype="20" unbalanced="0"/>
    <cacheHierarchy uniqueName="[Batch2].[Contra Level2_+]" caption="Contra Level2_+" attribute="1" defaultMemberUniqueName="[Batch2].[Contra Level2_+].[All]" allUniqueName="[Batch2].[Contra Level2_+].[All]" dimensionUniqueName="[Batch2]" displayFolder="" count="0" memberValueDatatype="20" unbalanced="0"/>
    <cacheHierarchy uniqueName="[Batch2].[Contra Level2 Total]" caption="Contra Level2 Total" attribute="1" defaultMemberUniqueName="[Batch2].[Contra Level2 Total].[All]" allUniqueName="[Batch2].[Contra Level2 Total].[All]" dimensionUniqueName="[Batch2]" displayFolder="" count="0" memberValueDatatype="20" unbalanced="0"/>
    <cacheHierarchy uniqueName="[Batch2].[Contra Level3_+]" caption="Contra Level3_+" attribute="1" defaultMemberUniqueName="[Batch2].[Contra Level3_+].[All]" allUniqueName="[Batch2].[Contra Level3_+].[All]" dimensionUniqueName="[Batch2]" displayFolder="" count="0" memberValueDatatype="20" unbalanced="0"/>
    <cacheHierarchy uniqueName="[Batch2].[Contra Level3 Total]" caption="Contra Level3 Total" attribute="1" defaultMemberUniqueName="[Batch2].[Contra Level3 Total].[All]" allUniqueName="[Batch2].[Contra Level3 Total].[All]" dimensionUniqueName="[Batch2]" displayFolder="" count="0" memberValueDatatype="20" unbalanced="0"/>
    <cacheHierarchy uniqueName="[Batch2].[Contra Level4_+]" caption="Contra Level4_+" attribute="1" defaultMemberUniqueName="[Batch2].[Contra Level4_+].[All]" allUniqueName="[Batch2].[Contra Level4_+].[All]" dimensionUniqueName="[Batch2]" displayFolder="" count="0" memberValueDatatype="20" unbalanced="0"/>
    <cacheHierarchy uniqueName="[Batch2].[Contra Level4 Total]" caption="Contra Level4 Total" attribute="1" defaultMemberUniqueName="[Batch2].[Contra Level4 Total].[All]" allUniqueName="[Batch2].[Contra Level4 Total].[All]" dimensionUniqueName="[Batch2]" displayFolder="" count="0" memberValueDatatype="20" unbalanced="0"/>
    <cacheHierarchy uniqueName="[Batch2].[Contra Level5_+]" caption="Contra Level5_+" attribute="1" defaultMemberUniqueName="[Batch2].[Contra Level5_+].[All]" allUniqueName="[Batch2].[Contra Level5_+].[All]" dimensionUniqueName="[Batch2]" displayFolder="" count="0" memberValueDatatype="130" unbalanced="0"/>
    <cacheHierarchy uniqueName="[Batch2].[Contra Level5 Total]" caption="Contra Level5 Total" attribute="1" defaultMemberUniqueName="[Batch2].[Contra Level5 Total].[All]" allUniqueName="[Batch2].[Contra Level5 Total].[All]" dimensionUniqueName="[Batch2]" displayFolder="" count="0" memberValueDatatype="130" unbalanced="0"/>
    <cacheHierarchy uniqueName="[Batch2].[Contra Other_+]" caption="Contra Other_+" attribute="1" defaultMemberUniqueName="[Batch2].[Contra Other_+].[All]" allUniqueName="[Batch2].[Contra Other_+].[All]" dimensionUniqueName="[Batch2]" displayFolder="" count="0" memberValueDatatype="20" unbalanced="0"/>
    <cacheHierarchy uniqueName="[Batch2].[Contra Other Total]" caption="Contra Other Total" attribute="1" defaultMemberUniqueName="[Batch2].[Contra Other Total].[All]" allUniqueName="[Batch2].[Contra Other Total].[All]" dimensionUniqueName="[Batch2]" displayFolder="" count="0" memberValueDatatype="20" unbalanced="0"/>
    <cacheHierarchy uniqueName="[Batch2].[Other Description]" caption="Other Description" attribute="1" defaultMemberUniqueName="[Batch2].[Other Description].[All]" allUniqueName="[Batch2].[Other Description].[All]" dimensionUniqueName="[Batch2]" displayFolder="" count="0" memberValueDatatype="130" unbalanced="0"/>
    <cacheHierarchy uniqueName="[Batch2].[Extracapsular Extension]" caption="Extracapsular Extension" attribute="1" defaultMemberUniqueName="[Batch2].[Extracapsular Extension].[All]" allUniqueName="[Batch2].[Extracapsular Extension].[All]" dimensionUniqueName="[Batch2]" displayFolder="" count="0" memberValueDatatype="130" unbalanced="0"/>
    <cacheHierarchy uniqueName="[Batch2].[Followup Date]" caption="Followup Date" attribute="1" time="1" defaultMemberUniqueName="[Batch2].[Followup Date].[All]" allUniqueName="[Batch2].[Followup Date].[All]" dimensionUniqueName="[Batch2]" displayFolder="" count="0" memberValueDatatype="7" unbalanced="0"/>
    <cacheHierarchy uniqueName="[Batch2].[Followup Status]" caption="Followup Status" attribute="1" defaultMemberUniqueName="[Batch2].[Followup Status].[All]" allUniqueName="[Batch2].[Followup Status].[All]" dimensionUniqueName="[Batch2]" displayFolder="" count="0" memberValueDatatype="130" unbalanced="0"/>
    <cacheHierarchy uniqueName="[Batch2].[Date of Death]" caption="Date of Death" attribute="1" time="1" defaultMemberUniqueName="[Batch2].[Date of Death].[All]" allUniqueName="[Batch2].[Date of Death].[All]" dimensionUniqueName="[Batch2]" displayFolder="" count="0" memberValueDatatype="7" unbalanced="0"/>
    <cacheHierarchy uniqueName="[Batch2].[Cause of Death]" caption="Cause of Death" attribute="1" defaultMemberUniqueName="[Batch2].[Cause of Death].[All]" allUniqueName="[Batch2].[Cause of Death].[All]" dimensionUniqueName="[Batch2]" displayFolder="" count="0" memberValueDatatype="130" unbalanced="0"/>
    <cacheHierarchy uniqueName="[Batch2].[Post RT Treatment]" caption="Post RT Treatment" attribute="1" defaultMemberUniqueName="[Batch2].[Post RT Treatment].[All]" allUniqueName="[Batch2].[Post RT Treatment].[All]" dimensionUniqueName="[Batch2]" displayFolder="" count="0" memberValueDatatype="130" unbalanced="0"/>
    <cacheHierarchy uniqueName="[Batch2].[Date of 2nd Primary]" caption="Date of 2nd Primary" attribute="1" time="1" defaultMemberUniqueName="[Batch2].[Date of 2nd Primary].[All]" allUniqueName="[Batch2].[Date of 2nd Primary].[All]" dimensionUniqueName="[Batch2]" displayFolder="" count="0" memberValueDatatype="7" unbalanced="0"/>
    <cacheHierarchy uniqueName="[Batch2].[Date of Recurrence]" caption="Date of Recurrence" attribute="1" time="1" defaultMemberUniqueName="[Batch2].[Date of Recurrence].[All]" allUniqueName="[Batch2].[Date of Recurrence].[All]" dimensionUniqueName="[Batch2]" displayFolder="" count="0" memberValueDatatype="7" unbalanced="0"/>
    <cacheHierarchy uniqueName="[Batch2].[Location of First Recurrence]" caption="Location of First Recurrence" attribute="1" defaultMemberUniqueName="[Batch2].[Location of First Recurrence].[All]" allUniqueName="[Batch2].[Location of First Recurrence].[All]" dimensionUniqueName="[Batch2]" displayFolder="" count="0" memberValueDatatype="130" unbalanced="0"/>
    <cacheHierarchy uniqueName="[Batch2].[Ground Truth]" caption="Ground Truth" attribute="1" defaultMemberUniqueName="[Batch2].[Ground Truth].[All]" allUniqueName="[Batch2].[Ground Truth].[All]" dimensionUniqueName="[Batch2]" displayFolder="" count="0" memberValueDatatype="130" unbalanced="0"/>
    <cacheHierarchy uniqueName="[Measures].[__XL_Count Batch1]" caption="__XL_Count Batch1" measure="1" displayFolder="" measureGroup="Batch1" count="0" hidden="1"/>
    <cacheHierarchy uniqueName="[Measures].[__XL_Count Batch2]" caption="__XL_Count Batch2" measure="1" displayFolder="" measureGroup="Batch2" count="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Count of Research Id]" caption="Count of Research Id" measure="1" displayFolder="" measureGroup="Append1"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4">
    <dimension name="Append1" uniqueName="[Append1]" caption="Append1"/>
    <dimension name="Batch1" uniqueName="[Batch1]" caption="Batch1"/>
    <dimension name="Batch2" uniqueName="[Batch2]" caption="Batch2"/>
    <dimension measure="1" name="Measures" uniqueName="[Measures]" caption="Measures"/>
  </dimensions>
  <measureGroups count="3">
    <measureGroup name="Append1" caption="Append1"/>
    <measureGroup name="Batch1" caption="Batch1"/>
    <measureGroup name="Batch2" caption="Batch2"/>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an Hearne" refreshedDate="44228.908675694445" backgroundQuery="1" createdVersion="3" refreshedVersion="6" minRefreshableVersion="3" recordCount="0" supportSubquery="1" supportAdvancedDrill="1" xr:uid="{FB4394C8-27C0-4493-BD62-EB80020B8DEC}">
  <cacheSource type="external" connectionId="7">
    <extLst>
      <ext xmlns:x14="http://schemas.microsoft.com/office/spreadsheetml/2009/9/main" uri="{F057638F-6D5F-4e77-A914-E7F072B9BCA8}">
        <x14:sourceConnection name="ThisWorkbookDataModel"/>
      </ext>
    </extLst>
  </cacheSource>
  <cacheFields count="0"/>
  <cacheHierarchies count="321">
    <cacheHierarchy uniqueName="[Append1].[Research Id]" caption="Research Id" attribute="1" defaultMemberUniqueName="[Append1].[Research Id].[All]" allUniqueName="[Append1].[Research Id].[All]" dimensionUniqueName="[Append1]" displayFolder="" count="0" memberValueDatatype="130" unbalanced="0"/>
    <cacheHierarchy uniqueName="[Append1].[DOB]" caption="DOB" attribute="1" defaultMemberUniqueName="[Append1].[DOB].[All]" allUniqueName="[Append1].[DOB].[All]" dimensionUniqueName="[Append1]" displayFolder="" count="0" memberValueDatatype="20" unbalanced="0"/>
    <cacheHierarchy uniqueName="[Append1].[Gender]" caption="Gender" attribute="1" defaultMemberUniqueName="[Append1].[Gender].[All]" allUniqueName="[Append1].[Gender].[All]" dimensionUniqueName="[Append1]" displayFolder="" count="0" memberValueDatatype="130" unbalanced="0"/>
    <cacheHierarchy uniqueName="[Append1].[Weight]" caption="Weight" attribute="1" defaultMemberUniqueName="[Append1].[Weight].[All]" allUniqueName="[Append1].[Weight].[All]" dimensionUniqueName="[Append1]" displayFolder="" count="0" memberValueDatatype="5" unbalanced="0"/>
    <cacheHierarchy uniqueName="[Append1].[Height]" caption="Height" attribute="1" defaultMemberUniqueName="[Append1].[Height].[All]" allUniqueName="[Append1].[Height].[All]" dimensionUniqueName="[Append1]" displayFolder="" count="0" memberValueDatatype="5" unbalanced="0"/>
    <cacheHierarchy uniqueName="[Append1].[Race]" caption="Race" attribute="1" defaultMemberUniqueName="[Append1].[Race].[All]" allUniqueName="[Append1].[Race].[All]" dimensionUniqueName="[Append1]" displayFolder="" count="0" memberValueDatatype="130" unbalanced="0"/>
    <cacheHierarchy uniqueName="[Append1].[Spanish Origin]" caption="Spanish Origin" attribute="1" defaultMemberUniqueName="[Append1].[Spanish Origin].[All]" allUniqueName="[Append1].[Spanish Origin].[All]" dimensionUniqueName="[Append1]" displayFolder="" count="0" memberValueDatatype="130" unbalanced="0"/>
    <cacheHierarchy uniqueName="[Append1].[Diabetes]" caption="Diabetes" attribute="1" defaultMemberUniqueName="[Append1].[Diabetes].[All]" allUniqueName="[Append1].[Diabetes].[All]" dimensionUniqueName="[Append1]" displayFolder="" count="0" memberValueDatatype="130" unbalanced="0"/>
    <cacheHierarchy uniqueName="[Append1].[Previous Radiation]" caption="Previous Radiation" attribute="1" defaultMemberUniqueName="[Append1].[Previous Radiation].[All]" allUniqueName="[Append1].[Previous Radiation].[All]" dimensionUniqueName="[Append1]" displayFolder="" count="0" memberValueDatatype="130" unbalanced="0"/>
    <cacheHierarchy uniqueName="[Append1].[Prior Malignancies]" caption="Prior Malignancies" attribute="1" defaultMemberUniqueName="[Append1].[Prior Malignancies].[All]" allUniqueName="[Append1].[Prior Malignancies].[All]" dimensionUniqueName="[Append1]" displayFolder="" count="0" memberValueDatatype="130" unbalanced="0"/>
    <cacheHierarchy uniqueName="[Append1].[Drinker]" caption="Drinker" attribute="1" defaultMemberUniqueName="[Append1].[Drinker].[All]" allUniqueName="[Append1].[Drinker].[All]" dimensionUniqueName="[Append1]" displayFolder="" count="0" memberValueDatatype="130" unbalanced="0"/>
    <cacheHierarchy uniqueName="[Append1].[Smoker]" caption="Smoker" attribute="1" defaultMemberUniqueName="[Append1].[Smoker].[All]" allUniqueName="[Append1].[Smoker].[All]" dimensionUniqueName="[Append1]" displayFolder="" count="0" memberValueDatatype="130" unbalanced="0"/>
    <cacheHierarchy uniqueName="[Append1].[Chewing Tobacco]" caption="Chewing Tobacco" attribute="1" defaultMemberUniqueName="[Append1].[Chewing Tobacco].[All]" allUniqueName="[Append1].[Chewing Tobacco].[All]" dimensionUniqueName="[Append1]" displayFolder="" count="0" memberValueDatatype="130" unbalanced="0"/>
    <cacheHierarchy uniqueName="[Append1].[Final T]" caption="Final T" attribute="1" defaultMemberUniqueName="[Append1].[Final T].[All]" allUniqueName="[Append1].[Final T].[All]" dimensionUniqueName="[Append1]" displayFolder="" count="0" memberValueDatatype="130" unbalanced="0"/>
    <cacheHierarchy uniqueName="[Append1].[Final N]" caption="Final N" attribute="1" defaultMemberUniqueName="[Append1].[Final N].[All]" allUniqueName="[Append1].[Final N].[All]" dimensionUniqueName="[Append1]" displayFolder="" count="0" memberValueDatatype="130" unbalanced="0"/>
    <cacheHierarchy uniqueName="[Append1].[Final M]" caption="Final M" attribute="1" defaultMemberUniqueName="[Append1].[Final M].[All]" allUniqueName="[Append1].[Final M].[All]" dimensionUniqueName="[Append1]" displayFolder="" count="0" memberValueDatatype="130" unbalanced="0"/>
    <cacheHierarchy uniqueName="[Append1].[Final Stage]" caption="Final Stage" attribute="1" defaultMemberUniqueName="[Append1].[Final Stage].[All]" allUniqueName="[Append1].[Final Stage].[All]" dimensionUniqueName="[Append1]" displayFolder="" count="0" memberValueDatatype="130" unbalanced="0"/>
    <cacheHierarchy uniqueName="[Append1].[Final Site]" caption="Final Site" attribute="1" defaultMemberUniqueName="[Append1].[Final Site].[All]" allUniqueName="[Append1].[Final Site].[All]" dimensionUniqueName="[Append1]" displayFolder="" count="2" memberValueDatatype="130" unbalanced="0"/>
    <cacheHierarchy uniqueName="[Append1].[Biopsy1 Date]" caption="Biopsy1 Date" attribute="1" time="1" defaultMemberUniqueName="[Append1].[Biopsy1 Date].[All]" allUniqueName="[Append1].[Biopsy1 Date].[All]" dimensionUniqueName="[Append1]" displayFolder="" count="0" memberValueDatatype="7" unbalanced="0"/>
    <cacheHierarchy uniqueName="[Append1].[Biopsy1 Location]" caption="Biopsy1 Location" attribute="1" defaultMemberUniqueName="[Append1].[Biopsy1 Location].[All]" allUniqueName="[Append1].[Biopsy1 Location].[All]" dimensionUniqueName="[Append1]" displayFolder="" count="0" memberValueDatatype="130" unbalanced="0"/>
    <cacheHierarchy uniqueName="[Append1].[Biopsy2 Date]" caption="Biopsy2 Date" attribute="1" time="1" defaultMemberUniqueName="[Append1].[Biopsy2 Date].[All]" allUniqueName="[Append1].[Biopsy2 Date].[All]" dimensionUniqueName="[Append1]" displayFolder="" count="0" memberValueDatatype="7" unbalanced="0"/>
    <cacheHierarchy uniqueName="[Append1].[Biopsy2 Location]" caption="Biopsy2 Location" attribute="1" defaultMemberUniqueName="[Append1].[Biopsy2 Location].[All]" allUniqueName="[Append1].[Biopsy2 Location].[All]" dimensionUniqueName="[Append1]" displayFolder="" count="0" memberValueDatatype="130" unbalanced="0"/>
    <cacheHierarchy uniqueName="[Append1].[Biopsy3 Date]" caption="Biopsy3 Date" attribute="1" time="1" defaultMemberUniqueName="[Append1].[Biopsy3 Date].[All]" allUniqueName="[Append1].[Biopsy3 Date].[All]" dimensionUniqueName="[Append1]" displayFolder="" count="0" memberValueDatatype="7" unbalanced="0"/>
    <cacheHierarchy uniqueName="[Append1].[Biopsy3 Location]" caption="Biopsy3 Location" attribute="1" defaultMemberUniqueName="[Append1].[Biopsy3 Location].[All]" allUniqueName="[Append1].[Biopsy3 Location].[All]" dimensionUniqueName="[Append1]" displayFolder="" count="0" memberValueDatatype="130" unbalanced="0"/>
    <cacheHierarchy uniqueName="[Append1].[Biopsy4 Date]" caption="Biopsy4 Date" attribute="1" defaultMemberUniqueName="[Append1].[Biopsy4 Date].[All]" allUniqueName="[Append1].[Biopsy4 Date].[All]" dimensionUniqueName="[Append1]" displayFolder="" count="0" memberValueDatatype="20" unbalanced="0"/>
    <cacheHierarchy uniqueName="[Append1].[Biopsy4 Location]" caption="Biopsy4 Location" attribute="1" defaultMemberUniqueName="[Append1].[Biopsy4 Location].[All]" allUniqueName="[Append1].[Biopsy4 Location].[All]" dimensionUniqueName="[Append1]" displayFolder="" count="0" memberValueDatatype="130" unbalanced="0"/>
    <cacheHierarchy uniqueName="[Append1].[Biopsy5 Date]" caption="Biopsy5 Date" attribute="1" defaultMemberUniqueName="[Append1].[Biopsy5 Date].[All]" allUniqueName="[Append1].[Biopsy5 Date].[All]" dimensionUniqueName="[Append1]" displayFolder="" count="0" memberValueDatatype="20" unbalanced="0"/>
    <cacheHierarchy uniqueName="[Append1].[Biopsy5 Location]" caption="Biopsy5 Location" attribute="1" defaultMemberUniqueName="[Append1].[Biopsy5 Location].[All]" allUniqueName="[Append1].[Biopsy5 Location].[All]" dimensionUniqueName="[Append1]" displayFolder="" count="0" memberValueDatatype="130" unbalanced="0"/>
    <cacheHierarchy uniqueName="[Append1].[Surgery1 Date]" caption="Surgery1 Date" attribute="1" time="1" defaultMemberUniqueName="[Append1].[Surgery1 Date].[All]" allUniqueName="[Append1].[Surgery1 Date].[All]" dimensionUniqueName="[Append1]" displayFolder="" count="0" memberValueDatatype="7" unbalanced="0"/>
    <cacheHierarchy uniqueName="[Append1].[Surgery1 Desc]" caption="Surgery1 Desc" attribute="1" defaultMemberUniqueName="[Append1].[Surgery1 Desc].[All]" allUniqueName="[Append1].[Surgery1 Desc].[All]" dimensionUniqueName="[Append1]" displayFolder="" count="0" memberValueDatatype="130" unbalanced="0"/>
    <cacheHierarchy uniqueName="[Append1].[Surgery1 Primary Resected]" caption="Surgery1 Primary Resected" attribute="1" defaultMemberUniqueName="[Append1].[Surgery1 Primary Resected].[All]" allUniqueName="[Append1].[Surgery1 Primary Resected].[All]" dimensionUniqueName="[Append1]" displayFolder="" count="0" memberValueDatatype="130" unbalanced="0"/>
    <cacheHierarchy uniqueName="[Append1].[Surgery1 Node Dissection]" caption="Surgery1 Node Dissection" attribute="1" defaultMemberUniqueName="[Append1].[Surgery1 Node Dissection].[All]" allUniqueName="[Append1].[Surgery1 Node Dissection].[All]" dimensionUniqueName="[Append1]" displayFolder="" count="0" memberValueDatatype="130" unbalanced="0"/>
    <cacheHierarchy uniqueName="[Append1].[Surgery2 Date]" caption="Surgery2 Date" attribute="1" time="1" defaultMemberUniqueName="[Append1].[Surgery2 Date].[All]" allUniqueName="[Append1].[Surgery2 Date].[All]" dimensionUniqueName="[Append1]" displayFolder="" count="0" memberValueDatatype="7" unbalanced="0"/>
    <cacheHierarchy uniqueName="[Append1].[Surgery2 Desc]" caption="Surgery2 Desc" attribute="1" defaultMemberUniqueName="[Append1].[Surgery2 Desc].[All]" allUniqueName="[Append1].[Surgery2 Desc].[All]" dimensionUniqueName="[Append1]" displayFolder="" count="0" memberValueDatatype="130" unbalanced="0"/>
    <cacheHierarchy uniqueName="[Append1].[Surgery2 Primary Resected]" caption="Surgery2 Primary Resected" attribute="1" defaultMemberUniqueName="[Append1].[Surgery2 Primary Resected].[All]" allUniqueName="[Append1].[Surgery2 Primary Resected].[All]" dimensionUniqueName="[Append1]" displayFolder="" count="0" memberValueDatatype="130" unbalanced="0"/>
    <cacheHierarchy uniqueName="[Append1].[Surgery2 Node Dissection]" caption="Surgery2 Node Dissection" attribute="1" defaultMemberUniqueName="[Append1].[Surgery2 Node Dissection].[All]" allUniqueName="[Append1].[Surgery2 Node Dissection].[All]" dimensionUniqueName="[Append1]" displayFolder="" count="0" memberValueDatatype="130" unbalanced="0"/>
    <cacheHierarchy uniqueName="[Append1].[Rt1 Start Date]" caption="Rt1 Start Date" attribute="1" time="1" defaultMemberUniqueName="[Append1].[Rt1 Start Date].[All]" allUniqueName="[Append1].[Rt1 Start Date].[All]" dimensionUniqueName="[Append1]" displayFolder="" count="0" memberValueDatatype="7" unbalanced="0"/>
    <cacheHierarchy uniqueName="[Append1].[Rt1 End Date]" caption="Rt1 End Date" attribute="1" time="1" defaultMemberUniqueName="[Append1].[Rt1 End Date].[All]" allUniqueName="[Append1].[Rt1 End Date].[All]" dimensionUniqueName="[Append1]" displayFolder="" count="0" memberValueDatatype="7" unbalanced="0"/>
    <cacheHierarchy uniqueName="[Append1].[Rt1]" caption="Rt1" attribute="1" defaultMemberUniqueName="[Append1].[Rt1].[All]" allUniqueName="[Append1].[Rt1].[All]" dimensionUniqueName="[Append1]" displayFolder="" count="0" memberValueDatatype="130" unbalanced="0"/>
    <cacheHierarchy uniqueName="[Append1].[Rt1 Dose per Fraction]" caption="Rt1 Dose per Fraction" attribute="1" defaultMemberUniqueName="[Append1].[Rt1 Dose per Fraction].[All]" allUniqueName="[Append1].[Rt1 Dose per Fraction].[All]" dimensionUniqueName="[Append1]" displayFolder="" count="0" memberValueDatatype="5" unbalanced="0"/>
    <cacheHierarchy uniqueName="[Append1].[Rt.1 Notes]" caption="Rt.1 Notes" attribute="1" defaultMemberUniqueName="[Append1].[Rt.1 Notes].[All]" allUniqueName="[Append1].[Rt.1 Notes].[All]" dimensionUniqueName="[Append1]" displayFolder="" count="0" memberValueDatatype="130" unbalanced="0"/>
    <cacheHierarchy uniqueName="[Append1].[Rt2 Start Date]" caption="Rt2 Start Date" attribute="1" defaultMemberUniqueName="[Append1].[Rt2 Start Date].[All]" allUniqueName="[Append1].[Rt2 Start Date].[All]" dimensionUniqueName="[Append1]" displayFolder="" count="0" memberValueDatatype="20" unbalanced="0"/>
    <cacheHierarchy uniqueName="[Append1].[Rt2 End Date]" caption="Rt2 End Date" attribute="1" defaultMemberUniqueName="[Append1].[Rt2 End Date].[All]" allUniqueName="[Append1].[Rt2 End Date].[All]" dimensionUniqueName="[Append1]" displayFolder="" count="0" memberValueDatatype="20" unbalanced="0"/>
    <cacheHierarchy uniqueName="[Append1].[Rt2]" caption="Rt2" attribute="1" defaultMemberUniqueName="[Append1].[Rt2].[All]" allUniqueName="[Append1].[Rt2].[All]" dimensionUniqueName="[Append1]" displayFolder="" count="0" memberValueDatatype="5" unbalanced="0"/>
    <cacheHierarchy uniqueName="[Append1].[Rt2 Dose per Fraction]" caption="Rt2 Dose per Fraction" attribute="1" defaultMemberUniqueName="[Append1].[Rt2 Dose per Fraction].[All]" allUniqueName="[Append1].[Rt2 Dose per Fraction].[All]" dimensionUniqueName="[Append1]" displayFolder="" count="0" memberValueDatatype="5" unbalanced="0"/>
    <cacheHierarchy uniqueName="[Append1].[Rt.2 Notes]" caption="Rt.2 Notes" attribute="1" defaultMemberUniqueName="[Append1].[Rt.2 Notes].[All]" allUniqueName="[Append1].[Rt.2 Notes].[All]" dimensionUniqueName="[Append1]" displayFolder="" count="0" memberValueDatatype="130" unbalanced="0"/>
    <cacheHierarchy uniqueName="[Append1].[Rt3 Start Date]" caption="Rt3 Start Date" attribute="1" defaultMemberUniqueName="[Append1].[Rt3 Start Date].[All]" allUniqueName="[Append1].[Rt3 Start Date].[All]" dimensionUniqueName="[Append1]" displayFolder="" count="0" memberValueDatatype="20" unbalanced="0"/>
    <cacheHierarchy uniqueName="[Append1].[Rt3 End Date]" caption="Rt3 End Date" attribute="1" defaultMemberUniqueName="[Append1].[Rt3 End Date].[All]" allUniqueName="[Append1].[Rt3 End Date].[All]" dimensionUniqueName="[Append1]" displayFolder="" count="0" memberValueDatatype="20" unbalanced="0"/>
    <cacheHierarchy uniqueName="[Append1].[Rt3]" caption="Rt3" attribute="1" defaultMemberUniqueName="[Append1].[Rt3].[All]" allUniqueName="[Append1].[Rt3].[All]" dimensionUniqueName="[Append1]" displayFolder="" count="0" memberValueDatatype="20" unbalanced="0"/>
    <cacheHierarchy uniqueName="[Append1].[Rt3 Dose per Fraction]" caption="Rt3 Dose per Fraction" attribute="1" defaultMemberUniqueName="[Append1].[Rt3 Dose per Fraction].[All]" allUniqueName="[Append1].[Rt3 Dose per Fraction].[All]" dimensionUniqueName="[Append1]" displayFolder="" count="0" memberValueDatatype="20" unbalanced="0"/>
    <cacheHierarchy uniqueName="[Append1].[Rt.3 Notes]" caption="Rt.3 Notes" attribute="1" defaultMemberUniqueName="[Append1].[Rt.3 Notes].[All]" allUniqueName="[Append1].[Rt.3 Notes].[All]" dimensionUniqueName="[Append1]" displayFolder="" count="0" memberValueDatatype="130" unbalanced="0"/>
    <cacheHierarchy uniqueName="[Append1].[Chemo1 Start Date]" caption="Chemo1 Start Date" attribute="1" time="1" defaultMemberUniqueName="[Append1].[Chemo1 Start Date].[All]" allUniqueName="[Append1].[Chemo1 Start Date].[All]" dimensionUniqueName="[Append1]" displayFolder="" count="0" memberValueDatatype="7" unbalanced="0"/>
    <cacheHierarchy uniqueName="[Append1].[Chemo1 End Date]" caption="Chemo1 End Date" attribute="1" time="1" defaultMemberUniqueName="[Append1].[Chemo1 End Date].[All]" allUniqueName="[Append1].[Chemo1 End Date].[All]" dimensionUniqueName="[Append1]" displayFolder="" count="0" memberValueDatatype="7" unbalanced="0"/>
    <cacheHierarchy uniqueName="[Append1].[Chemo1 drug1]" caption="Chemo1 drug1" attribute="1" defaultMemberUniqueName="[Append1].[Chemo1 drug1].[All]" allUniqueName="[Append1].[Chemo1 drug1].[All]" dimensionUniqueName="[Append1]" displayFolder="" count="0" memberValueDatatype="130" unbalanced="0"/>
    <cacheHierarchy uniqueName="[Append1].[Chemo1 drug2]" caption="Chemo1 drug2" attribute="1" defaultMemberUniqueName="[Append1].[Chemo1 drug2].[All]" allUniqueName="[Append1].[Chemo1 drug2].[All]" dimensionUniqueName="[Append1]" displayFolder="" count="0" memberValueDatatype="130" unbalanced="0"/>
    <cacheHierarchy uniqueName="[Append1].[Chemo1 drug3]" caption="Chemo1 drug3" attribute="1" defaultMemberUniqueName="[Append1].[Chemo1 drug3].[All]" allUniqueName="[Append1].[Chemo1 drug3].[All]" dimensionUniqueName="[Append1]" displayFolder="" count="0" memberValueDatatype="130" unbalanced="0"/>
    <cacheHierarchy uniqueName="[Append1].[Chemo2 Start Date]" caption="Chemo2 Start Date" attribute="1" time="1" defaultMemberUniqueName="[Append1].[Chemo2 Start Date].[All]" allUniqueName="[Append1].[Chemo2 Start Date].[All]" dimensionUniqueName="[Append1]" displayFolder="" count="0" memberValueDatatype="7" unbalanced="0"/>
    <cacheHierarchy uniqueName="[Append1].[Chemo2 End Date]" caption="Chemo2 End Date" attribute="1" time="1" defaultMemberUniqueName="[Append1].[Chemo2 End Date].[All]" allUniqueName="[Append1].[Chemo2 End Date].[All]" dimensionUniqueName="[Append1]" displayFolder="" count="0" memberValueDatatype="7" unbalanced="0"/>
    <cacheHierarchy uniqueName="[Append1].[Chemo2 drug1]" caption="Chemo2 drug1" attribute="1" defaultMemberUniqueName="[Append1].[Chemo2 drug1].[All]" allUniqueName="[Append1].[Chemo2 drug1].[All]" dimensionUniqueName="[Append1]" displayFolder="" count="0" memberValueDatatype="130" unbalanced="0"/>
    <cacheHierarchy uniqueName="[Append1].[Chemo2 drug2]" caption="Chemo2 drug2" attribute="1" defaultMemberUniqueName="[Append1].[Chemo2 drug2].[All]" allUniqueName="[Append1].[Chemo2 drug2].[All]" dimensionUniqueName="[Append1]" displayFolder="" count="0" memberValueDatatype="130" unbalanced="0"/>
    <cacheHierarchy uniqueName="[Append1].[Chemo2 drug3]" caption="Chemo2 drug3" attribute="1" defaultMemberUniqueName="[Append1].[Chemo2 drug3].[All]" allUniqueName="[Append1].[Chemo2 drug3].[All]" dimensionUniqueName="[Append1]" displayFolder="" count="0" memberValueDatatype="130" unbalanced="0"/>
    <cacheHierarchy uniqueName="[Append1].[Chemo3 Start Date]" caption="Chemo3 Start Date" attribute="1" defaultMemberUniqueName="[Append1].[Chemo3 Start Date].[All]" allUniqueName="[Append1].[Chemo3 Start Date].[All]" dimensionUniqueName="[Append1]" displayFolder="" count="0" memberValueDatatype="20" unbalanced="0"/>
    <cacheHierarchy uniqueName="[Append1].[Chemo3 End Date]" caption="Chemo3 End Date" attribute="1" defaultMemberUniqueName="[Append1].[Chemo3 End Date].[All]" allUniqueName="[Append1].[Chemo3 End Date].[All]" dimensionUniqueName="[Append1]" displayFolder="" count="0" memberValueDatatype="20" unbalanced="0"/>
    <cacheHierarchy uniqueName="[Append1].[Chemo3 drug1]" caption="Chemo3 drug1" attribute="1" defaultMemberUniqueName="[Append1].[Chemo3 drug1].[All]" allUniqueName="[Append1].[Chemo3 drug1].[All]" dimensionUniqueName="[Append1]" displayFolder="" count="0" memberValueDatatype="130" unbalanced="0"/>
    <cacheHierarchy uniqueName="[Append1].[Chemo3 drug2]" caption="Chemo3 drug2" attribute="1" defaultMemberUniqueName="[Append1].[Chemo3 drug2].[All]" allUniqueName="[Append1].[Chemo3 drug2].[All]" dimensionUniqueName="[Append1]" displayFolder="" count="0" memberValueDatatype="130" unbalanced="0"/>
    <cacheHierarchy uniqueName="[Append1].[Chemo3 drug3]" caption="Chemo3 drug3" attribute="1" defaultMemberUniqueName="[Append1].[Chemo3 drug3].[All]" allUniqueName="[Append1].[Chemo3 drug3].[All]" dimensionUniqueName="[Append1]" displayFolder="" count="0" memberValueDatatype="130" unbalanced="0"/>
    <cacheHierarchy uniqueName="[Append1].[Primary Diff]" caption="Primary Diff" attribute="1" defaultMemberUniqueName="[Append1].[Primary Diff].[All]" allUniqueName="[Append1].[Primary Diff].[All]" dimensionUniqueName="[Append1]" displayFolder="" count="0" memberValueDatatype="130" unbalanced="0"/>
    <cacheHierarchy uniqueName="[Append1].[Primary Ivi]" caption="Primary Ivi" attribute="1" defaultMemberUniqueName="[Append1].[Primary Ivi].[All]" allUniqueName="[Append1].[Primary Ivi].[All]" dimensionUniqueName="[Append1]" displayFolder="" count="0" memberValueDatatype="130" unbalanced="0"/>
    <cacheHierarchy uniqueName="[Append1].[Primary Pni]" caption="Primary Pni" attribute="1" defaultMemberUniqueName="[Append1].[Primary Pni].[All]" allUniqueName="[Append1].[Primary Pni].[All]" dimensionUniqueName="[Append1]" displayFolder="" count="0" memberValueDatatype="130" unbalanced="0"/>
    <cacheHierarchy uniqueName="[Append1].[Primary Margins]" caption="Primary Margins" attribute="1" defaultMemberUniqueName="[Append1].[Primary Margins].[All]" allUniqueName="[Append1].[Primary Margins].[All]" dimensionUniqueName="[Append1]" displayFolder="" count="0" memberValueDatatype="130" unbalanced="0"/>
    <cacheHierarchy uniqueName="[Append1].[Ipsi Level1_+]" caption="Ipsi Level1_+" attribute="1" defaultMemberUniqueName="[Append1].[Ipsi Level1_+].[All]" allUniqueName="[Append1].[Ipsi Level1_+].[All]" dimensionUniqueName="[Append1]" displayFolder="" count="0" memberValueDatatype="20" unbalanced="0"/>
    <cacheHierarchy uniqueName="[Append1].[Ipsi Level1 Total]" caption="Ipsi Level1 Total" attribute="1" defaultMemberUniqueName="[Append1].[Ipsi Level1 Total].[All]" allUniqueName="[Append1].[Ipsi Level1 Total].[All]" dimensionUniqueName="[Append1]" displayFolder="" count="0" memberValueDatatype="130" unbalanced="0"/>
    <cacheHierarchy uniqueName="[Append1].[Ipsi Level2_+]" caption="Ipsi Level2_+" attribute="1" defaultMemberUniqueName="[Append1].[Ipsi Level2_+].[All]" allUniqueName="[Append1].[Ipsi Level2_+].[All]" dimensionUniqueName="[Append1]" displayFolder="" count="0" memberValueDatatype="20" unbalanced="0"/>
    <cacheHierarchy uniqueName="[Append1].[Ipsi Level2 Total]" caption="Ipsi Level2 Total" attribute="1" defaultMemberUniqueName="[Append1].[Ipsi Level2 Total].[All]" allUniqueName="[Append1].[Ipsi Level2 Total].[All]" dimensionUniqueName="[Append1]" displayFolder="" count="0" memberValueDatatype="130" unbalanced="0"/>
    <cacheHierarchy uniqueName="[Append1].[Ipsi Level3_+]" caption="Ipsi Level3_+" attribute="1" defaultMemberUniqueName="[Append1].[Ipsi Level3_+].[All]" allUniqueName="[Append1].[Ipsi Level3_+].[All]" dimensionUniqueName="[Append1]" displayFolder="" count="0" memberValueDatatype="20" unbalanced="0"/>
    <cacheHierarchy uniqueName="[Append1].[Ipsi Level3 Total]" caption="Ipsi Level3 Total" attribute="1" defaultMemberUniqueName="[Append1].[Ipsi Level3 Total].[All]" allUniqueName="[Append1].[Ipsi Level3 Total].[All]" dimensionUniqueName="[Append1]" displayFolder="" count="0" memberValueDatatype="130" unbalanced="0"/>
    <cacheHierarchy uniqueName="[Append1].[Ipsi Level4_+]" caption="Ipsi Level4_+" attribute="1" defaultMemberUniqueName="[Append1].[Ipsi Level4_+].[All]" allUniqueName="[Append1].[Ipsi Level4_+].[All]" dimensionUniqueName="[Append1]" displayFolder="" count="0" memberValueDatatype="20" unbalanced="0"/>
    <cacheHierarchy uniqueName="[Append1].[Ipsi Level4 Total]" caption="Ipsi Level4 Total" attribute="1" defaultMemberUniqueName="[Append1].[Ipsi Level4 Total].[All]" allUniqueName="[Append1].[Ipsi Level4 Total].[All]" dimensionUniqueName="[Append1]" displayFolder="" count="0" memberValueDatatype="130" unbalanced="0"/>
    <cacheHierarchy uniqueName="[Append1].[Ipsi Level5_+]" caption="Ipsi Level5_+" attribute="1" defaultMemberUniqueName="[Append1].[Ipsi Level5_+].[All]" allUniqueName="[Append1].[Ipsi Level5_+].[All]" dimensionUniqueName="[Append1]" displayFolder="" count="0" memberValueDatatype="20" unbalanced="0"/>
    <cacheHierarchy uniqueName="[Append1].[Ipsi Level5 Total]" caption="Ipsi Level5 Total" attribute="1" defaultMemberUniqueName="[Append1].[Ipsi Level5 Total].[All]" allUniqueName="[Append1].[Ipsi Level5 Total].[All]" dimensionUniqueName="[Append1]" displayFolder="" count="0" memberValueDatatype="130" unbalanced="0"/>
    <cacheHierarchy uniqueName="[Append1].[Ipsi Other_+]" caption="Ipsi Other_+" attribute="1" defaultMemberUniqueName="[Append1].[Ipsi Other_+].[All]" allUniqueName="[Append1].[Ipsi Other_+].[All]" dimensionUniqueName="[Append1]" displayFolder="" count="0" memberValueDatatype="20" unbalanced="0"/>
    <cacheHierarchy uniqueName="[Append1].[Ipsi Other Total]" caption="Ipsi Other Total" attribute="1" defaultMemberUniqueName="[Append1].[Ipsi Other Total].[All]" allUniqueName="[Append1].[Ipsi Other Total].[All]" dimensionUniqueName="[Append1]" displayFolder="" count="0" memberValueDatatype="130" unbalanced="0"/>
    <cacheHierarchy uniqueName="[Append1].[Contra Level1_+]" caption="Contra Level1_+" attribute="1" defaultMemberUniqueName="[Append1].[Contra Level1_+].[All]" allUniqueName="[Append1].[Contra Level1_+].[All]" dimensionUniqueName="[Append1]" displayFolder="" count="0" memberValueDatatype="20" unbalanced="0"/>
    <cacheHierarchy uniqueName="[Append1].[Contra Level1 Total]" caption="Contra Level1 Total" attribute="1" defaultMemberUniqueName="[Append1].[Contra Level1 Total].[All]" allUniqueName="[Append1].[Contra Level1 Total].[All]" dimensionUniqueName="[Append1]" displayFolder="" count="0" memberValueDatatype="20" unbalanced="0"/>
    <cacheHierarchy uniqueName="[Append1].[Contra Level2_+]" caption="Contra Level2_+" attribute="1" defaultMemberUniqueName="[Append1].[Contra Level2_+].[All]" allUniqueName="[Append1].[Contra Level2_+].[All]" dimensionUniqueName="[Append1]" displayFolder="" count="0" memberValueDatatype="20" unbalanced="0"/>
    <cacheHierarchy uniqueName="[Append1].[Contra Level2 Total]" caption="Contra Level2 Total" attribute="1" defaultMemberUniqueName="[Append1].[Contra Level2 Total].[All]" allUniqueName="[Append1].[Contra Level2 Total].[All]" dimensionUniqueName="[Append1]" displayFolder="" count="0" memberValueDatatype="20" unbalanced="0"/>
    <cacheHierarchy uniqueName="[Append1].[Contra Level3_+]" caption="Contra Level3_+" attribute="1" defaultMemberUniqueName="[Append1].[Contra Level3_+].[All]" allUniqueName="[Append1].[Contra Level3_+].[All]" dimensionUniqueName="[Append1]" displayFolder="" count="0" memberValueDatatype="20" unbalanced="0"/>
    <cacheHierarchy uniqueName="[Append1].[Contra Level3 Total]" caption="Contra Level3 Total" attribute="1" defaultMemberUniqueName="[Append1].[Contra Level3 Total].[All]" allUniqueName="[Append1].[Contra Level3 Total].[All]" dimensionUniqueName="[Append1]" displayFolder="" count="0" memberValueDatatype="130" unbalanced="0"/>
    <cacheHierarchy uniqueName="[Append1].[Contra Level4_+]" caption="Contra Level4_+" attribute="1" defaultMemberUniqueName="[Append1].[Contra Level4_+].[All]" allUniqueName="[Append1].[Contra Level4_+].[All]" dimensionUniqueName="[Append1]" displayFolder="" count="0" memberValueDatatype="20" unbalanced="0"/>
    <cacheHierarchy uniqueName="[Append1].[Contra Level4 Total]" caption="Contra Level4 Total" attribute="1" defaultMemberUniqueName="[Append1].[Contra Level4 Total].[All]" allUniqueName="[Append1].[Contra Level4 Total].[All]" dimensionUniqueName="[Append1]" displayFolder="" count="0" memberValueDatatype="130" unbalanced="0"/>
    <cacheHierarchy uniqueName="[Append1].[Contra Level5_+]" caption="Contra Level5_+" attribute="1" defaultMemberUniqueName="[Append1].[Contra Level5_+].[All]" allUniqueName="[Append1].[Contra Level5_+].[All]" dimensionUniqueName="[Append1]" displayFolder="" count="0" memberValueDatatype="130" unbalanced="0"/>
    <cacheHierarchy uniqueName="[Append1].[Contra Level5 Total]" caption="Contra Level5 Total" attribute="1" defaultMemberUniqueName="[Append1].[Contra Level5 Total].[All]" allUniqueName="[Append1].[Contra Level5 Total].[All]" dimensionUniqueName="[Append1]" displayFolder="" count="0" memberValueDatatype="130" unbalanced="0"/>
    <cacheHierarchy uniqueName="[Append1].[Contra Other_+]" caption="Contra Other_+" attribute="1" defaultMemberUniqueName="[Append1].[Contra Other_+].[All]" allUniqueName="[Append1].[Contra Other_+].[All]" dimensionUniqueName="[Append1]" displayFolder="" count="0" memberValueDatatype="20" unbalanced="0"/>
    <cacheHierarchy uniqueName="[Append1].[Contra Other Total]" caption="Contra Other Total" attribute="1" defaultMemberUniqueName="[Append1].[Contra Other Total].[All]" allUniqueName="[Append1].[Contra Other Total].[All]" dimensionUniqueName="[Append1]" displayFolder="" count="0" memberValueDatatype="130" unbalanced="0"/>
    <cacheHierarchy uniqueName="[Append1].[Other Description]" caption="Other Description" attribute="1" defaultMemberUniqueName="[Append1].[Other Description].[All]" allUniqueName="[Append1].[Other Description].[All]" dimensionUniqueName="[Append1]" displayFolder="" count="0" memberValueDatatype="130" unbalanced="0"/>
    <cacheHierarchy uniqueName="[Append1].[Extracapsular Extension]" caption="Extracapsular Extension" attribute="1" defaultMemberUniqueName="[Append1].[Extracapsular Extension].[All]" allUniqueName="[Append1].[Extracapsular Extension].[All]" dimensionUniqueName="[Append1]" displayFolder="" count="0" memberValueDatatype="130" unbalanced="0"/>
    <cacheHierarchy uniqueName="[Append1].[Followup Date]" caption="Followup Date" attribute="1" time="1" defaultMemberUniqueName="[Append1].[Followup Date].[All]" allUniqueName="[Append1].[Followup Date].[All]" dimensionUniqueName="[Append1]" displayFolder="" count="0" memberValueDatatype="7" unbalanced="0"/>
    <cacheHierarchy uniqueName="[Append1].[Followup Status]" caption="Followup Status" attribute="1" defaultMemberUniqueName="[Append1].[Followup Status].[All]" allUniqueName="[Append1].[Followup Status].[All]" dimensionUniqueName="[Append1]" displayFolder="" count="0" memberValueDatatype="130" unbalanced="0"/>
    <cacheHierarchy uniqueName="[Append1].[Date of Death]" caption="Date of Death" attribute="1" time="1" defaultMemberUniqueName="[Append1].[Date of Death].[All]" allUniqueName="[Append1].[Date of Death].[All]" dimensionUniqueName="[Append1]" displayFolder="" count="0" memberValueDatatype="7" unbalanced="0"/>
    <cacheHierarchy uniqueName="[Append1].[Cause of Death]" caption="Cause of Death" attribute="1" defaultMemberUniqueName="[Append1].[Cause of Death].[All]" allUniqueName="[Append1].[Cause of Death].[All]" dimensionUniqueName="[Append1]" displayFolder="" count="0" memberValueDatatype="130" unbalanced="0"/>
    <cacheHierarchy uniqueName="[Append1].[Post RT Treatment]" caption="Post RT Treatment" attribute="1" defaultMemberUniqueName="[Append1].[Post RT Treatment].[All]" allUniqueName="[Append1].[Post RT Treatment].[All]" dimensionUniqueName="[Append1]" displayFolder="" count="0" memberValueDatatype="130" unbalanced="0"/>
    <cacheHierarchy uniqueName="[Append1].[Date of 2nd Primary]" caption="Date of 2nd Primary" attribute="1" time="1" defaultMemberUniqueName="[Append1].[Date of 2nd Primary].[All]" allUniqueName="[Append1].[Date of 2nd Primary].[All]" dimensionUniqueName="[Append1]" displayFolder="" count="0" memberValueDatatype="7" unbalanced="0"/>
    <cacheHierarchy uniqueName="[Append1].[Date of Recurrence]" caption="Date of Recurrence" attribute="1" time="1" defaultMemberUniqueName="[Append1].[Date of Recurrence].[All]" allUniqueName="[Append1].[Date of Recurrence].[All]" dimensionUniqueName="[Append1]" displayFolder="" count="0" memberValueDatatype="7" unbalanced="0"/>
    <cacheHierarchy uniqueName="[Append1].[Location of First Recurrence]" caption="Location of First Recurrence" attribute="1" defaultMemberUniqueName="[Append1].[Location of First Recurrence].[All]" allUniqueName="[Append1].[Location of First Recurrence].[All]" dimensionUniqueName="[Append1]" displayFolder="" count="0" memberValueDatatype="130" unbalanced="0"/>
    <cacheHierarchy uniqueName="[Append1].[Final Status]" caption="Final Status" attribute="1" defaultMemberUniqueName="[Append1].[Final Status].[All]" allUniqueName="[Append1].[Final Status].[All]" dimensionUniqueName="[Append1]" displayFolder="" count="0" memberValueDatatype="130" unbalanced="0"/>
    <cacheHierarchy uniqueName="[Append1].[Ground Truth]" caption="Ground Truth" attribute="1" defaultMemberUniqueName="[Append1].[Ground Truth].[All]" allUniqueName="[Append1].[Ground Truth].[All]" dimensionUniqueName="[Append1]" displayFolder="" count="0" memberValueDatatype="130" unbalanced="0"/>
    <cacheHierarchy uniqueName="[Batch1].[Research Id]" caption="Research Id" attribute="1" defaultMemberUniqueName="[Batch1].[Research Id].[All]" allUniqueName="[Batch1].[Research Id].[All]" dimensionUniqueName="[Batch1]" displayFolder="" count="0" memberValueDatatype="130" unbalanced="0"/>
    <cacheHierarchy uniqueName="[Batch1].[DOB]" caption="DOB" attribute="1" defaultMemberUniqueName="[Batch1].[DOB].[All]" allUniqueName="[Batch1].[DOB].[All]" dimensionUniqueName="[Batch1]" displayFolder="" count="0" memberValueDatatype="20" unbalanced="0"/>
    <cacheHierarchy uniqueName="[Batch1].[Gender]" caption="Gender" attribute="1" defaultMemberUniqueName="[Batch1].[Gender].[All]" allUniqueName="[Batch1].[Gender].[All]" dimensionUniqueName="[Batch1]" displayFolder="" count="0" memberValueDatatype="130" unbalanced="0"/>
    <cacheHierarchy uniqueName="[Batch1].[Weight]" caption="Weight" attribute="1" defaultMemberUniqueName="[Batch1].[Weight].[All]" allUniqueName="[Batch1].[Weight].[All]" dimensionUniqueName="[Batch1]" displayFolder="" count="0" memberValueDatatype="5" unbalanced="0"/>
    <cacheHierarchy uniqueName="[Batch1].[Height]" caption="Height" attribute="1" defaultMemberUniqueName="[Batch1].[Height].[All]" allUniqueName="[Batch1].[Height].[All]" dimensionUniqueName="[Batch1]" displayFolder="" count="0" memberValueDatatype="20" unbalanced="0"/>
    <cacheHierarchy uniqueName="[Batch1].[Race]" caption="Race" attribute="1" defaultMemberUniqueName="[Batch1].[Race].[All]" allUniqueName="[Batch1].[Race].[All]" dimensionUniqueName="[Batch1]" displayFolder="" count="0" memberValueDatatype="130" unbalanced="0"/>
    <cacheHierarchy uniqueName="[Batch1].[Spanish Origin]" caption="Spanish Origin" attribute="1" defaultMemberUniqueName="[Batch1].[Spanish Origin].[All]" allUniqueName="[Batch1].[Spanish Origin].[All]" dimensionUniqueName="[Batch1]" displayFolder="" count="0" memberValueDatatype="130" unbalanced="0"/>
    <cacheHierarchy uniqueName="[Batch1].[Diabetes]" caption="Diabetes" attribute="1" defaultMemberUniqueName="[Batch1].[Diabetes].[All]" allUniqueName="[Batch1].[Diabetes].[All]" dimensionUniqueName="[Batch1]" displayFolder="" count="0" memberValueDatatype="130" unbalanced="0"/>
    <cacheHierarchy uniqueName="[Batch1].[Previous Radiation]" caption="Previous Radiation" attribute="1" defaultMemberUniqueName="[Batch1].[Previous Radiation].[All]" allUniqueName="[Batch1].[Previous Radiation].[All]" dimensionUniqueName="[Batch1]" displayFolder="" count="0" memberValueDatatype="130" unbalanced="0"/>
    <cacheHierarchy uniqueName="[Batch1].[Prior Malignancies]" caption="Prior Malignancies" attribute="1" defaultMemberUniqueName="[Batch1].[Prior Malignancies].[All]" allUniqueName="[Batch1].[Prior Malignancies].[All]" dimensionUniqueName="[Batch1]" displayFolder="" count="0" memberValueDatatype="130" unbalanced="0"/>
    <cacheHierarchy uniqueName="[Batch1].[Drinker]" caption="Drinker" attribute="1" defaultMemberUniqueName="[Batch1].[Drinker].[All]" allUniqueName="[Batch1].[Drinker].[All]" dimensionUniqueName="[Batch1]" displayFolder="" count="0" memberValueDatatype="130" unbalanced="0"/>
    <cacheHierarchy uniqueName="[Batch1].[Smoker]" caption="Smoker" attribute="1" defaultMemberUniqueName="[Batch1].[Smoker].[All]" allUniqueName="[Batch1].[Smoker].[All]" dimensionUniqueName="[Batch1]" displayFolder="" count="0" memberValueDatatype="130" unbalanced="0"/>
    <cacheHierarchy uniqueName="[Batch1].[Chewing Tobacco]" caption="Chewing Tobacco" attribute="1" defaultMemberUniqueName="[Batch1].[Chewing Tobacco].[All]" allUniqueName="[Batch1].[Chewing Tobacco].[All]" dimensionUniqueName="[Batch1]" displayFolder="" count="0" memberValueDatatype="130" unbalanced="0"/>
    <cacheHierarchy uniqueName="[Batch1].[Final T]" caption="Final T" attribute="1" defaultMemberUniqueName="[Batch1].[Final T].[All]" allUniqueName="[Batch1].[Final T].[All]" dimensionUniqueName="[Batch1]" displayFolder="" count="0" memberValueDatatype="130" unbalanced="0"/>
    <cacheHierarchy uniqueName="[Batch1].[Final N]" caption="Final N" attribute="1" defaultMemberUniqueName="[Batch1].[Final N].[All]" allUniqueName="[Batch1].[Final N].[All]" dimensionUniqueName="[Batch1]" displayFolder="" count="0" memberValueDatatype="130" unbalanced="0"/>
    <cacheHierarchy uniqueName="[Batch1].[Final M]" caption="Final M" attribute="1" defaultMemberUniqueName="[Batch1].[Final M].[All]" allUniqueName="[Batch1].[Final M].[All]" dimensionUniqueName="[Batch1]" displayFolder="" count="0" memberValueDatatype="20" unbalanced="0"/>
    <cacheHierarchy uniqueName="[Batch1].[Final Stage]" caption="Final Stage" attribute="1" defaultMemberUniqueName="[Batch1].[Final Stage].[All]" allUniqueName="[Batch1].[Final Stage].[All]" dimensionUniqueName="[Batch1]" displayFolder="" count="0" memberValueDatatype="130" unbalanced="0"/>
    <cacheHierarchy uniqueName="[Batch1].[Final Site]" caption="Final Site" attribute="1" defaultMemberUniqueName="[Batch1].[Final Site].[All]" allUniqueName="[Batch1].[Final Site].[All]" dimensionUniqueName="[Batch1]" displayFolder="" count="0" memberValueDatatype="130" unbalanced="0"/>
    <cacheHierarchy uniqueName="[Batch1].[Biopsy1 Date]" caption="Biopsy1 Date" attribute="1" time="1" defaultMemberUniqueName="[Batch1].[Biopsy1 Date].[All]" allUniqueName="[Batch1].[Biopsy1 Date].[All]" dimensionUniqueName="[Batch1]" displayFolder="" count="0" memberValueDatatype="7" unbalanced="0"/>
    <cacheHierarchy uniqueName="[Batch1].[Biopsy1 Location]" caption="Biopsy1 Location" attribute="1" defaultMemberUniqueName="[Batch1].[Biopsy1 Location].[All]" allUniqueName="[Batch1].[Biopsy1 Location].[All]" dimensionUniqueName="[Batch1]" displayFolder="" count="0" memberValueDatatype="130" unbalanced="0"/>
    <cacheHierarchy uniqueName="[Batch1].[Biopsy2 Date]" caption="Biopsy2 Date" attribute="1" time="1" defaultMemberUniqueName="[Batch1].[Biopsy2 Date].[All]" allUniqueName="[Batch1].[Biopsy2 Date].[All]" dimensionUniqueName="[Batch1]" displayFolder="" count="0" memberValueDatatype="7" unbalanced="0"/>
    <cacheHierarchy uniqueName="[Batch1].[Biopsy2 Location]" caption="Biopsy2 Location" attribute="1" defaultMemberUniqueName="[Batch1].[Biopsy2 Location].[All]" allUniqueName="[Batch1].[Biopsy2 Location].[All]" dimensionUniqueName="[Batch1]" displayFolder="" count="0" memberValueDatatype="130" unbalanced="0"/>
    <cacheHierarchy uniqueName="[Batch1].[Biopsy3 Date]" caption="Biopsy3 Date" attribute="1" time="1" defaultMemberUniqueName="[Batch1].[Biopsy3 Date].[All]" allUniqueName="[Batch1].[Biopsy3 Date].[All]" dimensionUniqueName="[Batch1]" displayFolder="" count="0" memberValueDatatype="7" unbalanced="0"/>
    <cacheHierarchy uniqueName="[Batch1].[Biopsy3 Location]" caption="Biopsy3 Location" attribute="1" defaultMemberUniqueName="[Batch1].[Biopsy3 Location].[All]" allUniqueName="[Batch1].[Biopsy3 Location].[All]" dimensionUniqueName="[Batch1]" displayFolder="" count="0" memberValueDatatype="130" unbalanced="0"/>
    <cacheHierarchy uniqueName="[Batch1].[Biopsy4 Date]" caption="Biopsy4 Date" attribute="1" defaultMemberUniqueName="[Batch1].[Biopsy4 Date].[All]" allUniqueName="[Batch1].[Biopsy4 Date].[All]" dimensionUniqueName="[Batch1]" displayFolder="" count="0" memberValueDatatype="130" unbalanced="0"/>
    <cacheHierarchy uniqueName="[Batch1].[Biopsy4 Location]" caption="Biopsy4 Location" attribute="1" defaultMemberUniqueName="[Batch1].[Biopsy4 Location].[All]" allUniqueName="[Batch1].[Biopsy4 Location].[All]" dimensionUniqueName="[Batch1]" displayFolder="" count="0" memberValueDatatype="130" unbalanced="0"/>
    <cacheHierarchy uniqueName="[Batch1].[Biopsy5 Date]" caption="Biopsy5 Date" attribute="1" defaultMemberUniqueName="[Batch1].[Biopsy5 Date].[All]" allUniqueName="[Batch1].[Biopsy5 Date].[All]" dimensionUniqueName="[Batch1]" displayFolder="" count="0" memberValueDatatype="130" unbalanced="0"/>
    <cacheHierarchy uniqueName="[Batch1].[Biopsy5 Location]" caption="Biopsy5 Location" attribute="1" defaultMemberUniqueName="[Batch1].[Biopsy5 Location].[All]" allUniqueName="[Batch1].[Biopsy5 Location].[All]" dimensionUniqueName="[Batch1]" displayFolder="" count="0" memberValueDatatype="130" unbalanced="0"/>
    <cacheHierarchy uniqueName="[Batch1].[Surgery1 Date]" caption="Surgery1 Date" attribute="1" time="1" defaultMemberUniqueName="[Batch1].[Surgery1 Date].[All]" allUniqueName="[Batch1].[Surgery1 Date].[All]" dimensionUniqueName="[Batch1]" displayFolder="" count="0" memberValueDatatype="7" unbalanced="0"/>
    <cacheHierarchy uniqueName="[Batch1].[Surgery1 Desc]" caption="Surgery1 Desc" attribute="1" defaultMemberUniqueName="[Batch1].[Surgery1 Desc].[All]" allUniqueName="[Batch1].[Surgery1 Desc].[All]" dimensionUniqueName="[Batch1]" displayFolder="" count="0" memberValueDatatype="130" unbalanced="0"/>
    <cacheHierarchy uniqueName="[Batch1].[Surgery1 Primary Resected]" caption="Surgery1 Primary Resected" attribute="1" defaultMemberUniqueName="[Batch1].[Surgery1 Primary Resected].[All]" allUniqueName="[Batch1].[Surgery1 Primary Resected].[All]" dimensionUniqueName="[Batch1]" displayFolder="" count="0" memberValueDatatype="130" unbalanced="0"/>
    <cacheHierarchy uniqueName="[Batch1].[Surgery1 Node Dissection]" caption="Surgery1 Node Dissection" attribute="1" defaultMemberUniqueName="[Batch1].[Surgery1 Node Dissection].[All]" allUniqueName="[Batch1].[Surgery1 Node Dissection].[All]" dimensionUniqueName="[Batch1]" displayFolder="" count="0" memberValueDatatype="130" unbalanced="0"/>
    <cacheHierarchy uniqueName="[Batch1].[Surgery2 Date]" caption="Surgery2 Date" attribute="1" time="1" defaultMemberUniqueName="[Batch1].[Surgery2 Date].[All]" allUniqueName="[Batch1].[Surgery2 Date].[All]" dimensionUniqueName="[Batch1]" displayFolder="" count="0" memberValueDatatype="7" unbalanced="0"/>
    <cacheHierarchy uniqueName="[Batch1].[Surgery2 Desc]" caption="Surgery2 Desc" attribute="1" defaultMemberUniqueName="[Batch1].[Surgery2 Desc].[All]" allUniqueName="[Batch1].[Surgery2 Desc].[All]" dimensionUniqueName="[Batch1]" displayFolder="" count="0" memberValueDatatype="130" unbalanced="0"/>
    <cacheHierarchy uniqueName="[Batch1].[Surgery2 Primary Resected]" caption="Surgery2 Primary Resected" attribute="1" defaultMemberUniqueName="[Batch1].[Surgery2 Primary Resected].[All]" allUniqueName="[Batch1].[Surgery2 Primary Resected].[All]" dimensionUniqueName="[Batch1]" displayFolder="" count="0" memberValueDatatype="130" unbalanced="0"/>
    <cacheHierarchy uniqueName="[Batch1].[Surgery2 Node Dissection]" caption="Surgery2 Node Dissection" attribute="1" defaultMemberUniqueName="[Batch1].[Surgery2 Node Dissection].[All]" allUniqueName="[Batch1].[Surgery2 Node Dissection].[All]" dimensionUniqueName="[Batch1]" displayFolder="" count="0" memberValueDatatype="130" unbalanced="0"/>
    <cacheHierarchy uniqueName="[Batch1].[Rt1 Start Date]" caption="Rt1 Start Date" attribute="1" time="1" defaultMemberUniqueName="[Batch1].[Rt1 Start Date].[All]" allUniqueName="[Batch1].[Rt1 Start Date].[All]" dimensionUniqueName="[Batch1]" displayFolder="" count="0" memberValueDatatype="7" unbalanced="0"/>
    <cacheHierarchy uniqueName="[Batch1].[Rt1 End Date]" caption="Rt1 End Date" attribute="1" time="1" defaultMemberUniqueName="[Batch1].[Rt1 End Date].[All]" allUniqueName="[Batch1].[Rt1 End Date].[All]" dimensionUniqueName="[Batch1]" displayFolder="" count="0" memberValueDatatype="7" unbalanced="0"/>
    <cacheHierarchy uniqueName="[Batch1].[Rt1]" caption="Rt1" attribute="1" defaultMemberUniqueName="[Batch1].[Rt1].[All]" allUniqueName="[Batch1].[Rt1].[All]" dimensionUniqueName="[Batch1]" displayFolder="" count="0" memberValueDatatype="5" unbalanced="0"/>
    <cacheHierarchy uniqueName="[Batch1].[Rt1 Dose per Fraction]" caption="Rt1 Dose per Fraction" attribute="1" defaultMemberUniqueName="[Batch1].[Rt1 Dose per Fraction].[All]" allUniqueName="[Batch1].[Rt1 Dose per Fraction].[All]" dimensionUniqueName="[Batch1]" displayFolder="" count="0" memberValueDatatype="5" unbalanced="0"/>
    <cacheHierarchy uniqueName="[Batch1].[Rt.1 Notes]" caption="Rt.1 Notes" attribute="1" defaultMemberUniqueName="[Batch1].[Rt.1 Notes].[All]" allUniqueName="[Batch1].[Rt.1 Notes].[All]" dimensionUniqueName="[Batch1]" displayFolder="" count="0" memberValueDatatype="130" unbalanced="0"/>
    <cacheHierarchy uniqueName="[Batch1].[Rt2 Start Date]" caption="Rt2 Start Date" attribute="1" defaultMemberUniqueName="[Batch1].[Rt2 Start Date].[All]" allUniqueName="[Batch1].[Rt2 Start Date].[All]" dimensionUniqueName="[Batch1]" displayFolder="" count="0" memberValueDatatype="130" unbalanced="0"/>
    <cacheHierarchy uniqueName="[Batch1].[Rt2 End Date]" caption="Rt2 End Date" attribute="1" defaultMemberUniqueName="[Batch1].[Rt2 End Date].[All]" allUniqueName="[Batch1].[Rt2 End Date].[All]" dimensionUniqueName="[Batch1]" displayFolder="" count="0" memberValueDatatype="130" unbalanced="0"/>
    <cacheHierarchy uniqueName="[Batch1].[Rt2]" caption="Rt2" attribute="1" defaultMemberUniqueName="[Batch1].[Rt2].[All]" allUniqueName="[Batch1].[Rt2].[All]" dimensionUniqueName="[Batch1]" displayFolder="" count="0" memberValueDatatype="130" unbalanced="0"/>
    <cacheHierarchy uniqueName="[Batch1].[Rt2 Dose per Fraction]" caption="Rt2 Dose per Fraction" attribute="1" defaultMemberUniqueName="[Batch1].[Rt2 Dose per Fraction].[All]" allUniqueName="[Batch1].[Rt2 Dose per Fraction].[All]" dimensionUniqueName="[Batch1]" displayFolder="" count="0" memberValueDatatype="130" unbalanced="0"/>
    <cacheHierarchy uniqueName="[Batch1].[Rt.2 Notes]" caption="Rt.2 Notes" attribute="1" defaultMemberUniqueName="[Batch1].[Rt.2 Notes].[All]" allUniqueName="[Batch1].[Rt.2 Notes].[All]" dimensionUniqueName="[Batch1]" displayFolder="" count="0" memberValueDatatype="130" unbalanced="0"/>
    <cacheHierarchy uniqueName="[Batch1].[Rt3 Start Date]" caption="Rt3 Start Date" attribute="1" defaultMemberUniqueName="[Batch1].[Rt3 Start Date].[All]" allUniqueName="[Batch1].[Rt3 Start Date].[All]" dimensionUniqueName="[Batch1]" displayFolder="" count="0" memberValueDatatype="130" unbalanced="0"/>
    <cacheHierarchy uniqueName="[Batch1].[Rt3 End Date]" caption="Rt3 End Date" attribute="1" defaultMemberUniqueName="[Batch1].[Rt3 End Date].[All]" allUniqueName="[Batch1].[Rt3 End Date].[All]" dimensionUniqueName="[Batch1]" displayFolder="" count="0" memberValueDatatype="130" unbalanced="0"/>
    <cacheHierarchy uniqueName="[Batch1].[Rt3]" caption="Rt3" attribute="1" defaultMemberUniqueName="[Batch1].[Rt3].[All]" allUniqueName="[Batch1].[Rt3].[All]" dimensionUniqueName="[Batch1]" displayFolder="" count="0" memberValueDatatype="130" unbalanced="0"/>
    <cacheHierarchy uniqueName="[Batch1].[Rt3 Dose per Fraction]" caption="Rt3 Dose per Fraction" attribute="1" defaultMemberUniqueName="[Batch1].[Rt3 Dose per Fraction].[All]" allUniqueName="[Batch1].[Rt3 Dose per Fraction].[All]" dimensionUniqueName="[Batch1]" displayFolder="" count="0" memberValueDatatype="130" unbalanced="0"/>
    <cacheHierarchy uniqueName="[Batch1].[Rt.3 Notes]" caption="Rt.3 Notes" attribute="1" defaultMemberUniqueName="[Batch1].[Rt.3 Notes].[All]" allUniqueName="[Batch1].[Rt.3 Notes].[All]" dimensionUniqueName="[Batch1]" displayFolder="" count="0" memberValueDatatype="130" unbalanced="0"/>
    <cacheHierarchy uniqueName="[Batch1].[Chemo1 Start Date]" caption="Chemo1 Start Date" attribute="1" time="1" defaultMemberUniqueName="[Batch1].[Chemo1 Start Date].[All]" allUniqueName="[Batch1].[Chemo1 Start Date].[All]" dimensionUniqueName="[Batch1]" displayFolder="" count="0" memberValueDatatype="7" unbalanced="0"/>
    <cacheHierarchy uniqueName="[Batch1].[Chemo1 End Date]" caption="Chemo1 End Date" attribute="1" time="1" defaultMemberUniqueName="[Batch1].[Chemo1 End Date].[All]" allUniqueName="[Batch1].[Chemo1 End Date].[All]" dimensionUniqueName="[Batch1]" displayFolder="" count="0" memberValueDatatype="7" unbalanced="0"/>
    <cacheHierarchy uniqueName="[Batch1].[Chemo1 drug1]" caption="Chemo1 drug1" attribute="1" defaultMemberUniqueName="[Batch1].[Chemo1 drug1].[All]" allUniqueName="[Batch1].[Chemo1 drug1].[All]" dimensionUniqueName="[Batch1]" displayFolder="" count="0" memberValueDatatype="130" unbalanced="0"/>
    <cacheHierarchy uniqueName="[Batch1].[Chemo1 drug2]" caption="Chemo1 drug2" attribute="1" defaultMemberUniqueName="[Batch1].[Chemo1 drug2].[All]" allUniqueName="[Batch1].[Chemo1 drug2].[All]" dimensionUniqueName="[Batch1]" displayFolder="" count="0" memberValueDatatype="130" unbalanced="0"/>
    <cacheHierarchy uniqueName="[Batch1].[Chemo1 drug3]" caption="Chemo1 drug3" attribute="1" defaultMemberUniqueName="[Batch1].[Chemo1 drug3].[All]" allUniqueName="[Batch1].[Chemo1 drug3].[All]" dimensionUniqueName="[Batch1]" displayFolder="" count="0" memberValueDatatype="130" unbalanced="0"/>
    <cacheHierarchy uniqueName="[Batch1].[Chemo2 Start Date]" caption="Chemo2 Start Date" attribute="1" time="1" defaultMemberUniqueName="[Batch1].[Chemo2 Start Date].[All]" allUniqueName="[Batch1].[Chemo2 Start Date].[All]" dimensionUniqueName="[Batch1]" displayFolder="" count="0" memberValueDatatype="7" unbalanced="0"/>
    <cacheHierarchy uniqueName="[Batch1].[Chemo2 End Date]" caption="Chemo2 End Date" attribute="1" time="1" defaultMemberUniqueName="[Batch1].[Chemo2 End Date].[All]" allUniqueName="[Batch1].[Chemo2 End Date].[All]" dimensionUniqueName="[Batch1]" displayFolder="" count="0" memberValueDatatype="7" unbalanced="0"/>
    <cacheHierarchy uniqueName="[Batch1].[Chemo2 drug1]" caption="Chemo2 drug1" attribute="1" defaultMemberUniqueName="[Batch1].[Chemo2 drug1].[All]" allUniqueName="[Batch1].[Chemo2 drug1].[All]" dimensionUniqueName="[Batch1]" displayFolder="" count="0" memberValueDatatype="130" unbalanced="0"/>
    <cacheHierarchy uniqueName="[Batch1].[Chemo2 drug2]" caption="Chemo2 drug2" attribute="1" defaultMemberUniqueName="[Batch1].[Chemo2 drug2].[All]" allUniqueName="[Batch1].[Chemo2 drug2].[All]" dimensionUniqueName="[Batch1]" displayFolder="" count="0" memberValueDatatype="130" unbalanced="0"/>
    <cacheHierarchy uniqueName="[Batch1].[Chemo2 drug3]" caption="Chemo2 drug3" attribute="1" defaultMemberUniqueName="[Batch1].[Chemo2 drug3].[All]" allUniqueName="[Batch1].[Chemo2 drug3].[All]" dimensionUniqueName="[Batch1]" displayFolder="" count="0" memberValueDatatype="130" unbalanced="0"/>
    <cacheHierarchy uniqueName="[Batch1].[Chemo3 Start Date]" caption="Chemo3 Start Date" attribute="1" defaultMemberUniqueName="[Batch1].[Chemo3 Start Date].[All]" allUniqueName="[Batch1].[Chemo3 Start Date].[All]" dimensionUniqueName="[Batch1]" displayFolder="" count="0" memberValueDatatype="130" unbalanced="0"/>
    <cacheHierarchy uniqueName="[Batch1].[Chemo3 End Date]" caption="Chemo3 End Date" attribute="1" defaultMemberUniqueName="[Batch1].[Chemo3 End Date].[All]" allUniqueName="[Batch1].[Chemo3 End Date].[All]" dimensionUniqueName="[Batch1]" displayFolder="" count="0" memberValueDatatype="130" unbalanced="0"/>
    <cacheHierarchy uniqueName="[Batch1].[Chemo3 drug1]" caption="Chemo3 drug1" attribute="1" defaultMemberUniqueName="[Batch1].[Chemo3 drug1].[All]" allUniqueName="[Batch1].[Chemo3 drug1].[All]" dimensionUniqueName="[Batch1]" displayFolder="" count="0" memberValueDatatype="130" unbalanced="0"/>
    <cacheHierarchy uniqueName="[Batch1].[Chemo3 drug2]" caption="Chemo3 drug2" attribute="1" defaultMemberUniqueName="[Batch1].[Chemo3 drug2].[All]" allUniqueName="[Batch1].[Chemo3 drug2].[All]" dimensionUniqueName="[Batch1]" displayFolder="" count="0" memberValueDatatype="130" unbalanced="0"/>
    <cacheHierarchy uniqueName="[Batch1].[Chemo3 drug3]" caption="Chemo3 drug3" attribute="1" defaultMemberUniqueName="[Batch1].[Chemo3 drug3].[All]" allUniqueName="[Batch1].[Chemo3 drug3].[All]" dimensionUniqueName="[Batch1]" displayFolder="" count="0" memberValueDatatype="130" unbalanced="0"/>
    <cacheHierarchy uniqueName="[Batch1].[Primary Diff]" caption="Primary Diff" attribute="1" defaultMemberUniqueName="[Batch1].[Primary Diff].[All]" allUniqueName="[Batch1].[Primary Diff].[All]" dimensionUniqueName="[Batch1]" displayFolder="" count="0" memberValueDatatype="130" unbalanced="0"/>
    <cacheHierarchy uniqueName="[Batch1].[Primary Ivi]" caption="Primary Ivi" attribute="1" defaultMemberUniqueName="[Batch1].[Primary Ivi].[All]" allUniqueName="[Batch1].[Primary Ivi].[All]" dimensionUniqueName="[Batch1]" displayFolder="" count="0" memberValueDatatype="130" unbalanced="0"/>
    <cacheHierarchy uniqueName="[Batch1].[Primary Pni]" caption="Primary Pni" attribute="1" defaultMemberUniqueName="[Batch1].[Primary Pni].[All]" allUniqueName="[Batch1].[Primary Pni].[All]" dimensionUniqueName="[Batch1]" displayFolder="" count="0" memberValueDatatype="130" unbalanced="0"/>
    <cacheHierarchy uniqueName="[Batch1].[Primary Margins]" caption="Primary Margins" attribute="1" defaultMemberUniqueName="[Batch1].[Primary Margins].[All]" allUniqueName="[Batch1].[Primary Margins].[All]" dimensionUniqueName="[Batch1]" displayFolder="" count="0" memberValueDatatype="130" unbalanced="0"/>
    <cacheHierarchy uniqueName="[Batch1].[Ipsi Level1_+]" caption="Ipsi Level1_+" attribute="1" defaultMemberUniqueName="[Batch1].[Ipsi Level1_+].[All]" allUniqueName="[Batch1].[Ipsi Level1_+].[All]" dimensionUniqueName="[Batch1]" displayFolder="" count="0" memberValueDatatype="20" unbalanced="0"/>
    <cacheHierarchy uniqueName="[Batch1].[Ipsi Level1 Total]" caption="Ipsi Level1 Total" attribute="1" defaultMemberUniqueName="[Batch1].[Ipsi Level1 Total].[All]" allUniqueName="[Batch1].[Ipsi Level1 Total].[All]" dimensionUniqueName="[Batch1]" displayFolder="" count="0" memberValueDatatype="130" unbalanced="0"/>
    <cacheHierarchy uniqueName="[Batch1].[Ipsi Level2_+]" caption="Ipsi Level2_+" attribute="1" defaultMemberUniqueName="[Batch1].[Ipsi Level2_+].[All]" allUniqueName="[Batch1].[Ipsi Level2_+].[All]" dimensionUniqueName="[Batch1]" displayFolder="" count="0" memberValueDatatype="20" unbalanced="0"/>
    <cacheHierarchy uniqueName="[Batch1].[Ipsi Level2 Total]" caption="Ipsi Level2 Total" attribute="1" defaultMemberUniqueName="[Batch1].[Ipsi Level2 Total].[All]" allUniqueName="[Batch1].[Ipsi Level2 Total].[All]" dimensionUniqueName="[Batch1]" displayFolder="" count="0" memberValueDatatype="130" unbalanced="0"/>
    <cacheHierarchy uniqueName="[Batch1].[Ipsi Level3_+]" caption="Ipsi Level3_+" attribute="1" defaultMemberUniqueName="[Batch1].[Ipsi Level3_+].[All]" allUniqueName="[Batch1].[Ipsi Level3_+].[All]" dimensionUniqueName="[Batch1]" displayFolder="" count="0" memberValueDatatype="20" unbalanced="0"/>
    <cacheHierarchy uniqueName="[Batch1].[Ipsi Level3 Total]" caption="Ipsi Level3 Total" attribute="1" defaultMemberUniqueName="[Batch1].[Ipsi Level3 Total].[All]" allUniqueName="[Batch1].[Ipsi Level3 Total].[All]" dimensionUniqueName="[Batch1]" displayFolder="" count="0" memberValueDatatype="130" unbalanced="0"/>
    <cacheHierarchy uniqueName="[Batch1].[Ipsi Level4_+]" caption="Ipsi Level4_+" attribute="1" defaultMemberUniqueName="[Batch1].[Ipsi Level4_+].[All]" allUniqueName="[Batch1].[Ipsi Level4_+].[All]" dimensionUniqueName="[Batch1]" displayFolder="" count="0" memberValueDatatype="20" unbalanced="0"/>
    <cacheHierarchy uniqueName="[Batch1].[Ipsi Level4 Total]" caption="Ipsi Level4 Total" attribute="1" defaultMemberUniqueName="[Batch1].[Ipsi Level4 Total].[All]" allUniqueName="[Batch1].[Ipsi Level4 Total].[All]" dimensionUniqueName="[Batch1]" displayFolder="" count="0" memberValueDatatype="130" unbalanced="0"/>
    <cacheHierarchy uniqueName="[Batch1].[Ipsi Level5_+]" caption="Ipsi Level5_+" attribute="1" defaultMemberUniqueName="[Batch1].[Ipsi Level5_+].[All]" allUniqueName="[Batch1].[Ipsi Level5_+].[All]" dimensionUniqueName="[Batch1]" displayFolder="" count="0" memberValueDatatype="20" unbalanced="0"/>
    <cacheHierarchy uniqueName="[Batch1].[Ipsi Level5 Total]" caption="Ipsi Level5 Total" attribute="1" defaultMemberUniqueName="[Batch1].[Ipsi Level5 Total].[All]" allUniqueName="[Batch1].[Ipsi Level5 Total].[All]" dimensionUniqueName="[Batch1]" displayFolder="" count="0" memberValueDatatype="130" unbalanced="0"/>
    <cacheHierarchy uniqueName="[Batch1].[Ipsi Other_+]" caption="Ipsi Other_+" attribute="1" defaultMemberUniqueName="[Batch1].[Ipsi Other_+].[All]" allUniqueName="[Batch1].[Ipsi Other_+].[All]" dimensionUniqueName="[Batch1]" displayFolder="" count="0" memberValueDatatype="20" unbalanced="0"/>
    <cacheHierarchy uniqueName="[Batch1].[Ipsi Other Total]" caption="Ipsi Other Total" attribute="1" defaultMemberUniqueName="[Batch1].[Ipsi Other Total].[All]" allUniqueName="[Batch1].[Ipsi Other Total].[All]" dimensionUniqueName="[Batch1]" displayFolder="" count="0" memberValueDatatype="130" unbalanced="0"/>
    <cacheHierarchy uniqueName="[Batch1].[Contra Level1_+]" caption="Contra Level1_+" attribute="1" defaultMemberUniqueName="[Batch1].[Contra Level1_+].[All]" allUniqueName="[Batch1].[Contra Level1_+].[All]" dimensionUniqueName="[Batch1]" displayFolder="" count="0" memberValueDatatype="20" unbalanced="0"/>
    <cacheHierarchy uniqueName="[Batch1].[Contra Level1 Total]" caption="Contra Level1 Total" attribute="1" defaultMemberUniqueName="[Batch1].[Contra Level1 Total].[All]" allUniqueName="[Batch1].[Contra Level1 Total].[All]" dimensionUniqueName="[Batch1]" displayFolder="" count="0" memberValueDatatype="20" unbalanced="0"/>
    <cacheHierarchy uniqueName="[Batch1].[Contra Level2_+]" caption="Contra Level2_+" attribute="1" defaultMemberUniqueName="[Batch1].[Contra Level2_+].[All]" allUniqueName="[Batch1].[Contra Level2_+].[All]" dimensionUniqueName="[Batch1]" displayFolder="" count="0" memberValueDatatype="20" unbalanced="0"/>
    <cacheHierarchy uniqueName="[Batch1].[Contra Level2 Total]" caption="Contra Level2 Total" attribute="1" defaultMemberUniqueName="[Batch1].[Contra Level2 Total].[All]" allUniqueName="[Batch1].[Contra Level2 Total].[All]" dimensionUniqueName="[Batch1]" displayFolder="" count="0" memberValueDatatype="20" unbalanced="0"/>
    <cacheHierarchy uniqueName="[Batch1].[Contra Level3_+]" caption="Contra Level3_+" attribute="1" defaultMemberUniqueName="[Batch1].[Contra Level3_+].[All]" allUniqueName="[Batch1].[Contra Level3_+].[All]" dimensionUniqueName="[Batch1]" displayFolder="" count="0" memberValueDatatype="20" unbalanced="0"/>
    <cacheHierarchy uniqueName="[Batch1].[Contra Level3 Total]" caption="Contra Level3 Total" attribute="1" defaultMemberUniqueName="[Batch1].[Contra Level3 Total].[All]" allUniqueName="[Batch1].[Contra Level3 Total].[All]" dimensionUniqueName="[Batch1]" displayFolder="" count="0" memberValueDatatype="130" unbalanced="0"/>
    <cacheHierarchy uniqueName="[Batch1].[Contra Level4_+]" caption="Contra Level4_+" attribute="1" defaultMemberUniqueName="[Batch1].[Contra Level4_+].[All]" allUniqueName="[Batch1].[Contra Level4_+].[All]" dimensionUniqueName="[Batch1]" displayFolder="" count="0" memberValueDatatype="20" unbalanced="0"/>
    <cacheHierarchy uniqueName="[Batch1].[Contra Level4 Total]" caption="Contra Level4 Total" attribute="1" defaultMemberUniqueName="[Batch1].[Contra Level4 Total].[All]" allUniqueName="[Batch1].[Contra Level4 Total].[All]" dimensionUniqueName="[Batch1]" displayFolder="" count="0" memberValueDatatype="130" unbalanced="0"/>
    <cacheHierarchy uniqueName="[Batch1].[Contra Level5_+]" caption="Contra Level5_+" attribute="1" defaultMemberUniqueName="[Batch1].[Contra Level5_+].[All]" allUniqueName="[Batch1].[Contra Level5_+].[All]" dimensionUniqueName="[Batch1]" displayFolder="" count="0" memberValueDatatype="130" unbalanced="0"/>
    <cacheHierarchy uniqueName="[Batch1].[Contra Level5 Total]" caption="Contra Level5 Total" attribute="1" defaultMemberUniqueName="[Batch1].[Contra Level5 Total].[All]" allUniqueName="[Batch1].[Contra Level5 Total].[All]" dimensionUniqueName="[Batch1]" displayFolder="" count="0" memberValueDatatype="130" unbalanced="0"/>
    <cacheHierarchy uniqueName="[Batch1].[Contra Other_+]" caption="Contra Other_+" attribute="1" defaultMemberUniqueName="[Batch1].[Contra Other_+].[All]" allUniqueName="[Batch1].[Contra Other_+].[All]" dimensionUniqueName="[Batch1]" displayFolder="" count="0" memberValueDatatype="20" unbalanced="0"/>
    <cacheHierarchy uniqueName="[Batch1].[Contra Other Total]" caption="Contra Other Total" attribute="1" defaultMemberUniqueName="[Batch1].[Contra Other Total].[All]" allUniqueName="[Batch1].[Contra Other Total].[All]" dimensionUniqueName="[Batch1]" displayFolder="" count="0" memberValueDatatype="130" unbalanced="0"/>
    <cacheHierarchy uniqueName="[Batch1].[Other Description]" caption="Other Description" attribute="1" defaultMemberUniqueName="[Batch1].[Other Description].[All]" allUniqueName="[Batch1].[Other Description].[All]" dimensionUniqueName="[Batch1]" displayFolder="" count="0" memberValueDatatype="130" unbalanced="0"/>
    <cacheHierarchy uniqueName="[Batch1].[Extracapsular Extension]" caption="Extracapsular Extension" attribute="1" defaultMemberUniqueName="[Batch1].[Extracapsular Extension].[All]" allUniqueName="[Batch1].[Extracapsular Extension].[All]" dimensionUniqueName="[Batch1]" displayFolder="" count="0" memberValueDatatype="130" unbalanced="0"/>
    <cacheHierarchy uniqueName="[Batch1].[Followup Date]" caption="Followup Date" attribute="1" time="1" defaultMemberUniqueName="[Batch1].[Followup Date].[All]" allUniqueName="[Batch1].[Followup Date].[All]" dimensionUniqueName="[Batch1]" displayFolder="" count="0" memberValueDatatype="7" unbalanced="0"/>
    <cacheHierarchy uniqueName="[Batch1].[Followup Status]" caption="Followup Status" attribute="1" defaultMemberUniqueName="[Batch1].[Followup Status].[All]" allUniqueName="[Batch1].[Followup Status].[All]" dimensionUniqueName="[Batch1]" displayFolder="" count="0" memberValueDatatype="130" unbalanced="0"/>
    <cacheHierarchy uniqueName="[Batch1].[Date of Death]" caption="Date of Death" attribute="1" time="1" defaultMemberUniqueName="[Batch1].[Date of Death].[All]" allUniqueName="[Batch1].[Date of Death].[All]" dimensionUniqueName="[Batch1]" displayFolder="" count="0" memberValueDatatype="7" unbalanced="0"/>
    <cacheHierarchy uniqueName="[Batch1].[Cause of Death]" caption="Cause of Death" attribute="1" defaultMemberUniqueName="[Batch1].[Cause of Death].[All]" allUniqueName="[Batch1].[Cause of Death].[All]" dimensionUniqueName="[Batch1]" displayFolder="" count="0" memberValueDatatype="130" unbalanced="0"/>
    <cacheHierarchy uniqueName="[Batch1].[Post RT Treatment]" caption="Post RT Treatment" attribute="1" defaultMemberUniqueName="[Batch1].[Post RT Treatment].[All]" allUniqueName="[Batch1].[Post RT Treatment].[All]" dimensionUniqueName="[Batch1]" displayFolder="" count="0" memberValueDatatype="130" unbalanced="0"/>
    <cacheHierarchy uniqueName="[Batch1].[Date of 2nd Primary]" caption="Date of 2nd Primary" attribute="1" time="1" defaultMemberUniqueName="[Batch1].[Date of 2nd Primary].[All]" allUniqueName="[Batch1].[Date of 2nd Primary].[All]" dimensionUniqueName="[Batch1]" displayFolder="" count="0" memberValueDatatype="7" unbalanced="0"/>
    <cacheHierarchy uniqueName="[Batch1].[Date of Recurrence]" caption="Date of Recurrence" attribute="1" time="1" defaultMemberUniqueName="[Batch1].[Date of Recurrence].[All]" allUniqueName="[Batch1].[Date of Recurrence].[All]" dimensionUniqueName="[Batch1]" displayFolder="" count="0" memberValueDatatype="7" unbalanced="0"/>
    <cacheHierarchy uniqueName="[Batch1].[Location of First Recurrence]" caption="Location of First Recurrence" attribute="1" defaultMemberUniqueName="[Batch1].[Location of First Recurrence].[All]" allUniqueName="[Batch1].[Location of First Recurrence].[All]" dimensionUniqueName="[Batch1]" displayFolder="" count="0" memberValueDatatype="130" unbalanced="0"/>
    <cacheHierarchy uniqueName="[Batch1].[Ground Truth]" caption="Ground Truth" attribute="1" defaultMemberUniqueName="[Batch1].[Ground Truth].[All]" allUniqueName="[Batch1].[Ground Truth].[All]" dimensionUniqueName="[Batch1]" displayFolder="" count="0" memberValueDatatype="130" unbalanced="0"/>
    <cacheHierarchy uniqueName="[Batch2].[Research Id]" caption="Research Id" attribute="1" defaultMemberUniqueName="[Batch2].[Research Id].[All]" allUniqueName="[Batch2].[Research Id].[All]" dimensionUniqueName="[Batch2]" displayFolder="" count="0" memberValueDatatype="130" unbalanced="0"/>
    <cacheHierarchy uniqueName="[Batch2].[DOB]" caption="DOB" attribute="1" defaultMemberUniqueName="[Batch2].[DOB].[All]" allUniqueName="[Batch2].[DOB].[All]" dimensionUniqueName="[Batch2]" displayFolder="" count="0" memberValueDatatype="20" unbalanced="0"/>
    <cacheHierarchy uniqueName="[Batch2].[Gender]" caption="Gender" attribute="1" defaultMemberUniqueName="[Batch2].[Gender].[All]" allUniqueName="[Batch2].[Gender].[All]" dimensionUniqueName="[Batch2]" displayFolder="" count="0" memberValueDatatype="130" unbalanced="0"/>
    <cacheHierarchy uniqueName="[Batch2].[Weight]" caption="Weight" attribute="1" defaultMemberUniqueName="[Batch2].[Weight].[All]" allUniqueName="[Batch2].[Weight].[All]" dimensionUniqueName="[Batch2]" displayFolder="" count="0" memberValueDatatype="5" unbalanced="0"/>
    <cacheHierarchy uniqueName="[Batch2].[Height]" caption="Height" attribute="1" defaultMemberUniqueName="[Batch2].[Height].[All]" allUniqueName="[Batch2].[Height].[All]" dimensionUniqueName="[Batch2]" displayFolder="" count="0" memberValueDatatype="5" unbalanced="0"/>
    <cacheHierarchy uniqueName="[Batch2].[Race]" caption="Race" attribute="1" defaultMemberUniqueName="[Batch2].[Race].[All]" allUniqueName="[Batch2].[Race].[All]" dimensionUniqueName="[Batch2]" displayFolder="" count="0" memberValueDatatype="130" unbalanced="0"/>
    <cacheHierarchy uniqueName="[Batch2].[Spanish Origin]" caption="Spanish Origin" attribute="1" defaultMemberUniqueName="[Batch2].[Spanish Origin].[All]" allUniqueName="[Batch2].[Spanish Origin].[All]" dimensionUniqueName="[Batch2]" displayFolder="" count="0" memberValueDatatype="130" unbalanced="0"/>
    <cacheHierarchy uniqueName="[Batch2].[Diabetes]" caption="Diabetes" attribute="1" defaultMemberUniqueName="[Batch2].[Diabetes].[All]" allUniqueName="[Batch2].[Diabetes].[All]" dimensionUniqueName="[Batch2]" displayFolder="" count="0" memberValueDatatype="130" unbalanced="0"/>
    <cacheHierarchy uniqueName="[Batch2].[Previous Radiation]" caption="Previous Radiation" attribute="1" defaultMemberUniqueName="[Batch2].[Previous Radiation].[All]" allUniqueName="[Batch2].[Previous Radiation].[All]" dimensionUniqueName="[Batch2]" displayFolder="" count="0" memberValueDatatype="130" unbalanced="0"/>
    <cacheHierarchy uniqueName="[Batch2].[Prior Malignancies]" caption="Prior Malignancies" attribute="1" defaultMemberUniqueName="[Batch2].[Prior Malignancies].[All]" allUniqueName="[Batch2].[Prior Malignancies].[All]" dimensionUniqueName="[Batch2]" displayFolder="" count="0" memberValueDatatype="130" unbalanced="0"/>
    <cacheHierarchy uniqueName="[Batch2].[Drinker]" caption="Drinker" attribute="1" defaultMemberUniqueName="[Batch2].[Drinker].[All]" allUniqueName="[Batch2].[Drinker].[All]" dimensionUniqueName="[Batch2]" displayFolder="" count="0" memberValueDatatype="130" unbalanced="0"/>
    <cacheHierarchy uniqueName="[Batch2].[Smoker]" caption="Smoker" attribute="1" defaultMemberUniqueName="[Batch2].[Smoker].[All]" allUniqueName="[Batch2].[Smoker].[All]" dimensionUniqueName="[Batch2]" displayFolder="" count="0" memberValueDatatype="130" unbalanced="0"/>
    <cacheHierarchy uniqueName="[Batch2].[Chewing Tobacco]" caption="Chewing Tobacco" attribute="1" defaultMemberUniqueName="[Batch2].[Chewing Tobacco].[All]" allUniqueName="[Batch2].[Chewing Tobacco].[All]" dimensionUniqueName="[Batch2]" displayFolder="" count="0" memberValueDatatype="130" unbalanced="0"/>
    <cacheHierarchy uniqueName="[Batch2].[Final T]" caption="Final T" attribute="1" defaultMemberUniqueName="[Batch2].[Final T].[All]" allUniqueName="[Batch2].[Final T].[All]" dimensionUniqueName="[Batch2]" displayFolder="" count="0" memberValueDatatype="130" unbalanced="0"/>
    <cacheHierarchy uniqueName="[Batch2].[Final N]" caption="Final N" attribute="1" defaultMemberUniqueName="[Batch2].[Final N].[All]" allUniqueName="[Batch2].[Final N].[All]" dimensionUniqueName="[Batch2]" displayFolder="" count="0" memberValueDatatype="130" unbalanced="0"/>
    <cacheHierarchy uniqueName="[Batch2].[Final M]" caption="Final M" attribute="1" defaultMemberUniqueName="[Batch2].[Final M].[All]" allUniqueName="[Batch2].[Final M].[All]" dimensionUniqueName="[Batch2]" displayFolder="" count="0" memberValueDatatype="130" unbalanced="0"/>
    <cacheHierarchy uniqueName="[Batch2].[Final Stage]" caption="Final Stage" attribute="1" defaultMemberUniqueName="[Batch2].[Final Stage].[All]" allUniqueName="[Batch2].[Final Stage].[All]" dimensionUniqueName="[Batch2]" displayFolder="" count="0" memberValueDatatype="130" unbalanced="0"/>
    <cacheHierarchy uniqueName="[Batch2].[Final Site]" caption="Final Site" attribute="1" defaultMemberUniqueName="[Batch2].[Final Site].[All]" allUniqueName="[Batch2].[Final Site].[All]" dimensionUniqueName="[Batch2]" displayFolder="" count="0" memberValueDatatype="130" unbalanced="0"/>
    <cacheHierarchy uniqueName="[Batch2].[Biopsy1 Date]" caption="Biopsy1 Date" attribute="1" time="1" defaultMemberUniqueName="[Batch2].[Biopsy1 Date].[All]" allUniqueName="[Batch2].[Biopsy1 Date].[All]" dimensionUniqueName="[Batch2]" displayFolder="" count="0" memberValueDatatype="7" unbalanced="0"/>
    <cacheHierarchy uniqueName="[Batch2].[Biopsy1 Location]" caption="Biopsy1 Location" attribute="1" defaultMemberUniqueName="[Batch2].[Biopsy1 Location].[All]" allUniqueName="[Batch2].[Biopsy1 Location].[All]" dimensionUniqueName="[Batch2]" displayFolder="" count="0" memberValueDatatype="130" unbalanced="0"/>
    <cacheHierarchy uniqueName="[Batch2].[Biopsy2 Date]" caption="Biopsy2 Date" attribute="1" time="1" defaultMemberUniqueName="[Batch2].[Biopsy2 Date].[All]" allUniqueName="[Batch2].[Biopsy2 Date].[All]" dimensionUniqueName="[Batch2]" displayFolder="" count="0" memberValueDatatype="7" unbalanced="0"/>
    <cacheHierarchy uniqueName="[Batch2].[Biopsy2 Location]" caption="Biopsy2 Location" attribute="1" defaultMemberUniqueName="[Batch2].[Biopsy2 Location].[All]" allUniqueName="[Batch2].[Biopsy2 Location].[All]" dimensionUniqueName="[Batch2]" displayFolder="" count="0" memberValueDatatype="130" unbalanced="0"/>
    <cacheHierarchy uniqueName="[Batch2].[Biopsy3 Date]" caption="Biopsy3 Date" attribute="1" time="1" defaultMemberUniqueName="[Batch2].[Biopsy3 Date].[All]" allUniqueName="[Batch2].[Biopsy3 Date].[All]" dimensionUniqueName="[Batch2]" displayFolder="" count="0" memberValueDatatype="7" unbalanced="0"/>
    <cacheHierarchy uniqueName="[Batch2].[Biopsy3 Location]" caption="Biopsy3 Location" attribute="1" defaultMemberUniqueName="[Batch2].[Biopsy3 Location].[All]" allUniqueName="[Batch2].[Biopsy3 Location].[All]" dimensionUniqueName="[Batch2]" displayFolder="" count="0" memberValueDatatype="130" unbalanced="0"/>
    <cacheHierarchy uniqueName="[Batch2].[Biopsy4 Date]" caption="Biopsy4 Date" attribute="1" time="1" defaultMemberUniqueName="[Batch2].[Biopsy4 Date].[All]" allUniqueName="[Batch2].[Biopsy4 Date].[All]" dimensionUniqueName="[Batch2]" displayFolder="" count="0" memberValueDatatype="7" unbalanced="0"/>
    <cacheHierarchy uniqueName="[Batch2].[Biopsy4 Location]" caption="Biopsy4 Location" attribute="1" defaultMemberUniqueName="[Batch2].[Biopsy4 Location].[All]" allUniqueName="[Batch2].[Biopsy4 Location].[All]" dimensionUniqueName="[Batch2]" displayFolder="" count="0" memberValueDatatype="130" unbalanced="0"/>
    <cacheHierarchy uniqueName="[Batch2].[Biopsy5 Date]" caption="Biopsy5 Date" attribute="1" time="1" defaultMemberUniqueName="[Batch2].[Biopsy5 Date].[All]" allUniqueName="[Batch2].[Biopsy5 Date].[All]" dimensionUniqueName="[Batch2]" displayFolder="" count="0" memberValueDatatype="7" unbalanced="0"/>
    <cacheHierarchy uniqueName="[Batch2].[Biopsy5 Location]" caption="Biopsy5 Location" attribute="1" defaultMemberUniqueName="[Batch2].[Biopsy5 Location].[All]" allUniqueName="[Batch2].[Biopsy5 Location].[All]" dimensionUniqueName="[Batch2]" displayFolder="" count="0" memberValueDatatype="130" unbalanced="0"/>
    <cacheHierarchy uniqueName="[Batch2].[Surgery1 Date]" caption="Surgery1 Date" attribute="1" time="1" defaultMemberUniqueName="[Batch2].[Surgery1 Date].[All]" allUniqueName="[Batch2].[Surgery1 Date].[All]" dimensionUniqueName="[Batch2]" displayFolder="" count="0" memberValueDatatype="7" unbalanced="0"/>
    <cacheHierarchy uniqueName="[Batch2].[Surgery1 Desc]" caption="Surgery1 Desc" attribute="1" defaultMemberUniqueName="[Batch2].[Surgery1 Desc].[All]" allUniqueName="[Batch2].[Surgery1 Desc].[All]" dimensionUniqueName="[Batch2]" displayFolder="" count="0" memberValueDatatype="130" unbalanced="0"/>
    <cacheHierarchy uniqueName="[Batch2].[Surgery1 Primary Resected]" caption="Surgery1 Primary Resected" attribute="1" defaultMemberUniqueName="[Batch2].[Surgery1 Primary Resected].[All]" allUniqueName="[Batch2].[Surgery1 Primary Resected].[All]" dimensionUniqueName="[Batch2]" displayFolder="" count="0" memberValueDatatype="130" unbalanced="0"/>
    <cacheHierarchy uniqueName="[Batch2].[Surgery1 Node Dissection]" caption="Surgery1 Node Dissection" attribute="1" defaultMemberUniqueName="[Batch2].[Surgery1 Node Dissection].[All]" allUniqueName="[Batch2].[Surgery1 Node Dissection].[All]" dimensionUniqueName="[Batch2]" displayFolder="" count="0" memberValueDatatype="130" unbalanced="0"/>
    <cacheHierarchy uniqueName="[Batch2].[Surgery2 Date]" caption="Surgery2 Date" attribute="1" time="1" defaultMemberUniqueName="[Batch2].[Surgery2 Date].[All]" allUniqueName="[Batch2].[Surgery2 Date].[All]" dimensionUniqueName="[Batch2]" displayFolder="" count="0" memberValueDatatype="7" unbalanced="0"/>
    <cacheHierarchy uniqueName="[Batch2].[Surgery2 Desc]" caption="Surgery2 Desc" attribute="1" defaultMemberUniqueName="[Batch2].[Surgery2 Desc].[All]" allUniqueName="[Batch2].[Surgery2 Desc].[All]" dimensionUniqueName="[Batch2]" displayFolder="" count="0" memberValueDatatype="130" unbalanced="0"/>
    <cacheHierarchy uniqueName="[Batch2].[Surgery2 Primary Resected]" caption="Surgery2 Primary Resected" attribute="1" defaultMemberUniqueName="[Batch2].[Surgery2 Primary Resected].[All]" allUniqueName="[Batch2].[Surgery2 Primary Resected].[All]" dimensionUniqueName="[Batch2]" displayFolder="" count="0" memberValueDatatype="130" unbalanced="0"/>
    <cacheHierarchy uniqueName="[Batch2].[Surgery2 Node Dissection]" caption="Surgery2 Node Dissection" attribute="1" defaultMemberUniqueName="[Batch2].[Surgery2 Node Dissection].[All]" allUniqueName="[Batch2].[Surgery2 Node Dissection].[All]" dimensionUniqueName="[Batch2]" displayFolder="" count="0" memberValueDatatype="130" unbalanced="0"/>
    <cacheHierarchy uniqueName="[Batch2].[Rt1 Start Date]" caption="Rt1 Start Date" attribute="1" time="1" defaultMemberUniqueName="[Batch2].[Rt1 Start Date].[All]" allUniqueName="[Batch2].[Rt1 Start Date].[All]" dimensionUniqueName="[Batch2]" displayFolder="" count="0" memberValueDatatype="7" unbalanced="0"/>
    <cacheHierarchy uniqueName="[Batch2].[Rt1 End Date]" caption="Rt1 End Date" attribute="1" time="1" defaultMemberUniqueName="[Batch2].[Rt1 End Date].[All]" allUniqueName="[Batch2].[Rt1 End Date].[All]" dimensionUniqueName="[Batch2]" displayFolder="" count="0" memberValueDatatype="7" unbalanced="0"/>
    <cacheHierarchy uniqueName="[Batch2].[Rt1]" caption="Rt1" attribute="1" defaultMemberUniqueName="[Batch2].[Rt1].[All]" allUniqueName="[Batch2].[Rt1].[All]" dimensionUniqueName="[Batch2]" displayFolder="" count="0" memberValueDatatype="130" unbalanced="0"/>
    <cacheHierarchy uniqueName="[Batch2].[Rt1 Dose per Fraction]" caption="Rt1 Dose per Fraction" attribute="1" defaultMemberUniqueName="[Batch2].[Rt1 Dose per Fraction].[All]" allUniqueName="[Batch2].[Rt1 Dose per Fraction].[All]" dimensionUniqueName="[Batch2]" displayFolder="" count="0" memberValueDatatype="5" unbalanced="0"/>
    <cacheHierarchy uniqueName="[Batch2].[Rt.1 Notes]" caption="Rt.1 Notes" attribute="1" defaultMemberUniqueName="[Batch2].[Rt.1 Notes].[All]" allUniqueName="[Batch2].[Rt.1 Notes].[All]" dimensionUniqueName="[Batch2]" displayFolder="" count="0" memberValueDatatype="130" unbalanced="0"/>
    <cacheHierarchy uniqueName="[Batch2].[Rt2 Start Date]" caption="Rt2 Start Date" attribute="1" time="1" defaultMemberUniqueName="[Batch2].[Rt2 Start Date].[All]" allUniqueName="[Batch2].[Rt2 Start Date].[All]" dimensionUniqueName="[Batch2]" displayFolder="" count="0" memberValueDatatype="7" unbalanced="0"/>
    <cacheHierarchy uniqueName="[Batch2].[Rt2 End Date]" caption="Rt2 End Date" attribute="1" time="1" defaultMemberUniqueName="[Batch2].[Rt2 End Date].[All]" allUniqueName="[Batch2].[Rt2 End Date].[All]" dimensionUniqueName="[Batch2]" displayFolder="" count="0" memberValueDatatype="7" unbalanced="0"/>
    <cacheHierarchy uniqueName="[Batch2].[Rt2]" caption="Rt2" attribute="1" defaultMemberUniqueName="[Batch2].[Rt2].[All]" allUniqueName="[Batch2].[Rt2].[All]" dimensionUniqueName="[Batch2]" displayFolder="" count="0" memberValueDatatype="5" unbalanced="0"/>
    <cacheHierarchy uniqueName="[Batch2].[Rt2 Dose per Fraction]" caption="Rt2 Dose per Fraction" attribute="1" defaultMemberUniqueName="[Batch2].[Rt2 Dose per Fraction].[All]" allUniqueName="[Batch2].[Rt2 Dose per Fraction].[All]" dimensionUniqueName="[Batch2]" displayFolder="" count="0" memberValueDatatype="5" unbalanced="0"/>
    <cacheHierarchy uniqueName="[Batch2].[Rt.2 Notes]" caption="Rt.2 Notes" attribute="1" defaultMemberUniqueName="[Batch2].[Rt.2 Notes].[All]" allUniqueName="[Batch2].[Rt.2 Notes].[All]" dimensionUniqueName="[Batch2]" displayFolder="" count="0" memberValueDatatype="130" unbalanced="0"/>
    <cacheHierarchy uniqueName="[Batch2].[Rt3 Start Date]" caption="Rt3 Start Date" attribute="1" time="1" defaultMemberUniqueName="[Batch2].[Rt3 Start Date].[All]" allUniqueName="[Batch2].[Rt3 Start Date].[All]" dimensionUniqueName="[Batch2]" displayFolder="" count="0" memberValueDatatype="7" unbalanced="0"/>
    <cacheHierarchy uniqueName="[Batch2].[Rt3 End Date]" caption="Rt3 End Date" attribute="1" time="1" defaultMemberUniqueName="[Batch2].[Rt3 End Date].[All]" allUniqueName="[Batch2].[Rt3 End Date].[All]" dimensionUniqueName="[Batch2]" displayFolder="" count="0" memberValueDatatype="7" unbalanced="0"/>
    <cacheHierarchy uniqueName="[Batch2].[Rt3]" caption="Rt3" attribute="1" defaultMemberUniqueName="[Batch2].[Rt3].[All]" allUniqueName="[Batch2].[Rt3].[All]" dimensionUniqueName="[Batch2]" displayFolder="" count="0" memberValueDatatype="20" unbalanced="0"/>
    <cacheHierarchy uniqueName="[Batch2].[Rt3 Dose per Fraction]" caption="Rt3 Dose per Fraction" attribute="1" defaultMemberUniqueName="[Batch2].[Rt3 Dose per Fraction].[All]" allUniqueName="[Batch2].[Rt3 Dose per Fraction].[All]" dimensionUniqueName="[Batch2]" displayFolder="" count="0" memberValueDatatype="20" unbalanced="0"/>
    <cacheHierarchy uniqueName="[Batch2].[Rt.3 Notes]" caption="Rt.3 Notes" attribute="1" defaultMemberUniqueName="[Batch2].[Rt.3 Notes].[All]" allUniqueName="[Batch2].[Rt.3 Notes].[All]" dimensionUniqueName="[Batch2]" displayFolder="" count="0" memberValueDatatype="130" unbalanced="0"/>
    <cacheHierarchy uniqueName="[Batch2].[Chemo1 Start Date]" caption="Chemo1 Start Date" attribute="1" time="1" defaultMemberUniqueName="[Batch2].[Chemo1 Start Date].[All]" allUniqueName="[Batch2].[Chemo1 Start Date].[All]" dimensionUniqueName="[Batch2]" displayFolder="" count="0" memberValueDatatype="7" unbalanced="0"/>
    <cacheHierarchy uniqueName="[Batch2].[Chemo1 End Date]" caption="Chemo1 End Date" attribute="1" time="1" defaultMemberUniqueName="[Batch2].[Chemo1 End Date].[All]" allUniqueName="[Batch2].[Chemo1 End Date].[All]" dimensionUniqueName="[Batch2]" displayFolder="" count="0" memberValueDatatype="7" unbalanced="0"/>
    <cacheHierarchy uniqueName="[Batch2].[Chemo1 drug1]" caption="Chemo1 drug1" attribute="1" defaultMemberUniqueName="[Batch2].[Chemo1 drug1].[All]" allUniqueName="[Batch2].[Chemo1 drug1].[All]" dimensionUniqueName="[Batch2]" displayFolder="" count="0" memberValueDatatype="130" unbalanced="0"/>
    <cacheHierarchy uniqueName="[Batch2].[Chemo1 drug2]" caption="Chemo1 drug2" attribute="1" defaultMemberUniqueName="[Batch2].[Chemo1 drug2].[All]" allUniqueName="[Batch2].[Chemo1 drug2].[All]" dimensionUniqueName="[Batch2]" displayFolder="" count="0" memberValueDatatype="130" unbalanced="0"/>
    <cacheHierarchy uniqueName="[Batch2].[Chemo1 drug3]" caption="Chemo1 drug3" attribute="1" defaultMemberUniqueName="[Batch2].[Chemo1 drug3].[All]" allUniqueName="[Batch2].[Chemo1 drug3].[All]" dimensionUniqueName="[Batch2]" displayFolder="" count="0" memberValueDatatype="130" unbalanced="0"/>
    <cacheHierarchy uniqueName="[Batch2].[Chemo2 Start Date]" caption="Chemo2 Start Date" attribute="1" time="1" defaultMemberUniqueName="[Batch2].[Chemo2 Start Date].[All]" allUniqueName="[Batch2].[Chemo2 Start Date].[All]" dimensionUniqueName="[Batch2]" displayFolder="" count="0" memberValueDatatype="7" unbalanced="0"/>
    <cacheHierarchy uniqueName="[Batch2].[Chemo2 End Date]" caption="Chemo2 End Date" attribute="1" time="1" defaultMemberUniqueName="[Batch2].[Chemo2 End Date].[All]" allUniqueName="[Batch2].[Chemo2 End Date].[All]" dimensionUniqueName="[Batch2]" displayFolder="" count="0" memberValueDatatype="7" unbalanced="0"/>
    <cacheHierarchy uniqueName="[Batch2].[Chemo2 drug1]" caption="Chemo2 drug1" attribute="1" defaultMemberUniqueName="[Batch2].[Chemo2 drug1].[All]" allUniqueName="[Batch2].[Chemo2 drug1].[All]" dimensionUniqueName="[Batch2]" displayFolder="" count="0" memberValueDatatype="130" unbalanced="0"/>
    <cacheHierarchy uniqueName="[Batch2].[Chemo2 drug2]" caption="Chemo2 drug2" attribute="1" defaultMemberUniqueName="[Batch2].[Chemo2 drug2].[All]" allUniqueName="[Batch2].[Chemo2 drug2].[All]" dimensionUniqueName="[Batch2]" displayFolder="" count="0" memberValueDatatype="130" unbalanced="0"/>
    <cacheHierarchy uniqueName="[Batch2].[Chemo2 drug3]" caption="Chemo2 drug3" attribute="1" defaultMemberUniqueName="[Batch2].[Chemo2 drug3].[All]" allUniqueName="[Batch2].[Chemo2 drug3].[All]" dimensionUniqueName="[Batch2]" displayFolder="" count="0" memberValueDatatype="130" unbalanced="0"/>
    <cacheHierarchy uniqueName="[Batch2].[Chemo3 Start Date]" caption="Chemo3 Start Date" attribute="1" time="1" defaultMemberUniqueName="[Batch2].[Chemo3 Start Date].[All]" allUniqueName="[Batch2].[Chemo3 Start Date].[All]" dimensionUniqueName="[Batch2]" displayFolder="" count="0" memberValueDatatype="7" unbalanced="0"/>
    <cacheHierarchy uniqueName="[Batch2].[Chemo3 End Date]" caption="Chemo3 End Date" attribute="1" time="1" defaultMemberUniqueName="[Batch2].[Chemo3 End Date].[All]" allUniqueName="[Batch2].[Chemo3 End Date].[All]" dimensionUniqueName="[Batch2]" displayFolder="" count="0" memberValueDatatype="7" unbalanced="0"/>
    <cacheHierarchy uniqueName="[Batch2].[Chemo3 drug1]" caption="Chemo3 drug1" attribute="1" defaultMemberUniqueName="[Batch2].[Chemo3 drug1].[All]" allUniqueName="[Batch2].[Chemo3 drug1].[All]" dimensionUniqueName="[Batch2]" displayFolder="" count="0" memberValueDatatype="130" unbalanced="0"/>
    <cacheHierarchy uniqueName="[Batch2].[Chemo3 drug2]" caption="Chemo3 drug2" attribute="1" defaultMemberUniqueName="[Batch2].[Chemo3 drug2].[All]" allUniqueName="[Batch2].[Chemo3 drug2].[All]" dimensionUniqueName="[Batch2]" displayFolder="" count="0" memberValueDatatype="130" unbalanced="0"/>
    <cacheHierarchy uniqueName="[Batch2].[Chemo3 drug3]" caption="Chemo3 drug3" attribute="1" defaultMemberUniqueName="[Batch2].[Chemo3 drug3].[All]" allUniqueName="[Batch2].[Chemo3 drug3].[All]" dimensionUniqueName="[Batch2]" displayFolder="" count="0" memberValueDatatype="130" unbalanced="0"/>
    <cacheHierarchy uniqueName="[Batch2].[Primary Diff]" caption="Primary Diff" attribute="1" defaultMemberUniqueName="[Batch2].[Primary Diff].[All]" allUniqueName="[Batch2].[Primary Diff].[All]" dimensionUniqueName="[Batch2]" displayFolder="" count="0" memberValueDatatype="130" unbalanced="0"/>
    <cacheHierarchy uniqueName="[Batch2].[Primary Ivi]" caption="Primary Ivi" attribute="1" defaultMemberUniqueName="[Batch2].[Primary Ivi].[All]" allUniqueName="[Batch2].[Primary Ivi].[All]" dimensionUniqueName="[Batch2]" displayFolder="" count="0" memberValueDatatype="130" unbalanced="0"/>
    <cacheHierarchy uniqueName="[Batch2].[Primary Pni]" caption="Primary Pni" attribute="1" defaultMemberUniqueName="[Batch2].[Primary Pni].[All]" allUniqueName="[Batch2].[Primary Pni].[All]" dimensionUniqueName="[Batch2]" displayFolder="" count="0" memberValueDatatype="130" unbalanced="0"/>
    <cacheHierarchy uniqueName="[Batch2].[Primary Margins]" caption="Primary Margins" attribute="1" defaultMemberUniqueName="[Batch2].[Primary Margins].[All]" allUniqueName="[Batch2].[Primary Margins].[All]" dimensionUniqueName="[Batch2]" displayFolder="" count="0" memberValueDatatype="130" unbalanced="0"/>
    <cacheHierarchy uniqueName="[Batch2].[Ipsi Level1_+]" caption="Ipsi Level1_+" attribute="1" defaultMemberUniqueName="[Batch2].[Ipsi Level1_+].[All]" allUniqueName="[Batch2].[Ipsi Level1_+].[All]" dimensionUniqueName="[Batch2]" displayFolder="" count="0" memberValueDatatype="20" unbalanced="0"/>
    <cacheHierarchy uniqueName="[Batch2].[Ipsi Level1 Total]" caption="Ipsi Level1 Total" attribute="1" defaultMemberUniqueName="[Batch2].[Ipsi Level1 Total].[All]" allUniqueName="[Batch2].[Ipsi Level1 Total].[All]" dimensionUniqueName="[Batch2]" displayFolder="" count="0" memberValueDatatype="20" unbalanced="0"/>
    <cacheHierarchy uniqueName="[Batch2].[Ipsi Level2_+]" caption="Ipsi Level2_+" attribute="1" defaultMemberUniqueName="[Batch2].[Ipsi Level2_+].[All]" allUniqueName="[Batch2].[Ipsi Level2_+].[All]" dimensionUniqueName="[Batch2]" displayFolder="" count="0" memberValueDatatype="20" unbalanced="0"/>
    <cacheHierarchy uniqueName="[Batch2].[Ipsi Level2 Total]" caption="Ipsi Level2 Total" attribute="1" defaultMemberUniqueName="[Batch2].[Ipsi Level2 Total].[All]" allUniqueName="[Batch2].[Ipsi Level2 Total].[All]" dimensionUniqueName="[Batch2]" displayFolder="" count="0" memberValueDatatype="20" unbalanced="0"/>
    <cacheHierarchy uniqueName="[Batch2].[Ipsi Level3_+]" caption="Ipsi Level3_+" attribute="1" defaultMemberUniqueName="[Batch2].[Ipsi Level3_+].[All]" allUniqueName="[Batch2].[Ipsi Level3_+].[All]" dimensionUniqueName="[Batch2]" displayFolder="" count="0" memberValueDatatype="20" unbalanced="0"/>
    <cacheHierarchy uniqueName="[Batch2].[Ipsi Level3 Total]" caption="Ipsi Level3 Total" attribute="1" defaultMemberUniqueName="[Batch2].[Ipsi Level3 Total].[All]" allUniqueName="[Batch2].[Ipsi Level3 Total].[All]" dimensionUniqueName="[Batch2]" displayFolder="" count="0" memberValueDatatype="20" unbalanced="0"/>
    <cacheHierarchy uniqueName="[Batch2].[Ipsi Level4_+]" caption="Ipsi Level4_+" attribute="1" defaultMemberUniqueName="[Batch2].[Ipsi Level4_+].[All]" allUniqueName="[Batch2].[Ipsi Level4_+].[All]" dimensionUniqueName="[Batch2]" displayFolder="" count="0" memberValueDatatype="20" unbalanced="0"/>
    <cacheHierarchy uniqueName="[Batch2].[Ipsi Level4 Total]" caption="Ipsi Level4 Total" attribute="1" defaultMemberUniqueName="[Batch2].[Ipsi Level4 Total].[All]" allUniqueName="[Batch2].[Ipsi Level4 Total].[All]" dimensionUniqueName="[Batch2]" displayFolder="" count="0" memberValueDatatype="20" unbalanced="0"/>
    <cacheHierarchy uniqueName="[Batch2].[Ipsi Level5_+]" caption="Ipsi Level5_+" attribute="1" defaultMemberUniqueName="[Batch2].[Ipsi Level5_+].[All]" allUniqueName="[Batch2].[Ipsi Level5_+].[All]" dimensionUniqueName="[Batch2]" displayFolder="" count="0" memberValueDatatype="130" unbalanced="0"/>
    <cacheHierarchy uniqueName="[Batch2].[Ipsi Level5 Total]" caption="Ipsi Level5 Total" attribute="1" defaultMemberUniqueName="[Batch2].[Ipsi Level5 Total].[All]" allUniqueName="[Batch2].[Ipsi Level5 Total].[All]" dimensionUniqueName="[Batch2]" displayFolder="" count="0" memberValueDatatype="130" unbalanced="0"/>
    <cacheHierarchy uniqueName="[Batch2].[Ipsi Other_+]" caption="Ipsi Other_+" attribute="1" defaultMemberUniqueName="[Batch2].[Ipsi Other_+].[All]" allUniqueName="[Batch2].[Ipsi Other_+].[All]" dimensionUniqueName="[Batch2]" displayFolder="" count="0" memberValueDatatype="20" unbalanced="0"/>
    <cacheHierarchy uniqueName="[Batch2].[Ipsi Other Total]" caption="Ipsi Other Total" attribute="1" defaultMemberUniqueName="[Batch2].[Ipsi Other Total].[All]" allUniqueName="[Batch2].[Ipsi Other Total].[All]" dimensionUniqueName="[Batch2]" displayFolder="" count="0" memberValueDatatype="20" unbalanced="0"/>
    <cacheHierarchy uniqueName="[Batch2].[Contra Level1_+]" caption="Contra Level1_+" attribute="1" defaultMemberUniqueName="[Batch2].[Contra Level1_+].[All]" allUniqueName="[Batch2].[Contra Level1_+].[All]" dimensionUniqueName="[Batch2]" displayFolder="" count="0" memberValueDatatype="20" unbalanced="0"/>
    <cacheHierarchy uniqueName="[Batch2].[Contra Level1 Total]" caption="Contra Level1 Total" attribute="1" defaultMemberUniqueName="[Batch2].[Contra Level1 Total].[All]" allUniqueName="[Batch2].[Contra Level1 Total].[All]" dimensionUniqueName="[Batch2]" displayFolder="" count="0" memberValueDatatype="20" unbalanced="0"/>
    <cacheHierarchy uniqueName="[Batch2].[Contra Level2_+]" caption="Contra Level2_+" attribute="1" defaultMemberUniqueName="[Batch2].[Contra Level2_+].[All]" allUniqueName="[Batch2].[Contra Level2_+].[All]" dimensionUniqueName="[Batch2]" displayFolder="" count="0" memberValueDatatype="20" unbalanced="0"/>
    <cacheHierarchy uniqueName="[Batch2].[Contra Level2 Total]" caption="Contra Level2 Total" attribute="1" defaultMemberUniqueName="[Batch2].[Contra Level2 Total].[All]" allUniqueName="[Batch2].[Contra Level2 Total].[All]" dimensionUniqueName="[Batch2]" displayFolder="" count="0" memberValueDatatype="20" unbalanced="0"/>
    <cacheHierarchy uniqueName="[Batch2].[Contra Level3_+]" caption="Contra Level3_+" attribute="1" defaultMemberUniqueName="[Batch2].[Contra Level3_+].[All]" allUniqueName="[Batch2].[Contra Level3_+].[All]" dimensionUniqueName="[Batch2]" displayFolder="" count="0" memberValueDatatype="20" unbalanced="0"/>
    <cacheHierarchy uniqueName="[Batch2].[Contra Level3 Total]" caption="Contra Level3 Total" attribute="1" defaultMemberUniqueName="[Batch2].[Contra Level3 Total].[All]" allUniqueName="[Batch2].[Contra Level3 Total].[All]" dimensionUniqueName="[Batch2]" displayFolder="" count="0" memberValueDatatype="20" unbalanced="0"/>
    <cacheHierarchy uniqueName="[Batch2].[Contra Level4_+]" caption="Contra Level4_+" attribute="1" defaultMemberUniqueName="[Batch2].[Contra Level4_+].[All]" allUniqueName="[Batch2].[Contra Level4_+].[All]" dimensionUniqueName="[Batch2]" displayFolder="" count="0" memberValueDatatype="20" unbalanced="0"/>
    <cacheHierarchy uniqueName="[Batch2].[Contra Level4 Total]" caption="Contra Level4 Total" attribute="1" defaultMemberUniqueName="[Batch2].[Contra Level4 Total].[All]" allUniqueName="[Batch2].[Contra Level4 Total].[All]" dimensionUniqueName="[Batch2]" displayFolder="" count="0" memberValueDatatype="20" unbalanced="0"/>
    <cacheHierarchy uniqueName="[Batch2].[Contra Level5_+]" caption="Contra Level5_+" attribute="1" defaultMemberUniqueName="[Batch2].[Contra Level5_+].[All]" allUniqueName="[Batch2].[Contra Level5_+].[All]" dimensionUniqueName="[Batch2]" displayFolder="" count="0" memberValueDatatype="130" unbalanced="0"/>
    <cacheHierarchy uniqueName="[Batch2].[Contra Level5 Total]" caption="Contra Level5 Total" attribute="1" defaultMemberUniqueName="[Batch2].[Contra Level5 Total].[All]" allUniqueName="[Batch2].[Contra Level5 Total].[All]" dimensionUniqueName="[Batch2]" displayFolder="" count="0" memberValueDatatype="130" unbalanced="0"/>
    <cacheHierarchy uniqueName="[Batch2].[Contra Other_+]" caption="Contra Other_+" attribute="1" defaultMemberUniqueName="[Batch2].[Contra Other_+].[All]" allUniqueName="[Batch2].[Contra Other_+].[All]" dimensionUniqueName="[Batch2]" displayFolder="" count="0" memberValueDatatype="20" unbalanced="0"/>
    <cacheHierarchy uniqueName="[Batch2].[Contra Other Total]" caption="Contra Other Total" attribute="1" defaultMemberUniqueName="[Batch2].[Contra Other Total].[All]" allUniqueName="[Batch2].[Contra Other Total].[All]" dimensionUniqueName="[Batch2]" displayFolder="" count="0" memberValueDatatype="20" unbalanced="0"/>
    <cacheHierarchy uniqueName="[Batch2].[Other Description]" caption="Other Description" attribute="1" defaultMemberUniqueName="[Batch2].[Other Description].[All]" allUniqueName="[Batch2].[Other Description].[All]" dimensionUniqueName="[Batch2]" displayFolder="" count="0" memberValueDatatype="130" unbalanced="0"/>
    <cacheHierarchy uniqueName="[Batch2].[Extracapsular Extension]" caption="Extracapsular Extension" attribute="1" defaultMemberUniqueName="[Batch2].[Extracapsular Extension].[All]" allUniqueName="[Batch2].[Extracapsular Extension].[All]" dimensionUniqueName="[Batch2]" displayFolder="" count="0" memberValueDatatype="130" unbalanced="0"/>
    <cacheHierarchy uniqueName="[Batch2].[Followup Date]" caption="Followup Date" attribute="1" time="1" defaultMemberUniqueName="[Batch2].[Followup Date].[All]" allUniqueName="[Batch2].[Followup Date].[All]" dimensionUniqueName="[Batch2]" displayFolder="" count="0" memberValueDatatype="7" unbalanced="0"/>
    <cacheHierarchy uniqueName="[Batch2].[Followup Status]" caption="Followup Status" attribute="1" defaultMemberUniqueName="[Batch2].[Followup Status].[All]" allUniqueName="[Batch2].[Followup Status].[All]" dimensionUniqueName="[Batch2]" displayFolder="" count="0" memberValueDatatype="130" unbalanced="0"/>
    <cacheHierarchy uniqueName="[Batch2].[Date of Death]" caption="Date of Death" attribute="1" time="1" defaultMemberUniqueName="[Batch2].[Date of Death].[All]" allUniqueName="[Batch2].[Date of Death].[All]" dimensionUniqueName="[Batch2]" displayFolder="" count="0" memberValueDatatype="7" unbalanced="0"/>
    <cacheHierarchy uniqueName="[Batch2].[Cause of Death]" caption="Cause of Death" attribute="1" defaultMemberUniqueName="[Batch2].[Cause of Death].[All]" allUniqueName="[Batch2].[Cause of Death].[All]" dimensionUniqueName="[Batch2]" displayFolder="" count="0" memberValueDatatype="130" unbalanced="0"/>
    <cacheHierarchy uniqueName="[Batch2].[Post RT Treatment]" caption="Post RT Treatment" attribute="1" defaultMemberUniqueName="[Batch2].[Post RT Treatment].[All]" allUniqueName="[Batch2].[Post RT Treatment].[All]" dimensionUniqueName="[Batch2]" displayFolder="" count="0" memberValueDatatype="130" unbalanced="0"/>
    <cacheHierarchy uniqueName="[Batch2].[Date of 2nd Primary]" caption="Date of 2nd Primary" attribute="1" time="1" defaultMemberUniqueName="[Batch2].[Date of 2nd Primary].[All]" allUniqueName="[Batch2].[Date of 2nd Primary].[All]" dimensionUniqueName="[Batch2]" displayFolder="" count="0" memberValueDatatype="7" unbalanced="0"/>
    <cacheHierarchy uniqueName="[Batch2].[Date of Recurrence]" caption="Date of Recurrence" attribute="1" time="1" defaultMemberUniqueName="[Batch2].[Date of Recurrence].[All]" allUniqueName="[Batch2].[Date of Recurrence].[All]" dimensionUniqueName="[Batch2]" displayFolder="" count="0" memberValueDatatype="7" unbalanced="0"/>
    <cacheHierarchy uniqueName="[Batch2].[Location of First Recurrence]" caption="Location of First Recurrence" attribute="1" defaultMemberUniqueName="[Batch2].[Location of First Recurrence].[All]" allUniqueName="[Batch2].[Location of First Recurrence].[All]" dimensionUniqueName="[Batch2]" displayFolder="" count="0" memberValueDatatype="130" unbalanced="0"/>
    <cacheHierarchy uniqueName="[Batch2].[Ground Truth]" caption="Ground Truth" attribute="1" defaultMemberUniqueName="[Batch2].[Ground Truth].[All]" allUniqueName="[Batch2].[Ground Truth].[All]" dimensionUniqueName="[Batch2]" displayFolder="" count="0" memberValueDatatype="130" unbalanced="0"/>
    <cacheHierarchy uniqueName="[Measures].[__XL_Count Batch1]" caption="__XL_Count Batch1" measure="1" displayFolder="" measureGroup="Batch1" count="0" hidden="1"/>
    <cacheHierarchy uniqueName="[Measures].[__XL_Count Batch2]" caption="__XL_Count Batch2" measure="1" displayFolder="" measureGroup="Batch2" count="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Count of Research Id]" caption="Count of Research Id" measure="1" displayFolder="" measureGroup="Append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128821036"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an Hearne" refreshedDate="44228.913271064812" backgroundQuery="1" createdVersion="6" refreshedVersion="6" minRefreshableVersion="3" recordCount="0" supportSubquery="1" supportAdvancedDrill="1" xr:uid="{D1972514-034F-40A8-8FDE-566598BEF68D}">
  <cacheSource type="external" connectionId="7">
    <extLst>
      <ext xmlns:x14="http://schemas.microsoft.com/office/spreadsheetml/2009/9/main" uri="{F057638F-6D5F-4e77-A914-E7F072B9BCA8}">
        <x14:sourceConnection name="ThisWorkbookDataModel"/>
      </ext>
    </extLst>
  </cacheSource>
  <cacheFields count="2">
    <cacheField name="[Measures].[Count of Research Id]" caption="Count of Research Id" numFmtId="0" hierarchy="320" level="32767"/>
    <cacheField name="[Append1].[Final Site].[Final Site]" caption="Final Site" numFmtId="0" hierarchy="17" level="1">
      <sharedItems count="24">
        <s v="Base of Tongue"/>
        <s v="Buccal Mucosa"/>
        <s v="Floor of Mouth"/>
        <s v="Glottis"/>
        <s v="Hypopharynx"/>
        <s v="Larynx"/>
        <s v="Lip"/>
        <s v="Lower Alveolar Ridge"/>
        <s v="Maxillary Sinus"/>
        <s v="Nasal Cavity"/>
        <s v="Nasopharynx"/>
        <s v="Oral Cavity"/>
        <s v="Oral Tongue"/>
        <s v="Oropharynx"/>
        <s v="Paranasal Sinus"/>
        <s v="Pharyngeal Tonsils"/>
        <s v="Posterior"/>
        <s v="Pyriform Sinus"/>
        <s v="Retromolar Trigone"/>
        <s v="Salivary Gland"/>
        <s v="Supraglottis"/>
        <s v="Tonsil"/>
        <s v="Unknown Primary"/>
        <s v="Uvula"/>
      </sharedItems>
    </cacheField>
  </cacheFields>
  <cacheHierarchies count="321">
    <cacheHierarchy uniqueName="[Append1].[Research Id]" caption="Research Id" attribute="1" defaultMemberUniqueName="[Append1].[Research Id].[All]" allUniqueName="[Append1].[Research Id].[All]" dimensionUniqueName="[Append1]" displayFolder="" count="0" memberValueDatatype="130" unbalanced="0"/>
    <cacheHierarchy uniqueName="[Append1].[DOB]" caption="DOB" attribute="1" defaultMemberUniqueName="[Append1].[DOB].[All]" allUniqueName="[Append1].[DOB].[All]" dimensionUniqueName="[Append1]" displayFolder="" count="0" memberValueDatatype="20" unbalanced="0"/>
    <cacheHierarchy uniqueName="[Append1].[Gender]" caption="Gender" attribute="1" defaultMemberUniqueName="[Append1].[Gender].[All]" allUniqueName="[Append1].[Gender].[All]" dimensionUniqueName="[Append1]" displayFolder="" count="2" memberValueDatatype="130" unbalanced="0"/>
    <cacheHierarchy uniqueName="[Append1].[Weight]" caption="Weight" attribute="1" defaultMemberUniqueName="[Append1].[Weight].[All]" allUniqueName="[Append1].[Weight].[All]" dimensionUniqueName="[Append1]" displayFolder="" count="0" memberValueDatatype="5" unbalanced="0"/>
    <cacheHierarchy uniqueName="[Append1].[Height]" caption="Height" attribute="1" defaultMemberUniqueName="[Append1].[Height].[All]" allUniqueName="[Append1].[Height].[All]" dimensionUniqueName="[Append1]" displayFolder="" count="0" memberValueDatatype="5" unbalanced="0"/>
    <cacheHierarchy uniqueName="[Append1].[Race]" caption="Race" attribute="1" defaultMemberUniqueName="[Append1].[Race].[All]" allUniqueName="[Append1].[Race].[All]" dimensionUniqueName="[Append1]" displayFolder="" count="0" memberValueDatatype="130" unbalanced="0"/>
    <cacheHierarchy uniqueName="[Append1].[Spanish Origin]" caption="Spanish Origin" attribute="1" defaultMemberUniqueName="[Append1].[Spanish Origin].[All]" allUniqueName="[Append1].[Spanish Origin].[All]" dimensionUniqueName="[Append1]" displayFolder="" count="0" memberValueDatatype="130" unbalanced="0"/>
    <cacheHierarchy uniqueName="[Append1].[Diabetes]" caption="Diabetes" attribute="1" defaultMemberUniqueName="[Append1].[Diabetes].[All]" allUniqueName="[Append1].[Diabetes].[All]" dimensionUniqueName="[Append1]" displayFolder="" count="0" memberValueDatatype="130" unbalanced="0"/>
    <cacheHierarchy uniqueName="[Append1].[Previous Radiation]" caption="Previous Radiation" attribute="1" defaultMemberUniqueName="[Append1].[Previous Radiation].[All]" allUniqueName="[Append1].[Previous Radiation].[All]" dimensionUniqueName="[Append1]" displayFolder="" count="0" memberValueDatatype="130" unbalanced="0"/>
    <cacheHierarchy uniqueName="[Append1].[Prior Malignancies]" caption="Prior Malignancies" attribute="1" defaultMemberUniqueName="[Append1].[Prior Malignancies].[All]" allUniqueName="[Append1].[Prior Malignancies].[All]" dimensionUniqueName="[Append1]" displayFolder="" count="0" memberValueDatatype="130" unbalanced="0"/>
    <cacheHierarchy uniqueName="[Append1].[Drinker]" caption="Drinker" attribute="1" defaultMemberUniqueName="[Append1].[Drinker].[All]" allUniqueName="[Append1].[Drinker].[All]" dimensionUniqueName="[Append1]" displayFolder="" count="0" memberValueDatatype="130" unbalanced="0"/>
    <cacheHierarchy uniqueName="[Append1].[Smoker]" caption="Smoker" attribute="1" defaultMemberUniqueName="[Append1].[Smoker].[All]" allUniqueName="[Append1].[Smoker].[All]" dimensionUniqueName="[Append1]" displayFolder="" count="0" memberValueDatatype="130" unbalanced="0"/>
    <cacheHierarchy uniqueName="[Append1].[Chewing Tobacco]" caption="Chewing Tobacco" attribute="1" defaultMemberUniqueName="[Append1].[Chewing Tobacco].[All]" allUniqueName="[Append1].[Chewing Tobacco].[All]" dimensionUniqueName="[Append1]" displayFolder="" count="0" memberValueDatatype="130" unbalanced="0"/>
    <cacheHierarchy uniqueName="[Append1].[Final T]" caption="Final T" attribute="1" defaultMemberUniqueName="[Append1].[Final T].[All]" allUniqueName="[Append1].[Final T].[All]" dimensionUniqueName="[Append1]" displayFolder="" count="0" memberValueDatatype="130" unbalanced="0"/>
    <cacheHierarchy uniqueName="[Append1].[Final N]" caption="Final N" attribute="1" defaultMemberUniqueName="[Append1].[Final N].[All]" allUniqueName="[Append1].[Final N].[All]" dimensionUniqueName="[Append1]" displayFolder="" count="0" memberValueDatatype="130" unbalanced="0"/>
    <cacheHierarchy uniqueName="[Append1].[Final M]" caption="Final M" attribute="1" defaultMemberUniqueName="[Append1].[Final M].[All]" allUniqueName="[Append1].[Final M].[All]" dimensionUniqueName="[Append1]" displayFolder="" count="0" memberValueDatatype="130" unbalanced="0"/>
    <cacheHierarchy uniqueName="[Append1].[Final Stage]" caption="Final Stage" attribute="1" defaultMemberUniqueName="[Append1].[Final Stage].[All]" allUniqueName="[Append1].[Final Stage].[All]" dimensionUniqueName="[Append1]" displayFolder="" count="0" memberValueDatatype="130" unbalanced="0"/>
    <cacheHierarchy uniqueName="[Append1].[Final Site]" caption="Final Site" attribute="1" defaultMemberUniqueName="[Append1].[Final Site].[All]" allUniqueName="[Append1].[Final Site].[All]" dimensionUniqueName="[Append1]" displayFolder="" count="2" memberValueDatatype="130" unbalanced="0">
      <fieldsUsage count="2">
        <fieldUsage x="-1"/>
        <fieldUsage x="1"/>
      </fieldsUsage>
    </cacheHierarchy>
    <cacheHierarchy uniqueName="[Append1].[Biopsy1 Date]" caption="Biopsy1 Date" attribute="1" time="1" defaultMemberUniqueName="[Append1].[Biopsy1 Date].[All]" allUniqueName="[Append1].[Biopsy1 Date].[All]" dimensionUniqueName="[Append1]" displayFolder="" count="0" memberValueDatatype="7" unbalanced="0"/>
    <cacheHierarchy uniqueName="[Append1].[Biopsy1 Location]" caption="Biopsy1 Location" attribute="1" defaultMemberUniqueName="[Append1].[Biopsy1 Location].[All]" allUniqueName="[Append1].[Biopsy1 Location].[All]" dimensionUniqueName="[Append1]" displayFolder="" count="0" memberValueDatatype="130" unbalanced="0"/>
    <cacheHierarchy uniqueName="[Append1].[Biopsy2 Date]" caption="Biopsy2 Date" attribute="1" time="1" defaultMemberUniqueName="[Append1].[Biopsy2 Date].[All]" allUniqueName="[Append1].[Biopsy2 Date].[All]" dimensionUniqueName="[Append1]" displayFolder="" count="0" memberValueDatatype="7" unbalanced="0"/>
    <cacheHierarchy uniqueName="[Append1].[Biopsy2 Location]" caption="Biopsy2 Location" attribute="1" defaultMemberUniqueName="[Append1].[Biopsy2 Location].[All]" allUniqueName="[Append1].[Biopsy2 Location].[All]" dimensionUniqueName="[Append1]" displayFolder="" count="0" memberValueDatatype="130" unbalanced="0"/>
    <cacheHierarchy uniqueName="[Append1].[Biopsy3 Date]" caption="Biopsy3 Date" attribute="1" time="1" defaultMemberUniqueName="[Append1].[Biopsy3 Date].[All]" allUniqueName="[Append1].[Biopsy3 Date].[All]" dimensionUniqueName="[Append1]" displayFolder="" count="0" memberValueDatatype="7" unbalanced="0"/>
    <cacheHierarchy uniqueName="[Append1].[Biopsy3 Location]" caption="Biopsy3 Location" attribute="1" defaultMemberUniqueName="[Append1].[Biopsy3 Location].[All]" allUniqueName="[Append1].[Biopsy3 Location].[All]" dimensionUniqueName="[Append1]" displayFolder="" count="0" memberValueDatatype="130" unbalanced="0"/>
    <cacheHierarchy uniqueName="[Append1].[Biopsy4 Date]" caption="Biopsy4 Date" attribute="1" defaultMemberUniqueName="[Append1].[Biopsy4 Date].[All]" allUniqueName="[Append1].[Biopsy4 Date].[All]" dimensionUniqueName="[Append1]" displayFolder="" count="0" memberValueDatatype="20" unbalanced="0"/>
    <cacheHierarchy uniqueName="[Append1].[Biopsy4 Location]" caption="Biopsy4 Location" attribute="1" defaultMemberUniqueName="[Append1].[Biopsy4 Location].[All]" allUniqueName="[Append1].[Biopsy4 Location].[All]" dimensionUniqueName="[Append1]" displayFolder="" count="0" memberValueDatatype="130" unbalanced="0"/>
    <cacheHierarchy uniqueName="[Append1].[Biopsy5 Date]" caption="Biopsy5 Date" attribute="1" defaultMemberUniqueName="[Append1].[Biopsy5 Date].[All]" allUniqueName="[Append1].[Biopsy5 Date].[All]" dimensionUniqueName="[Append1]" displayFolder="" count="0" memberValueDatatype="20" unbalanced="0"/>
    <cacheHierarchy uniqueName="[Append1].[Biopsy5 Location]" caption="Biopsy5 Location" attribute="1" defaultMemberUniqueName="[Append1].[Biopsy5 Location].[All]" allUniqueName="[Append1].[Biopsy5 Location].[All]" dimensionUniqueName="[Append1]" displayFolder="" count="0" memberValueDatatype="130" unbalanced="0"/>
    <cacheHierarchy uniqueName="[Append1].[Surgery1 Date]" caption="Surgery1 Date" attribute="1" time="1" defaultMemberUniqueName="[Append1].[Surgery1 Date].[All]" allUniqueName="[Append1].[Surgery1 Date].[All]" dimensionUniqueName="[Append1]" displayFolder="" count="0" memberValueDatatype="7" unbalanced="0"/>
    <cacheHierarchy uniqueName="[Append1].[Surgery1 Desc]" caption="Surgery1 Desc" attribute="1" defaultMemberUniqueName="[Append1].[Surgery1 Desc].[All]" allUniqueName="[Append1].[Surgery1 Desc].[All]" dimensionUniqueName="[Append1]" displayFolder="" count="0" memberValueDatatype="130" unbalanced="0"/>
    <cacheHierarchy uniqueName="[Append1].[Surgery1 Primary Resected]" caption="Surgery1 Primary Resected" attribute="1" defaultMemberUniqueName="[Append1].[Surgery1 Primary Resected].[All]" allUniqueName="[Append1].[Surgery1 Primary Resected].[All]" dimensionUniqueName="[Append1]" displayFolder="" count="0" memberValueDatatype="130" unbalanced="0"/>
    <cacheHierarchy uniqueName="[Append1].[Surgery1 Node Dissection]" caption="Surgery1 Node Dissection" attribute="1" defaultMemberUniqueName="[Append1].[Surgery1 Node Dissection].[All]" allUniqueName="[Append1].[Surgery1 Node Dissection].[All]" dimensionUniqueName="[Append1]" displayFolder="" count="0" memberValueDatatype="130" unbalanced="0"/>
    <cacheHierarchy uniqueName="[Append1].[Surgery2 Date]" caption="Surgery2 Date" attribute="1" time="1" defaultMemberUniqueName="[Append1].[Surgery2 Date].[All]" allUniqueName="[Append1].[Surgery2 Date].[All]" dimensionUniqueName="[Append1]" displayFolder="" count="0" memberValueDatatype="7" unbalanced="0"/>
    <cacheHierarchy uniqueName="[Append1].[Surgery2 Desc]" caption="Surgery2 Desc" attribute="1" defaultMemberUniqueName="[Append1].[Surgery2 Desc].[All]" allUniqueName="[Append1].[Surgery2 Desc].[All]" dimensionUniqueName="[Append1]" displayFolder="" count="0" memberValueDatatype="130" unbalanced="0"/>
    <cacheHierarchy uniqueName="[Append1].[Surgery2 Primary Resected]" caption="Surgery2 Primary Resected" attribute="1" defaultMemberUniqueName="[Append1].[Surgery2 Primary Resected].[All]" allUniqueName="[Append1].[Surgery2 Primary Resected].[All]" dimensionUniqueName="[Append1]" displayFolder="" count="0" memberValueDatatype="130" unbalanced="0"/>
    <cacheHierarchy uniqueName="[Append1].[Surgery2 Node Dissection]" caption="Surgery2 Node Dissection" attribute="1" defaultMemberUniqueName="[Append1].[Surgery2 Node Dissection].[All]" allUniqueName="[Append1].[Surgery2 Node Dissection].[All]" dimensionUniqueName="[Append1]" displayFolder="" count="0" memberValueDatatype="130" unbalanced="0"/>
    <cacheHierarchy uniqueName="[Append1].[Rt1 Start Date]" caption="Rt1 Start Date" attribute="1" time="1" defaultMemberUniqueName="[Append1].[Rt1 Start Date].[All]" allUniqueName="[Append1].[Rt1 Start Date].[All]" dimensionUniqueName="[Append1]" displayFolder="" count="0" memberValueDatatype="7" unbalanced="0"/>
    <cacheHierarchy uniqueName="[Append1].[Rt1 End Date]" caption="Rt1 End Date" attribute="1" time="1" defaultMemberUniqueName="[Append1].[Rt1 End Date].[All]" allUniqueName="[Append1].[Rt1 End Date].[All]" dimensionUniqueName="[Append1]" displayFolder="" count="0" memberValueDatatype="7" unbalanced="0"/>
    <cacheHierarchy uniqueName="[Append1].[Rt1]" caption="Rt1" attribute="1" defaultMemberUniqueName="[Append1].[Rt1].[All]" allUniqueName="[Append1].[Rt1].[All]" dimensionUniqueName="[Append1]" displayFolder="" count="0" memberValueDatatype="130" unbalanced="0"/>
    <cacheHierarchy uniqueName="[Append1].[Rt1 Dose per Fraction]" caption="Rt1 Dose per Fraction" attribute="1" defaultMemberUniqueName="[Append1].[Rt1 Dose per Fraction].[All]" allUniqueName="[Append1].[Rt1 Dose per Fraction].[All]" dimensionUniqueName="[Append1]" displayFolder="" count="0" memberValueDatatype="5" unbalanced="0"/>
    <cacheHierarchy uniqueName="[Append1].[Rt.1 Notes]" caption="Rt.1 Notes" attribute="1" defaultMemberUniqueName="[Append1].[Rt.1 Notes].[All]" allUniqueName="[Append1].[Rt.1 Notes].[All]" dimensionUniqueName="[Append1]" displayFolder="" count="0" memberValueDatatype="130" unbalanced="0"/>
    <cacheHierarchy uniqueName="[Append1].[Rt2 Start Date]" caption="Rt2 Start Date" attribute="1" defaultMemberUniqueName="[Append1].[Rt2 Start Date].[All]" allUniqueName="[Append1].[Rt2 Start Date].[All]" dimensionUniqueName="[Append1]" displayFolder="" count="0" memberValueDatatype="20" unbalanced="0"/>
    <cacheHierarchy uniqueName="[Append1].[Rt2 End Date]" caption="Rt2 End Date" attribute="1" defaultMemberUniqueName="[Append1].[Rt2 End Date].[All]" allUniqueName="[Append1].[Rt2 End Date].[All]" dimensionUniqueName="[Append1]" displayFolder="" count="0" memberValueDatatype="20" unbalanced="0"/>
    <cacheHierarchy uniqueName="[Append1].[Rt2]" caption="Rt2" attribute="1" defaultMemberUniqueName="[Append1].[Rt2].[All]" allUniqueName="[Append1].[Rt2].[All]" dimensionUniqueName="[Append1]" displayFolder="" count="0" memberValueDatatype="5" unbalanced="0"/>
    <cacheHierarchy uniqueName="[Append1].[Rt2 Dose per Fraction]" caption="Rt2 Dose per Fraction" attribute="1" defaultMemberUniqueName="[Append1].[Rt2 Dose per Fraction].[All]" allUniqueName="[Append1].[Rt2 Dose per Fraction].[All]" dimensionUniqueName="[Append1]" displayFolder="" count="0" memberValueDatatype="5" unbalanced="0"/>
    <cacheHierarchy uniqueName="[Append1].[Rt.2 Notes]" caption="Rt.2 Notes" attribute="1" defaultMemberUniqueName="[Append1].[Rt.2 Notes].[All]" allUniqueName="[Append1].[Rt.2 Notes].[All]" dimensionUniqueName="[Append1]" displayFolder="" count="0" memberValueDatatype="130" unbalanced="0"/>
    <cacheHierarchy uniqueName="[Append1].[Rt3 Start Date]" caption="Rt3 Start Date" attribute="1" defaultMemberUniqueName="[Append1].[Rt3 Start Date].[All]" allUniqueName="[Append1].[Rt3 Start Date].[All]" dimensionUniqueName="[Append1]" displayFolder="" count="0" memberValueDatatype="20" unbalanced="0"/>
    <cacheHierarchy uniqueName="[Append1].[Rt3 End Date]" caption="Rt3 End Date" attribute="1" defaultMemberUniqueName="[Append1].[Rt3 End Date].[All]" allUniqueName="[Append1].[Rt3 End Date].[All]" dimensionUniqueName="[Append1]" displayFolder="" count="0" memberValueDatatype="20" unbalanced="0"/>
    <cacheHierarchy uniqueName="[Append1].[Rt3]" caption="Rt3" attribute="1" defaultMemberUniqueName="[Append1].[Rt3].[All]" allUniqueName="[Append1].[Rt3].[All]" dimensionUniqueName="[Append1]" displayFolder="" count="0" memberValueDatatype="20" unbalanced="0"/>
    <cacheHierarchy uniqueName="[Append1].[Rt3 Dose per Fraction]" caption="Rt3 Dose per Fraction" attribute="1" defaultMemberUniqueName="[Append1].[Rt3 Dose per Fraction].[All]" allUniqueName="[Append1].[Rt3 Dose per Fraction].[All]" dimensionUniqueName="[Append1]" displayFolder="" count="0" memberValueDatatype="20" unbalanced="0"/>
    <cacheHierarchy uniqueName="[Append1].[Rt.3 Notes]" caption="Rt.3 Notes" attribute="1" defaultMemberUniqueName="[Append1].[Rt.3 Notes].[All]" allUniqueName="[Append1].[Rt.3 Notes].[All]" dimensionUniqueName="[Append1]" displayFolder="" count="0" memberValueDatatype="130" unbalanced="0"/>
    <cacheHierarchy uniqueName="[Append1].[Chemo1 Start Date]" caption="Chemo1 Start Date" attribute="1" time="1" defaultMemberUniqueName="[Append1].[Chemo1 Start Date].[All]" allUniqueName="[Append1].[Chemo1 Start Date].[All]" dimensionUniqueName="[Append1]" displayFolder="" count="0" memberValueDatatype="7" unbalanced="0"/>
    <cacheHierarchy uniqueName="[Append1].[Chemo1 End Date]" caption="Chemo1 End Date" attribute="1" time="1" defaultMemberUniqueName="[Append1].[Chemo1 End Date].[All]" allUniqueName="[Append1].[Chemo1 End Date].[All]" dimensionUniqueName="[Append1]" displayFolder="" count="0" memberValueDatatype="7" unbalanced="0"/>
    <cacheHierarchy uniqueName="[Append1].[Chemo1 drug1]" caption="Chemo1 drug1" attribute="1" defaultMemberUniqueName="[Append1].[Chemo1 drug1].[All]" allUniqueName="[Append1].[Chemo1 drug1].[All]" dimensionUniqueName="[Append1]" displayFolder="" count="0" memberValueDatatype="130" unbalanced="0"/>
    <cacheHierarchy uniqueName="[Append1].[Chemo1 drug2]" caption="Chemo1 drug2" attribute="1" defaultMemberUniqueName="[Append1].[Chemo1 drug2].[All]" allUniqueName="[Append1].[Chemo1 drug2].[All]" dimensionUniqueName="[Append1]" displayFolder="" count="0" memberValueDatatype="130" unbalanced="0"/>
    <cacheHierarchy uniqueName="[Append1].[Chemo1 drug3]" caption="Chemo1 drug3" attribute="1" defaultMemberUniqueName="[Append1].[Chemo1 drug3].[All]" allUniqueName="[Append1].[Chemo1 drug3].[All]" dimensionUniqueName="[Append1]" displayFolder="" count="0" memberValueDatatype="130" unbalanced="0"/>
    <cacheHierarchy uniqueName="[Append1].[Chemo2 Start Date]" caption="Chemo2 Start Date" attribute="1" time="1" defaultMemberUniqueName="[Append1].[Chemo2 Start Date].[All]" allUniqueName="[Append1].[Chemo2 Start Date].[All]" dimensionUniqueName="[Append1]" displayFolder="" count="0" memberValueDatatype="7" unbalanced="0"/>
    <cacheHierarchy uniqueName="[Append1].[Chemo2 End Date]" caption="Chemo2 End Date" attribute="1" time="1" defaultMemberUniqueName="[Append1].[Chemo2 End Date].[All]" allUniqueName="[Append1].[Chemo2 End Date].[All]" dimensionUniqueName="[Append1]" displayFolder="" count="0" memberValueDatatype="7" unbalanced="0"/>
    <cacheHierarchy uniqueName="[Append1].[Chemo2 drug1]" caption="Chemo2 drug1" attribute="1" defaultMemberUniqueName="[Append1].[Chemo2 drug1].[All]" allUniqueName="[Append1].[Chemo2 drug1].[All]" dimensionUniqueName="[Append1]" displayFolder="" count="0" memberValueDatatype="130" unbalanced="0"/>
    <cacheHierarchy uniqueName="[Append1].[Chemo2 drug2]" caption="Chemo2 drug2" attribute="1" defaultMemberUniqueName="[Append1].[Chemo2 drug2].[All]" allUniqueName="[Append1].[Chemo2 drug2].[All]" dimensionUniqueName="[Append1]" displayFolder="" count="0" memberValueDatatype="130" unbalanced="0"/>
    <cacheHierarchy uniqueName="[Append1].[Chemo2 drug3]" caption="Chemo2 drug3" attribute="1" defaultMemberUniqueName="[Append1].[Chemo2 drug3].[All]" allUniqueName="[Append1].[Chemo2 drug3].[All]" dimensionUniqueName="[Append1]" displayFolder="" count="0" memberValueDatatype="130" unbalanced="0"/>
    <cacheHierarchy uniqueName="[Append1].[Chemo3 Start Date]" caption="Chemo3 Start Date" attribute="1" defaultMemberUniqueName="[Append1].[Chemo3 Start Date].[All]" allUniqueName="[Append1].[Chemo3 Start Date].[All]" dimensionUniqueName="[Append1]" displayFolder="" count="0" memberValueDatatype="20" unbalanced="0"/>
    <cacheHierarchy uniqueName="[Append1].[Chemo3 End Date]" caption="Chemo3 End Date" attribute="1" defaultMemberUniqueName="[Append1].[Chemo3 End Date].[All]" allUniqueName="[Append1].[Chemo3 End Date].[All]" dimensionUniqueName="[Append1]" displayFolder="" count="0" memberValueDatatype="20" unbalanced="0"/>
    <cacheHierarchy uniqueName="[Append1].[Chemo3 drug1]" caption="Chemo3 drug1" attribute="1" defaultMemberUniqueName="[Append1].[Chemo3 drug1].[All]" allUniqueName="[Append1].[Chemo3 drug1].[All]" dimensionUniqueName="[Append1]" displayFolder="" count="0" memberValueDatatype="130" unbalanced="0"/>
    <cacheHierarchy uniqueName="[Append1].[Chemo3 drug2]" caption="Chemo3 drug2" attribute="1" defaultMemberUniqueName="[Append1].[Chemo3 drug2].[All]" allUniqueName="[Append1].[Chemo3 drug2].[All]" dimensionUniqueName="[Append1]" displayFolder="" count="0" memberValueDatatype="130" unbalanced="0"/>
    <cacheHierarchy uniqueName="[Append1].[Chemo3 drug3]" caption="Chemo3 drug3" attribute="1" defaultMemberUniqueName="[Append1].[Chemo3 drug3].[All]" allUniqueName="[Append1].[Chemo3 drug3].[All]" dimensionUniqueName="[Append1]" displayFolder="" count="0" memberValueDatatype="130" unbalanced="0"/>
    <cacheHierarchy uniqueName="[Append1].[Primary Diff]" caption="Primary Diff" attribute="1" defaultMemberUniqueName="[Append1].[Primary Diff].[All]" allUniqueName="[Append1].[Primary Diff].[All]" dimensionUniqueName="[Append1]" displayFolder="" count="0" memberValueDatatype="130" unbalanced="0"/>
    <cacheHierarchy uniqueName="[Append1].[Primary Ivi]" caption="Primary Ivi" attribute="1" defaultMemberUniqueName="[Append1].[Primary Ivi].[All]" allUniqueName="[Append1].[Primary Ivi].[All]" dimensionUniqueName="[Append1]" displayFolder="" count="0" memberValueDatatype="130" unbalanced="0"/>
    <cacheHierarchy uniqueName="[Append1].[Primary Pni]" caption="Primary Pni" attribute="1" defaultMemberUniqueName="[Append1].[Primary Pni].[All]" allUniqueName="[Append1].[Primary Pni].[All]" dimensionUniqueName="[Append1]" displayFolder="" count="0" memberValueDatatype="130" unbalanced="0"/>
    <cacheHierarchy uniqueName="[Append1].[Primary Margins]" caption="Primary Margins" attribute="1" defaultMemberUniqueName="[Append1].[Primary Margins].[All]" allUniqueName="[Append1].[Primary Margins].[All]" dimensionUniqueName="[Append1]" displayFolder="" count="0" memberValueDatatype="130" unbalanced="0"/>
    <cacheHierarchy uniqueName="[Append1].[Ipsi Level1_+]" caption="Ipsi Level1_+" attribute="1" defaultMemberUniqueName="[Append1].[Ipsi Level1_+].[All]" allUniqueName="[Append1].[Ipsi Level1_+].[All]" dimensionUniqueName="[Append1]" displayFolder="" count="0" memberValueDatatype="20" unbalanced="0"/>
    <cacheHierarchy uniqueName="[Append1].[Ipsi Level1 Total]" caption="Ipsi Level1 Total" attribute="1" defaultMemberUniqueName="[Append1].[Ipsi Level1 Total].[All]" allUniqueName="[Append1].[Ipsi Level1 Total].[All]" dimensionUniqueName="[Append1]" displayFolder="" count="0" memberValueDatatype="130" unbalanced="0"/>
    <cacheHierarchy uniqueName="[Append1].[Ipsi Level2_+]" caption="Ipsi Level2_+" attribute="1" defaultMemberUniqueName="[Append1].[Ipsi Level2_+].[All]" allUniqueName="[Append1].[Ipsi Level2_+].[All]" dimensionUniqueName="[Append1]" displayFolder="" count="0" memberValueDatatype="20" unbalanced="0"/>
    <cacheHierarchy uniqueName="[Append1].[Ipsi Level2 Total]" caption="Ipsi Level2 Total" attribute="1" defaultMemberUniqueName="[Append1].[Ipsi Level2 Total].[All]" allUniqueName="[Append1].[Ipsi Level2 Total].[All]" dimensionUniqueName="[Append1]" displayFolder="" count="0" memberValueDatatype="130" unbalanced="0"/>
    <cacheHierarchy uniqueName="[Append1].[Ipsi Level3_+]" caption="Ipsi Level3_+" attribute="1" defaultMemberUniqueName="[Append1].[Ipsi Level3_+].[All]" allUniqueName="[Append1].[Ipsi Level3_+].[All]" dimensionUniqueName="[Append1]" displayFolder="" count="0" memberValueDatatype="20" unbalanced="0"/>
    <cacheHierarchy uniqueName="[Append1].[Ipsi Level3 Total]" caption="Ipsi Level3 Total" attribute="1" defaultMemberUniqueName="[Append1].[Ipsi Level3 Total].[All]" allUniqueName="[Append1].[Ipsi Level3 Total].[All]" dimensionUniqueName="[Append1]" displayFolder="" count="0" memberValueDatatype="130" unbalanced="0"/>
    <cacheHierarchy uniqueName="[Append1].[Ipsi Level4_+]" caption="Ipsi Level4_+" attribute="1" defaultMemberUniqueName="[Append1].[Ipsi Level4_+].[All]" allUniqueName="[Append1].[Ipsi Level4_+].[All]" dimensionUniqueName="[Append1]" displayFolder="" count="0" memberValueDatatype="20" unbalanced="0"/>
    <cacheHierarchy uniqueName="[Append1].[Ipsi Level4 Total]" caption="Ipsi Level4 Total" attribute="1" defaultMemberUniqueName="[Append1].[Ipsi Level4 Total].[All]" allUniqueName="[Append1].[Ipsi Level4 Total].[All]" dimensionUniqueName="[Append1]" displayFolder="" count="0" memberValueDatatype="130" unbalanced="0"/>
    <cacheHierarchy uniqueName="[Append1].[Ipsi Level5_+]" caption="Ipsi Level5_+" attribute="1" defaultMemberUniqueName="[Append1].[Ipsi Level5_+].[All]" allUniqueName="[Append1].[Ipsi Level5_+].[All]" dimensionUniqueName="[Append1]" displayFolder="" count="0" memberValueDatatype="20" unbalanced="0"/>
    <cacheHierarchy uniqueName="[Append1].[Ipsi Level5 Total]" caption="Ipsi Level5 Total" attribute="1" defaultMemberUniqueName="[Append1].[Ipsi Level5 Total].[All]" allUniqueName="[Append1].[Ipsi Level5 Total].[All]" dimensionUniqueName="[Append1]" displayFolder="" count="0" memberValueDatatype="130" unbalanced="0"/>
    <cacheHierarchy uniqueName="[Append1].[Ipsi Other_+]" caption="Ipsi Other_+" attribute="1" defaultMemberUniqueName="[Append1].[Ipsi Other_+].[All]" allUniqueName="[Append1].[Ipsi Other_+].[All]" dimensionUniqueName="[Append1]" displayFolder="" count="0" memberValueDatatype="20" unbalanced="0"/>
    <cacheHierarchy uniqueName="[Append1].[Ipsi Other Total]" caption="Ipsi Other Total" attribute="1" defaultMemberUniqueName="[Append1].[Ipsi Other Total].[All]" allUniqueName="[Append1].[Ipsi Other Total].[All]" dimensionUniqueName="[Append1]" displayFolder="" count="0" memberValueDatatype="130" unbalanced="0"/>
    <cacheHierarchy uniqueName="[Append1].[Contra Level1_+]" caption="Contra Level1_+" attribute="1" defaultMemberUniqueName="[Append1].[Contra Level1_+].[All]" allUniqueName="[Append1].[Contra Level1_+].[All]" dimensionUniqueName="[Append1]" displayFolder="" count="0" memberValueDatatype="20" unbalanced="0"/>
    <cacheHierarchy uniqueName="[Append1].[Contra Level1 Total]" caption="Contra Level1 Total" attribute="1" defaultMemberUniqueName="[Append1].[Contra Level1 Total].[All]" allUniqueName="[Append1].[Contra Level1 Total].[All]" dimensionUniqueName="[Append1]" displayFolder="" count="0" memberValueDatatype="20" unbalanced="0"/>
    <cacheHierarchy uniqueName="[Append1].[Contra Level2_+]" caption="Contra Level2_+" attribute="1" defaultMemberUniqueName="[Append1].[Contra Level2_+].[All]" allUniqueName="[Append1].[Contra Level2_+].[All]" dimensionUniqueName="[Append1]" displayFolder="" count="0" memberValueDatatype="20" unbalanced="0"/>
    <cacheHierarchy uniqueName="[Append1].[Contra Level2 Total]" caption="Contra Level2 Total" attribute="1" defaultMemberUniqueName="[Append1].[Contra Level2 Total].[All]" allUniqueName="[Append1].[Contra Level2 Total].[All]" dimensionUniqueName="[Append1]" displayFolder="" count="0" memberValueDatatype="20" unbalanced="0"/>
    <cacheHierarchy uniqueName="[Append1].[Contra Level3_+]" caption="Contra Level3_+" attribute="1" defaultMemberUniqueName="[Append1].[Contra Level3_+].[All]" allUniqueName="[Append1].[Contra Level3_+].[All]" dimensionUniqueName="[Append1]" displayFolder="" count="0" memberValueDatatype="20" unbalanced="0"/>
    <cacheHierarchy uniqueName="[Append1].[Contra Level3 Total]" caption="Contra Level3 Total" attribute="1" defaultMemberUniqueName="[Append1].[Contra Level3 Total].[All]" allUniqueName="[Append1].[Contra Level3 Total].[All]" dimensionUniqueName="[Append1]" displayFolder="" count="0" memberValueDatatype="130" unbalanced="0"/>
    <cacheHierarchy uniqueName="[Append1].[Contra Level4_+]" caption="Contra Level4_+" attribute="1" defaultMemberUniqueName="[Append1].[Contra Level4_+].[All]" allUniqueName="[Append1].[Contra Level4_+].[All]" dimensionUniqueName="[Append1]" displayFolder="" count="0" memberValueDatatype="20" unbalanced="0"/>
    <cacheHierarchy uniqueName="[Append1].[Contra Level4 Total]" caption="Contra Level4 Total" attribute="1" defaultMemberUniqueName="[Append1].[Contra Level4 Total].[All]" allUniqueName="[Append1].[Contra Level4 Total].[All]" dimensionUniqueName="[Append1]" displayFolder="" count="0" memberValueDatatype="130" unbalanced="0"/>
    <cacheHierarchy uniqueName="[Append1].[Contra Level5_+]" caption="Contra Level5_+" attribute="1" defaultMemberUniqueName="[Append1].[Contra Level5_+].[All]" allUniqueName="[Append1].[Contra Level5_+].[All]" dimensionUniqueName="[Append1]" displayFolder="" count="0" memberValueDatatype="130" unbalanced="0"/>
    <cacheHierarchy uniqueName="[Append1].[Contra Level5 Total]" caption="Contra Level5 Total" attribute="1" defaultMemberUniqueName="[Append1].[Contra Level5 Total].[All]" allUniqueName="[Append1].[Contra Level5 Total].[All]" dimensionUniqueName="[Append1]" displayFolder="" count="0" memberValueDatatype="130" unbalanced="0"/>
    <cacheHierarchy uniqueName="[Append1].[Contra Other_+]" caption="Contra Other_+" attribute="1" defaultMemberUniqueName="[Append1].[Contra Other_+].[All]" allUniqueName="[Append1].[Contra Other_+].[All]" dimensionUniqueName="[Append1]" displayFolder="" count="0" memberValueDatatype="20" unbalanced="0"/>
    <cacheHierarchy uniqueName="[Append1].[Contra Other Total]" caption="Contra Other Total" attribute="1" defaultMemberUniqueName="[Append1].[Contra Other Total].[All]" allUniqueName="[Append1].[Contra Other Total].[All]" dimensionUniqueName="[Append1]" displayFolder="" count="0" memberValueDatatype="130" unbalanced="0"/>
    <cacheHierarchy uniqueName="[Append1].[Other Description]" caption="Other Description" attribute="1" defaultMemberUniqueName="[Append1].[Other Description].[All]" allUniqueName="[Append1].[Other Description].[All]" dimensionUniqueName="[Append1]" displayFolder="" count="0" memberValueDatatype="130" unbalanced="0"/>
    <cacheHierarchy uniqueName="[Append1].[Extracapsular Extension]" caption="Extracapsular Extension" attribute="1" defaultMemberUniqueName="[Append1].[Extracapsular Extension].[All]" allUniqueName="[Append1].[Extracapsular Extension].[All]" dimensionUniqueName="[Append1]" displayFolder="" count="0" memberValueDatatype="130" unbalanced="0"/>
    <cacheHierarchy uniqueName="[Append1].[Followup Date]" caption="Followup Date" attribute="1" time="1" defaultMemberUniqueName="[Append1].[Followup Date].[All]" allUniqueName="[Append1].[Followup Date].[All]" dimensionUniqueName="[Append1]" displayFolder="" count="0" memberValueDatatype="7" unbalanced="0"/>
    <cacheHierarchy uniqueName="[Append1].[Followup Status]" caption="Followup Status" attribute="1" defaultMemberUniqueName="[Append1].[Followup Status].[All]" allUniqueName="[Append1].[Followup Status].[All]" dimensionUniqueName="[Append1]" displayFolder="" count="0" memberValueDatatype="130" unbalanced="0"/>
    <cacheHierarchy uniqueName="[Append1].[Date of Death]" caption="Date of Death" attribute="1" time="1" defaultMemberUniqueName="[Append1].[Date of Death].[All]" allUniqueName="[Append1].[Date of Death].[All]" dimensionUniqueName="[Append1]" displayFolder="" count="0" memberValueDatatype="7" unbalanced="0"/>
    <cacheHierarchy uniqueName="[Append1].[Cause of Death]" caption="Cause of Death" attribute="1" defaultMemberUniqueName="[Append1].[Cause of Death].[All]" allUniqueName="[Append1].[Cause of Death].[All]" dimensionUniqueName="[Append1]" displayFolder="" count="0" memberValueDatatype="130" unbalanced="0"/>
    <cacheHierarchy uniqueName="[Append1].[Post RT Treatment]" caption="Post RT Treatment" attribute="1" defaultMemberUniqueName="[Append1].[Post RT Treatment].[All]" allUniqueName="[Append1].[Post RT Treatment].[All]" dimensionUniqueName="[Append1]" displayFolder="" count="0" memberValueDatatype="130" unbalanced="0"/>
    <cacheHierarchy uniqueName="[Append1].[Date of 2nd Primary]" caption="Date of 2nd Primary" attribute="1" time="1" defaultMemberUniqueName="[Append1].[Date of 2nd Primary].[All]" allUniqueName="[Append1].[Date of 2nd Primary].[All]" dimensionUniqueName="[Append1]" displayFolder="" count="0" memberValueDatatype="7" unbalanced="0"/>
    <cacheHierarchy uniqueName="[Append1].[Date of Recurrence]" caption="Date of Recurrence" attribute="1" time="1" defaultMemberUniqueName="[Append1].[Date of Recurrence].[All]" allUniqueName="[Append1].[Date of Recurrence].[All]" dimensionUniqueName="[Append1]" displayFolder="" count="0" memberValueDatatype="7" unbalanced="0"/>
    <cacheHierarchy uniqueName="[Append1].[Location of First Recurrence]" caption="Location of First Recurrence" attribute="1" defaultMemberUniqueName="[Append1].[Location of First Recurrence].[All]" allUniqueName="[Append1].[Location of First Recurrence].[All]" dimensionUniqueName="[Append1]" displayFolder="" count="0" memberValueDatatype="130" unbalanced="0"/>
    <cacheHierarchy uniqueName="[Append1].[Final Status]" caption="Final Status" attribute="1" defaultMemberUniqueName="[Append1].[Final Status].[All]" allUniqueName="[Append1].[Final Status].[All]" dimensionUniqueName="[Append1]" displayFolder="" count="0" memberValueDatatype="130" unbalanced="0"/>
    <cacheHierarchy uniqueName="[Append1].[Ground Truth]" caption="Ground Truth" attribute="1" defaultMemberUniqueName="[Append1].[Ground Truth].[All]" allUniqueName="[Append1].[Ground Truth].[All]" dimensionUniqueName="[Append1]" displayFolder="" count="0" memberValueDatatype="130" unbalanced="0"/>
    <cacheHierarchy uniqueName="[Batch1].[Research Id]" caption="Research Id" attribute="1" defaultMemberUniqueName="[Batch1].[Research Id].[All]" allUniqueName="[Batch1].[Research Id].[All]" dimensionUniqueName="[Batch1]" displayFolder="" count="0" memberValueDatatype="130" unbalanced="0"/>
    <cacheHierarchy uniqueName="[Batch1].[DOB]" caption="DOB" attribute="1" defaultMemberUniqueName="[Batch1].[DOB].[All]" allUniqueName="[Batch1].[DOB].[All]" dimensionUniqueName="[Batch1]" displayFolder="" count="0" memberValueDatatype="20" unbalanced="0"/>
    <cacheHierarchy uniqueName="[Batch1].[Gender]" caption="Gender" attribute="1" defaultMemberUniqueName="[Batch1].[Gender].[All]" allUniqueName="[Batch1].[Gender].[All]" dimensionUniqueName="[Batch1]" displayFolder="" count="0" memberValueDatatype="130" unbalanced="0"/>
    <cacheHierarchy uniqueName="[Batch1].[Weight]" caption="Weight" attribute="1" defaultMemberUniqueName="[Batch1].[Weight].[All]" allUniqueName="[Batch1].[Weight].[All]" dimensionUniqueName="[Batch1]" displayFolder="" count="0" memberValueDatatype="5" unbalanced="0"/>
    <cacheHierarchy uniqueName="[Batch1].[Height]" caption="Height" attribute="1" defaultMemberUniqueName="[Batch1].[Height].[All]" allUniqueName="[Batch1].[Height].[All]" dimensionUniqueName="[Batch1]" displayFolder="" count="0" memberValueDatatype="20" unbalanced="0"/>
    <cacheHierarchy uniqueName="[Batch1].[Race]" caption="Race" attribute="1" defaultMemberUniqueName="[Batch1].[Race].[All]" allUniqueName="[Batch1].[Race].[All]" dimensionUniqueName="[Batch1]" displayFolder="" count="0" memberValueDatatype="130" unbalanced="0"/>
    <cacheHierarchy uniqueName="[Batch1].[Spanish Origin]" caption="Spanish Origin" attribute="1" defaultMemberUniqueName="[Batch1].[Spanish Origin].[All]" allUniqueName="[Batch1].[Spanish Origin].[All]" dimensionUniqueName="[Batch1]" displayFolder="" count="0" memberValueDatatype="130" unbalanced="0"/>
    <cacheHierarchy uniqueName="[Batch1].[Diabetes]" caption="Diabetes" attribute="1" defaultMemberUniqueName="[Batch1].[Diabetes].[All]" allUniqueName="[Batch1].[Diabetes].[All]" dimensionUniqueName="[Batch1]" displayFolder="" count="0" memberValueDatatype="130" unbalanced="0"/>
    <cacheHierarchy uniqueName="[Batch1].[Previous Radiation]" caption="Previous Radiation" attribute="1" defaultMemberUniqueName="[Batch1].[Previous Radiation].[All]" allUniqueName="[Batch1].[Previous Radiation].[All]" dimensionUniqueName="[Batch1]" displayFolder="" count="0" memberValueDatatype="130" unbalanced="0"/>
    <cacheHierarchy uniqueName="[Batch1].[Prior Malignancies]" caption="Prior Malignancies" attribute="1" defaultMemberUniqueName="[Batch1].[Prior Malignancies].[All]" allUniqueName="[Batch1].[Prior Malignancies].[All]" dimensionUniqueName="[Batch1]" displayFolder="" count="0" memberValueDatatype="130" unbalanced="0"/>
    <cacheHierarchy uniqueName="[Batch1].[Drinker]" caption="Drinker" attribute="1" defaultMemberUniqueName="[Batch1].[Drinker].[All]" allUniqueName="[Batch1].[Drinker].[All]" dimensionUniqueName="[Batch1]" displayFolder="" count="0" memberValueDatatype="130" unbalanced="0"/>
    <cacheHierarchy uniqueName="[Batch1].[Smoker]" caption="Smoker" attribute="1" defaultMemberUniqueName="[Batch1].[Smoker].[All]" allUniqueName="[Batch1].[Smoker].[All]" dimensionUniqueName="[Batch1]" displayFolder="" count="0" memberValueDatatype="130" unbalanced="0"/>
    <cacheHierarchy uniqueName="[Batch1].[Chewing Tobacco]" caption="Chewing Tobacco" attribute="1" defaultMemberUniqueName="[Batch1].[Chewing Tobacco].[All]" allUniqueName="[Batch1].[Chewing Tobacco].[All]" dimensionUniqueName="[Batch1]" displayFolder="" count="0" memberValueDatatype="130" unbalanced="0"/>
    <cacheHierarchy uniqueName="[Batch1].[Final T]" caption="Final T" attribute="1" defaultMemberUniqueName="[Batch1].[Final T].[All]" allUniqueName="[Batch1].[Final T].[All]" dimensionUniqueName="[Batch1]" displayFolder="" count="0" memberValueDatatype="130" unbalanced="0"/>
    <cacheHierarchy uniqueName="[Batch1].[Final N]" caption="Final N" attribute="1" defaultMemberUniqueName="[Batch1].[Final N].[All]" allUniqueName="[Batch1].[Final N].[All]" dimensionUniqueName="[Batch1]" displayFolder="" count="0" memberValueDatatype="130" unbalanced="0"/>
    <cacheHierarchy uniqueName="[Batch1].[Final M]" caption="Final M" attribute="1" defaultMemberUniqueName="[Batch1].[Final M].[All]" allUniqueName="[Batch1].[Final M].[All]" dimensionUniqueName="[Batch1]" displayFolder="" count="0" memberValueDatatype="20" unbalanced="0"/>
    <cacheHierarchy uniqueName="[Batch1].[Final Stage]" caption="Final Stage" attribute="1" defaultMemberUniqueName="[Batch1].[Final Stage].[All]" allUniqueName="[Batch1].[Final Stage].[All]" dimensionUniqueName="[Batch1]" displayFolder="" count="0" memberValueDatatype="130" unbalanced="0"/>
    <cacheHierarchy uniqueName="[Batch1].[Final Site]" caption="Final Site" attribute="1" defaultMemberUniqueName="[Batch1].[Final Site].[All]" allUniqueName="[Batch1].[Final Site].[All]" dimensionUniqueName="[Batch1]" displayFolder="" count="0" memberValueDatatype="130" unbalanced="0"/>
    <cacheHierarchy uniqueName="[Batch1].[Biopsy1 Date]" caption="Biopsy1 Date" attribute="1" time="1" defaultMemberUniqueName="[Batch1].[Biopsy1 Date].[All]" allUniqueName="[Batch1].[Biopsy1 Date].[All]" dimensionUniqueName="[Batch1]" displayFolder="" count="0" memberValueDatatype="7" unbalanced="0"/>
    <cacheHierarchy uniqueName="[Batch1].[Biopsy1 Location]" caption="Biopsy1 Location" attribute="1" defaultMemberUniqueName="[Batch1].[Biopsy1 Location].[All]" allUniqueName="[Batch1].[Biopsy1 Location].[All]" dimensionUniqueName="[Batch1]" displayFolder="" count="0" memberValueDatatype="130" unbalanced="0"/>
    <cacheHierarchy uniqueName="[Batch1].[Biopsy2 Date]" caption="Biopsy2 Date" attribute="1" time="1" defaultMemberUniqueName="[Batch1].[Biopsy2 Date].[All]" allUniqueName="[Batch1].[Biopsy2 Date].[All]" dimensionUniqueName="[Batch1]" displayFolder="" count="0" memberValueDatatype="7" unbalanced="0"/>
    <cacheHierarchy uniqueName="[Batch1].[Biopsy2 Location]" caption="Biopsy2 Location" attribute="1" defaultMemberUniqueName="[Batch1].[Biopsy2 Location].[All]" allUniqueName="[Batch1].[Biopsy2 Location].[All]" dimensionUniqueName="[Batch1]" displayFolder="" count="0" memberValueDatatype="130" unbalanced="0"/>
    <cacheHierarchy uniqueName="[Batch1].[Biopsy3 Date]" caption="Biopsy3 Date" attribute="1" time="1" defaultMemberUniqueName="[Batch1].[Biopsy3 Date].[All]" allUniqueName="[Batch1].[Biopsy3 Date].[All]" dimensionUniqueName="[Batch1]" displayFolder="" count="0" memberValueDatatype="7" unbalanced="0"/>
    <cacheHierarchy uniqueName="[Batch1].[Biopsy3 Location]" caption="Biopsy3 Location" attribute="1" defaultMemberUniqueName="[Batch1].[Biopsy3 Location].[All]" allUniqueName="[Batch1].[Biopsy3 Location].[All]" dimensionUniqueName="[Batch1]" displayFolder="" count="0" memberValueDatatype="130" unbalanced="0"/>
    <cacheHierarchy uniqueName="[Batch1].[Biopsy4 Date]" caption="Biopsy4 Date" attribute="1" defaultMemberUniqueName="[Batch1].[Biopsy4 Date].[All]" allUniqueName="[Batch1].[Biopsy4 Date].[All]" dimensionUniqueName="[Batch1]" displayFolder="" count="0" memberValueDatatype="130" unbalanced="0"/>
    <cacheHierarchy uniqueName="[Batch1].[Biopsy4 Location]" caption="Biopsy4 Location" attribute="1" defaultMemberUniqueName="[Batch1].[Biopsy4 Location].[All]" allUniqueName="[Batch1].[Biopsy4 Location].[All]" dimensionUniqueName="[Batch1]" displayFolder="" count="0" memberValueDatatype="130" unbalanced="0"/>
    <cacheHierarchy uniqueName="[Batch1].[Biopsy5 Date]" caption="Biopsy5 Date" attribute="1" defaultMemberUniqueName="[Batch1].[Biopsy5 Date].[All]" allUniqueName="[Batch1].[Biopsy5 Date].[All]" dimensionUniqueName="[Batch1]" displayFolder="" count="0" memberValueDatatype="130" unbalanced="0"/>
    <cacheHierarchy uniqueName="[Batch1].[Biopsy5 Location]" caption="Biopsy5 Location" attribute="1" defaultMemberUniqueName="[Batch1].[Biopsy5 Location].[All]" allUniqueName="[Batch1].[Biopsy5 Location].[All]" dimensionUniqueName="[Batch1]" displayFolder="" count="0" memberValueDatatype="130" unbalanced="0"/>
    <cacheHierarchy uniqueName="[Batch1].[Surgery1 Date]" caption="Surgery1 Date" attribute="1" time="1" defaultMemberUniqueName="[Batch1].[Surgery1 Date].[All]" allUniqueName="[Batch1].[Surgery1 Date].[All]" dimensionUniqueName="[Batch1]" displayFolder="" count="0" memberValueDatatype="7" unbalanced="0"/>
    <cacheHierarchy uniqueName="[Batch1].[Surgery1 Desc]" caption="Surgery1 Desc" attribute="1" defaultMemberUniqueName="[Batch1].[Surgery1 Desc].[All]" allUniqueName="[Batch1].[Surgery1 Desc].[All]" dimensionUniqueName="[Batch1]" displayFolder="" count="0" memberValueDatatype="130" unbalanced="0"/>
    <cacheHierarchy uniqueName="[Batch1].[Surgery1 Primary Resected]" caption="Surgery1 Primary Resected" attribute="1" defaultMemberUniqueName="[Batch1].[Surgery1 Primary Resected].[All]" allUniqueName="[Batch1].[Surgery1 Primary Resected].[All]" dimensionUniqueName="[Batch1]" displayFolder="" count="0" memberValueDatatype="130" unbalanced="0"/>
    <cacheHierarchy uniqueName="[Batch1].[Surgery1 Node Dissection]" caption="Surgery1 Node Dissection" attribute="1" defaultMemberUniqueName="[Batch1].[Surgery1 Node Dissection].[All]" allUniqueName="[Batch1].[Surgery1 Node Dissection].[All]" dimensionUniqueName="[Batch1]" displayFolder="" count="0" memberValueDatatype="130" unbalanced="0"/>
    <cacheHierarchy uniqueName="[Batch1].[Surgery2 Date]" caption="Surgery2 Date" attribute="1" time="1" defaultMemberUniqueName="[Batch1].[Surgery2 Date].[All]" allUniqueName="[Batch1].[Surgery2 Date].[All]" dimensionUniqueName="[Batch1]" displayFolder="" count="0" memberValueDatatype="7" unbalanced="0"/>
    <cacheHierarchy uniqueName="[Batch1].[Surgery2 Desc]" caption="Surgery2 Desc" attribute="1" defaultMemberUniqueName="[Batch1].[Surgery2 Desc].[All]" allUniqueName="[Batch1].[Surgery2 Desc].[All]" dimensionUniqueName="[Batch1]" displayFolder="" count="0" memberValueDatatype="130" unbalanced="0"/>
    <cacheHierarchy uniqueName="[Batch1].[Surgery2 Primary Resected]" caption="Surgery2 Primary Resected" attribute="1" defaultMemberUniqueName="[Batch1].[Surgery2 Primary Resected].[All]" allUniqueName="[Batch1].[Surgery2 Primary Resected].[All]" dimensionUniqueName="[Batch1]" displayFolder="" count="0" memberValueDatatype="130" unbalanced="0"/>
    <cacheHierarchy uniqueName="[Batch1].[Surgery2 Node Dissection]" caption="Surgery2 Node Dissection" attribute="1" defaultMemberUniqueName="[Batch1].[Surgery2 Node Dissection].[All]" allUniqueName="[Batch1].[Surgery2 Node Dissection].[All]" dimensionUniqueName="[Batch1]" displayFolder="" count="0" memberValueDatatype="130" unbalanced="0"/>
    <cacheHierarchy uniqueName="[Batch1].[Rt1 Start Date]" caption="Rt1 Start Date" attribute="1" time="1" defaultMemberUniqueName="[Batch1].[Rt1 Start Date].[All]" allUniqueName="[Batch1].[Rt1 Start Date].[All]" dimensionUniqueName="[Batch1]" displayFolder="" count="0" memberValueDatatype="7" unbalanced="0"/>
    <cacheHierarchy uniqueName="[Batch1].[Rt1 End Date]" caption="Rt1 End Date" attribute="1" time="1" defaultMemberUniqueName="[Batch1].[Rt1 End Date].[All]" allUniqueName="[Batch1].[Rt1 End Date].[All]" dimensionUniqueName="[Batch1]" displayFolder="" count="0" memberValueDatatype="7" unbalanced="0"/>
    <cacheHierarchy uniqueName="[Batch1].[Rt1]" caption="Rt1" attribute="1" defaultMemberUniqueName="[Batch1].[Rt1].[All]" allUniqueName="[Batch1].[Rt1].[All]" dimensionUniqueName="[Batch1]" displayFolder="" count="0" memberValueDatatype="5" unbalanced="0"/>
    <cacheHierarchy uniqueName="[Batch1].[Rt1 Dose per Fraction]" caption="Rt1 Dose per Fraction" attribute="1" defaultMemberUniqueName="[Batch1].[Rt1 Dose per Fraction].[All]" allUniqueName="[Batch1].[Rt1 Dose per Fraction].[All]" dimensionUniqueName="[Batch1]" displayFolder="" count="0" memberValueDatatype="5" unbalanced="0"/>
    <cacheHierarchy uniqueName="[Batch1].[Rt.1 Notes]" caption="Rt.1 Notes" attribute="1" defaultMemberUniqueName="[Batch1].[Rt.1 Notes].[All]" allUniqueName="[Batch1].[Rt.1 Notes].[All]" dimensionUniqueName="[Batch1]" displayFolder="" count="0" memberValueDatatype="130" unbalanced="0"/>
    <cacheHierarchy uniqueName="[Batch1].[Rt2 Start Date]" caption="Rt2 Start Date" attribute="1" defaultMemberUniqueName="[Batch1].[Rt2 Start Date].[All]" allUniqueName="[Batch1].[Rt2 Start Date].[All]" dimensionUniqueName="[Batch1]" displayFolder="" count="0" memberValueDatatype="130" unbalanced="0"/>
    <cacheHierarchy uniqueName="[Batch1].[Rt2 End Date]" caption="Rt2 End Date" attribute="1" defaultMemberUniqueName="[Batch1].[Rt2 End Date].[All]" allUniqueName="[Batch1].[Rt2 End Date].[All]" dimensionUniqueName="[Batch1]" displayFolder="" count="0" memberValueDatatype="130" unbalanced="0"/>
    <cacheHierarchy uniqueName="[Batch1].[Rt2]" caption="Rt2" attribute="1" defaultMemberUniqueName="[Batch1].[Rt2].[All]" allUniqueName="[Batch1].[Rt2].[All]" dimensionUniqueName="[Batch1]" displayFolder="" count="0" memberValueDatatype="130" unbalanced="0"/>
    <cacheHierarchy uniqueName="[Batch1].[Rt2 Dose per Fraction]" caption="Rt2 Dose per Fraction" attribute="1" defaultMemberUniqueName="[Batch1].[Rt2 Dose per Fraction].[All]" allUniqueName="[Batch1].[Rt2 Dose per Fraction].[All]" dimensionUniqueName="[Batch1]" displayFolder="" count="0" memberValueDatatype="130" unbalanced="0"/>
    <cacheHierarchy uniqueName="[Batch1].[Rt.2 Notes]" caption="Rt.2 Notes" attribute="1" defaultMemberUniqueName="[Batch1].[Rt.2 Notes].[All]" allUniqueName="[Batch1].[Rt.2 Notes].[All]" dimensionUniqueName="[Batch1]" displayFolder="" count="0" memberValueDatatype="130" unbalanced="0"/>
    <cacheHierarchy uniqueName="[Batch1].[Rt3 Start Date]" caption="Rt3 Start Date" attribute="1" defaultMemberUniqueName="[Batch1].[Rt3 Start Date].[All]" allUniqueName="[Batch1].[Rt3 Start Date].[All]" dimensionUniqueName="[Batch1]" displayFolder="" count="0" memberValueDatatype="130" unbalanced="0"/>
    <cacheHierarchy uniqueName="[Batch1].[Rt3 End Date]" caption="Rt3 End Date" attribute="1" defaultMemberUniqueName="[Batch1].[Rt3 End Date].[All]" allUniqueName="[Batch1].[Rt3 End Date].[All]" dimensionUniqueName="[Batch1]" displayFolder="" count="0" memberValueDatatype="130" unbalanced="0"/>
    <cacheHierarchy uniqueName="[Batch1].[Rt3]" caption="Rt3" attribute="1" defaultMemberUniqueName="[Batch1].[Rt3].[All]" allUniqueName="[Batch1].[Rt3].[All]" dimensionUniqueName="[Batch1]" displayFolder="" count="0" memberValueDatatype="130" unbalanced="0"/>
    <cacheHierarchy uniqueName="[Batch1].[Rt3 Dose per Fraction]" caption="Rt3 Dose per Fraction" attribute="1" defaultMemberUniqueName="[Batch1].[Rt3 Dose per Fraction].[All]" allUniqueName="[Batch1].[Rt3 Dose per Fraction].[All]" dimensionUniqueName="[Batch1]" displayFolder="" count="0" memberValueDatatype="130" unbalanced="0"/>
    <cacheHierarchy uniqueName="[Batch1].[Rt.3 Notes]" caption="Rt.3 Notes" attribute="1" defaultMemberUniqueName="[Batch1].[Rt.3 Notes].[All]" allUniqueName="[Batch1].[Rt.3 Notes].[All]" dimensionUniqueName="[Batch1]" displayFolder="" count="0" memberValueDatatype="130" unbalanced="0"/>
    <cacheHierarchy uniqueName="[Batch1].[Chemo1 Start Date]" caption="Chemo1 Start Date" attribute="1" time="1" defaultMemberUniqueName="[Batch1].[Chemo1 Start Date].[All]" allUniqueName="[Batch1].[Chemo1 Start Date].[All]" dimensionUniqueName="[Batch1]" displayFolder="" count="0" memberValueDatatype="7" unbalanced="0"/>
    <cacheHierarchy uniqueName="[Batch1].[Chemo1 End Date]" caption="Chemo1 End Date" attribute="1" time="1" defaultMemberUniqueName="[Batch1].[Chemo1 End Date].[All]" allUniqueName="[Batch1].[Chemo1 End Date].[All]" dimensionUniqueName="[Batch1]" displayFolder="" count="0" memberValueDatatype="7" unbalanced="0"/>
    <cacheHierarchy uniqueName="[Batch1].[Chemo1 drug1]" caption="Chemo1 drug1" attribute="1" defaultMemberUniqueName="[Batch1].[Chemo1 drug1].[All]" allUniqueName="[Batch1].[Chemo1 drug1].[All]" dimensionUniqueName="[Batch1]" displayFolder="" count="0" memberValueDatatype="130" unbalanced="0"/>
    <cacheHierarchy uniqueName="[Batch1].[Chemo1 drug2]" caption="Chemo1 drug2" attribute="1" defaultMemberUniqueName="[Batch1].[Chemo1 drug2].[All]" allUniqueName="[Batch1].[Chemo1 drug2].[All]" dimensionUniqueName="[Batch1]" displayFolder="" count="0" memberValueDatatype="130" unbalanced="0"/>
    <cacheHierarchy uniqueName="[Batch1].[Chemo1 drug3]" caption="Chemo1 drug3" attribute="1" defaultMemberUniqueName="[Batch1].[Chemo1 drug3].[All]" allUniqueName="[Batch1].[Chemo1 drug3].[All]" dimensionUniqueName="[Batch1]" displayFolder="" count="0" memberValueDatatype="130" unbalanced="0"/>
    <cacheHierarchy uniqueName="[Batch1].[Chemo2 Start Date]" caption="Chemo2 Start Date" attribute="1" time="1" defaultMemberUniqueName="[Batch1].[Chemo2 Start Date].[All]" allUniqueName="[Batch1].[Chemo2 Start Date].[All]" dimensionUniqueName="[Batch1]" displayFolder="" count="0" memberValueDatatype="7" unbalanced="0"/>
    <cacheHierarchy uniqueName="[Batch1].[Chemo2 End Date]" caption="Chemo2 End Date" attribute="1" time="1" defaultMemberUniqueName="[Batch1].[Chemo2 End Date].[All]" allUniqueName="[Batch1].[Chemo2 End Date].[All]" dimensionUniqueName="[Batch1]" displayFolder="" count="0" memberValueDatatype="7" unbalanced="0"/>
    <cacheHierarchy uniqueName="[Batch1].[Chemo2 drug1]" caption="Chemo2 drug1" attribute="1" defaultMemberUniqueName="[Batch1].[Chemo2 drug1].[All]" allUniqueName="[Batch1].[Chemo2 drug1].[All]" dimensionUniqueName="[Batch1]" displayFolder="" count="0" memberValueDatatype="130" unbalanced="0"/>
    <cacheHierarchy uniqueName="[Batch1].[Chemo2 drug2]" caption="Chemo2 drug2" attribute="1" defaultMemberUniqueName="[Batch1].[Chemo2 drug2].[All]" allUniqueName="[Batch1].[Chemo2 drug2].[All]" dimensionUniqueName="[Batch1]" displayFolder="" count="0" memberValueDatatype="130" unbalanced="0"/>
    <cacheHierarchy uniqueName="[Batch1].[Chemo2 drug3]" caption="Chemo2 drug3" attribute="1" defaultMemberUniqueName="[Batch1].[Chemo2 drug3].[All]" allUniqueName="[Batch1].[Chemo2 drug3].[All]" dimensionUniqueName="[Batch1]" displayFolder="" count="0" memberValueDatatype="130" unbalanced="0"/>
    <cacheHierarchy uniqueName="[Batch1].[Chemo3 Start Date]" caption="Chemo3 Start Date" attribute="1" defaultMemberUniqueName="[Batch1].[Chemo3 Start Date].[All]" allUniqueName="[Batch1].[Chemo3 Start Date].[All]" dimensionUniqueName="[Batch1]" displayFolder="" count="0" memberValueDatatype="130" unbalanced="0"/>
    <cacheHierarchy uniqueName="[Batch1].[Chemo3 End Date]" caption="Chemo3 End Date" attribute="1" defaultMemberUniqueName="[Batch1].[Chemo3 End Date].[All]" allUniqueName="[Batch1].[Chemo3 End Date].[All]" dimensionUniqueName="[Batch1]" displayFolder="" count="0" memberValueDatatype="130" unbalanced="0"/>
    <cacheHierarchy uniqueName="[Batch1].[Chemo3 drug1]" caption="Chemo3 drug1" attribute="1" defaultMemberUniqueName="[Batch1].[Chemo3 drug1].[All]" allUniqueName="[Batch1].[Chemo3 drug1].[All]" dimensionUniqueName="[Batch1]" displayFolder="" count="0" memberValueDatatype="130" unbalanced="0"/>
    <cacheHierarchy uniqueName="[Batch1].[Chemo3 drug2]" caption="Chemo3 drug2" attribute="1" defaultMemberUniqueName="[Batch1].[Chemo3 drug2].[All]" allUniqueName="[Batch1].[Chemo3 drug2].[All]" dimensionUniqueName="[Batch1]" displayFolder="" count="0" memberValueDatatype="130" unbalanced="0"/>
    <cacheHierarchy uniqueName="[Batch1].[Chemo3 drug3]" caption="Chemo3 drug3" attribute="1" defaultMemberUniqueName="[Batch1].[Chemo3 drug3].[All]" allUniqueName="[Batch1].[Chemo3 drug3].[All]" dimensionUniqueName="[Batch1]" displayFolder="" count="0" memberValueDatatype="130" unbalanced="0"/>
    <cacheHierarchy uniqueName="[Batch1].[Primary Diff]" caption="Primary Diff" attribute="1" defaultMemberUniqueName="[Batch1].[Primary Diff].[All]" allUniqueName="[Batch1].[Primary Diff].[All]" dimensionUniqueName="[Batch1]" displayFolder="" count="0" memberValueDatatype="130" unbalanced="0"/>
    <cacheHierarchy uniqueName="[Batch1].[Primary Ivi]" caption="Primary Ivi" attribute="1" defaultMemberUniqueName="[Batch1].[Primary Ivi].[All]" allUniqueName="[Batch1].[Primary Ivi].[All]" dimensionUniqueName="[Batch1]" displayFolder="" count="0" memberValueDatatype="130" unbalanced="0"/>
    <cacheHierarchy uniqueName="[Batch1].[Primary Pni]" caption="Primary Pni" attribute="1" defaultMemberUniqueName="[Batch1].[Primary Pni].[All]" allUniqueName="[Batch1].[Primary Pni].[All]" dimensionUniqueName="[Batch1]" displayFolder="" count="0" memberValueDatatype="130" unbalanced="0"/>
    <cacheHierarchy uniqueName="[Batch1].[Primary Margins]" caption="Primary Margins" attribute="1" defaultMemberUniqueName="[Batch1].[Primary Margins].[All]" allUniqueName="[Batch1].[Primary Margins].[All]" dimensionUniqueName="[Batch1]" displayFolder="" count="0" memberValueDatatype="130" unbalanced="0"/>
    <cacheHierarchy uniqueName="[Batch1].[Ipsi Level1_+]" caption="Ipsi Level1_+" attribute="1" defaultMemberUniqueName="[Batch1].[Ipsi Level1_+].[All]" allUniqueName="[Batch1].[Ipsi Level1_+].[All]" dimensionUniqueName="[Batch1]" displayFolder="" count="0" memberValueDatatype="20" unbalanced="0"/>
    <cacheHierarchy uniqueName="[Batch1].[Ipsi Level1 Total]" caption="Ipsi Level1 Total" attribute="1" defaultMemberUniqueName="[Batch1].[Ipsi Level1 Total].[All]" allUniqueName="[Batch1].[Ipsi Level1 Total].[All]" dimensionUniqueName="[Batch1]" displayFolder="" count="0" memberValueDatatype="130" unbalanced="0"/>
    <cacheHierarchy uniqueName="[Batch1].[Ipsi Level2_+]" caption="Ipsi Level2_+" attribute="1" defaultMemberUniqueName="[Batch1].[Ipsi Level2_+].[All]" allUniqueName="[Batch1].[Ipsi Level2_+].[All]" dimensionUniqueName="[Batch1]" displayFolder="" count="0" memberValueDatatype="20" unbalanced="0"/>
    <cacheHierarchy uniqueName="[Batch1].[Ipsi Level2 Total]" caption="Ipsi Level2 Total" attribute="1" defaultMemberUniqueName="[Batch1].[Ipsi Level2 Total].[All]" allUniqueName="[Batch1].[Ipsi Level2 Total].[All]" dimensionUniqueName="[Batch1]" displayFolder="" count="0" memberValueDatatype="130" unbalanced="0"/>
    <cacheHierarchy uniqueName="[Batch1].[Ipsi Level3_+]" caption="Ipsi Level3_+" attribute="1" defaultMemberUniqueName="[Batch1].[Ipsi Level3_+].[All]" allUniqueName="[Batch1].[Ipsi Level3_+].[All]" dimensionUniqueName="[Batch1]" displayFolder="" count="0" memberValueDatatype="20" unbalanced="0"/>
    <cacheHierarchy uniqueName="[Batch1].[Ipsi Level3 Total]" caption="Ipsi Level3 Total" attribute="1" defaultMemberUniqueName="[Batch1].[Ipsi Level3 Total].[All]" allUniqueName="[Batch1].[Ipsi Level3 Total].[All]" dimensionUniqueName="[Batch1]" displayFolder="" count="0" memberValueDatatype="130" unbalanced="0"/>
    <cacheHierarchy uniqueName="[Batch1].[Ipsi Level4_+]" caption="Ipsi Level4_+" attribute="1" defaultMemberUniqueName="[Batch1].[Ipsi Level4_+].[All]" allUniqueName="[Batch1].[Ipsi Level4_+].[All]" dimensionUniqueName="[Batch1]" displayFolder="" count="0" memberValueDatatype="20" unbalanced="0"/>
    <cacheHierarchy uniqueName="[Batch1].[Ipsi Level4 Total]" caption="Ipsi Level4 Total" attribute="1" defaultMemberUniqueName="[Batch1].[Ipsi Level4 Total].[All]" allUniqueName="[Batch1].[Ipsi Level4 Total].[All]" dimensionUniqueName="[Batch1]" displayFolder="" count="0" memberValueDatatype="130" unbalanced="0"/>
    <cacheHierarchy uniqueName="[Batch1].[Ipsi Level5_+]" caption="Ipsi Level5_+" attribute="1" defaultMemberUniqueName="[Batch1].[Ipsi Level5_+].[All]" allUniqueName="[Batch1].[Ipsi Level5_+].[All]" dimensionUniqueName="[Batch1]" displayFolder="" count="0" memberValueDatatype="20" unbalanced="0"/>
    <cacheHierarchy uniqueName="[Batch1].[Ipsi Level5 Total]" caption="Ipsi Level5 Total" attribute="1" defaultMemberUniqueName="[Batch1].[Ipsi Level5 Total].[All]" allUniqueName="[Batch1].[Ipsi Level5 Total].[All]" dimensionUniqueName="[Batch1]" displayFolder="" count="0" memberValueDatatype="130" unbalanced="0"/>
    <cacheHierarchy uniqueName="[Batch1].[Ipsi Other_+]" caption="Ipsi Other_+" attribute="1" defaultMemberUniqueName="[Batch1].[Ipsi Other_+].[All]" allUniqueName="[Batch1].[Ipsi Other_+].[All]" dimensionUniqueName="[Batch1]" displayFolder="" count="0" memberValueDatatype="20" unbalanced="0"/>
    <cacheHierarchy uniqueName="[Batch1].[Ipsi Other Total]" caption="Ipsi Other Total" attribute="1" defaultMemberUniqueName="[Batch1].[Ipsi Other Total].[All]" allUniqueName="[Batch1].[Ipsi Other Total].[All]" dimensionUniqueName="[Batch1]" displayFolder="" count="0" memberValueDatatype="130" unbalanced="0"/>
    <cacheHierarchy uniqueName="[Batch1].[Contra Level1_+]" caption="Contra Level1_+" attribute="1" defaultMemberUniqueName="[Batch1].[Contra Level1_+].[All]" allUniqueName="[Batch1].[Contra Level1_+].[All]" dimensionUniqueName="[Batch1]" displayFolder="" count="0" memberValueDatatype="20" unbalanced="0"/>
    <cacheHierarchy uniqueName="[Batch1].[Contra Level1 Total]" caption="Contra Level1 Total" attribute="1" defaultMemberUniqueName="[Batch1].[Contra Level1 Total].[All]" allUniqueName="[Batch1].[Contra Level1 Total].[All]" dimensionUniqueName="[Batch1]" displayFolder="" count="0" memberValueDatatype="20" unbalanced="0"/>
    <cacheHierarchy uniqueName="[Batch1].[Contra Level2_+]" caption="Contra Level2_+" attribute="1" defaultMemberUniqueName="[Batch1].[Contra Level2_+].[All]" allUniqueName="[Batch1].[Contra Level2_+].[All]" dimensionUniqueName="[Batch1]" displayFolder="" count="0" memberValueDatatype="20" unbalanced="0"/>
    <cacheHierarchy uniqueName="[Batch1].[Contra Level2 Total]" caption="Contra Level2 Total" attribute="1" defaultMemberUniqueName="[Batch1].[Contra Level2 Total].[All]" allUniqueName="[Batch1].[Contra Level2 Total].[All]" dimensionUniqueName="[Batch1]" displayFolder="" count="0" memberValueDatatype="20" unbalanced="0"/>
    <cacheHierarchy uniqueName="[Batch1].[Contra Level3_+]" caption="Contra Level3_+" attribute="1" defaultMemberUniqueName="[Batch1].[Contra Level3_+].[All]" allUniqueName="[Batch1].[Contra Level3_+].[All]" dimensionUniqueName="[Batch1]" displayFolder="" count="0" memberValueDatatype="20" unbalanced="0"/>
    <cacheHierarchy uniqueName="[Batch1].[Contra Level3 Total]" caption="Contra Level3 Total" attribute="1" defaultMemberUniqueName="[Batch1].[Contra Level3 Total].[All]" allUniqueName="[Batch1].[Contra Level3 Total].[All]" dimensionUniqueName="[Batch1]" displayFolder="" count="0" memberValueDatatype="130" unbalanced="0"/>
    <cacheHierarchy uniqueName="[Batch1].[Contra Level4_+]" caption="Contra Level4_+" attribute="1" defaultMemberUniqueName="[Batch1].[Contra Level4_+].[All]" allUniqueName="[Batch1].[Contra Level4_+].[All]" dimensionUniqueName="[Batch1]" displayFolder="" count="0" memberValueDatatype="20" unbalanced="0"/>
    <cacheHierarchy uniqueName="[Batch1].[Contra Level4 Total]" caption="Contra Level4 Total" attribute="1" defaultMemberUniqueName="[Batch1].[Contra Level4 Total].[All]" allUniqueName="[Batch1].[Contra Level4 Total].[All]" dimensionUniqueName="[Batch1]" displayFolder="" count="0" memberValueDatatype="130" unbalanced="0"/>
    <cacheHierarchy uniqueName="[Batch1].[Contra Level5_+]" caption="Contra Level5_+" attribute="1" defaultMemberUniqueName="[Batch1].[Contra Level5_+].[All]" allUniqueName="[Batch1].[Contra Level5_+].[All]" dimensionUniqueName="[Batch1]" displayFolder="" count="0" memberValueDatatype="130" unbalanced="0"/>
    <cacheHierarchy uniqueName="[Batch1].[Contra Level5 Total]" caption="Contra Level5 Total" attribute="1" defaultMemberUniqueName="[Batch1].[Contra Level5 Total].[All]" allUniqueName="[Batch1].[Contra Level5 Total].[All]" dimensionUniqueName="[Batch1]" displayFolder="" count="0" memberValueDatatype="130" unbalanced="0"/>
    <cacheHierarchy uniqueName="[Batch1].[Contra Other_+]" caption="Contra Other_+" attribute="1" defaultMemberUniqueName="[Batch1].[Contra Other_+].[All]" allUniqueName="[Batch1].[Contra Other_+].[All]" dimensionUniqueName="[Batch1]" displayFolder="" count="0" memberValueDatatype="20" unbalanced="0"/>
    <cacheHierarchy uniqueName="[Batch1].[Contra Other Total]" caption="Contra Other Total" attribute="1" defaultMemberUniqueName="[Batch1].[Contra Other Total].[All]" allUniqueName="[Batch1].[Contra Other Total].[All]" dimensionUniqueName="[Batch1]" displayFolder="" count="0" memberValueDatatype="130" unbalanced="0"/>
    <cacheHierarchy uniqueName="[Batch1].[Other Description]" caption="Other Description" attribute="1" defaultMemberUniqueName="[Batch1].[Other Description].[All]" allUniqueName="[Batch1].[Other Description].[All]" dimensionUniqueName="[Batch1]" displayFolder="" count="0" memberValueDatatype="130" unbalanced="0"/>
    <cacheHierarchy uniqueName="[Batch1].[Extracapsular Extension]" caption="Extracapsular Extension" attribute="1" defaultMemberUniqueName="[Batch1].[Extracapsular Extension].[All]" allUniqueName="[Batch1].[Extracapsular Extension].[All]" dimensionUniqueName="[Batch1]" displayFolder="" count="0" memberValueDatatype="130" unbalanced="0"/>
    <cacheHierarchy uniqueName="[Batch1].[Followup Date]" caption="Followup Date" attribute="1" time="1" defaultMemberUniqueName="[Batch1].[Followup Date].[All]" allUniqueName="[Batch1].[Followup Date].[All]" dimensionUniqueName="[Batch1]" displayFolder="" count="0" memberValueDatatype="7" unbalanced="0"/>
    <cacheHierarchy uniqueName="[Batch1].[Followup Status]" caption="Followup Status" attribute="1" defaultMemberUniqueName="[Batch1].[Followup Status].[All]" allUniqueName="[Batch1].[Followup Status].[All]" dimensionUniqueName="[Batch1]" displayFolder="" count="0" memberValueDatatype="130" unbalanced="0"/>
    <cacheHierarchy uniqueName="[Batch1].[Date of Death]" caption="Date of Death" attribute="1" time="1" defaultMemberUniqueName="[Batch1].[Date of Death].[All]" allUniqueName="[Batch1].[Date of Death].[All]" dimensionUniqueName="[Batch1]" displayFolder="" count="0" memberValueDatatype="7" unbalanced="0"/>
    <cacheHierarchy uniqueName="[Batch1].[Cause of Death]" caption="Cause of Death" attribute="1" defaultMemberUniqueName="[Batch1].[Cause of Death].[All]" allUniqueName="[Batch1].[Cause of Death].[All]" dimensionUniqueName="[Batch1]" displayFolder="" count="0" memberValueDatatype="130" unbalanced="0"/>
    <cacheHierarchy uniqueName="[Batch1].[Post RT Treatment]" caption="Post RT Treatment" attribute="1" defaultMemberUniqueName="[Batch1].[Post RT Treatment].[All]" allUniqueName="[Batch1].[Post RT Treatment].[All]" dimensionUniqueName="[Batch1]" displayFolder="" count="0" memberValueDatatype="130" unbalanced="0"/>
    <cacheHierarchy uniqueName="[Batch1].[Date of 2nd Primary]" caption="Date of 2nd Primary" attribute="1" time="1" defaultMemberUniqueName="[Batch1].[Date of 2nd Primary].[All]" allUniqueName="[Batch1].[Date of 2nd Primary].[All]" dimensionUniqueName="[Batch1]" displayFolder="" count="0" memberValueDatatype="7" unbalanced="0"/>
    <cacheHierarchy uniqueName="[Batch1].[Date of Recurrence]" caption="Date of Recurrence" attribute="1" time="1" defaultMemberUniqueName="[Batch1].[Date of Recurrence].[All]" allUniqueName="[Batch1].[Date of Recurrence].[All]" dimensionUniqueName="[Batch1]" displayFolder="" count="0" memberValueDatatype="7" unbalanced="0"/>
    <cacheHierarchy uniqueName="[Batch1].[Location of First Recurrence]" caption="Location of First Recurrence" attribute="1" defaultMemberUniqueName="[Batch1].[Location of First Recurrence].[All]" allUniqueName="[Batch1].[Location of First Recurrence].[All]" dimensionUniqueName="[Batch1]" displayFolder="" count="0" memberValueDatatype="130" unbalanced="0"/>
    <cacheHierarchy uniqueName="[Batch1].[Ground Truth]" caption="Ground Truth" attribute="1" defaultMemberUniqueName="[Batch1].[Ground Truth].[All]" allUniqueName="[Batch1].[Ground Truth].[All]" dimensionUniqueName="[Batch1]" displayFolder="" count="0" memberValueDatatype="130" unbalanced="0"/>
    <cacheHierarchy uniqueName="[Batch2].[Research Id]" caption="Research Id" attribute="1" defaultMemberUniqueName="[Batch2].[Research Id].[All]" allUniqueName="[Batch2].[Research Id].[All]" dimensionUniqueName="[Batch2]" displayFolder="" count="0" memberValueDatatype="130" unbalanced="0"/>
    <cacheHierarchy uniqueName="[Batch2].[DOB]" caption="DOB" attribute="1" defaultMemberUniqueName="[Batch2].[DOB].[All]" allUniqueName="[Batch2].[DOB].[All]" dimensionUniqueName="[Batch2]" displayFolder="" count="0" memberValueDatatype="20" unbalanced="0"/>
    <cacheHierarchy uniqueName="[Batch2].[Gender]" caption="Gender" attribute="1" defaultMemberUniqueName="[Batch2].[Gender].[All]" allUniqueName="[Batch2].[Gender].[All]" dimensionUniqueName="[Batch2]" displayFolder="" count="0" memberValueDatatype="130" unbalanced="0"/>
    <cacheHierarchy uniqueName="[Batch2].[Weight]" caption="Weight" attribute="1" defaultMemberUniqueName="[Batch2].[Weight].[All]" allUniqueName="[Batch2].[Weight].[All]" dimensionUniqueName="[Batch2]" displayFolder="" count="0" memberValueDatatype="5" unbalanced="0"/>
    <cacheHierarchy uniqueName="[Batch2].[Height]" caption="Height" attribute="1" defaultMemberUniqueName="[Batch2].[Height].[All]" allUniqueName="[Batch2].[Height].[All]" dimensionUniqueName="[Batch2]" displayFolder="" count="0" memberValueDatatype="5" unbalanced="0"/>
    <cacheHierarchy uniqueName="[Batch2].[Race]" caption="Race" attribute="1" defaultMemberUniqueName="[Batch2].[Race].[All]" allUniqueName="[Batch2].[Race].[All]" dimensionUniqueName="[Batch2]" displayFolder="" count="0" memberValueDatatype="130" unbalanced="0"/>
    <cacheHierarchy uniqueName="[Batch2].[Spanish Origin]" caption="Spanish Origin" attribute="1" defaultMemberUniqueName="[Batch2].[Spanish Origin].[All]" allUniqueName="[Batch2].[Spanish Origin].[All]" dimensionUniqueName="[Batch2]" displayFolder="" count="0" memberValueDatatype="130" unbalanced="0"/>
    <cacheHierarchy uniqueName="[Batch2].[Diabetes]" caption="Diabetes" attribute="1" defaultMemberUniqueName="[Batch2].[Diabetes].[All]" allUniqueName="[Batch2].[Diabetes].[All]" dimensionUniqueName="[Batch2]" displayFolder="" count="0" memberValueDatatype="130" unbalanced="0"/>
    <cacheHierarchy uniqueName="[Batch2].[Previous Radiation]" caption="Previous Radiation" attribute="1" defaultMemberUniqueName="[Batch2].[Previous Radiation].[All]" allUniqueName="[Batch2].[Previous Radiation].[All]" dimensionUniqueName="[Batch2]" displayFolder="" count="0" memberValueDatatype="130" unbalanced="0"/>
    <cacheHierarchy uniqueName="[Batch2].[Prior Malignancies]" caption="Prior Malignancies" attribute="1" defaultMemberUniqueName="[Batch2].[Prior Malignancies].[All]" allUniqueName="[Batch2].[Prior Malignancies].[All]" dimensionUniqueName="[Batch2]" displayFolder="" count="0" memberValueDatatype="130" unbalanced="0"/>
    <cacheHierarchy uniqueName="[Batch2].[Drinker]" caption="Drinker" attribute="1" defaultMemberUniqueName="[Batch2].[Drinker].[All]" allUniqueName="[Batch2].[Drinker].[All]" dimensionUniqueName="[Batch2]" displayFolder="" count="0" memberValueDatatype="130" unbalanced="0"/>
    <cacheHierarchy uniqueName="[Batch2].[Smoker]" caption="Smoker" attribute="1" defaultMemberUniqueName="[Batch2].[Smoker].[All]" allUniqueName="[Batch2].[Smoker].[All]" dimensionUniqueName="[Batch2]" displayFolder="" count="0" memberValueDatatype="130" unbalanced="0"/>
    <cacheHierarchy uniqueName="[Batch2].[Chewing Tobacco]" caption="Chewing Tobacco" attribute="1" defaultMemberUniqueName="[Batch2].[Chewing Tobacco].[All]" allUniqueName="[Batch2].[Chewing Tobacco].[All]" dimensionUniqueName="[Batch2]" displayFolder="" count="0" memberValueDatatype="130" unbalanced="0"/>
    <cacheHierarchy uniqueName="[Batch2].[Final T]" caption="Final T" attribute="1" defaultMemberUniqueName="[Batch2].[Final T].[All]" allUniqueName="[Batch2].[Final T].[All]" dimensionUniqueName="[Batch2]" displayFolder="" count="0" memberValueDatatype="130" unbalanced="0"/>
    <cacheHierarchy uniqueName="[Batch2].[Final N]" caption="Final N" attribute="1" defaultMemberUniqueName="[Batch2].[Final N].[All]" allUniqueName="[Batch2].[Final N].[All]" dimensionUniqueName="[Batch2]" displayFolder="" count="0" memberValueDatatype="130" unbalanced="0"/>
    <cacheHierarchy uniqueName="[Batch2].[Final M]" caption="Final M" attribute="1" defaultMemberUniqueName="[Batch2].[Final M].[All]" allUniqueName="[Batch2].[Final M].[All]" dimensionUniqueName="[Batch2]" displayFolder="" count="0" memberValueDatatype="130" unbalanced="0"/>
    <cacheHierarchy uniqueName="[Batch2].[Final Stage]" caption="Final Stage" attribute="1" defaultMemberUniqueName="[Batch2].[Final Stage].[All]" allUniqueName="[Batch2].[Final Stage].[All]" dimensionUniqueName="[Batch2]" displayFolder="" count="0" memberValueDatatype="130" unbalanced="0"/>
    <cacheHierarchy uniqueName="[Batch2].[Final Site]" caption="Final Site" attribute="1" defaultMemberUniqueName="[Batch2].[Final Site].[All]" allUniqueName="[Batch2].[Final Site].[All]" dimensionUniqueName="[Batch2]" displayFolder="" count="0" memberValueDatatype="130" unbalanced="0"/>
    <cacheHierarchy uniqueName="[Batch2].[Biopsy1 Date]" caption="Biopsy1 Date" attribute="1" time="1" defaultMemberUniqueName="[Batch2].[Biopsy1 Date].[All]" allUniqueName="[Batch2].[Biopsy1 Date].[All]" dimensionUniqueName="[Batch2]" displayFolder="" count="0" memberValueDatatype="7" unbalanced="0"/>
    <cacheHierarchy uniqueName="[Batch2].[Biopsy1 Location]" caption="Biopsy1 Location" attribute="1" defaultMemberUniqueName="[Batch2].[Biopsy1 Location].[All]" allUniqueName="[Batch2].[Biopsy1 Location].[All]" dimensionUniqueName="[Batch2]" displayFolder="" count="0" memberValueDatatype="130" unbalanced="0"/>
    <cacheHierarchy uniqueName="[Batch2].[Biopsy2 Date]" caption="Biopsy2 Date" attribute="1" time="1" defaultMemberUniqueName="[Batch2].[Biopsy2 Date].[All]" allUniqueName="[Batch2].[Biopsy2 Date].[All]" dimensionUniqueName="[Batch2]" displayFolder="" count="0" memberValueDatatype="7" unbalanced="0"/>
    <cacheHierarchy uniqueName="[Batch2].[Biopsy2 Location]" caption="Biopsy2 Location" attribute="1" defaultMemberUniqueName="[Batch2].[Biopsy2 Location].[All]" allUniqueName="[Batch2].[Biopsy2 Location].[All]" dimensionUniqueName="[Batch2]" displayFolder="" count="0" memberValueDatatype="130" unbalanced="0"/>
    <cacheHierarchy uniqueName="[Batch2].[Biopsy3 Date]" caption="Biopsy3 Date" attribute="1" time="1" defaultMemberUniqueName="[Batch2].[Biopsy3 Date].[All]" allUniqueName="[Batch2].[Biopsy3 Date].[All]" dimensionUniqueName="[Batch2]" displayFolder="" count="0" memberValueDatatype="7" unbalanced="0"/>
    <cacheHierarchy uniqueName="[Batch2].[Biopsy3 Location]" caption="Biopsy3 Location" attribute="1" defaultMemberUniqueName="[Batch2].[Biopsy3 Location].[All]" allUniqueName="[Batch2].[Biopsy3 Location].[All]" dimensionUniqueName="[Batch2]" displayFolder="" count="0" memberValueDatatype="130" unbalanced="0"/>
    <cacheHierarchy uniqueName="[Batch2].[Biopsy4 Date]" caption="Biopsy4 Date" attribute="1" time="1" defaultMemberUniqueName="[Batch2].[Biopsy4 Date].[All]" allUniqueName="[Batch2].[Biopsy4 Date].[All]" dimensionUniqueName="[Batch2]" displayFolder="" count="0" memberValueDatatype="7" unbalanced="0"/>
    <cacheHierarchy uniqueName="[Batch2].[Biopsy4 Location]" caption="Biopsy4 Location" attribute="1" defaultMemberUniqueName="[Batch2].[Biopsy4 Location].[All]" allUniqueName="[Batch2].[Biopsy4 Location].[All]" dimensionUniqueName="[Batch2]" displayFolder="" count="0" memberValueDatatype="130" unbalanced="0"/>
    <cacheHierarchy uniqueName="[Batch2].[Biopsy5 Date]" caption="Biopsy5 Date" attribute="1" time="1" defaultMemberUniqueName="[Batch2].[Biopsy5 Date].[All]" allUniqueName="[Batch2].[Biopsy5 Date].[All]" dimensionUniqueName="[Batch2]" displayFolder="" count="0" memberValueDatatype="7" unbalanced="0"/>
    <cacheHierarchy uniqueName="[Batch2].[Biopsy5 Location]" caption="Biopsy5 Location" attribute="1" defaultMemberUniqueName="[Batch2].[Biopsy5 Location].[All]" allUniqueName="[Batch2].[Biopsy5 Location].[All]" dimensionUniqueName="[Batch2]" displayFolder="" count="0" memberValueDatatype="130" unbalanced="0"/>
    <cacheHierarchy uniqueName="[Batch2].[Surgery1 Date]" caption="Surgery1 Date" attribute="1" time="1" defaultMemberUniqueName="[Batch2].[Surgery1 Date].[All]" allUniqueName="[Batch2].[Surgery1 Date].[All]" dimensionUniqueName="[Batch2]" displayFolder="" count="0" memberValueDatatype="7" unbalanced="0"/>
    <cacheHierarchy uniqueName="[Batch2].[Surgery1 Desc]" caption="Surgery1 Desc" attribute="1" defaultMemberUniqueName="[Batch2].[Surgery1 Desc].[All]" allUniqueName="[Batch2].[Surgery1 Desc].[All]" dimensionUniqueName="[Batch2]" displayFolder="" count="0" memberValueDatatype="130" unbalanced="0"/>
    <cacheHierarchy uniqueName="[Batch2].[Surgery1 Primary Resected]" caption="Surgery1 Primary Resected" attribute="1" defaultMemberUniqueName="[Batch2].[Surgery1 Primary Resected].[All]" allUniqueName="[Batch2].[Surgery1 Primary Resected].[All]" dimensionUniqueName="[Batch2]" displayFolder="" count="0" memberValueDatatype="130" unbalanced="0"/>
    <cacheHierarchy uniqueName="[Batch2].[Surgery1 Node Dissection]" caption="Surgery1 Node Dissection" attribute="1" defaultMemberUniqueName="[Batch2].[Surgery1 Node Dissection].[All]" allUniqueName="[Batch2].[Surgery1 Node Dissection].[All]" dimensionUniqueName="[Batch2]" displayFolder="" count="0" memberValueDatatype="130" unbalanced="0"/>
    <cacheHierarchy uniqueName="[Batch2].[Surgery2 Date]" caption="Surgery2 Date" attribute="1" time="1" defaultMemberUniqueName="[Batch2].[Surgery2 Date].[All]" allUniqueName="[Batch2].[Surgery2 Date].[All]" dimensionUniqueName="[Batch2]" displayFolder="" count="0" memberValueDatatype="7" unbalanced="0"/>
    <cacheHierarchy uniqueName="[Batch2].[Surgery2 Desc]" caption="Surgery2 Desc" attribute="1" defaultMemberUniqueName="[Batch2].[Surgery2 Desc].[All]" allUniqueName="[Batch2].[Surgery2 Desc].[All]" dimensionUniqueName="[Batch2]" displayFolder="" count="0" memberValueDatatype="130" unbalanced="0"/>
    <cacheHierarchy uniqueName="[Batch2].[Surgery2 Primary Resected]" caption="Surgery2 Primary Resected" attribute="1" defaultMemberUniqueName="[Batch2].[Surgery2 Primary Resected].[All]" allUniqueName="[Batch2].[Surgery2 Primary Resected].[All]" dimensionUniqueName="[Batch2]" displayFolder="" count="0" memberValueDatatype="130" unbalanced="0"/>
    <cacheHierarchy uniqueName="[Batch2].[Surgery2 Node Dissection]" caption="Surgery2 Node Dissection" attribute="1" defaultMemberUniqueName="[Batch2].[Surgery2 Node Dissection].[All]" allUniqueName="[Batch2].[Surgery2 Node Dissection].[All]" dimensionUniqueName="[Batch2]" displayFolder="" count="0" memberValueDatatype="130" unbalanced="0"/>
    <cacheHierarchy uniqueName="[Batch2].[Rt1 Start Date]" caption="Rt1 Start Date" attribute="1" time="1" defaultMemberUniqueName="[Batch2].[Rt1 Start Date].[All]" allUniqueName="[Batch2].[Rt1 Start Date].[All]" dimensionUniqueName="[Batch2]" displayFolder="" count="0" memberValueDatatype="7" unbalanced="0"/>
    <cacheHierarchy uniqueName="[Batch2].[Rt1 End Date]" caption="Rt1 End Date" attribute="1" time="1" defaultMemberUniqueName="[Batch2].[Rt1 End Date].[All]" allUniqueName="[Batch2].[Rt1 End Date].[All]" dimensionUniqueName="[Batch2]" displayFolder="" count="0" memberValueDatatype="7" unbalanced="0"/>
    <cacheHierarchy uniqueName="[Batch2].[Rt1]" caption="Rt1" attribute="1" defaultMemberUniqueName="[Batch2].[Rt1].[All]" allUniqueName="[Batch2].[Rt1].[All]" dimensionUniqueName="[Batch2]" displayFolder="" count="0" memberValueDatatype="130" unbalanced="0"/>
    <cacheHierarchy uniqueName="[Batch2].[Rt1 Dose per Fraction]" caption="Rt1 Dose per Fraction" attribute="1" defaultMemberUniqueName="[Batch2].[Rt1 Dose per Fraction].[All]" allUniqueName="[Batch2].[Rt1 Dose per Fraction].[All]" dimensionUniqueName="[Batch2]" displayFolder="" count="0" memberValueDatatype="5" unbalanced="0"/>
    <cacheHierarchy uniqueName="[Batch2].[Rt.1 Notes]" caption="Rt.1 Notes" attribute="1" defaultMemberUniqueName="[Batch2].[Rt.1 Notes].[All]" allUniqueName="[Batch2].[Rt.1 Notes].[All]" dimensionUniqueName="[Batch2]" displayFolder="" count="0" memberValueDatatype="130" unbalanced="0"/>
    <cacheHierarchy uniqueName="[Batch2].[Rt2 Start Date]" caption="Rt2 Start Date" attribute="1" time="1" defaultMemberUniqueName="[Batch2].[Rt2 Start Date].[All]" allUniqueName="[Batch2].[Rt2 Start Date].[All]" dimensionUniqueName="[Batch2]" displayFolder="" count="0" memberValueDatatype="7" unbalanced="0"/>
    <cacheHierarchy uniqueName="[Batch2].[Rt2 End Date]" caption="Rt2 End Date" attribute="1" time="1" defaultMemberUniqueName="[Batch2].[Rt2 End Date].[All]" allUniqueName="[Batch2].[Rt2 End Date].[All]" dimensionUniqueName="[Batch2]" displayFolder="" count="0" memberValueDatatype="7" unbalanced="0"/>
    <cacheHierarchy uniqueName="[Batch2].[Rt2]" caption="Rt2" attribute="1" defaultMemberUniqueName="[Batch2].[Rt2].[All]" allUniqueName="[Batch2].[Rt2].[All]" dimensionUniqueName="[Batch2]" displayFolder="" count="0" memberValueDatatype="5" unbalanced="0"/>
    <cacheHierarchy uniqueName="[Batch2].[Rt2 Dose per Fraction]" caption="Rt2 Dose per Fraction" attribute="1" defaultMemberUniqueName="[Batch2].[Rt2 Dose per Fraction].[All]" allUniqueName="[Batch2].[Rt2 Dose per Fraction].[All]" dimensionUniqueName="[Batch2]" displayFolder="" count="0" memberValueDatatype="5" unbalanced="0"/>
    <cacheHierarchy uniqueName="[Batch2].[Rt.2 Notes]" caption="Rt.2 Notes" attribute="1" defaultMemberUniqueName="[Batch2].[Rt.2 Notes].[All]" allUniqueName="[Batch2].[Rt.2 Notes].[All]" dimensionUniqueName="[Batch2]" displayFolder="" count="0" memberValueDatatype="130" unbalanced="0"/>
    <cacheHierarchy uniqueName="[Batch2].[Rt3 Start Date]" caption="Rt3 Start Date" attribute="1" time="1" defaultMemberUniqueName="[Batch2].[Rt3 Start Date].[All]" allUniqueName="[Batch2].[Rt3 Start Date].[All]" dimensionUniqueName="[Batch2]" displayFolder="" count="0" memberValueDatatype="7" unbalanced="0"/>
    <cacheHierarchy uniqueName="[Batch2].[Rt3 End Date]" caption="Rt3 End Date" attribute="1" time="1" defaultMemberUniqueName="[Batch2].[Rt3 End Date].[All]" allUniqueName="[Batch2].[Rt3 End Date].[All]" dimensionUniqueName="[Batch2]" displayFolder="" count="0" memberValueDatatype="7" unbalanced="0"/>
    <cacheHierarchy uniqueName="[Batch2].[Rt3]" caption="Rt3" attribute="1" defaultMemberUniqueName="[Batch2].[Rt3].[All]" allUniqueName="[Batch2].[Rt3].[All]" dimensionUniqueName="[Batch2]" displayFolder="" count="0" memberValueDatatype="20" unbalanced="0"/>
    <cacheHierarchy uniqueName="[Batch2].[Rt3 Dose per Fraction]" caption="Rt3 Dose per Fraction" attribute="1" defaultMemberUniqueName="[Batch2].[Rt3 Dose per Fraction].[All]" allUniqueName="[Batch2].[Rt3 Dose per Fraction].[All]" dimensionUniqueName="[Batch2]" displayFolder="" count="0" memberValueDatatype="20" unbalanced="0"/>
    <cacheHierarchy uniqueName="[Batch2].[Rt.3 Notes]" caption="Rt.3 Notes" attribute="1" defaultMemberUniqueName="[Batch2].[Rt.3 Notes].[All]" allUniqueName="[Batch2].[Rt.3 Notes].[All]" dimensionUniqueName="[Batch2]" displayFolder="" count="0" memberValueDatatype="130" unbalanced="0"/>
    <cacheHierarchy uniqueName="[Batch2].[Chemo1 Start Date]" caption="Chemo1 Start Date" attribute="1" time="1" defaultMemberUniqueName="[Batch2].[Chemo1 Start Date].[All]" allUniqueName="[Batch2].[Chemo1 Start Date].[All]" dimensionUniqueName="[Batch2]" displayFolder="" count="0" memberValueDatatype="7" unbalanced="0"/>
    <cacheHierarchy uniqueName="[Batch2].[Chemo1 End Date]" caption="Chemo1 End Date" attribute="1" time="1" defaultMemberUniqueName="[Batch2].[Chemo1 End Date].[All]" allUniqueName="[Batch2].[Chemo1 End Date].[All]" dimensionUniqueName="[Batch2]" displayFolder="" count="0" memberValueDatatype="7" unbalanced="0"/>
    <cacheHierarchy uniqueName="[Batch2].[Chemo1 drug1]" caption="Chemo1 drug1" attribute="1" defaultMemberUniqueName="[Batch2].[Chemo1 drug1].[All]" allUniqueName="[Batch2].[Chemo1 drug1].[All]" dimensionUniqueName="[Batch2]" displayFolder="" count="0" memberValueDatatype="130" unbalanced="0"/>
    <cacheHierarchy uniqueName="[Batch2].[Chemo1 drug2]" caption="Chemo1 drug2" attribute="1" defaultMemberUniqueName="[Batch2].[Chemo1 drug2].[All]" allUniqueName="[Batch2].[Chemo1 drug2].[All]" dimensionUniqueName="[Batch2]" displayFolder="" count="0" memberValueDatatype="130" unbalanced="0"/>
    <cacheHierarchy uniqueName="[Batch2].[Chemo1 drug3]" caption="Chemo1 drug3" attribute="1" defaultMemberUniqueName="[Batch2].[Chemo1 drug3].[All]" allUniqueName="[Batch2].[Chemo1 drug3].[All]" dimensionUniqueName="[Batch2]" displayFolder="" count="0" memberValueDatatype="130" unbalanced="0"/>
    <cacheHierarchy uniqueName="[Batch2].[Chemo2 Start Date]" caption="Chemo2 Start Date" attribute="1" time="1" defaultMemberUniqueName="[Batch2].[Chemo2 Start Date].[All]" allUniqueName="[Batch2].[Chemo2 Start Date].[All]" dimensionUniqueName="[Batch2]" displayFolder="" count="0" memberValueDatatype="7" unbalanced="0"/>
    <cacheHierarchy uniqueName="[Batch2].[Chemo2 End Date]" caption="Chemo2 End Date" attribute="1" time="1" defaultMemberUniqueName="[Batch2].[Chemo2 End Date].[All]" allUniqueName="[Batch2].[Chemo2 End Date].[All]" dimensionUniqueName="[Batch2]" displayFolder="" count="0" memberValueDatatype="7" unbalanced="0"/>
    <cacheHierarchy uniqueName="[Batch2].[Chemo2 drug1]" caption="Chemo2 drug1" attribute="1" defaultMemberUniqueName="[Batch2].[Chemo2 drug1].[All]" allUniqueName="[Batch2].[Chemo2 drug1].[All]" dimensionUniqueName="[Batch2]" displayFolder="" count="0" memberValueDatatype="130" unbalanced="0"/>
    <cacheHierarchy uniqueName="[Batch2].[Chemo2 drug2]" caption="Chemo2 drug2" attribute="1" defaultMemberUniqueName="[Batch2].[Chemo2 drug2].[All]" allUniqueName="[Batch2].[Chemo2 drug2].[All]" dimensionUniqueName="[Batch2]" displayFolder="" count="0" memberValueDatatype="130" unbalanced="0"/>
    <cacheHierarchy uniqueName="[Batch2].[Chemo2 drug3]" caption="Chemo2 drug3" attribute="1" defaultMemberUniqueName="[Batch2].[Chemo2 drug3].[All]" allUniqueName="[Batch2].[Chemo2 drug3].[All]" dimensionUniqueName="[Batch2]" displayFolder="" count="0" memberValueDatatype="130" unbalanced="0"/>
    <cacheHierarchy uniqueName="[Batch2].[Chemo3 Start Date]" caption="Chemo3 Start Date" attribute="1" time="1" defaultMemberUniqueName="[Batch2].[Chemo3 Start Date].[All]" allUniqueName="[Batch2].[Chemo3 Start Date].[All]" dimensionUniqueName="[Batch2]" displayFolder="" count="0" memberValueDatatype="7" unbalanced="0"/>
    <cacheHierarchy uniqueName="[Batch2].[Chemo3 End Date]" caption="Chemo3 End Date" attribute="1" time="1" defaultMemberUniqueName="[Batch2].[Chemo3 End Date].[All]" allUniqueName="[Batch2].[Chemo3 End Date].[All]" dimensionUniqueName="[Batch2]" displayFolder="" count="0" memberValueDatatype="7" unbalanced="0"/>
    <cacheHierarchy uniqueName="[Batch2].[Chemo3 drug1]" caption="Chemo3 drug1" attribute="1" defaultMemberUniqueName="[Batch2].[Chemo3 drug1].[All]" allUniqueName="[Batch2].[Chemo3 drug1].[All]" dimensionUniqueName="[Batch2]" displayFolder="" count="0" memberValueDatatype="130" unbalanced="0"/>
    <cacheHierarchy uniqueName="[Batch2].[Chemo3 drug2]" caption="Chemo3 drug2" attribute="1" defaultMemberUniqueName="[Batch2].[Chemo3 drug2].[All]" allUniqueName="[Batch2].[Chemo3 drug2].[All]" dimensionUniqueName="[Batch2]" displayFolder="" count="0" memberValueDatatype="130" unbalanced="0"/>
    <cacheHierarchy uniqueName="[Batch2].[Chemo3 drug3]" caption="Chemo3 drug3" attribute="1" defaultMemberUniqueName="[Batch2].[Chemo3 drug3].[All]" allUniqueName="[Batch2].[Chemo3 drug3].[All]" dimensionUniqueName="[Batch2]" displayFolder="" count="0" memberValueDatatype="130" unbalanced="0"/>
    <cacheHierarchy uniqueName="[Batch2].[Primary Diff]" caption="Primary Diff" attribute="1" defaultMemberUniqueName="[Batch2].[Primary Diff].[All]" allUniqueName="[Batch2].[Primary Diff].[All]" dimensionUniqueName="[Batch2]" displayFolder="" count="0" memberValueDatatype="130" unbalanced="0"/>
    <cacheHierarchy uniqueName="[Batch2].[Primary Ivi]" caption="Primary Ivi" attribute="1" defaultMemberUniqueName="[Batch2].[Primary Ivi].[All]" allUniqueName="[Batch2].[Primary Ivi].[All]" dimensionUniqueName="[Batch2]" displayFolder="" count="0" memberValueDatatype="130" unbalanced="0"/>
    <cacheHierarchy uniqueName="[Batch2].[Primary Pni]" caption="Primary Pni" attribute="1" defaultMemberUniqueName="[Batch2].[Primary Pni].[All]" allUniqueName="[Batch2].[Primary Pni].[All]" dimensionUniqueName="[Batch2]" displayFolder="" count="0" memberValueDatatype="130" unbalanced="0"/>
    <cacheHierarchy uniqueName="[Batch2].[Primary Margins]" caption="Primary Margins" attribute="1" defaultMemberUniqueName="[Batch2].[Primary Margins].[All]" allUniqueName="[Batch2].[Primary Margins].[All]" dimensionUniqueName="[Batch2]" displayFolder="" count="0" memberValueDatatype="130" unbalanced="0"/>
    <cacheHierarchy uniqueName="[Batch2].[Ipsi Level1_+]" caption="Ipsi Level1_+" attribute="1" defaultMemberUniqueName="[Batch2].[Ipsi Level1_+].[All]" allUniqueName="[Batch2].[Ipsi Level1_+].[All]" dimensionUniqueName="[Batch2]" displayFolder="" count="0" memberValueDatatype="20" unbalanced="0"/>
    <cacheHierarchy uniqueName="[Batch2].[Ipsi Level1 Total]" caption="Ipsi Level1 Total" attribute="1" defaultMemberUniqueName="[Batch2].[Ipsi Level1 Total].[All]" allUniqueName="[Batch2].[Ipsi Level1 Total].[All]" dimensionUniqueName="[Batch2]" displayFolder="" count="0" memberValueDatatype="20" unbalanced="0"/>
    <cacheHierarchy uniqueName="[Batch2].[Ipsi Level2_+]" caption="Ipsi Level2_+" attribute="1" defaultMemberUniqueName="[Batch2].[Ipsi Level2_+].[All]" allUniqueName="[Batch2].[Ipsi Level2_+].[All]" dimensionUniqueName="[Batch2]" displayFolder="" count="0" memberValueDatatype="20" unbalanced="0"/>
    <cacheHierarchy uniqueName="[Batch2].[Ipsi Level2 Total]" caption="Ipsi Level2 Total" attribute="1" defaultMemberUniqueName="[Batch2].[Ipsi Level2 Total].[All]" allUniqueName="[Batch2].[Ipsi Level2 Total].[All]" dimensionUniqueName="[Batch2]" displayFolder="" count="0" memberValueDatatype="20" unbalanced="0"/>
    <cacheHierarchy uniqueName="[Batch2].[Ipsi Level3_+]" caption="Ipsi Level3_+" attribute="1" defaultMemberUniqueName="[Batch2].[Ipsi Level3_+].[All]" allUniqueName="[Batch2].[Ipsi Level3_+].[All]" dimensionUniqueName="[Batch2]" displayFolder="" count="0" memberValueDatatype="20" unbalanced="0"/>
    <cacheHierarchy uniqueName="[Batch2].[Ipsi Level3 Total]" caption="Ipsi Level3 Total" attribute="1" defaultMemberUniqueName="[Batch2].[Ipsi Level3 Total].[All]" allUniqueName="[Batch2].[Ipsi Level3 Total].[All]" dimensionUniqueName="[Batch2]" displayFolder="" count="0" memberValueDatatype="20" unbalanced="0"/>
    <cacheHierarchy uniqueName="[Batch2].[Ipsi Level4_+]" caption="Ipsi Level4_+" attribute="1" defaultMemberUniqueName="[Batch2].[Ipsi Level4_+].[All]" allUniqueName="[Batch2].[Ipsi Level4_+].[All]" dimensionUniqueName="[Batch2]" displayFolder="" count="0" memberValueDatatype="20" unbalanced="0"/>
    <cacheHierarchy uniqueName="[Batch2].[Ipsi Level4 Total]" caption="Ipsi Level4 Total" attribute="1" defaultMemberUniqueName="[Batch2].[Ipsi Level4 Total].[All]" allUniqueName="[Batch2].[Ipsi Level4 Total].[All]" dimensionUniqueName="[Batch2]" displayFolder="" count="0" memberValueDatatype="20" unbalanced="0"/>
    <cacheHierarchy uniqueName="[Batch2].[Ipsi Level5_+]" caption="Ipsi Level5_+" attribute="1" defaultMemberUniqueName="[Batch2].[Ipsi Level5_+].[All]" allUniqueName="[Batch2].[Ipsi Level5_+].[All]" dimensionUniqueName="[Batch2]" displayFolder="" count="0" memberValueDatatype="130" unbalanced="0"/>
    <cacheHierarchy uniqueName="[Batch2].[Ipsi Level5 Total]" caption="Ipsi Level5 Total" attribute="1" defaultMemberUniqueName="[Batch2].[Ipsi Level5 Total].[All]" allUniqueName="[Batch2].[Ipsi Level5 Total].[All]" dimensionUniqueName="[Batch2]" displayFolder="" count="0" memberValueDatatype="130" unbalanced="0"/>
    <cacheHierarchy uniqueName="[Batch2].[Ipsi Other_+]" caption="Ipsi Other_+" attribute="1" defaultMemberUniqueName="[Batch2].[Ipsi Other_+].[All]" allUniqueName="[Batch2].[Ipsi Other_+].[All]" dimensionUniqueName="[Batch2]" displayFolder="" count="0" memberValueDatatype="20" unbalanced="0"/>
    <cacheHierarchy uniqueName="[Batch2].[Ipsi Other Total]" caption="Ipsi Other Total" attribute="1" defaultMemberUniqueName="[Batch2].[Ipsi Other Total].[All]" allUniqueName="[Batch2].[Ipsi Other Total].[All]" dimensionUniqueName="[Batch2]" displayFolder="" count="0" memberValueDatatype="20" unbalanced="0"/>
    <cacheHierarchy uniqueName="[Batch2].[Contra Level1_+]" caption="Contra Level1_+" attribute="1" defaultMemberUniqueName="[Batch2].[Contra Level1_+].[All]" allUniqueName="[Batch2].[Contra Level1_+].[All]" dimensionUniqueName="[Batch2]" displayFolder="" count="0" memberValueDatatype="20" unbalanced="0"/>
    <cacheHierarchy uniqueName="[Batch2].[Contra Level1 Total]" caption="Contra Level1 Total" attribute="1" defaultMemberUniqueName="[Batch2].[Contra Level1 Total].[All]" allUniqueName="[Batch2].[Contra Level1 Total].[All]" dimensionUniqueName="[Batch2]" displayFolder="" count="0" memberValueDatatype="20" unbalanced="0"/>
    <cacheHierarchy uniqueName="[Batch2].[Contra Level2_+]" caption="Contra Level2_+" attribute="1" defaultMemberUniqueName="[Batch2].[Contra Level2_+].[All]" allUniqueName="[Batch2].[Contra Level2_+].[All]" dimensionUniqueName="[Batch2]" displayFolder="" count="0" memberValueDatatype="20" unbalanced="0"/>
    <cacheHierarchy uniqueName="[Batch2].[Contra Level2 Total]" caption="Contra Level2 Total" attribute="1" defaultMemberUniqueName="[Batch2].[Contra Level2 Total].[All]" allUniqueName="[Batch2].[Contra Level2 Total].[All]" dimensionUniqueName="[Batch2]" displayFolder="" count="0" memberValueDatatype="20" unbalanced="0"/>
    <cacheHierarchy uniqueName="[Batch2].[Contra Level3_+]" caption="Contra Level3_+" attribute="1" defaultMemberUniqueName="[Batch2].[Contra Level3_+].[All]" allUniqueName="[Batch2].[Contra Level3_+].[All]" dimensionUniqueName="[Batch2]" displayFolder="" count="0" memberValueDatatype="20" unbalanced="0"/>
    <cacheHierarchy uniqueName="[Batch2].[Contra Level3 Total]" caption="Contra Level3 Total" attribute="1" defaultMemberUniqueName="[Batch2].[Contra Level3 Total].[All]" allUniqueName="[Batch2].[Contra Level3 Total].[All]" dimensionUniqueName="[Batch2]" displayFolder="" count="0" memberValueDatatype="20" unbalanced="0"/>
    <cacheHierarchy uniqueName="[Batch2].[Contra Level4_+]" caption="Contra Level4_+" attribute="1" defaultMemberUniqueName="[Batch2].[Contra Level4_+].[All]" allUniqueName="[Batch2].[Contra Level4_+].[All]" dimensionUniqueName="[Batch2]" displayFolder="" count="0" memberValueDatatype="20" unbalanced="0"/>
    <cacheHierarchy uniqueName="[Batch2].[Contra Level4 Total]" caption="Contra Level4 Total" attribute="1" defaultMemberUniqueName="[Batch2].[Contra Level4 Total].[All]" allUniqueName="[Batch2].[Contra Level4 Total].[All]" dimensionUniqueName="[Batch2]" displayFolder="" count="0" memberValueDatatype="20" unbalanced="0"/>
    <cacheHierarchy uniqueName="[Batch2].[Contra Level5_+]" caption="Contra Level5_+" attribute="1" defaultMemberUniqueName="[Batch2].[Contra Level5_+].[All]" allUniqueName="[Batch2].[Contra Level5_+].[All]" dimensionUniqueName="[Batch2]" displayFolder="" count="0" memberValueDatatype="130" unbalanced="0"/>
    <cacheHierarchy uniqueName="[Batch2].[Contra Level5 Total]" caption="Contra Level5 Total" attribute="1" defaultMemberUniqueName="[Batch2].[Contra Level5 Total].[All]" allUniqueName="[Batch2].[Contra Level5 Total].[All]" dimensionUniqueName="[Batch2]" displayFolder="" count="0" memberValueDatatype="130" unbalanced="0"/>
    <cacheHierarchy uniqueName="[Batch2].[Contra Other_+]" caption="Contra Other_+" attribute="1" defaultMemberUniqueName="[Batch2].[Contra Other_+].[All]" allUniqueName="[Batch2].[Contra Other_+].[All]" dimensionUniqueName="[Batch2]" displayFolder="" count="0" memberValueDatatype="20" unbalanced="0"/>
    <cacheHierarchy uniqueName="[Batch2].[Contra Other Total]" caption="Contra Other Total" attribute="1" defaultMemberUniqueName="[Batch2].[Contra Other Total].[All]" allUniqueName="[Batch2].[Contra Other Total].[All]" dimensionUniqueName="[Batch2]" displayFolder="" count="0" memberValueDatatype="20" unbalanced="0"/>
    <cacheHierarchy uniqueName="[Batch2].[Other Description]" caption="Other Description" attribute="1" defaultMemberUniqueName="[Batch2].[Other Description].[All]" allUniqueName="[Batch2].[Other Description].[All]" dimensionUniqueName="[Batch2]" displayFolder="" count="0" memberValueDatatype="130" unbalanced="0"/>
    <cacheHierarchy uniqueName="[Batch2].[Extracapsular Extension]" caption="Extracapsular Extension" attribute="1" defaultMemberUniqueName="[Batch2].[Extracapsular Extension].[All]" allUniqueName="[Batch2].[Extracapsular Extension].[All]" dimensionUniqueName="[Batch2]" displayFolder="" count="0" memberValueDatatype="130" unbalanced="0"/>
    <cacheHierarchy uniqueName="[Batch2].[Followup Date]" caption="Followup Date" attribute="1" time="1" defaultMemberUniqueName="[Batch2].[Followup Date].[All]" allUniqueName="[Batch2].[Followup Date].[All]" dimensionUniqueName="[Batch2]" displayFolder="" count="0" memberValueDatatype="7" unbalanced="0"/>
    <cacheHierarchy uniqueName="[Batch2].[Followup Status]" caption="Followup Status" attribute="1" defaultMemberUniqueName="[Batch2].[Followup Status].[All]" allUniqueName="[Batch2].[Followup Status].[All]" dimensionUniqueName="[Batch2]" displayFolder="" count="0" memberValueDatatype="130" unbalanced="0"/>
    <cacheHierarchy uniqueName="[Batch2].[Date of Death]" caption="Date of Death" attribute="1" time="1" defaultMemberUniqueName="[Batch2].[Date of Death].[All]" allUniqueName="[Batch2].[Date of Death].[All]" dimensionUniqueName="[Batch2]" displayFolder="" count="0" memberValueDatatype="7" unbalanced="0"/>
    <cacheHierarchy uniqueName="[Batch2].[Cause of Death]" caption="Cause of Death" attribute="1" defaultMemberUniqueName="[Batch2].[Cause of Death].[All]" allUniqueName="[Batch2].[Cause of Death].[All]" dimensionUniqueName="[Batch2]" displayFolder="" count="0" memberValueDatatype="130" unbalanced="0"/>
    <cacheHierarchy uniqueName="[Batch2].[Post RT Treatment]" caption="Post RT Treatment" attribute="1" defaultMemberUniqueName="[Batch2].[Post RT Treatment].[All]" allUniqueName="[Batch2].[Post RT Treatment].[All]" dimensionUniqueName="[Batch2]" displayFolder="" count="0" memberValueDatatype="130" unbalanced="0"/>
    <cacheHierarchy uniqueName="[Batch2].[Date of 2nd Primary]" caption="Date of 2nd Primary" attribute="1" time="1" defaultMemberUniqueName="[Batch2].[Date of 2nd Primary].[All]" allUniqueName="[Batch2].[Date of 2nd Primary].[All]" dimensionUniqueName="[Batch2]" displayFolder="" count="0" memberValueDatatype="7" unbalanced="0"/>
    <cacheHierarchy uniqueName="[Batch2].[Date of Recurrence]" caption="Date of Recurrence" attribute="1" time="1" defaultMemberUniqueName="[Batch2].[Date of Recurrence].[All]" allUniqueName="[Batch2].[Date of Recurrence].[All]" dimensionUniqueName="[Batch2]" displayFolder="" count="0" memberValueDatatype="7" unbalanced="0"/>
    <cacheHierarchy uniqueName="[Batch2].[Location of First Recurrence]" caption="Location of First Recurrence" attribute="1" defaultMemberUniqueName="[Batch2].[Location of First Recurrence].[All]" allUniqueName="[Batch2].[Location of First Recurrence].[All]" dimensionUniqueName="[Batch2]" displayFolder="" count="0" memberValueDatatype="130" unbalanced="0"/>
    <cacheHierarchy uniqueName="[Batch2].[Ground Truth]" caption="Ground Truth" attribute="1" defaultMemberUniqueName="[Batch2].[Ground Truth].[All]" allUniqueName="[Batch2].[Ground Truth].[All]" dimensionUniqueName="[Batch2]" displayFolder="" count="0" memberValueDatatype="130" unbalanced="0"/>
    <cacheHierarchy uniqueName="[Measures].[__XL_Count Batch1]" caption="__XL_Count Batch1" measure="1" displayFolder="" measureGroup="Batch1" count="0" hidden="1"/>
    <cacheHierarchy uniqueName="[Measures].[__XL_Count Batch2]" caption="__XL_Count Batch2" measure="1" displayFolder="" measureGroup="Batch2" count="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Count of Research Id]" caption="Count of Research Id" measure="1" displayFolder="" measureGroup="Append1"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4">
    <dimension name="Append1" uniqueName="[Append1]" caption="Append1"/>
    <dimension name="Batch1" uniqueName="[Batch1]" caption="Batch1"/>
    <dimension name="Batch2" uniqueName="[Batch2]" caption="Batch2"/>
    <dimension measure="1" name="Measures" uniqueName="[Measures]" caption="Measures"/>
  </dimensions>
  <measureGroups count="3">
    <measureGroup name="Append1" caption="Append1"/>
    <measureGroup name="Batch1" caption="Batch1"/>
    <measureGroup name="Batch2" caption="Batch2"/>
  </measureGroups>
  <maps count="3">
    <map measureGroup="0" dimension="0"/>
    <map measureGroup="1" dimension="1"/>
    <map measureGroup="2" dimension="2"/>
  </maps>
  <extLst>
    <ext xmlns:x14="http://schemas.microsoft.com/office/spreadsheetml/2009/9/main" uri="{725AE2AE-9491-48be-B2B4-4EB974FC3084}">
      <x14:pivotCacheDefinition pivotCacheId="183337239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520B3F-E1F4-441E-A4D0-E653AFF28AC2}" name="PivotChartTable1"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B26" firstHeaderRow="1" firstDataRow="1" firstDataCol="1"/>
  <pivotFields count="2">
    <pivotField dataField="1" subtotalTop="0" showAll="0" defaultSubtotal="0"/>
    <pivotField axis="axisRow" allDrilled="1" subtotalTop="0" showAll="0" sortType="descending"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s>
  <rowFields count="1">
    <field x="1"/>
  </rowFields>
  <rowItems count="25">
    <i>
      <x v="21"/>
    </i>
    <i>
      <x/>
    </i>
    <i>
      <x v="20"/>
    </i>
    <i>
      <x v="12"/>
    </i>
    <i>
      <x v="3"/>
    </i>
    <i>
      <x v="13"/>
    </i>
    <i>
      <x v="5"/>
    </i>
    <i>
      <x v="2"/>
    </i>
    <i>
      <x v="22"/>
    </i>
    <i>
      <x v="18"/>
    </i>
    <i>
      <x v="17"/>
    </i>
    <i>
      <x v="11"/>
    </i>
    <i>
      <x v="4"/>
    </i>
    <i>
      <x v="10"/>
    </i>
    <i>
      <x v="9"/>
    </i>
    <i>
      <x v="6"/>
    </i>
    <i>
      <x v="8"/>
    </i>
    <i>
      <x v="1"/>
    </i>
    <i>
      <x v="16"/>
    </i>
    <i>
      <x v="14"/>
    </i>
    <i>
      <x v="23"/>
    </i>
    <i>
      <x v="19"/>
    </i>
    <i>
      <x v="15"/>
    </i>
    <i>
      <x v="7"/>
    </i>
    <i t="grand">
      <x/>
    </i>
  </rowItems>
  <colItems count="1">
    <i/>
  </colItems>
  <dataFields count="1">
    <dataField name="Count of Research Id" fld="0" subtotal="count" baseField="0" baseItem="0"/>
  </dataFields>
  <chartFormats count="23">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0"/>
          </reference>
          <reference field="1" count="1" selected="0">
            <x v="3"/>
          </reference>
        </references>
      </pivotArea>
    </chartFormat>
    <chartFormat chart="0" format="6" series="1">
      <pivotArea type="data" outline="0" fieldPosition="0">
        <references count="2">
          <reference field="4294967294" count="1" selected="0">
            <x v="0"/>
          </reference>
          <reference field="1" count="1" selected="0">
            <x v="4"/>
          </reference>
        </references>
      </pivotArea>
    </chartFormat>
    <chartFormat chart="0" format="7" series="1">
      <pivotArea type="data" outline="0" fieldPosition="0">
        <references count="2">
          <reference field="4294967294" count="1" selected="0">
            <x v="0"/>
          </reference>
          <reference field="1" count="1" selected="0">
            <x v="5"/>
          </reference>
        </references>
      </pivotArea>
    </chartFormat>
    <chartFormat chart="0" format="8" series="1">
      <pivotArea type="data" outline="0" fieldPosition="0">
        <references count="2">
          <reference field="4294967294" count="1" selected="0">
            <x v="0"/>
          </reference>
          <reference field="1" count="1" selected="0">
            <x v="6"/>
          </reference>
        </references>
      </pivotArea>
    </chartFormat>
    <chartFormat chart="0" format="9" series="1">
      <pivotArea type="data" outline="0" fieldPosition="0">
        <references count="2">
          <reference field="4294967294" count="1" selected="0">
            <x v="0"/>
          </reference>
          <reference field="1" count="1" selected="0">
            <x v="7"/>
          </reference>
        </references>
      </pivotArea>
    </chartFormat>
    <chartFormat chart="0" format="10" series="1">
      <pivotArea type="data" outline="0" fieldPosition="0">
        <references count="2">
          <reference field="4294967294" count="1" selected="0">
            <x v="0"/>
          </reference>
          <reference field="1" count="1" selected="0">
            <x v="8"/>
          </reference>
        </references>
      </pivotArea>
    </chartFormat>
    <chartFormat chart="0" format="11" series="1">
      <pivotArea type="data" outline="0" fieldPosition="0">
        <references count="2">
          <reference field="4294967294" count="1" selected="0">
            <x v="0"/>
          </reference>
          <reference field="1" count="1" selected="0">
            <x v="9"/>
          </reference>
        </references>
      </pivotArea>
    </chartFormat>
    <chartFormat chart="0" format="12" series="1">
      <pivotArea type="data" outline="0" fieldPosition="0">
        <references count="2">
          <reference field="4294967294" count="1" selected="0">
            <x v="0"/>
          </reference>
          <reference field="1" count="1" selected="0">
            <x v="10"/>
          </reference>
        </references>
      </pivotArea>
    </chartFormat>
    <chartFormat chart="0" format="13" series="1">
      <pivotArea type="data" outline="0" fieldPosition="0">
        <references count="2">
          <reference field="4294967294" count="1" selected="0">
            <x v="0"/>
          </reference>
          <reference field="1" count="1" selected="0">
            <x v="11"/>
          </reference>
        </references>
      </pivotArea>
    </chartFormat>
    <chartFormat chart="0" format="14" series="1">
      <pivotArea type="data" outline="0" fieldPosition="0">
        <references count="2">
          <reference field="4294967294" count="1" selected="0">
            <x v="0"/>
          </reference>
          <reference field="1" count="1" selected="0">
            <x v="12"/>
          </reference>
        </references>
      </pivotArea>
    </chartFormat>
    <chartFormat chart="0" format="15" series="1">
      <pivotArea type="data" outline="0" fieldPosition="0">
        <references count="2">
          <reference field="4294967294" count="1" selected="0">
            <x v="0"/>
          </reference>
          <reference field="1" count="1" selected="0">
            <x v="13"/>
          </reference>
        </references>
      </pivotArea>
    </chartFormat>
    <chartFormat chart="0" format="16" series="1">
      <pivotArea type="data" outline="0" fieldPosition="0">
        <references count="2">
          <reference field="4294967294" count="1" selected="0">
            <x v="0"/>
          </reference>
          <reference field="1" count="1" selected="0">
            <x v="14"/>
          </reference>
        </references>
      </pivotArea>
    </chartFormat>
    <chartFormat chart="0" format="17" series="1">
      <pivotArea type="data" outline="0" fieldPosition="0">
        <references count="2">
          <reference field="4294967294" count="1" selected="0">
            <x v="0"/>
          </reference>
          <reference field="1" count="1" selected="0">
            <x v="15"/>
          </reference>
        </references>
      </pivotArea>
    </chartFormat>
    <chartFormat chart="0" format="18" series="1">
      <pivotArea type="data" outline="0" fieldPosition="0">
        <references count="2">
          <reference field="4294967294" count="1" selected="0">
            <x v="0"/>
          </reference>
          <reference field="1" count="1" selected="0">
            <x v="16"/>
          </reference>
        </references>
      </pivotArea>
    </chartFormat>
    <chartFormat chart="0" format="19" series="1">
      <pivotArea type="data" outline="0" fieldPosition="0">
        <references count="2">
          <reference field="4294967294" count="1" selected="0">
            <x v="0"/>
          </reference>
          <reference field="1" count="1" selected="0">
            <x v="17"/>
          </reference>
        </references>
      </pivotArea>
    </chartFormat>
    <chartFormat chart="0" format="20" series="1">
      <pivotArea type="data" outline="0" fieldPosition="0">
        <references count="2">
          <reference field="4294967294" count="1" selected="0">
            <x v="0"/>
          </reference>
          <reference field="1" count="1" selected="0">
            <x v="18"/>
          </reference>
        </references>
      </pivotArea>
    </chartFormat>
    <chartFormat chart="0" format="21" series="1">
      <pivotArea type="data" outline="0" fieldPosition="0">
        <references count="2">
          <reference field="4294967294" count="1" selected="0">
            <x v="0"/>
          </reference>
          <reference field="1" count="1" selected="0">
            <x v="19"/>
          </reference>
        </references>
      </pivotArea>
    </chartFormat>
    <chartFormat chart="0" format="22" series="1">
      <pivotArea type="data" outline="0" fieldPosition="0">
        <references count="2">
          <reference field="4294967294" count="1" selected="0">
            <x v="0"/>
          </reference>
          <reference field="1" count="1" selected="0">
            <x v="20"/>
          </reference>
        </references>
      </pivotArea>
    </chartFormat>
    <chartFormat chart="0" format="23" series="1">
      <pivotArea type="data" outline="0" fieldPosition="0">
        <references count="2">
          <reference field="4294967294" count="1" selected="0">
            <x v="0"/>
          </reference>
          <reference field="1" count="1" selected="0">
            <x v="21"/>
          </reference>
        </references>
      </pivotArea>
    </chartFormat>
    <chartFormat chart="0" format="24" series="1">
      <pivotArea type="data" outline="0" fieldPosition="0">
        <references count="2">
          <reference field="4294967294" count="1" selected="0">
            <x v="0"/>
          </reference>
          <reference field="1" count="1" selected="0">
            <x v="22"/>
          </reference>
        </references>
      </pivotArea>
    </chartFormat>
    <chartFormat chart="0" format="25" series="1">
      <pivotArea type="data" outline="0" fieldPosition="0">
        <references count="2">
          <reference field="4294967294" count="1" selected="0">
            <x v="0"/>
          </reference>
          <reference field="1" count="1" selected="0">
            <x v="23"/>
          </reference>
        </references>
      </pivotArea>
    </chartFormat>
  </chartFormats>
  <pivotHierarchies count="3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5" columnCount="1" cacheId="1833372396">
        <x15:pivotRow count="1">
          <x15:c>
            <x15:v>82</x15:v>
          </x15:c>
        </x15:pivotRow>
        <x15:pivotRow count="1">
          <x15:c>
            <x15:v>55</x15:v>
          </x15:c>
        </x15:pivotRow>
        <x15:pivotRow count="1">
          <x15:c>
            <x15:v>24</x15:v>
          </x15:c>
        </x15:pivotRow>
        <x15:pivotRow count="1">
          <x15:c>
            <x15:v>21</x15:v>
          </x15:c>
        </x15:pivotRow>
        <x15:pivotRow count="1">
          <x15:c>
            <x15:v>11</x15:v>
          </x15:c>
        </x15:pivotRow>
        <x15:pivotRow count="1">
          <x15:c>
            <x15:v>11</x15:v>
          </x15:c>
        </x15:pivotRow>
        <x15:pivotRow count="1">
          <x15:c>
            <x15:v>9</x15:v>
          </x15:c>
        </x15:pivotRow>
        <x15:pivotRow count="1">
          <x15:c>
            <x15:v>9</x15:v>
          </x15:c>
        </x15:pivotRow>
        <x15:pivotRow count="1">
          <x15:c>
            <x15:v>8</x15:v>
          </x15:c>
        </x15:pivotRow>
        <x15:pivotRow count="1">
          <x15:c>
            <x15:v>8</x15:v>
          </x15:c>
        </x15:pivotRow>
        <x15:pivotRow count="1">
          <x15:c>
            <x15:v>8</x15:v>
          </x15:c>
        </x15:pivotRow>
        <x15:pivotRow count="1">
          <x15:c>
            <x15:v>8</x15:v>
          </x15:c>
        </x15:pivotRow>
        <x15:pivotRow count="1">
          <x15:c>
            <x15:v>5</x15:v>
          </x15:c>
        </x15:pivotRow>
        <x15:pivotRow count="1">
          <x15:c>
            <x15:v>5</x15:v>
          </x15:c>
        </x15:pivotRow>
        <x15:pivotRow count="1">
          <x15:c>
            <x15:v>2</x15:v>
          </x15:c>
        </x15:pivotRow>
        <x15:pivotRow count="1">
          <x15:c>
            <x15:v>2</x15:v>
          </x15:c>
        </x15:pivotRow>
        <x15:pivotRow count="1">
          <x15:c>
            <x15:v>2</x15:v>
          </x15:c>
        </x15:pivotRow>
        <x15:pivotRow count="1">
          <x15:c>
            <x15:v>2</x15:v>
          </x15:c>
        </x15:pivotRow>
        <x15:pivotRow count="1">
          <x15:c>
            <x15:v>1</x15:v>
          </x15:c>
        </x15:pivotRow>
        <x15:pivotRow count="1">
          <x15:c>
            <x15:v>1</x15:v>
          </x15:c>
        </x15:pivotRow>
        <x15:pivotRow count="1">
          <x15:c>
            <x15:v>1</x15:v>
          </x15:c>
        </x15:pivotRow>
        <x15:pivotRow count="1">
          <x15:c>
            <x15:v>1</x15:v>
          </x15:c>
        </x15:pivotRow>
        <x15:pivotRow count="1">
          <x15:c>
            <x15:v>1</x15:v>
          </x15:c>
        </x15:pivotRow>
        <x15:pivotRow count="1">
          <x15:c>
            <x15:v>1</x15:v>
          </x15:c>
        </x15:pivotRow>
        <x15:pivotRow count="1">
          <x15:c>
            <x15:v>278</x15:v>
          </x15:c>
        </x15:pivotRow>
      </x15:pivotTableData>
    </ext>
    <ext xmlns:x15="http://schemas.microsoft.com/office/spreadsheetml/2010/11/main" uri="{E67621CE-5B39-4880-91FE-76760E9C1902}">
      <x15:pivotTableUISettings sourceDataName="WorksheetConnection_Batch_01 and Batch_02 Clinical Data_aug242020 (1).xlsx!Append1">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FCFCFD-6C39-4D9F-BD28-C35154D7BA2B}" name="PivotTable1" cacheId="1" applyNumberFormats="0" applyBorderFormats="0" applyFontFormats="0" applyPatternFormats="0" applyAlignmentFormats="0" applyWidthHeightFormats="1" dataCaption="Values" updatedVersion="6" minRefreshableVersion="3" subtotalHiddenItems="1" itemPrintTitles="1" createdVersion="6" indent="0" outline="1" outlineData="1" multipleFieldFilters="0">
  <location ref="B6:C31" firstHeaderRow="1" firstDataRow="1" firstDataCol="1"/>
  <pivotFields count="2">
    <pivotField dataField="1" subtotalTop="0" showAll="0" defaultSubtotal="0"/>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s>
  <rowFields count="1">
    <field x="1"/>
  </rowFields>
  <rowItems count="25">
    <i>
      <x v="21"/>
    </i>
    <i>
      <x/>
    </i>
    <i>
      <x v="20"/>
    </i>
    <i>
      <x v="12"/>
    </i>
    <i>
      <x v="3"/>
    </i>
    <i>
      <x v="13"/>
    </i>
    <i>
      <x v="5"/>
    </i>
    <i>
      <x v="2"/>
    </i>
    <i>
      <x v="22"/>
    </i>
    <i>
      <x v="18"/>
    </i>
    <i>
      <x v="17"/>
    </i>
    <i>
      <x v="11"/>
    </i>
    <i>
      <x v="4"/>
    </i>
    <i>
      <x v="10"/>
    </i>
    <i>
      <x v="9"/>
    </i>
    <i>
      <x v="6"/>
    </i>
    <i>
      <x v="8"/>
    </i>
    <i>
      <x v="1"/>
    </i>
    <i>
      <x v="16"/>
    </i>
    <i>
      <x v="14"/>
    </i>
    <i>
      <x v="23"/>
    </i>
    <i>
      <x v="19"/>
    </i>
    <i>
      <x v="15"/>
    </i>
    <i>
      <x v="7"/>
    </i>
    <i t="grand">
      <x/>
    </i>
  </rowItems>
  <colItems count="1">
    <i/>
  </colItems>
  <dataFields count="1">
    <dataField name="Count of Research Id" fld="0" subtotal="count" baseField="0" baseItem="0"/>
  </dataFields>
  <formats count="2">
    <format dxfId="150">
      <pivotArea collapsedLevelsAreSubtotals="1" fieldPosition="0">
        <references count="1">
          <reference field="1" count="1">
            <x v="21"/>
          </reference>
        </references>
      </pivotArea>
    </format>
    <format dxfId="149">
      <pivotArea dataOnly="0" labelOnly="1" fieldPosition="0">
        <references count="1">
          <reference field="1" count="1">
            <x v="21"/>
          </reference>
        </references>
      </pivotArea>
    </format>
  </formats>
  <pivotHierarchies count="3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2 2"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tch_01 and Batch_02 Clinical Data_aug242020 (1).xlsx!Append1">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6749AC-758B-4B5B-A4CF-2F59CC9A59D1}" name="PivotTable4" cacheId="0" applyNumberFormats="0" applyBorderFormats="0" applyFontFormats="0" applyPatternFormats="0" applyAlignmentFormats="0" applyWidthHeightFormats="1" dataCaption="Values" updatedVersion="6" minRefreshableVersion="3" subtotalHiddenItems="1" itemPrintTitles="1" createdVersion="6" indent="0" outline="1" outlineData="1" multipleFieldFilters="0" chartFormat="1">
  <location ref="I41:J45" firstHeaderRow="1" firstDataRow="1" firstDataCol="1" rowPageCount="1" colPageCount="1"/>
  <pivotFields count="4">
    <pivotField dataField="1" subtotalTop="0" showAll="0" defaultSubtotal="0"/>
    <pivotField axis="axisRow" allDrilled="1" subtotalTop="0" showAll="0" dataSourceSort="1" defaultSubtotal="0">
      <items count="3">
        <item x="0" e="0"/>
        <item x="1" e="0"/>
        <item x="2" e="0"/>
      </items>
    </pivotField>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2">
    <field x="1"/>
    <field x="2"/>
  </rowFields>
  <rowItems count="4">
    <i>
      <x/>
    </i>
    <i>
      <x v="1"/>
    </i>
    <i>
      <x v="2"/>
    </i>
    <i t="grand">
      <x/>
    </i>
  </rowItems>
  <colItems count="1">
    <i/>
  </colItems>
  <pageFields count="1">
    <pageField fld="3" hier="17" name="[Append1].[Final Site].[All]" cap="All"/>
  </pageFields>
  <dataFields count="1">
    <dataField name="Count of Research Id" fld="0" subtotal="count" baseField="0" baseItem="0"/>
  </dataFields>
  <chartFormats count="30">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1"/>
          </reference>
          <reference field="2" count="1" selected="0">
            <x v="3"/>
          </reference>
        </references>
      </pivotArea>
    </chartFormat>
    <chartFormat chart="0" format="2">
      <pivotArea type="data" outline="0" fieldPosition="0">
        <references count="3">
          <reference field="4294967294" count="1" selected="0">
            <x v="0"/>
          </reference>
          <reference field="1" count="1" selected="0">
            <x v="0"/>
          </reference>
          <reference field="2" count="1" selected="0">
            <x v="0"/>
          </reference>
        </references>
      </pivotArea>
    </chartFormat>
    <chartFormat chart="0" format="3">
      <pivotArea type="data" outline="0" fieldPosition="0">
        <references count="3">
          <reference field="4294967294" count="1" selected="0">
            <x v="0"/>
          </reference>
          <reference field="1" count="1" selected="0">
            <x v="0"/>
          </reference>
          <reference field="2" count="1" selected="0">
            <x v="1"/>
          </reference>
        </references>
      </pivotArea>
    </chartFormat>
    <chartFormat chart="0" format="4">
      <pivotArea type="data" outline="0" fieldPosition="0">
        <references count="3">
          <reference field="4294967294" count="1" selected="0">
            <x v="0"/>
          </reference>
          <reference field="1" count="1" selected="0">
            <x v="0"/>
          </reference>
          <reference field="2" count="1" selected="0">
            <x v="2"/>
          </reference>
        </references>
      </pivotArea>
    </chartFormat>
    <chartFormat chart="0" format="5">
      <pivotArea type="data" outline="0" fieldPosition="0">
        <references count="3">
          <reference field="4294967294" count="1" selected="0">
            <x v="0"/>
          </reference>
          <reference field="1" count="1" selected="0">
            <x v="2"/>
          </reference>
          <reference field="2" count="1" selected="0">
            <x v="4"/>
          </reference>
        </references>
      </pivotArea>
    </chartFormat>
    <chartFormat chart="0" format="6">
      <pivotArea type="data" outline="0" fieldPosition="0">
        <references count="3">
          <reference field="4294967294" count="1" selected="0">
            <x v="0"/>
          </reference>
          <reference field="1" count="1" selected="0">
            <x v="2"/>
          </reference>
          <reference field="2" count="1" selected="0">
            <x v="5"/>
          </reference>
        </references>
      </pivotArea>
    </chartFormat>
    <chartFormat chart="0" format="7" series="1">
      <pivotArea type="data" outline="0" fieldPosition="0">
        <references count="2">
          <reference field="4294967294" count="1" selected="0">
            <x v="0"/>
          </reference>
          <reference field="3" count="1" selected="0">
            <x v="1"/>
          </reference>
        </references>
      </pivotArea>
    </chartFormat>
    <chartFormat chart="0" format="8" series="1">
      <pivotArea type="data" outline="0" fieldPosition="0">
        <references count="2">
          <reference field="4294967294" count="1" selected="0">
            <x v="0"/>
          </reference>
          <reference field="3" count="1" selected="0">
            <x v="2"/>
          </reference>
        </references>
      </pivotArea>
    </chartFormat>
    <chartFormat chart="0" format="9" series="1">
      <pivotArea type="data" outline="0" fieldPosition="0">
        <references count="2">
          <reference field="4294967294" count="1" selected="0">
            <x v="0"/>
          </reference>
          <reference field="3" count="1" selected="0">
            <x v="3"/>
          </reference>
        </references>
      </pivotArea>
    </chartFormat>
    <chartFormat chart="0" format="10" series="1">
      <pivotArea type="data" outline="0" fieldPosition="0">
        <references count="2">
          <reference field="4294967294" count="1" selected="0">
            <x v="0"/>
          </reference>
          <reference field="3" count="1" selected="0">
            <x v="4"/>
          </reference>
        </references>
      </pivotArea>
    </chartFormat>
    <chartFormat chart="0" format="11" series="1">
      <pivotArea type="data" outline="0" fieldPosition="0">
        <references count="2">
          <reference field="4294967294" count="1" selected="0">
            <x v="0"/>
          </reference>
          <reference field="3" count="1" selected="0">
            <x v="5"/>
          </reference>
        </references>
      </pivotArea>
    </chartFormat>
    <chartFormat chart="0" format="12" series="1">
      <pivotArea type="data" outline="0" fieldPosition="0">
        <references count="2">
          <reference field="4294967294" count="1" selected="0">
            <x v="0"/>
          </reference>
          <reference field="3" count="1" selected="0">
            <x v="6"/>
          </reference>
        </references>
      </pivotArea>
    </chartFormat>
    <chartFormat chart="0" format="13" series="1">
      <pivotArea type="data" outline="0" fieldPosition="0">
        <references count="2">
          <reference field="4294967294" count="1" selected="0">
            <x v="0"/>
          </reference>
          <reference field="3" count="1" selected="0">
            <x v="7"/>
          </reference>
        </references>
      </pivotArea>
    </chartFormat>
    <chartFormat chart="0" format="14" series="1">
      <pivotArea type="data" outline="0" fieldPosition="0">
        <references count="2">
          <reference field="4294967294" count="1" selected="0">
            <x v="0"/>
          </reference>
          <reference field="3" count="1" selected="0">
            <x v="8"/>
          </reference>
        </references>
      </pivotArea>
    </chartFormat>
    <chartFormat chart="0" format="15" series="1">
      <pivotArea type="data" outline="0" fieldPosition="0">
        <references count="2">
          <reference field="4294967294" count="1" selected="0">
            <x v="0"/>
          </reference>
          <reference field="3" count="1" selected="0">
            <x v="9"/>
          </reference>
        </references>
      </pivotArea>
    </chartFormat>
    <chartFormat chart="0" format="16" series="1">
      <pivotArea type="data" outline="0" fieldPosition="0">
        <references count="2">
          <reference field="4294967294" count="1" selected="0">
            <x v="0"/>
          </reference>
          <reference field="3" count="1" selected="0">
            <x v="10"/>
          </reference>
        </references>
      </pivotArea>
    </chartFormat>
    <chartFormat chart="0" format="17" series="1">
      <pivotArea type="data" outline="0" fieldPosition="0">
        <references count="2">
          <reference field="4294967294" count="1" selected="0">
            <x v="0"/>
          </reference>
          <reference field="3" count="1" selected="0">
            <x v="11"/>
          </reference>
        </references>
      </pivotArea>
    </chartFormat>
    <chartFormat chart="0" format="18" series="1">
      <pivotArea type="data" outline="0" fieldPosition="0">
        <references count="2">
          <reference field="4294967294" count="1" selected="0">
            <x v="0"/>
          </reference>
          <reference field="3" count="1" selected="0">
            <x v="12"/>
          </reference>
        </references>
      </pivotArea>
    </chartFormat>
    <chartFormat chart="0" format="19" series="1">
      <pivotArea type="data" outline="0" fieldPosition="0">
        <references count="2">
          <reference field="4294967294" count="1" selected="0">
            <x v="0"/>
          </reference>
          <reference field="3" count="1" selected="0">
            <x v="13"/>
          </reference>
        </references>
      </pivotArea>
    </chartFormat>
    <chartFormat chart="0" format="20" series="1">
      <pivotArea type="data" outline="0" fieldPosition="0">
        <references count="2">
          <reference field="4294967294" count="1" selected="0">
            <x v="0"/>
          </reference>
          <reference field="3" count="1" selected="0">
            <x v="14"/>
          </reference>
        </references>
      </pivotArea>
    </chartFormat>
    <chartFormat chart="0" format="21" series="1">
      <pivotArea type="data" outline="0" fieldPosition="0">
        <references count="2">
          <reference field="4294967294" count="1" selected="0">
            <x v="0"/>
          </reference>
          <reference field="3" count="1" selected="0">
            <x v="15"/>
          </reference>
        </references>
      </pivotArea>
    </chartFormat>
    <chartFormat chart="0" format="22" series="1">
      <pivotArea type="data" outline="0" fieldPosition="0">
        <references count="2">
          <reference field="4294967294" count="1" selected="0">
            <x v="0"/>
          </reference>
          <reference field="3" count="1" selected="0">
            <x v="16"/>
          </reference>
        </references>
      </pivotArea>
    </chartFormat>
    <chartFormat chart="0" format="23" series="1">
      <pivotArea type="data" outline="0" fieldPosition="0">
        <references count="2">
          <reference field="4294967294" count="1" selected="0">
            <x v="0"/>
          </reference>
          <reference field="3" count="1" selected="0">
            <x v="17"/>
          </reference>
        </references>
      </pivotArea>
    </chartFormat>
    <chartFormat chart="0" format="24" series="1">
      <pivotArea type="data" outline="0" fieldPosition="0">
        <references count="2">
          <reference field="4294967294" count="1" selected="0">
            <x v="0"/>
          </reference>
          <reference field="3" count="1" selected="0">
            <x v="18"/>
          </reference>
        </references>
      </pivotArea>
    </chartFormat>
    <chartFormat chart="0" format="25" series="1">
      <pivotArea type="data" outline="0" fieldPosition="0">
        <references count="2">
          <reference field="4294967294" count="1" selected="0">
            <x v="0"/>
          </reference>
          <reference field="3" count="1" selected="0">
            <x v="19"/>
          </reference>
        </references>
      </pivotArea>
    </chartFormat>
    <chartFormat chart="0" format="26" series="1">
      <pivotArea type="data" outline="0" fieldPosition="0">
        <references count="2">
          <reference field="4294967294" count="1" selected="0">
            <x v="0"/>
          </reference>
          <reference field="3" count="1" selected="0">
            <x v="20"/>
          </reference>
        </references>
      </pivotArea>
    </chartFormat>
    <chartFormat chart="0" format="27" series="1">
      <pivotArea type="data" outline="0" fieldPosition="0">
        <references count="2">
          <reference field="4294967294" count="1" selected="0">
            <x v="0"/>
          </reference>
          <reference field="3" count="1" selected="0">
            <x v="21"/>
          </reference>
        </references>
      </pivotArea>
    </chartFormat>
    <chartFormat chart="0" format="28" series="1">
      <pivotArea type="data" outline="0" fieldPosition="0">
        <references count="2">
          <reference field="4294967294" count="1" selected="0">
            <x v="0"/>
          </reference>
          <reference field="3" count="1" selected="0">
            <x v="22"/>
          </reference>
        </references>
      </pivotArea>
    </chartFormat>
    <chartFormat chart="0" format="29" series="1">
      <pivotArea type="data" outline="0" fieldPosition="0">
        <references count="2">
          <reference field="4294967294" count="1" selected="0">
            <x v="0"/>
          </reference>
          <reference field="3" count="1" selected="0">
            <x v="23"/>
          </reference>
        </references>
      </pivotArea>
    </chartFormat>
  </chartFormats>
  <pivotHierarchies count="3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2 2" showRowHeaders="1" showColHeaders="1" showRowStripes="0" showColStripes="0" showLastColumn="1"/>
  <rowHierarchiesUsage count="2">
    <rowHierarchyUsage hierarchyUsage="105"/>
    <rowHierarchyUsage hierarchyUsage="10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F454357-CFE7-4E21-A763-248806AF1724}" autoFormatId="16" applyNumberFormats="0" applyBorderFormats="0" applyFontFormats="0" applyPatternFormats="0" applyAlignmentFormats="0" applyWidthHeightFormats="0">
  <queryTableRefresh nextId="107" unboundColumnsRight="1">
    <queryTableFields count="106">
      <queryTableField id="1" name="Research Id" tableColumnId="1"/>
      <queryTableField id="2" name="DOB" tableColumnId="2"/>
      <queryTableField id="3" name="Gender" tableColumnId="3"/>
      <queryTableField id="4" name="Weight" tableColumnId="4"/>
      <queryTableField id="5" name="Height" tableColumnId="5"/>
      <queryTableField id="6" name="Race" tableColumnId="6"/>
      <queryTableField id="7" name="Spanish Origin" tableColumnId="7"/>
      <queryTableField id="8" name="Diabetes" tableColumnId="8"/>
      <queryTableField id="9" name="Previous Radiation" tableColumnId="9"/>
      <queryTableField id="10" name="Prior Malignancies" tableColumnId="10"/>
      <queryTableField id="11" name="Drinker" tableColumnId="11"/>
      <queryTableField id="12" name="Smoker" tableColumnId="12"/>
      <queryTableField id="13" name="Chewing Tobacco" tableColumnId="13"/>
      <queryTableField id="14" name="Final T" tableColumnId="14"/>
      <queryTableField id="15" name="Final N" tableColumnId="15"/>
      <queryTableField id="16" name="Final M" tableColumnId="16"/>
      <queryTableField id="17" name="Final Stage" tableColumnId="17"/>
      <queryTableField id="18" name="Final Site" tableColumnId="18"/>
      <queryTableField id="19" name="Biopsy1 Date" tableColumnId="19"/>
      <queryTableField id="20" name="Biopsy1 Location" tableColumnId="20"/>
      <queryTableField id="21" name="Biopsy2 Date" tableColumnId="21"/>
      <queryTableField id="22" name="Biopsy2 Location" tableColumnId="22"/>
      <queryTableField id="23" name="Biopsy3 Date" tableColumnId="23"/>
      <queryTableField id="24" name="Biopsy3 Location" tableColumnId="24"/>
      <queryTableField id="25" name="Biopsy4 Date" tableColumnId="25"/>
      <queryTableField id="26" name="Biopsy4 Location" tableColumnId="26"/>
      <queryTableField id="27" name="Biopsy5 Date" tableColumnId="27"/>
      <queryTableField id="28" name="Biopsy5 Location" tableColumnId="28"/>
      <queryTableField id="29" name="Surgery1 Date" tableColumnId="29"/>
      <queryTableField id="30" name="Surgery1 Desc" tableColumnId="30"/>
      <queryTableField id="31" name="Surgery1 Primary Resected" tableColumnId="31"/>
      <queryTableField id="32" name="Surgery1 Node Dissection" tableColumnId="32"/>
      <queryTableField id="33" name="Surgery2 Date" tableColumnId="33"/>
      <queryTableField id="34" name="Surgery2 Desc" tableColumnId="34"/>
      <queryTableField id="35" name="Surgery2 Primary Resected" tableColumnId="35"/>
      <queryTableField id="36" name="Surgery2 Node Dissection" tableColumnId="36"/>
      <queryTableField id="37" name="Rt1 Start Date" tableColumnId="37"/>
      <queryTableField id="38" name="Rt1 End Date" tableColumnId="38"/>
      <queryTableField id="39" name="Rt1" tableColumnId="39"/>
      <queryTableField id="40" name="Rt1 Dose per Fraction" tableColumnId="40"/>
      <queryTableField id="41" name="Rt.1 Notes" tableColumnId="41"/>
      <queryTableField id="42" name="Rt2 Start Date" tableColumnId="42"/>
      <queryTableField id="43" name="Rt2 End Date" tableColumnId="43"/>
      <queryTableField id="44" name="Rt2" tableColumnId="44"/>
      <queryTableField id="45" name="Rt2 Dose per Fraction" tableColumnId="45"/>
      <queryTableField id="46" name="Rt.2 Notes" tableColumnId="46"/>
      <queryTableField id="47" name="Rt3 Start Date" tableColumnId="47"/>
      <queryTableField id="48" name="Rt3 End Date" tableColumnId="48"/>
      <queryTableField id="49" name="Rt3" tableColumnId="49"/>
      <queryTableField id="50" name="Rt3 Dose per Fraction" tableColumnId="50"/>
      <queryTableField id="51" name="Rt.3 Notes" tableColumnId="51"/>
      <queryTableField id="52" name="Chemo1 Start Date" tableColumnId="52"/>
      <queryTableField id="53" name="Chemo1 End Date" tableColumnId="53"/>
      <queryTableField id="54" name="Chemo1 drug1" tableColumnId="54"/>
      <queryTableField id="55" name="Chemo1 drug2" tableColumnId="55"/>
      <queryTableField id="56" name="Chemo1 drug3" tableColumnId="56"/>
      <queryTableField id="57" name="Chemo2 Start Date" tableColumnId="57"/>
      <queryTableField id="58" name="Chemo2 End Date" tableColumnId="58"/>
      <queryTableField id="59" name="Chemo2 drug1" tableColumnId="59"/>
      <queryTableField id="60" name="Chemo2 drug2" tableColumnId="60"/>
      <queryTableField id="61" name="Chemo2 drug3" tableColumnId="61"/>
      <queryTableField id="62" name="Chemo3 Start Date" tableColumnId="62"/>
      <queryTableField id="63" name="Chemo3 End Date" tableColumnId="63"/>
      <queryTableField id="64" name="Chemo3 drug1" tableColumnId="64"/>
      <queryTableField id="65" name="Chemo3 drug2" tableColumnId="65"/>
      <queryTableField id="66" name="Chemo3 drug3" tableColumnId="66"/>
      <queryTableField id="67" name="Primary Diff" tableColumnId="67"/>
      <queryTableField id="68" name="Primary Ivi" tableColumnId="68"/>
      <queryTableField id="69" name="Primary Pni" tableColumnId="69"/>
      <queryTableField id="70" name="Primary Margins" tableColumnId="70"/>
      <queryTableField id="71" name="Ipsi Level1_+" tableColumnId="71"/>
      <queryTableField id="72" name="Ipsi Level1 Total" tableColumnId="72"/>
      <queryTableField id="73" name="Ipsi Level2_+" tableColumnId="73"/>
      <queryTableField id="74" name="Ipsi Level2 Total" tableColumnId="74"/>
      <queryTableField id="75" name="Ipsi Level3_+" tableColumnId="75"/>
      <queryTableField id="76" name="Ipsi Level3 Total" tableColumnId="76"/>
      <queryTableField id="77" name="Ipsi Level4_+" tableColumnId="77"/>
      <queryTableField id="78" name="Ipsi Level4 Total" tableColumnId="78"/>
      <queryTableField id="79" name="Ipsi Level5_+" tableColumnId="79"/>
      <queryTableField id="80" name="Ipsi Level5 Total" tableColumnId="80"/>
      <queryTableField id="81" name="Ipsi Other_+" tableColumnId="81"/>
      <queryTableField id="82" name="Ipsi Other Total" tableColumnId="82"/>
      <queryTableField id="83" name="Contra Level1_+" tableColumnId="83"/>
      <queryTableField id="84" name="Contra Level1 Total" tableColumnId="84"/>
      <queryTableField id="85" name="Contra Level2_+" tableColumnId="85"/>
      <queryTableField id="86" name="Contra Level2 Total" tableColumnId="86"/>
      <queryTableField id="87" name="Contra Level3_+" tableColumnId="87"/>
      <queryTableField id="88" name="Contra Level3 Total" tableColumnId="88"/>
      <queryTableField id="89" name="Contra Level4_+" tableColumnId="89"/>
      <queryTableField id="90" name="Contra Level4 Total" tableColumnId="90"/>
      <queryTableField id="91" name="Contra Level5_+" tableColumnId="91"/>
      <queryTableField id="92" name="Contra Level5 Total" tableColumnId="92"/>
      <queryTableField id="93" name="Contra Other_+" tableColumnId="93"/>
      <queryTableField id="94" name="Contra Other Total" tableColumnId="94"/>
      <queryTableField id="95" name="Other Description" tableColumnId="95"/>
      <queryTableField id="96" name="Extracapsular Extension" tableColumnId="96"/>
      <queryTableField id="97" name="Followup Date" tableColumnId="97"/>
      <queryTableField id="98" name="Followup Status" tableColumnId="98"/>
      <queryTableField id="99" name="Date of Death" tableColumnId="99"/>
      <queryTableField id="100" name="Cause of Death" tableColumnId="100"/>
      <queryTableField id="101" name="Post RT Treatment" tableColumnId="101"/>
      <queryTableField id="102" name="Date of 2nd Primary" tableColumnId="102"/>
      <queryTableField id="103" name="Date of Recurrence" tableColumnId="103"/>
      <queryTableField id="104" name="Location of First Recurrence" tableColumnId="104"/>
      <queryTableField id="105" name="Ground Truth" tableColumnId="105"/>
      <queryTableField id="106" dataBound="0" tableColumnId="10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ADC2D2C2-E24E-4EDA-AF54-B2913FA16E71}" autoFormatId="16" applyNumberFormats="0" applyBorderFormats="0" applyFontFormats="0" applyPatternFormats="0" applyAlignmentFormats="0" applyWidthHeightFormats="0">
  <queryTableRefresh nextId="120" unboundColumnsRight="11">
    <queryTableFields count="118">
      <queryTableField id="1" name="Research Id" tableColumnId="1"/>
      <queryTableField id="2" name="DOB" tableColumnId="2"/>
      <queryTableField id="119" dataBound="0" tableColumnId="118"/>
      <queryTableField id="3" name="Gender" tableColumnId="3"/>
      <queryTableField id="4" name="Weight" tableColumnId="4"/>
      <queryTableField id="5" name="Height" tableColumnId="5"/>
      <queryTableField id="6" name="Race" tableColumnId="6"/>
      <queryTableField id="7" name="Spanish Origin" tableColumnId="7"/>
      <queryTableField id="8" name="Diabetes" tableColumnId="8"/>
      <queryTableField id="9" name="Previous Radiation" tableColumnId="9"/>
      <queryTableField id="10" name="Prior Malignancies" tableColumnId="10"/>
      <queryTableField id="11" name="Drinker" tableColumnId="11"/>
      <queryTableField id="12" name="Smoker" tableColumnId="12"/>
      <queryTableField id="13" name="Chewing Tobacco" tableColumnId="13"/>
      <queryTableField id="14" name="Final T" tableColumnId="14"/>
      <queryTableField id="15" name="Final N" tableColumnId="15"/>
      <queryTableField id="16" name="Final M" tableColumnId="16"/>
      <queryTableField id="17" name="Final Stage" tableColumnId="17"/>
      <queryTableField id="18" name="Final Site" tableColumnId="18"/>
      <queryTableField id="19" name="Biopsy1 Date" tableColumnId="19"/>
      <queryTableField id="20" name="Biopsy1 Location" tableColumnId="20"/>
      <queryTableField id="21" name="Biopsy2 Date" tableColumnId="21"/>
      <queryTableField id="22" name="Biopsy2 Location" tableColumnId="22"/>
      <queryTableField id="23" name="Biopsy3 Date" tableColumnId="23"/>
      <queryTableField id="24" name="Biopsy3 Location" tableColumnId="24"/>
      <queryTableField id="25" name="Biopsy4 Date" tableColumnId="25"/>
      <queryTableField id="26" name="Biopsy4 Location" tableColumnId="26"/>
      <queryTableField id="27" name="Biopsy5 Date" tableColumnId="27"/>
      <queryTableField id="28" name="Biopsy5 Location" tableColumnId="28"/>
      <queryTableField id="29" name="Surgery1 Date" tableColumnId="29"/>
      <queryTableField id="30" name="Surgery1 Desc" tableColumnId="30"/>
      <queryTableField id="31" name="Surgery1 Primary Resected" tableColumnId="31"/>
      <queryTableField id="32" name="Surgery1 Node Dissection" tableColumnId="32"/>
      <queryTableField id="33" name="Surgery2 Date" tableColumnId="33"/>
      <queryTableField id="34" name="Surgery2 Desc" tableColumnId="34"/>
      <queryTableField id="35" name="Surgery2 Primary Resected" tableColumnId="35"/>
      <queryTableField id="36" name="Surgery2 Node Dissection" tableColumnId="36"/>
      <queryTableField id="37" name="Rt1 Start Date" tableColumnId="37"/>
      <queryTableField id="38" name="Rt1 End Date" tableColumnId="38"/>
      <queryTableField id="39" name="Rt1" tableColumnId="39"/>
      <queryTableField id="40" name="Rt1 Dose per Fraction" tableColumnId="40"/>
      <queryTableField id="41" name="Rt.1 Notes" tableColumnId="41"/>
      <queryTableField id="42" name="Rt2 Start Date" tableColumnId="42"/>
      <queryTableField id="43" name="Rt2 End Date" tableColumnId="43"/>
      <queryTableField id="44" name="Rt2" tableColumnId="44"/>
      <queryTableField id="45" name="Rt2 Dose per Fraction" tableColumnId="45"/>
      <queryTableField id="46" name="Rt.2 Notes" tableColumnId="46"/>
      <queryTableField id="47" name="Rt3 Start Date" tableColumnId="47"/>
      <queryTableField id="48" name="Rt3 End Date" tableColumnId="48"/>
      <queryTableField id="49" name="Rt3" tableColumnId="49"/>
      <queryTableField id="50" name="Rt3 Dose per Fraction" tableColumnId="50"/>
      <queryTableField id="51" name="Rt.3 Notes" tableColumnId="51"/>
      <queryTableField id="52" name="Chemo1 Start Date" tableColumnId="52"/>
      <queryTableField id="53" name="Chemo1 End Date" tableColumnId="53"/>
      <queryTableField id="54" name="Chemo1 drug1" tableColumnId="54"/>
      <queryTableField id="55" name="Chemo1 drug2" tableColumnId="55"/>
      <queryTableField id="56" name="Chemo1 drug3" tableColumnId="56"/>
      <queryTableField id="57" name="Chemo2 Start Date" tableColumnId="57"/>
      <queryTableField id="58" name="Chemo2 End Date" tableColumnId="58"/>
      <queryTableField id="59" name="Chemo2 drug1" tableColumnId="59"/>
      <queryTableField id="60" name="Chemo2 drug2" tableColumnId="60"/>
      <queryTableField id="61" name="Chemo2 drug3" tableColumnId="61"/>
      <queryTableField id="62" name="Chemo3 Start Date" tableColumnId="62"/>
      <queryTableField id="63" name="Chemo3 End Date" tableColumnId="63"/>
      <queryTableField id="64" name="Chemo3 drug1" tableColumnId="64"/>
      <queryTableField id="65" name="Chemo3 drug2" tableColumnId="65"/>
      <queryTableField id="66" name="Chemo3 drug3" tableColumnId="66"/>
      <queryTableField id="67" name="Primary Diff" tableColumnId="67"/>
      <queryTableField id="68" name="Primary Ivi" tableColumnId="68"/>
      <queryTableField id="69" name="Primary Pni" tableColumnId="69"/>
      <queryTableField id="70" name="Primary Margins" tableColumnId="70"/>
      <queryTableField id="71" name="Ipsi Level1_+" tableColumnId="71"/>
      <queryTableField id="72" name="Ipsi Level1 Total" tableColumnId="72"/>
      <queryTableField id="73" name="Ipsi Level2_+" tableColumnId="73"/>
      <queryTableField id="74" name="Ipsi Level2 Total" tableColumnId="74"/>
      <queryTableField id="75" name="Ipsi Level3_+" tableColumnId="75"/>
      <queryTableField id="76" name="Ipsi Level3 Total" tableColumnId="76"/>
      <queryTableField id="77" name="Ipsi Level4_+" tableColumnId="77"/>
      <queryTableField id="78" name="Ipsi Level4 Total" tableColumnId="78"/>
      <queryTableField id="79" name="Ipsi Level5_+" tableColumnId="79"/>
      <queryTableField id="80" name="Ipsi Level5 Total" tableColumnId="80"/>
      <queryTableField id="81" name="Ipsi Other_+" tableColumnId="81"/>
      <queryTableField id="82" name="Ipsi Other Total" tableColumnId="82"/>
      <queryTableField id="83" name="Contra Level1_+" tableColumnId="83"/>
      <queryTableField id="84" name="Contra Level1 Total" tableColumnId="84"/>
      <queryTableField id="85" name="Contra Level2_+" tableColumnId="85"/>
      <queryTableField id="86" name="Contra Level2 Total" tableColumnId="86"/>
      <queryTableField id="87" name="Contra Level3_+" tableColumnId="87"/>
      <queryTableField id="88" name="Contra Level3 Total" tableColumnId="88"/>
      <queryTableField id="89" name="Contra Level4_+" tableColumnId="89"/>
      <queryTableField id="90" name="Contra Level4 Total" tableColumnId="90"/>
      <queryTableField id="91" name="Contra Level5_+" tableColumnId="91"/>
      <queryTableField id="92" name="Contra Level5 Total" tableColumnId="92"/>
      <queryTableField id="93" name="Contra Other_+" tableColumnId="93"/>
      <queryTableField id="94" name="Contra Other Total" tableColumnId="94"/>
      <queryTableField id="95" name="Other Description" tableColumnId="95"/>
      <queryTableField id="96" name="Extracapsular Extension" tableColumnId="96"/>
      <queryTableField id="97" name="Followup Date" tableColumnId="97"/>
      <queryTableField id="98" name="Followup Status" tableColumnId="98"/>
      <queryTableField id="99" name="Date of Death" tableColumnId="99"/>
      <queryTableField id="100" name="Cause of Death" tableColumnId="100"/>
      <queryTableField id="101" name="Post RT Treatment" tableColumnId="101"/>
      <queryTableField id="102" name="Date of 2nd Primary" tableColumnId="102"/>
      <queryTableField id="103" name="Date of Recurrence" tableColumnId="103"/>
      <queryTableField id="104" name="Location of First Recurrence" tableColumnId="104"/>
      <queryTableField id="105" name="Ground Truth" tableColumnId="105"/>
      <queryTableField id="106" name="Ground Truth2" tableColumnId="106"/>
      <queryTableField id="111" dataBound="0" tableColumnId="111"/>
      <queryTableField id="114" dataBound="0" tableColumnId="112"/>
      <queryTableField id="115" dataBound="0" tableColumnId="114"/>
      <queryTableField id="116" dataBound="0" tableColumnId="115"/>
      <queryTableField id="107" dataBound="0" tableColumnId="107"/>
      <queryTableField id="108" dataBound="0" tableColumnId="108"/>
      <queryTableField id="109" dataBound="0" tableColumnId="109"/>
      <queryTableField id="110" dataBound="0" tableColumnId="110"/>
      <queryTableField id="113" dataBound="0" tableColumnId="113"/>
      <queryTableField id="117" dataBound="0" tableColumnId="116"/>
      <queryTableField id="118" dataBound="0" tableColumnId="11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5" xr16:uid="{5C2AA5BD-0E8B-4F84-A549-725BA3F05427}" autoFormatId="16" applyNumberFormats="0" applyBorderFormats="0" applyFontFormats="0" applyPatternFormats="0" applyAlignmentFormats="0" applyWidthHeightFormats="0">
  <queryTableRefresh nextId="4">
    <queryTableFields count="3">
      <queryTableField id="1" name="Folder Path.7" tableColumnId="1"/>
      <queryTableField id="2" name="Folder Path.8" tableColumnId="2"/>
      <queryTableField id="3" name="Merged"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_Site" xr10:uid="{DF5DFA7D-7FA4-4146-84EC-484ACF083E76}" sourceName="[Append1].[Final Site]">
  <pivotTables>
    <pivotTable tabId="9" name="PivotTable4"/>
    <pivotTable tabId="9" name="PivotTable1"/>
  </pivotTables>
  <data>
    <olap pivotCacheId="1128821036">
      <levels count="2">
        <level uniqueName="[Append1].[Final Site].[(All)]" sourceCaption="(All)" count="0"/>
        <level uniqueName="[Append1].[Final Site].[Final Site]" sourceCaption="Final Site" count="24">
          <ranges>
            <range startItem="0">
              <i n="[Append1].[Final Site].&amp;[Base of Tongue]" c="Base of Tongue"/>
              <i n="[Append1].[Final Site].&amp;[Buccal Mucosa]" c="Buccal Mucosa"/>
              <i n="[Append1].[Final Site].&amp;[Floor of Mouth]" c="Floor of Mouth"/>
              <i n="[Append1].[Final Site].&amp;[Glottis]" c="Glottis"/>
              <i n="[Append1].[Final Site].&amp;[Hypopharynx]" c="Hypopharynx"/>
              <i n="[Append1].[Final Site].&amp;[Larynx]" c="Larynx"/>
              <i n="[Append1].[Final Site].&amp;[Lip]" c="Lip"/>
              <i n="[Append1].[Final Site].&amp;[Lower Alveolar Ridge]" c="Lower Alveolar Ridge"/>
              <i n="[Append1].[Final Site].&amp;[Maxillary Sinus]" c="Maxillary Sinus"/>
              <i n="[Append1].[Final Site].&amp;[Nasal Cavity]" c="Nasal Cavity"/>
              <i n="[Append1].[Final Site].&amp;[Nasopharynx]" c="Nasopharynx"/>
              <i n="[Append1].[Final Site].&amp;[Oral Cavity]" c="Oral Cavity"/>
              <i n="[Append1].[Final Site].&amp;[Oral Tongue]" c="Oral Tongue"/>
              <i n="[Append1].[Final Site].&amp;[Oropharynx]" c="Oropharynx"/>
              <i n="[Append1].[Final Site].&amp;[Paranasal Sinus]" c="Paranasal Sinus"/>
              <i n="[Append1].[Final Site].&amp;[Pharyngeal Tonsils]" c="Pharyngeal Tonsils"/>
              <i n="[Append1].[Final Site].&amp;[Posterior]" c="Posterior"/>
              <i n="[Append1].[Final Site].&amp;[Pyriform Sinus]" c="Pyriform Sinus"/>
              <i n="[Append1].[Final Site].&amp;[Retromolar Trigone]" c="Retromolar Trigone"/>
              <i n="[Append1].[Final Site].&amp;[Salivary Gland]" c="Salivary Gland"/>
              <i n="[Append1].[Final Site].&amp;[Supraglottis]" c="Supraglottis"/>
              <i n="[Append1].[Final Site].&amp;[Tonsil]" c="Tonsil"/>
              <i n="[Append1].[Final Site].&amp;[Unknown Primary]" c="Unknown Primary"/>
              <i n="[Append1].[Final Site].&amp;[Uvula]" c="Uvula"/>
            </range>
          </ranges>
        </level>
      </levels>
      <selections count="1">
        <selection n="[Append1].[Final Site].[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nal Site" xr10:uid="{3E7F8461-8F58-4943-871D-25CB2E697215}" cache="Slicer_Final_Site" caption="Final Site" columnCount="2" level="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1F9CE57-BBAA-4D94-B9B9-23994A86CD66}" name="Groung_Truth_Mapping" displayName="Groung_Truth_Mapping" ref="B6:C12" totalsRowShown="0" dataDxfId="148">
  <autoFilter ref="B6:C12" xr:uid="{95D3BC55-5690-4DFE-9E07-96DB25365769}"/>
  <tableColumns count="2">
    <tableColumn id="1" xr3:uid="{FC32A8DE-0096-4936-865B-23B7C7005DA6}" name="Final Status" dataDxfId="147"/>
    <tableColumn id="2" xr3:uid="{7FBCDE07-84A9-4259-8F05-898FB4C0CCD1}" name="Mapped Ground Truth" dataDxfId="14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5A1C89-6333-4088-986E-068F20D1F029}" name="Append1" displayName="Append1" ref="A1:DB279" tableType="queryTable" totalsRowShown="0">
  <autoFilter ref="A1:DB279" xr:uid="{224F12BE-3670-45C1-9CEA-36F3C113E5A0}">
    <filterColumn colId="17">
      <filters>
        <filter val="Tonsil"/>
      </filters>
    </filterColumn>
  </autoFilter>
  <sortState xmlns:xlrd2="http://schemas.microsoft.com/office/spreadsheetml/2017/richdata2" ref="A2:DB278">
    <sortCondition ref="DA1:DA279"/>
  </sortState>
  <tableColumns count="106">
    <tableColumn id="1" xr3:uid="{2B8C1093-5BA9-466E-B213-899C5C7191A6}" uniqueName="1" name="Research Id" queryTableFieldId="1" dataDxfId="145"/>
    <tableColumn id="2" xr3:uid="{26A457EF-AB1D-492B-A35E-B8CE5018435B}" uniqueName="2" name="DOB" queryTableFieldId="2"/>
    <tableColumn id="3" xr3:uid="{99D94BFB-0AC4-43CD-B775-5DEDA3D07BE3}" uniqueName="3" name="Gender" queryTableFieldId="3" dataDxfId="144"/>
    <tableColumn id="4" xr3:uid="{12D79554-D40D-4C74-BA24-01CDD6AC9C8E}" uniqueName="4" name="Weight" queryTableFieldId="4"/>
    <tableColumn id="5" xr3:uid="{98434BBE-E5F3-46F7-9B86-76B1B7A09E14}" uniqueName="5" name="Height" queryTableFieldId="5"/>
    <tableColumn id="6" xr3:uid="{39559AB8-7DE5-460D-90B5-34D7F08764BF}" uniqueName="6" name="Race" queryTableFieldId="6" dataDxfId="143"/>
    <tableColumn id="7" xr3:uid="{949B841F-3C5E-4AC5-9FB0-1577F0B58EB3}" uniqueName="7" name="Spanish Origin" queryTableFieldId="7" dataDxfId="142"/>
    <tableColumn id="8" xr3:uid="{9ACFF5EE-2248-452B-A93D-FC6451F4A621}" uniqueName="8" name="Diabetes" queryTableFieldId="8" dataDxfId="141"/>
    <tableColumn id="9" xr3:uid="{1175C6A5-88C9-4270-98AD-838E9354FEC6}" uniqueName="9" name="Previous Radiation" queryTableFieldId="9" dataDxfId="140"/>
    <tableColumn id="10" xr3:uid="{28875AF0-2C8A-41C7-8A6A-3B77A911DECC}" uniqueName="10" name="Prior Malignancies" queryTableFieldId="10" dataDxfId="139"/>
    <tableColumn id="11" xr3:uid="{E17A8B72-D380-47B9-9599-F8F2DB441F1E}" uniqueName="11" name="Drinker" queryTableFieldId="11" dataDxfId="138"/>
    <tableColumn id="12" xr3:uid="{0E1DD013-C285-4E3E-9408-391606CBC1B1}" uniqueName="12" name="Smoker" queryTableFieldId="12" dataDxfId="137"/>
    <tableColumn id="13" xr3:uid="{6B1DA04E-D860-4CA2-96DC-C52481033498}" uniqueName="13" name="Chewing Tobacco" queryTableFieldId="13" dataDxfId="136"/>
    <tableColumn id="14" xr3:uid="{D37B6271-C133-4AF5-8A42-4C71AE1B1965}" uniqueName="14" name="Final T" queryTableFieldId="14"/>
    <tableColumn id="15" xr3:uid="{ED783F4A-F7A2-4875-9F2E-D22AE6689F53}" uniqueName="15" name="Final N" queryTableFieldId="15"/>
    <tableColumn id="16" xr3:uid="{3BA25330-BF6C-4957-9F9F-DA77BB595C5B}" uniqueName="16" name="Final M" queryTableFieldId="16"/>
    <tableColumn id="17" xr3:uid="{ABC6BA53-6AB4-4F21-9FEE-DFE81B863C12}" uniqueName="17" name="Final Stage" queryTableFieldId="17"/>
    <tableColumn id="18" xr3:uid="{F2DCD3F1-77F1-4A1C-8345-0ACD0D4D9117}" uniqueName="18" name="Final Site" queryTableFieldId="18" dataDxfId="135"/>
    <tableColumn id="19" xr3:uid="{E5CCF67F-C10E-4715-AD8B-01F1C792A8B7}" uniqueName="19" name="Biopsy1 Date" queryTableFieldId="19" dataDxfId="134"/>
    <tableColumn id="20" xr3:uid="{70B43D30-A2E5-4E99-AA34-237D2798A465}" uniqueName="20" name="Biopsy1 Location" queryTableFieldId="20" dataDxfId="133"/>
    <tableColumn id="21" xr3:uid="{D5DFB2B7-3F21-40FB-B437-09B2327F2F96}" uniqueName="21" name="Biopsy2 Date" queryTableFieldId="21" dataDxfId="132"/>
    <tableColumn id="22" xr3:uid="{BA23A328-5086-443D-AF27-60900943DB7E}" uniqueName="22" name="Biopsy2 Location" queryTableFieldId="22" dataDxfId="131"/>
    <tableColumn id="23" xr3:uid="{7200E498-6F31-4CE3-B68E-DD0F06138D0D}" uniqueName="23" name="Biopsy3 Date" queryTableFieldId="23" dataDxfId="130"/>
    <tableColumn id="24" xr3:uid="{78F3CB48-2627-4158-9313-75460613AE3C}" uniqueName="24" name="Biopsy3 Location" queryTableFieldId="24" dataDxfId="129"/>
    <tableColumn id="25" xr3:uid="{893D4D51-DD9F-4229-96B2-63F5299166DD}" uniqueName="25" name="Biopsy4 Date" queryTableFieldId="25"/>
    <tableColumn id="26" xr3:uid="{6EE1852F-01B0-488E-83BE-4FFE2BD1867D}" uniqueName="26" name="Biopsy4 Location" queryTableFieldId="26"/>
    <tableColumn id="27" xr3:uid="{6C404914-A9CA-4EAB-A528-28D6AC3F3A34}" uniqueName="27" name="Biopsy5 Date" queryTableFieldId="27"/>
    <tableColumn id="28" xr3:uid="{C8A72F07-6BB9-4A74-A9B5-7162AE3797AE}" uniqueName="28" name="Biopsy5 Location" queryTableFieldId="28"/>
    <tableColumn id="29" xr3:uid="{88133858-736F-4F64-ABAE-537AEE13DC54}" uniqueName="29" name="Surgery1 Date" queryTableFieldId="29" dataDxfId="128"/>
    <tableColumn id="30" xr3:uid="{BD407442-2B49-4F47-A1C5-4723A6680D65}" uniqueName="30" name="Surgery1 Desc" queryTableFieldId="30" dataDxfId="127"/>
    <tableColumn id="31" xr3:uid="{2CF13041-9A7E-45A9-ACEA-E0DFFD3F500D}" uniqueName="31" name="Surgery1 Primary Resected" queryTableFieldId="31" dataDxfId="126"/>
    <tableColumn id="32" xr3:uid="{7692DB7A-6EF0-4C19-90E3-79A0431EFE5A}" uniqueName="32" name="Surgery1 Node Dissection" queryTableFieldId="32" dataDxfId="125"/>
    <tableColumn id="33" xr3:uid="{85DB62CE-66B6-4BFF-BCF4-6057DD6ED715}" uniqueName="33" name="Surgery2 Date" queryTableFieldId="33" dataDxfId="124"/>
    <tableColumn id="34" xr3:uid="{EC0AAB9E-4A2C-4306-9698-6D13967B009B}" uniqueName="34" name="Surgery2 Desc" queryTableFieldId="34"/>
    <tableColumn id="35" xr3:uid="{A56A90A5-33F6-4BEE-8540-25567447358B}" uniqueName="35" name="Surgery2 Primary Resected" queryTableFieldId="35" dataDxfId="123"/>
    <tableColumn id="36" xr3:uid="{A22F73DC-AAC8-4F35-82AA-9894FFCD4298}" uniqueName="36" name="Surgery2 Node Dissection" queryTableFieldId="36" dataDxfId="122"/>
    <tableColumn id="37" xr3:uid="{46566946-F0D8-48B1-9C15-97922C2D7BB4}" uniqueName="37" name="Rt1 Start Date" queryTableFieldId="37" dataDxfId="121"/>
    <tableColumn id="38" xr3:uid="{005CB5B6-EF87-4D43-AB13-E4863680CDD7}" uniqueName="38" name="Rt1 End Date" queryTableFieldId="38" dataDxfId="120"/>
    <tableColumn id="39" xr3:uid="{5D33FCDF-1008-49F3-8DA4-07655397621C}" uniqueName="39" name="Rt1" queryTableFieldId="39"/>
    <tableColumn id="40" xr3:uid="{85C23853-C43D-49E5-BE46-7B7501482EF1}" uniqueName="40" name="Rt1 Dose per Fraction" queryTableFieldId="40"/>
    <tableColumn id="41" xr3:uid="{A15EFF37-E9FA-4C98-80BC-E1FE1A318D21}" uniqueName="41" name="Rt.1 Notes" queryTableFieldId="41"/>
    <tableColumn id="42" xr3:uid="{D939ADA2-83DA-45E5-874E-B2B4E0C170B9}" uniqueName="42" name="Rt2 Start Date" queryTableFieldId="42"/>
    <tableColumn id="43" xr3:uid="{50473D87-345A-4A0F-9E81-31D1F962868B}" uniqueName="43" name="Rt2 End Date" queryTableFieldId="43"/>
    <tableColumn id="44" xr3:uid="{530A154D-B358-48CB-8440-A42931263973}" uniqueName="44" name="Rt2" queryTableFieldId="44"/>
    <tableColumn id="45" xr3:uid="{9BFD6C29-AA53-4AC8-BB31-9A648B6D572E}" uniqueName="45" name="Rt2 Dose per Fraction" queryTableFieldId="45"/>
    <tableColumn id="46" xr3:uid="{C5C55FA4-8643-4EF0-84E7-48C9C795BBA0}" uniqueName="46" name="Rt.2 Notes" queryTableFieldId="46"/>
    <tableColumn id="47" xr3:uid="{31E60FB1-616D-4A88-B150-4CD085049540}" uniqueName="47" name="Rt3 Start Date" queryTableFieldId="47"/>
    <tableColumn id="48" xr3:uid="{9722E765-77F0-410C-ACED-3633BF107459}" uniqueName="48" name="Rt3 End Date" queryTableFieldId="48"/>
    <tableColumn id="49" xr3:uid="{B6BE4057-E8BF-43EB-8750-068DE4DF6B24}" uniqueName="49" name="Rt3" queryTableFieldId="49"/>
    <tableColumn id="50" xr3:uid="{62310863-593F-45CA-8B1F-C6A949A9253D}" uniqueName="50" name="Rt3 Dose per Fraction" queryTableFieldId="50"/>
    <tableColumn id="51" xr3:uid="{4B38F06D-0624-48F2-843D-A930E3191DED}" uniqueName="51" name="Rt.3 Notes" queryTableFieldId="51"/>
    <tableColumn id="52" xr3:uid="{C8229400-BEF8-4F77-8B78-922F7544AC38}" uniqueName="52" name="Chemo1 Start Date" queryTableFieldId="52" dataDxfId="119"/>
    <tableColumn id="53" xr3:uid="{92FB3C4C-9657-46D4-AD67-2A1AE3544E0A}" uniqueName="53" name="Chemo1 End Date" queryTableFieldId="53" dataDxfId="118"/>
    <tableColumn id="54" xr3:uid="{2590B747-4FC0-48AA-8CBE-27B24944A57A}" uniqueName="54" name="Chemo1 drug1" queryTableFieldId="54" dataDxfId="117"/>
    <tableColumn id="55" xr3:uid="{42BDA077-6B91-4240-B966-1A479502C927}" uniqueName="55" name="Chemo1 drug2" queryTableFieldId="55" dataDxfId="116"/>
    <tableColumn id="56" xr3:uid="{5A7FDD04-8137-44FC-8D7B-1DCC9915A928}" uniqueName="56" name="Chemo1 drug3" queryTableFieldId="56" dataDxfId="115"/>
    <tableColumn id="57" xr3:uid="{D4A1950D-B596-4AED-BFF3-E7F0A468D086}" uniqueName="57" name="Chemo2 Start Date" queryTableFieldId="57" dataDxfId="114"/>
    <tableColumn id="58" xr3:uid="{E659C93B-3B03-4652-AD6B-3379F33292A4}" uniqueName="58" name="Chemo2 End Date" queryTableFieldId="58" dataDxfId="113"/>
    <tableColumn id="59" xr3:uid="{107D4DD4-06C9-4A2D-A69D-F66629D6AEB1}" uniqueName="59" name="Chemo2 drug1" queryTableFieldId="59" dataDxfId="112"/>
    <tableColumn id="60" xr3:uid="{13E5519B-637B-4C04-A6DE-F8251555F022}" uniqueName="60" name="Chemo2 drug2" queryTableFieldId="60" dataDxfId="111"/>
    <tableColumn id="61" xr3:uid="{5648F578-8394-43CD-AF13-44F78EDE32DD}" uniqueName="61" name="Chemo2 drug3" queryTableFieldId="61"/>
    <tableColumn id="62" xr3:uid="{0AB8C96E-A0DF-4C98-BAE6-DDAE15BA73CC}" uniqueName="62" name="Chemo3 Start Date" queryTableFieldId="62"/>
    <tableColumn id="63" xr3:uid="{40FF40CF-ADBD-485A-910D-EBAD0B238826}" uniqueName="63" name="Chemo3 End Date" queryTableFieldId="63"/>
    <tableColumn id="64" xr3:uid="{97DFA6C5-7BD4-4E92-87F8-718FD79DC46A}" uniqueName="64" name="Chemo3 drug1" queryTableFieldId="64"/>
    <tableColumn id="65" xr3:uid="{50795EFF-ACD4-4CCD-B3A7-2E193A9ABF1D}" uniqueName="65" name="Chemo3 drug2" queryTableFieldId="65"/>
    <tableColumn id="66" xr3:uid="{24A53BA8-F6F3-4AD3-B0FD-339022642683}" uniqueName="66" name="Chemo3 drug3" queryTableFieldId="66"/>
    <tableColumn id="67" xr3:uid="{098899FE-3932-4165-84FC-6FF736CD4D18}" uniqueName="67" name="Primary Diff" queryTableFieldId="67" dataDxfId="110"/>
    <tableColumn id="68" xr3:uid="{D008D0BF-085A-43F7-968D-CE9B3DC0C525}" uniqueName="68" name="Primary Ivi" queryTableFieldId="68" dataDxfId="109"/>
    <tableColumn id="69" xr3:uid="{817E0C86-0FB7-4BF9-BCDF-60F28DA8A429}" uniqueName="69" name="Primary Pni" queryTableFieldId="69" dataDxfId="108"/>
    <tableColumn id="70" xr3:uid="{6842F0EF-08D8-4FB4-B6D1-1240F13214E7}" uniqueName="70" name="Primary Margins" queryTableFieldId="70" dataDxfId="107"/>
    <tableColumn id="71" xr3:uid="{A87E3332-5A85-4779-A281-205F8392AD6C}" uniqueName="71" name="Ipsi Level1_+" queryTableFieldId="71"/>
    <tableColumn id="72" xr3:uid="{5D0A0C80-F3BB-4E58-BD46-D45B6BAB7634}" uniqueName="72" name="Ipsi Level1 Total" queryTableFieldId="72"/>
    <tableColumn id="73" xr3:uid="{213FFE6C-087A-4B6E-8BDB-25A09EEA1269}" uniqueName="73" name="Ipsi Level2_+" queryTableFieldId="73"/>
    <tableColumn id="74" xr3:uid="{6B3443BF-E0AD-4981-898E-3CD08CE829FC}" uniqueName="74" name="Ipsi Level2 Total" queryTableFieldId="74"/>
    <tableColumn id="75" xr3:uid="{084BA3CA-C118-4F92-8B18-445716185517}" uniqueName="75" name="Ipsi Level3_+" queryTableFieldId="75"/>
    <tableColumn id="76" xr3:uid="{CF09BE38-01DD-48B1-A416-5A57F015BA22}" uniqueName="76" name="Ipsi Level3 Total" queryTableFieldId="76"/>
    <tableColumn id="77" xr3:uid="{E8ECC322-BB33-4319-82DE-7E3C813AF4C8}" uniqueName="77" name="Ipsi Level4_+" queryTableFieldId="77"/>
    <tableColumn id="78" xr3:uid="{39BE6782-B494-4D94-9828-C0C22EDB1524}" uniqueName="78" name="Ipsi Level4 Total" queryTableFieldId="78"/>
    <tableColumn id="79" xr3:uid="{6AA9DAE7-514C-4CF8-A3A6-672B153BEAC1}" uniqueName="79" name="Ipsi Level5_+" queryTableFieldId="79"/>
    <tableColumn id="80" xr3:uid="{83C89005-E35E-4633-B16E-C2C4E20192ED}" uniqueName="80" name="Ipsi Level5 Total" queryTableFieldId="80"/>
    <tableColumn id="81" xr3:uid="{C40A2D4B-64D3-4DD2-A999-3B01DCE70400}" uniqueName="81" name="Ipsi Other_+" queryTableFieldId="81"/>
    <tableColumn id="82" xr3:uid="{104DE71C-6A26-43EF-8F12-F248948EFCF0}" uniqueName="82" name="Ipsi Other Total" queryTableFieldId="82"/>
    <tableColumn id="83" xr3:uid="{A4E749E5-2AF8-4713-853F-6C0332A483EC}" uniqueName="83" name="Contra Level1_+" queryTableFieldId="83"/>
    <tableColumn id="84" xr3:uid="{F374E674-2E99-4F3B-BD54-5FC545536666}" uniqueName="84" name="Contra Level1 Total" queryTableFieldId="84"/>
    <tableColumn id="85" xr3:uid="{E9F74D28-10BF-4047-A883-A40E2C5E8126}" uniqueName="85" name="Contra Level2_+" queryTableFieldId="85"/>
    <tableColumn id="86" xr3:uid="{04287946-4076-4C34-B706-A35DCEBDDBF4}" uniqueName="86" name="Contra Level2 Total" queryTableFieldId="86"/>
    <tableColumn id="87" xr3:uid="{F231C779-E777-42A8-92D7-DF8857345484}" uniqueName="87" name="Contra Level3_+" queryTableFieldId="87"/>
    <tableColumn id="88" xr3:uid="{7E815908-B8EC-46B1-9142-114A9A1C5023}" uniqueName="88" name="Contra Level3 Total" queryTableFieldId="88"/>
    <tableColumn id="89" xr3:uid="{D6904D95-626C-4B4F-888F-D8826D69D438}" uniqueName="89" name="Contra Level4_+" queryTableFieldId="89"/>
    <tableColumn id="90" xr3:uid="{8F5BBFD4-7694-4520-B81C-78C1E11E1CBA}" uniqueName="90" name="Contra Level4 Total" queryTableFieldId="90"/>
    <tableColumn id="91" xr3:uid="{3C1BBA0F-0AD9-40CF-A9E2-E50481A75254}" uniqueName="91" name="Contra Level5_+" queryTableFieldId="91"/>
    <tableColumn id="92" xr3:uid="{5E6F7632-0705-4A42-9419-549EB56FCD60}" uniqueName="92" name="Contra Level5 Total" queryTableFieldId="92"/>
    <tableColumn id="93" xr3:uid="{9C8725ED-4DD3-46DB-BDEA-166F8C2B5179}" uniqueName="93" name="Contra Other_+" queryTableFieldId="93"/>
    <tableColumn id="94" xr3:uid="{EE66BD9D-F0E3-4FDF-A37D-5DD1B68A9FB6}" uniqueName="94" name="Contra Other Total" queryTableFieldId="94"/>
    <tableColumn id="95" xr3:uid="{C8336FC5-4462-4AFF-B630-5BF74D808614}" uniqueName="95" name="Other Description" queryTableFieldId="95" dataDxfId="106"/>
    <tableColumn id="96" xr3:uid="{101D4B04-9DE9-43A9-832E-4787117E538C}" uniqueName="96" name="Extracapsular Extension" queryTableFieldId="96" dataDxfId="105"/>
    <tableColumn id="97" xr3:uid="{83C02F9E-AF3D-40D0-922A-7551DB980BF7}" uniqueName="97" name="Followup Date" queryTableFieldId="97" dataDxfId="104"/>
    <tableColumn id="98" xr3:uid="{0F86966A-23AE-48F4-9D96-80C588DBF389}" uniqueName="98" name="Followup Status" queryTableFieldId="98" dataDxfId="103"/>
    <tableColumn id="99" xr3:uid="{09FAEE65-E30F-42BA-89D1-84AA6771C703}" uniqueName="99" name="Date of Death" queryTableFieldId="99" dataDxfId="102"/>
    <tableColumn id="100" xr3:uid="{8EFF3255-8FBA-4963-A6C9-2324AE642A5A}" uniqueName="100" name="Cause of Death" queryTableFieldId="100" dataDxfId="101"/>
    <tableColumn id="101" xr3:uid="{791FEF60-2AAD-4E4E-91C5-92FF27D6B5DC}" uniqueName="101" name="Post RT Treatment" queryTableFieldId="101" dataDxfId="100"/>
    <tableColumn id="102" xr3:uid="{D875DDDD-3197-4351-8FFE-EB4F2E50B764}" uniqueName="102" name="Date of 2nd Primary" queryTableFieldId="102" dataDxfId="99"/>
    <tableColumn id="103" xr3:uid="{599707C1-DBB7-4BD2-8E3D-4FFB675C5B52}" uniqueName="103" name="Date of Recurrence" queryTableFieldId="103" dataDxfId="98"/>
    <tableColumn id="104" xr3:uid="{DF446786-ABC3-40A9-AB1E-442B39AB0FE3}" uniqueName="104" name="Location of First Recurrence" queryTableFieldId="104" dataDxfId="97"/>
    <tableColumn id="105" xr3:uid="{182F8246-EF54-45DE-8FBD-6DA1280CB306}" uniqueName="105" name="Ground Truth" queryTableFieldId="105"/>
    <tableColumn id="106" xr3:uid="{E777EAAE-3F8B-4767-9497-695E8BA61522}" uniqueName="106" name="Ground Truth2" queryTableFieldId="106" dataDxfId="96">
      <calculatedColumnFormula>_xlfn.XLOOKUP(Append1[[#This Row],[Ground Truth]],Groung_Truth_Mapping[Final Status],Groung_Truth_Mapping[Mapped Ground Truth])</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276CB-CE5B-439E-A053-ECF2178C1B07}" name="Append1__2" displayName="Append1__2" ref="A3:DN85" tableType="queryTable" totalsRowShown="0">
  <autoFilter ref="A3:DN85" xr:uid="{6FD96969-B481-420C-BE92-0914ECE3C9E3}">
    <filterColumn colId="106">
      <filters>
        <filter val="Progression"/>
        <filter val="Remission"/>
      </filters>
    </filterColumn>
  </autoFilter>
  <sortState xmlns:xlrd2="http://schemas.microsoft.com/office/spreadsheetml/2017/richdata2" ref="A4:DL85">
    <sortCondition ref="A3:A85"/>
  </sortState>
  <tableColumns count="118">
    <tableColumn id="1" xr3:uid="{D19F5203-FF7E-467F-AEAA-465DEC09A5DE}" uniqueName="1" name="Research Id" queryTableFieldId="1" dataDxfId="95"/>
    <tableColumn id="2" xr3:uid="{8C906F68-BECC-45C9-AE37-04D1E15C6AB6}" uniqueName="2" name="DOB" queryTableFieldId="2"/>
    <tableColumn id="118" xr3:uid="{05BB9D04-D41B-4F69-9E21-E3058ABA4629}" uniqueName="118" name="Age at baseline scan" queryTableFieldId="119" dataDxfId="0"/>
    <tableColumn id="3" xr3:uid="{F91633F4-8C76-444C-9990-05F2C1DB9BBA}" uniqueName="3" name="Gender" queryTableFieldId="3" dataDxfId="94"/>
    <tableColumn id="4" xr3:uid="{D3B6D05C-CB58-4558-B4D3-0207208ECF26}" uniqueName="4" name="Weight" queryTableFieldId="4"/>
    <tableColumn id="5" xr3:uid="{33ABFA1C-B81C-4574-9C4C-FCAC6A0F6315}" uniqueName="5" name="Height" queryTableFieldId="5"/>
    <tableColumn id="6" xr3:uid="{F3F13A1F-DEAE-4464-AFC3-6EF0EF84DC26}" uniqueName="6" name="Race" queryTableFieldId="6" dataDxfId="93"/>
    <tableColumn id="7" xr3:uid="{E0F619C9-E906-4ACF-9CFB-57F29799105F}" uniqueName="7" name="Spanish Origin" queryTableFieldId="7" dataDxfId="92"/>
    <tableColumn id="8" xr3:uid="{FF446097-9AC4-43CD-9DBD-DBF661C723F8}" uniqueName="8" name="Diabetes" queryTableFieldId="8" dataDxfId="91"/>
    <tableColumn id="9" xr3:uid="{30857A23-7BE9-48C0-9A09-CF023302669F}" uniqueName="9" name="Previous Radiation" queryTableFieldId="9" dataDxfId="90"/>
    <tableColumn id="10" xr3:uid="{A29F4C00-7507-44AD-A283-AFCCC341999E}" uniqueName="10" name="Prior Malignancies" queryTableFieldId="10" dataDxfId="89"/>
    <tableColumn id="11" xr3:uid="{924C9384-563E-4996-BCDE-D06F0B392FF7}" uniqueName="11" name="Drinker" queryTableFieldId="11" dataDxfId="88"/>
    <tableColumn id="12" xr3:uid="{7B3C9B97-012B-47BD-8E46-EDAC061E65A5}" uniqueName="12" name="Smoker" queryTableFieldId="12" dataDxfId="87"/>
    <tableColumn id="13" xr3:uid="{1BEED2DA-05B1-462C-8E43-7AC000A04500}" uniqueName="13" name="Chewing Tobacco" queryTableFieldId="13" dataDxfId="86"/>
    <tableColumn id="14" xr3:uid="{362C8930-2E45-4AFB-A41A-99A21C20A89D}" uniqueName="14" name="Final T" queryTableFieldId="14"/>
    <tableColumn id="15" xr3:uid="{B59A845B-FE64-4309-943C-5DB836167040}" uniqueName="15" name="Final N" queryTableFieldId="15"/>
    <tableColumn id="16" xr3:uid="{B16E8DA4-F444-457F-96A6-CB40E47D442D}" uniqueName="16" name="Final M" queryTableFieldId="16"/>
    <tableColumn id="17" xr3:uid="{18B0DDBD-1116-4A16-B3EC-60DAFE6038BC}" uniqueName="17" name="Final Stage" queryTableFieldId="17"/>
    <tableColumn id="18" xr3:uid="{483D9BC0-6560-455E-9DBE-244E4A80BA90}" uniqueName="18" name="Final Site" queryTableFieldId="18" dataDxfId="85"/>
    <tableColumn id="19" xr3:uid="{ED78B7D3-EEF3-4D68-A4AC-2093611DF6F6}" uniqueName="19" name="Biopsy1 Date" queryTableFieldId="19" dataDxfId="84"/>
    <tableColumn id="20" xr3:uid="{7B7461E7-865C-49EE-AFC3-99C483F69A60}" uniqueName="20" name="Biopsy1 Location" queryTableFieldId="20" dataDxfId="83"/>
    <tableColumn id="21" xr3:uid="{7B25AC00-89C1-4357-A6A6-124A085B1352}" uniqueName="21" name="Biopsy2 Date" queryTableFieldId="21" dataDxfId="82"/>
    <tableColumn id="22" xr3:uid="{7E2BD2BE-5BC8-4DEC-B19C-FD6D562D5DD9}" uniqueName="22" name="Biopsy2 Location" queryTableFieldId="22" dataDxfId="81"/>
    <tableColumn id="23" xr3:uid="{1303D47B-0D01-448B-B18E-9E40305D9C51}" uniqueName="23" name="Biopsy3 Date" queryTableFieldId="23" dataDxfId="80"/>
    <tableColumn id="24" xr3:uid="{39147873-EBCB-4320-8AF8-A0487DD895A9}" uniqueName="24" name="Biopsy3 Location" queryTableFieldId="24" dataDxfId="79"/>
    <tableColumn id="25" xr3:uid="{ED7527F6-0217-445C-A95C-CE5A4D57937D}" uniqueName="25" name="Biopsy4 Date" queryTableFieldId="25"/>
    <tableColumn id="26" xr3:uid="{4046FD6C-CB97-4BB9-A447-B88DFE672E4C}" uniqueName="26" name="Biopsy4 Location" queryTableFieldId="26" dataDxfId="78"/>
    <tableColumn id="27" xr3:uid="{8D218968-1FE2-4F1C-A709-4AA10FD9274F}" uniqueName="27" name="Biopsy5 Date" queryTableFieldId="27"/>
    <tableColumn id="28" xr3:uid="{C072F114-8F1D-4091-87FE-3A9DF2CFA669}" uniqueName="28" name="Biopsy5 Location" queryTableFieldId="28" dataDxfId="77"/>
    <tableColumn id="29" xr3:uid="{C19E9F4C-BC8C-4E7A-B3AC-C2FCAF2E193F}" uniqueName="29" name="Surgery1 Date" queryTableFieldId="29" dataDxfId="76"/>
    <tableColumn id="30" xr3:uid="{14F039F0-83AE-4823-8EDB-350744493743}" uniqueName="30" name="Surgery1 Desc" queryTableFieldId="30" dataDxfId="75"/>
    <tableColumn id="31" xr3:uid="{6AE20D7E-B611-4D75-A4BA-719CCDA75C89}" uniqueName="31" name="Surgery1 Primary Resected" queryTableFieldId="31" dataDxfId="74"/>
    <tableColumn id="32" xr3:uid="{885D5328-220F-4C8F-BAEF-8BA5F89FC9F4}" uniqueName="32" name="Surgery1 Node Dissection" queryTableFieldId="32" dataDxfId="73"/>
    <tableColumn id="33" xr3:uid="{8E84D6FE-751E-4A1D-8021-23C1D046C3DC}" uniqueName="33" name="Surgery2 Date" queryTableFieldId="33" dataDxfId="72"/>
    <tableColumn id="34" xr3:uid="{9290F157-72CF-45B3-BE2E-5A447FE32D13}" uniqueName="34" name="Surgery2 Desc" queryTableFieldId="34" dataDxfId="71"/>
    <tableColumn id="35" xr3:uid="{4BEB9A45-8F1F-42AA-8FDB-CA71DD3591B4}" uniqueName="35" name="Surgery2 Primary Resected" queryTableFieldId="35" dataDxfId="70"/>
    <tableColumn id="36" xr3:uid="{A80667CD-0B0F-4850-86C6-F52065C01F6F}" uniqueName="36" name="Surgery2 Node Dissection" queryTableFieldId="36" dataDxfId="69"/>
    <tableColumn id="37" xr3:uid="{C0501596-1C3E-436A-98E9-2ADEC44177FB}" uniqueName="37" name="Rt1 Start Date" queryTableFieldId="37" dataDxfId="68"/>
    <tableColumn id="38" xr3:uid="{8BA088C8-D149-44EC-9EC0-DE1D52CA4C54}" uniqueName="38" name="Rt1 End Date" queryTableFieldId="38" dataDxfId="67"/>
    <tableColumn id="39" xr3:uid="{5E8F854A-A053-49BF-BEB6-B32C347C5C44}" uniqueName="39" name="Rt1" queryTableFieldId="39"/>
    <tableColumn id="40" xr3:uid="{7563932F-0443-4FB1-87C7-F31A52372162}" uniqueName="40" name="Rt1 Dose per Fraction" queryTableFieldId="40"/>
    <tableColumn id="41" xr3:uid="{79EF0FD6-C944-4C9C-9BF9-A99DA83DAF38}" uniqueName="41" name="Rt.1 Notes" queryTableFieldId="41" dataDxfId="66"/>
    <tableColumn id="42" xr3:uid="{A9C559A3-CCC6-44DC-B67D-A599A66B9904}" uniqueName="42" name="Rt2 Start Date" queryTableFieldId="42"/>
    <tableColumn id="43" xr3:uid="{E3C9DFED-7636-4A4C-A3E9-9639E27DBEB9}" uniqueName="43" name="Rt2 End Date" queryTableFieldId="43"/>
    <tableColumn id="44" xr3:uid="{57FF1440-B2D5-4CB2-8B26-0C1E876EBC8F}" uniqueName="44" name="Rt2" queryTableFieldId="44"/>
    <tableColumn id="45" xr3:uid="{78316E96-07F3-4056-BCFD-3F6E13B7838B}" uniqueName="45" name="Rt2 Dose per Fraction" queryTableFieldId="45"/>
    <tableColumn id="46" xr3:uid="{33C835DC-CB38-4806-B2E0-12759E42C1DA}" uniqueName="46" name="Rt.2 Notes" queryTableFieldId="46"/>
    <tableColumn id="47" xr3:uid="{CB6B0AE0-D207-4F72-9552-121D0437938A}" uniqueName="47" name="Rt3 Start Date" queryTableFieldId="47"/>
    <tableColumn id="48" xr3:uid="{DF7C4910-AB7C-427E-8760-AB3F81137550}" uniqueName="48" name="Rt3 End Date" queryTableFieldId="48"/>
    <tableColumn id="49" xr3:uid="{AFA065C2-6CB6-41FD-8868-14B76E984A1F}" uniqueName="49" name="Rt3" queryTableFieldId="49"/>
    <tableColumn id="50" xr3:uid="{FD885888-B8B8-4261-83B0-A0F6AF56CE5C}" uniqueName="50" name="Rt3 Dose per Fraction" queryTableFieldId="50"/>
    <tableColumn id="51" xr3:uid="{EA1A1B7B-3857-4826-AFFD-E752031814B2}" uniqueName="51" name="Rt.3 Notes" queryTableFieldId="51"/>
    <tableColumn id="52" xr3:uid="{D6374237-F1CF-46CD-9345-DA6F37967D5D}" uniqueName="52" name="Chemo1 Start Date" queryTableFieldId="52" dataDxfId="65"/>
    <tableColumn id="53" xr3:uid="{17C6D01D-F9A7-420A-A2CF-5C8B2ED8F86E}" uniqueName="53" name="Chemo1 End Date" queryTableFieldId="53" dataDxfId="64"/>
    <tableColumn id="54" xr3:uid="{30C07A14-8B1D-44C9-8A93-F7749564C5C8}" uniqueName="54" name="Chemo1 drug1" queryTableFieldId="54" dataDxfId="63"/>
    <tableColumn id="55" xr3:uid="{756C633C-B2CF-4F99-88E4-83C4D5B1E689}" uniqueName="55" name="Chemo1 drug2" queryTableFieldId="55" dataDxfId="62"/>
    <tableColumn id="56" xr3:uid="{2B25A149-F3EB-4AF9-8918-B48497AB7772}" uniqueName="56" name="Chemo1 drug3" queryTableFieldId="56" dataDxfId="61"/>
    <tableColumn id="57" xr3:uid="{B7E80238-4328-4D5A-850B-E558E93187BE}" uniqueName="57" name="Chemo2 Start Date" queryTableFieldId="57" dataDxfId="60"/>
    <tableColumn id="58" xr3:uid="{9994C44F-32B2-4940-9010-D792117021A3}" uniqueName="58" name="Chemo2 End Date" queryTableFieldId="58" dataDxfId="59"/>
    <tableColumn id="59" xr3:uid="{C44D851C-CDBB-4EC8-9117-E898F897EB88}" uniqueName="59" name="Chemo2 drug1" queryTableFieldId="59" dataDxfId="58"/>
    <tableColumn id="60" xr3:uid="{3048653E-234E-4A19-8E0C-52DEDD2CE996}" uniqueName="60" name="Chemo2 drug2" queryTableFieldId="60" dataDxfId="57"/>
    <tableColumn id="61" xr3:uid="{6F22394A-5D94-43F7-A10F-754409584E3D}" uniqueName="61" name="Chemo2 drug3" queryTableFieldId="61" dataDxfId="56"/>
    <tableColumn id="62" xr3:uid="{71C6D71F-EE28-4C32-BFAD-CF0A41D65DD2}" uniqueName="62" name="Chemo3 Start Date" queryTableFieldId="62"/>
    <tableColumn id="63" xr3:uid="{782C5B8D-437E-4804-BB2A-AABDBE89647E}" uniqueName="63" name="Chemo3 End Date" queryTableFieldId="63"/>
    <tableColumn id="64" xr3:uid="{8B7BA8CD-AF09-4A25-865A-3033A0027B43}" uniqueName="64" name="Chemo3 drug1" queryTableFieldId="64" dataDxfId="55"/>
    <tableColumn id="65" xr3:uid="{7D2002B0-65E9-4839-B8BC-AE232C471D17}" uniqueName="65" name="Chemo3 drug2" queryTableFieldId="65" dataDxfId="54"/>
    <tableColumn id="66" xr3:uid="{E7BF25FC-5429-4ABB-B251-F1384DEE9886}" uniqueName="66" name="Chemo3 drug3" queryTableFieldId="66"/>
    <tableColumn id="67" xr3:uid="{CF912A9D-5E72-43B2-82F4-B557E5EB9AF7}" uniqueName="67" name="Primary Diff" queryTableFieldId="67" dataDxfId="53"/>
    <tableColumn id="68" xr3:uid="{DA162BFC-ECB1-450C-A147-53D6B64A1C7C}" uniqueName="68" name="Primary Ivi" queryTableFieldId="68" dataDxfId="52"/>
    <tableColumn id="69" xr3:uid="{AE237D90-EAB8-4CE7-BC24-B59AB57A8E9F}" uniqueName="69" name="Primary Pni" queryTableFieldId="69" dataDxfId="51"/>
    <tableColumn id="70" xr3:uid="{208803AE-9CB3-43F3-8880-2E8B2A2C4AE3}" uniqueName="70" name="Primary Margins" queryTableFieldId="70" dataDxfId="50"/>
    <tableColumn id="71" xr3:uid="{F5939D12-CCBF-4969-9792-8A21DDE19511}" uniqueName="71" name="Ipsi Level1_+" queryTableFieldId="71"/>
    <tableColumn id="72" xr3:uid="{7D7D6CB4-1B95-4DB9-A831-9C30C454C39A}" uniqueName="72" name="Ipsi Level1 Total" queryTableFieldId="72"/>
    <tableColumn id="73" xr3:uid="{2D53F7DE-D507-49B3-B2CA-6E83153A2567}" uniqueName="73" name="Ipsi Level2_+" queryTableFieldId="73"/>
    <tableColumn id="74" xr3:uid="{500BD8FE-F071-4003-B44E-9C037CD68ADA}" uniqueName="74" name="Ipsi Level2 Total" queryTableFieldId="74"/>
    <tableColumn id="75" xr3:uid="{E888C6BE-1E4E-40B5-9A85-98E4F88A1E3C}" uniqueName="75" name="Ipsi Level3_+" queryTableFieldId="75"/>
    <tableColumn id="76" xr3:uid="{43CF43B0-5847-416F-80B2-3B6DF45882A1}" uniqueName="76" name="Ipsi Level3 Total" queryTableFieldId="76"/>
    <tableColumn id="77" xr3:uid="{D237E112-A593-49B2-99C6-CBDBAA005F66}" uniqueName="77" name="Ipsi Level4_+" queryTableFieldId="77"/>
    <tableColumn id="78" xr3:uid="{2C0FB40A-9884-4511-95D9-3E3DC75F792F}" uniqueName="78" name="Ipsi Level4 Total" queryTableFieldId="78"/>
    <tableColumn id="79" xr3:uid="{44C6BEF4-1446-48CB-B69B-A064DFCCF808}" uniqueName="79" name="Ipsi Level5_+" queryTableFieldId="79"/>
    <tableColumn id="80" xr3:uid="{E8632070-72B6-4C21-8C7E-B62E98FD565A}" uniqueName="80" name="Ipsi Level5 Total" queryTableFieldId="80"/>
    <tableColumn id="81" xr3:uid="{4E940793-0425-4700-B600-9B428D7637E5}" uniqueName="81" name="Ipsi Other_+" queryTableFieldId="81"/>
    <tableColumn id="82" xr3:uid="{12474E46-E34A-4EB5-9430-400DA69CE66F}" uniqueName="82" name="Ipsi Other Total" queryTableFieldId="82"/>
    <tableColumn id="83" xr3:uid="{B5E53EB2-E7A2-4A81-BEEA-E7D4470D4B9B}" uniqueName="83" name="Contra Level1_+" queryTableFieldId="83"/>
    <tableColumn id="84" xr3:uid="{F6184CC7-9CC6-41BA-A837-67E54E073CB5}" uniqueName="84" name="Contra Level1 Total" queryTableFieldId="84"/>
    <tableColumn id="85" xr3:uid="{D8E199E6-B207-4AB6-9916-6DB94CC61E65}" uniqueName="85" name="Contra Level2_+" queryTableFieldId="85"/>
    <tableColumn id="86" xr3:uid="{E64F7E77-3F63-4E9B-BF37-AA394E14B215}" uniqueName="86" name="Contra Level2 Total" queryTableFieldId="86"/>
    <tableColumn id="87" xr3:uid="{D5C0D871-CA2E-4CF5-BDC4-D7AAA1129529}" uniqueName="87" name="Contra Level3_+" queryTableFieldId="87"/>
    <tableColumn id="88" xr3:uid="{54D0A219-8ABD-4D17-99B7-02A14ADD4F42}" uniqueName="88" name="Contra Level3 Total" queryTableFieldId="88"/>
    <tableColumn id="89" xr3:uid="{1F97A31C-764D-4FCD-A19E-A8AEDB563E06}" uniqueName="89" name="Contra Level4_+" queryTableFieldId="89"/>
    <tableColumn id="90" xr3:uid="{76E17B66-029A-47DA-BA39-47451F858847}" uniqueName="90" name="Contra Level4 Total" queryTableFieldId="90"/>
    <tableColumn id="91" xr3:uid="{772A6C67-77EB-44B0-B84F-BFADC95DC3D1}" uniqueName="91" name="Contra Level5_+" queryTableFieldId="91"/>
    <tableColumn id="92" xr3:uid="{25221276-83F2-4B37-BE66-EC8D351B9143}" uniqueName="92" name="Contra Level5 Total" queryTableFieldId="92"/>
    <tableColumn id="93" xr3:uid="{945984B5-0BC8-49DB-B0D7-BA476D60445F}" uniqueName="93" name="Contra Other_+" queryTableFieldId="93"/>
    <tableColumn id="94" xr3:uid="{F95C5704-EB06-48FE-885E-A69A73080903}" uniqueName="94" name="Contra Other Total" queryTableFieldId="94"/>
    <tableColumn id="95" xr3:uid="{84960744-ABD1-439D-951F-865FF433A390}" uniqueName="95" name="Other Description" queryTableFieldId="95" dataDxfId="49"/>
    <tableColumn id="96" xr3:uid="{E50B43CA-C122-402A-B1EE-21CCA939A3D6}" uniqueName="96" name="Extracapsular Extension" queryTableFieldId="96" dataDxfId="48"/>
    <tableColumn id="97" xr3:uid="{5C9967C5-4781-48D0-AB34-A140E4CB1383}" uniqueName="97" name="Followup Date" queryTableFieldId="97" dataDxfId="47"/>
    <tableColumn id="98" xr3:uid="{8280EF3B-568B-4094-876D-207690DF157A}" uniqueName="98" name="Followup Status" queryTableFieldId="98" dataDxfId="46"/>
    <tableColumn id="99" xr3:uid="{ADF27A11-6B06-41AF-A834-C2B3FBC58F59}" uniqueName="99" name="Date of Death" queryTableFieldId="99" dataDxfId="45"/>
    <tableColumn id="100" xr3:uid="{D7D6BC49-FBF7-49D0-872C-FB37E99FE3FE}" uniqueName="100" name="Cause of Death" queryTableFieldId="100" dataDxfId="44"/>
    <tableColumn id="101" xr3:uid="{11941FCB-5645-4F18-99DD-70A430BCCC8F}" uniqueName="101" name="Post RT Treatment" queryTableFieldId="101" dataDxfId="43"/>
    <tableColumn id="102" xr3:uid="{9E00EE8A-EF79-4EEF-ADDA-A9BD1626C4B1}" uniqueName="102" name="Date of 2nd Primary" queryTableFieldId="102" dataDxfId="42"/>
    <tableColumn id="103" xr3:uid="{28950D68-43AE-4378-A312-7BF78377BFC2}" uniqueName="103" name="Date of Recurrence" queryTableFieldId="103" dataDxfId="41"/>
    <tableColumn id="104" xr3:uid="{356FDC7B-FD3D-47A9-94EF-87F278F3241E}" uniqueName="104" name="Location of First Recurrence" queryTableFieldId="104" dataDxfId="40"/>
    <tableColumn id="105" xr3:uid="{8F031D0E-493E-4244-AE90-67D860D5DACE}" uniqueName="105" name="Combined FollowUp/CoD" queryTableFieldId="105" dataDxfId="39"/>
    <tableColumn id="106" xr3:uid="{97195640-4F20-4B28-8364-FC1D502A1F88}" uniqueName="106" name="Ground Truth" queryTableFieldId="106" dataDxfId="38"/>
    <tableColumn id="111" xr3:uid="{A94586DC-3AB7-4D40-9178-B96B6B33043A}" uniqueName="111" name="Label" queryTableFieldId="111" dataDxfId="37">
      <calculatedColumnFormula>IF(Append1__2[[#This Row],[Ground Truth]]="Remission", 0,1)</calculatedColumnFormula>
    </tableColumn>
    <tableColumn id="112" xr3:uid="{03852305-611A-469D-AF2F-284A8C5C5151}" uniqueName="112" name="Date" queryTableFieldId="114" dataDxfId="36"/>
    <tableColumn id="114" xr3:uid="{C43B3C51-FF82-4FC8-A6C8-DF352196BB2B}" uniqueName="114" name="Start Date" queryTableFieldId="115" dataDxfId="35">
      <calculatedColumnFormula>_xlfn.XLOOKUP(Append1__2[[#This Row],[Research Id]],Masked_Images[Folder Path.7],Masked_Images[Merged])</calculatedColumnFormula>
    </tableColumn>
    <tableColumn id="115" xr3:uid="{17570C85-AF63-45E3-AD71-CD74AB56F640}" uniqueName="115" name="Delta" queryTableFieldId="116" dataDxfId="34">
      <calculatedColumnFormula>Append1__2[[#This Row],[Date]]-Append1__2[[#This Row],[Start Date]]</calculatedColumnFormula>
    </tableColumn>
    <tableColumn id="107" xr3:uid="{AFE9FF1D-8638-4668-923D-354D1F1607CD}" uniqueName="107" name="No. PET" queryTableFieldId="107"/>
    <tableColumn id="108" xr3:uid="{F59E2C38-C78A-4855-B8ED-042A0F147F4F}" uniqueName="108" name="No. CT" queryTableFieldId="108"/>
    <tableColumn id="109" xr3:uid="{B8671DD2-D6AB-4ACF-93C9-F04DBA874C0C}" uniqueName="109" name="AutoSeg" queryTableFieldId="109" dataDxfId="33"/>
    <tableColumn id="110" xr3:uid="{F6B0BED9-FD8A-4CB3-8450-9F3D84E233D8}" uniqueName="110" name="1st Timepoint" queryTableFieldId="110"/>
    <tableColumn id="113" xr3:uid="{1F71B748-09D8-4D4A-A09A-7A4EB806E504}" uniqueName="113" name="2nd Timepoint" queryTableFieldId="113"/>
    <tableColumn id="116" xr3:uid="{81E68476-3FF8-4033-8FD5-33AE4529B38A}" uniqueName="116" name="T1 SUV" queryTableFieldId="117"/>
    <tableColumn id="117" xr3:uid="{5AA18C16-F83B-4A5F-8863-828B70973033}" uniqueName="117" name="T2 SUV" queryTableFieldId="118"/>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091D244-2A0F-4985-9234-431131BC570C}" name="Masked_Images" displayName="Masked_Images" ref="A1:C74" tableType="queryTable" totalsRowShown="0">
  <autoFilter ref="A1:C74" xr:uid="{4445A50C-9BE1-4C6E-BC4B-DA9093074A5F}"/>
  <tableColumns count="3">
    <tableColumn id="1" xr3:uid="{E8BD6635-6D4D-4922-83D4-EC538CA8EE88}" uniqueName="1" name="Folder Path.7" queryTableFieldId="1" dataDxfId="32"/>
    <tableColumn id="2" xr3:uid="{89AF5F9F-0F72-43C3-B40A-BE45530E9267}" uniqueName="2" name="Folder Path.8" queryTableFieldId="2" dataDxfId="31"/>
    <tableColumn id="3" xr3:uid="{5055226F-968A-4BDA-B8B3-F8F584B1E6F5}" uniqueName="3" name="Merged" queryTableFieldId="3" dataDxfId="3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AE44AD-3DBB-484B-8069-701033F39D21}" name="Batch1" displayName="Batch1" ref="A2:DA158" totalsRowShown="0">
  <autoFilter ref="A2:DA158" xr:uid="{CF11B67D-073D-4BA7-A589-8232F8667C3C}"/>
  <sortState xmlns:xlrd2="http://schemas.microsoft.com/office/spreadsheetml/2017/richdata2" ref="A3:CZ158">
    <sortCondition ref="CS2:CS158"/>
  </sortState>
  <tableColumns count="105">
    <tableColumn id="1" xr3:uid="{1E939A52-EF9D-4183-AD2A-278037E9DA25}" name="Research Id"/>
    <tableColumn id="2" xr3:uid="{9FBE6E44-4C74-4E37-B433-46BB54958FEB}" name="DOB"/>
    <tableColumn id="3" xr3:uid="{4B07E18F-94F3-471A-8ED7-AB5EAB067724}" name="Gender"/>
    <tableColumn id="4" xr3:uid="{33AC3ADE-7462-4431-970C-E970E741CCF4}" name="Weight"/>
    <tableColumn id="5" xr3:uid="{4FA5E5B6-5980-4317-A2FA-4D5C6ACDBB2C}" name="Height"/>
    <tableColumn id="6" xr3:uid="{9C38BC7F-7602-40DC-9804-0772EDCB4B32}" name="Race"/>
    <tableColumn id="7" xr3:uid="{F60F203F-DA25-43FD-9176-DC1C46CB8C09}" name="Spanish Origin"/>
    <tableColumn id="8" xr3:uid="{3857A61A-2A14-4D09-AA78-61D2FFAC4492}" name="Diabetes"/>
    <tableColumn id="9" xr3:uid="{62D42C9E-296E-4684-9636-57B4625EEDC4}" name="Previous Radiation"/>
    <tableColumn id="10" xr3:uid="{3ED84759-529B-4930-B17E-A649CBC37243}" name="Prior Malignancies"/>
    <tableColumn id="11" xr3:uid="{7E0732D4-1351-4A87-973D-00EFC4564E69}" name="Drinker"/>
    <tableColumn id="12" xr3:uid="{0E5EF780-468C-473E-9CFA-A6DFE1631675}" name="Smoker"/>
    <tableColumn id="13" xr3:uid="{EAF279AA-7256-4820-B073-FFCAFBE53817}" name="Chewing Tobacco"/>
    <tableColumn id="14" xr3:uid="{8E42CE92-28CD-4FF4-A796-4FEDB163052C}" name="Final T"/>
    <tableColumn id="15" xr3:uid="{40F1E9B7-7BE4-43FE-8B2D-765C598F6881}" name="Final N"/>
    <tableColumn id="16" xr3:uid="{AE270B92-FA28-4ED7-BCB0-8342664D74E1}" name="Final M"/>
    <tableColumn id="17" xr3:uid="{3FEA6528-ABAC-4E56-A580-41694D366B6C}" name="Final Stage"/>
    <tableColumn id="18" xr3:uid="{7F98E82D-3164-40C8-8714-C6B30513A236}" name="Final Site"/>
    <tableColumn id="19" xr3:uid="{754E9FB3-5AD7-4A83-963A-3FED2AB59FC8}" name="Biopsy1 Date" dataDxfId="29"/>
    <tableColumn id="20" xr3:uid="{125EC987-7E38-4BAB-A652-0B61361A2068}" name="Biopsy1 Location"/>
    <tableColumn id="21" xr3:uid="{F2279326-99B7-4883-B09B-FE23756B739F}" name="Biopsy2 Date"/>
    <tableColumn id="22" xr3:uid="{0B3B6B4B-F6DA-4BD0-8D66-A96A01BE63EE}" name="Biopsy2 Location"/>
    <tableColumn id="23" xr3:uid="{2FBD15CA-1ECB-42DA-AE1E-2185DC515AFB}" name="Biopsy3 Date"/>
    <tableColumn id="24" xr3:uid="{03617DD9-29B0-414B-B621-712773A317F4}" name="Biopsy3 Location"/>
    <tableColumn id="25" xr3:uid="{F75F9ACA-9B69-4C74-9A6F-30CAF6BE0520}" name="Biopsy4 Date"/>
    <tableColumn id="26" xr3:uid="{9CE28E61-7657-4285-99CD-6EBC3D77B118}" name="Biopsy4 Location"/>
    <tableColumn id="99" xr3:uid="{5CAAE815-1EFB-43FA-B2FD-29A4CFB35516}" name="Biopsy5 Date"/>
    <tableColumn id="98" xr3:uid="{CFB78D66-1B85-4869-A8E4-E8E23833CB81}" name="Biopsy5 Location"/>
    <tableColumn id="27" xr3:uid="{6BAD0109-35F7-4E1F-893A-87A075626840}" name="Surgery1 Date"/>
    <tableColumn id="28" xr3:uid="{F10947F3-0537-4822-AC99-B48AB998FFDB}" name="Surgery1 Desc"/>
    <tableColumn id="29" xr3:uid="{0C173C04-6949-4797-BD32-0FEDA5C4DADD}" name="Surgery1 Primary Resected"/>
    <tableColumn id="30" xr3:uid="{E0970476-FCC8-47E0-BD52-B74AB82BDF67}" name="Surgery1 Node Dissection"/>
    <tableColumn id="31" xr3:uid="{E8EAA438-2183-490A-A616-A02F42C9AD9C}" name="Surgery2 Date"/>
    <tableColumn id="32" xr3:uid="{8FB5F249-FD54-4713-9BB4-B38FBD267F62}" name="Surgery2 Desc"/>
    <tableColumn id="33" xr3:uid="{E57B4F08-7291-4B99-9BE9-7FBAA79F0F2E}" name="Surgery2 Primary Resected"/>
    <tableColumn id="34" xr3:uid="{75E7824A-184E-4355-B793-97D0E3048409}" name="Surgery2 Node Dissection"/>
    <tableColumn id="35" xr3:uid="{8C733E5E-6BD5-4836-A8D8-50592CC21488}" name="Rt1 Start Date" dataDxfId="28"/>
    <tableColumn id="36" xr3:uid="{FDA9B71D-014F-42AC-ABD6-2EC8591539E1}" name="Rt1 End Date" dataDxfId="27"/>
    <tableColumn id="37" xr3:uid="{854189C8-BCE0-434E-BB02-6A02A625FFD1}" name="Rt1"/>
    <tableColumn id="38" xr3:uid="{C6ED7248-25EC-4A59-97A2-10FFB83DE6F5}" name="Rt1 Dose per Fraction"/>
    <tableColumn id="39" xr3:uid="{5CCDC39C-83AC-439C-A2D3-6AFF9E19B1BC}" name="Rt.1 Notes"/>
    <tableColumn id="40" xr3:uid="{66F68125-3769-41F4-9440-FDDBDA0F73C6}" name="Rt2 Start Date"/>
    <tableColumn id="41" xr3:uid="{753BB29B-2460-4DEC-8178-473C2FFDEAF6}" name="Rt2 End Date"/>
    <tableColumn id="42" xr3:uid="{90474722-7537-4440-8769-5D9B840F577B}" name="Rt2"/>
    <tableColumn id="43" xr3:uid="{3C10E9F3-D6F0-4910-A237-A0C8CBD4D36B}" name="Rt2 Dose per Fraction"/>
    <tableColumn id="44" xr3:uid="{E88600AD-9014-433B-AD11-8B36FA33C562}" name="Rt.2 Notes"/>
    <tableColumn id="45" xr3:uid="{1C25F3E2-EACC-49F2-A3D5-464A36CC069F}" name="Rt3 Start Date"/>
    <tableColumn id="46" xr3:uid="{EF8EB315-E8D3-4CB8-8DC0-F6BE1BCB7B1F}" name="Rt3 End Date"/>
    <tableColumn id="47" xr3:uid="{0C00ABFF-E9D0-43A2-9014-C6D737E3FDA9}" name="Rt3"/>
    <tableColumn id="48" xr3:uid="{9832E557-E270-4469-B203-2A51AC17FA0F}" name="Rt3 Dose per Fraction"/>
    <tableColumn id="49" xr3:uid="{97971344-58B1-4B54-9C74-25982F7D71F7}" name="Rt.3 Notes"/>
    <tableColumn id="50" xr3:uid="{FC340B6A-D4A7-48C6-A6FC-F79C4EE5AC9F}" name="Chemo1 Start Date" dataDxfId="26"/>
    <tableColumn id="51" xr3:uid="{30BDD371-5B01-4F42-8A4D-C8128DCAB30F}" name="Chemo1 End Date" dataDxfId="25"/>
    <tableColumn id="52" xr3:uid="{9EC9D296-AD10-4F5E-BF54-0D60ACA6ED2B}" name="Chemo1 drug1"/>
    <tableColumn id="53" xr3:uid="{48DC8784-B479-4C94-ACA3-CE0FF9939DBD}" name="Chemo1 drug2"/>
    <tableColumn id="54" xr3:uid="{D4E8D7CE-B96A-48A8-8701-4CF4B3113262}" name="Chemo1 drug3"/>
    <tableColumn id="55" xr3:uid="{08BC94A6-580A-4B02-98A7-1EA50BAABA5D}" name="Chemo2 Start Date"/>
    <tableColumn id="56" xr3:uid="{9760E7BA-C060-4C0E-90F4-53BC90E807BA}" name="Chemo2 End Date"/>
    <tableColumn id="57" xr3:uid="{EC33803C-6A94-48BC-B7D8-39C02D896F08}" name="Chemo2 drug1"/>
    <tableColumn id="58" xr3:uid="{5A4D8EE0-ECC3-4D00-880D-9CCB90E3CA4C}" name="Chemo2 drug2"/>
    <tableColumn id="59" xr3:uid="{2B582D94-7D6F-4C54-AFF6-3D8368A19948}" name="Chemo2 drug3"/>
    <tableColumn id="102" xr3:uid="{56DC65EA-EE93-4B35-8E95-B6D0AB3BF91F}" name="Chemo3 Start Date"/>
    <tableColumn id="103" xr3:uid="{20950AD1-4638-4698-A533-9E387FF4FFAC}" name="Chemo3 End Date"/>
    <tableColumn id="104" xr3:uid="{7BB9E1BE-6A91-4104-ABEF-E8914E76BF58}" name="Chemo3 drug1"/>
    <tableColumn id="101" xr3:uid="{500DC75D-5154-4C01-9CB2-0C9FF7BA591E}" name="Chemo3 drug2"/>
    <tableColumn id="100" xr3:uid="{D1D92E74-EFB5-4940-B362-7DB70C25072E}" name="Chemo3 drug3"/>
    <tableColumn id="60" xr3:uid="{345F5618-C727-4130-B289-08D90C8532EC}" name="Primary Diff"/>
    <tableColumn id="61" xr3:uid="{72E51677-1EAE-4220-972C-D659E72FFC8F}" name="Primary Ivi"/>
    <tableColumn id="62" xr3:uid="{EF1B09B3-7501-4E1C-888C-2D3DAB1BBC63}" name="Primary Pni"/>
    <tableColumn id="63" xr3:uid="{F5270ED7-75E3-4EC8-8F0B-DC34A767E97B}" name="Primary Margins"/>
    <tableColumn id="64" xr3:uid="{5F7B1D80-A836-4C40-B172-99CD5F180B1F}" name="Ipsi Level1_+"/>
    <tableColumn id="65" xr3:uid="{342EFC93-C5BB-4A79-A78F-1BD3C8E5F98A}" name="Ipsi Level1 Total"/>
    <tableColumn id="66" xr3:uid="{A7513A68-83BF-4338-BC39-762265816417}" name="Ipsi Level2_+"/>
    <tableColumn id="67" xr3:uid="{35C37803-79A3-4EF9-8B1E-65B580CA1A30}" name="Ipsi Level2 Total"/>
    <tableColumn id="68" xr3:uid="{FA9C97A1-F962-4F39-A816-11C1D8C32C54}" name="Ipsi Level3_+"/>
    <tableColumn id="69" xr3:uid="{E093F32B-89CF-492A-94FF-ED2B2AFA5392}" name="Ipsi Level3 Total"/>
    <tableColumn id="70" xr3:uid="{E490EE7D-5D96-44E5-8A69-EE33DD5A7056}" name="Ipsi Level4_+"/>
    <tableColumn id="71" xr3:uid="{06129E24-9DD9-4053-84E0-EDFBB7B3A5A3}" name="Ipsi Level4 Total"/>
    <tableColumn id="72" xr3:uid="{499AF39D-0EF9-45F2-B5B8-8A9475EF646F}" name="Ipsi Level5_+"/>
    <tableColumn id="73" xr3:uid="{8CDFD6B1-0B0B-4FB2-A94C-7C058A4A6F11}" name="Ipsi Level5 Total"/>
    <tableColumn id="74" xr3:uid="{B6BC94A6-4917-4712-9AD6-DFF32E95C3AA}" name="Ipsi Other_+"/>
    <tableColumn id="75" xr3:uid="{3DB30A52-573F-45F1-891E-31B65D1E91CC}" name="Ipsi Other Total"/>
    <tableColumn id="76" xr3:uid="{5BB43C3D-52BD-424C-B368-CC485D79B4BF}" name="Contra Level1_+"/>
    <tableColumn id="77" xr3:uid="{56F934F0-25C2-4BAF-BAA6-602ED15914F4}" name="Contra Level1 Total"/>
    <tableColumn id="78" xr3:uid="{203D97E3-1B91-4820-9C8E-7DDA3BDFD7AC}" name="Contra Level2_+"/>
    <tableColumn id="79" xr3:uid="{BD488506-97B8-49E6-BB78-D29DD15DF011}" name="Contra Level2 Total"/>
    <tableColumn id="80" xr3:uid="{C34293F9-A3BC-41CC-BFEC-2DDB4B927AA6}" name="Contra Level3_+"/>
    <tableColumn id="81" xr3:uid="{3D024318-3969-4BC5-8E0B-F0AC3A8DEB9B}" name="Contra Level3 Total"/>
    <tableColumn id="82" xr3:uid="{C629A325-B753-49E1-B86F-D227EF7F58F7}" name="Contra Level4_+"/>
    <tableColumn id="83" xr3:uid="{EFC4C255-A34A-4B8C-BC76-60BC9B0D33AD}" name="Contra Level4 Total"/>
    <tableColumn id="84" xr3:uid="{BD4E11EC-50AC-4F46-9C10-66CF11B50F24}" name="Contra Level5_+"/>
    <tableColumn id="85" xr3:uid="{28CEB545-4FD4-41EE-AA3E-5ACEDE3DF956}" name="Contra Level5 Total"/>
    <tableColumn id="86" xr3:uid="{1CAB2412-791A-4B88-ABFE-FA6E57EA7229}" name="Contra Other_+"/>
    <tableColumn id="87" xr3:uid="{AB094565-F525-4F54-9532-4CEE4E10BB03}" name="Contra Other Total"/>
    <tableColumn id="88" xr3:uid="{D574B201-72BA-435B-B52A-2010C195AE72}" name="Other Description"/>
    <tableColumn id="89" xr3:uid="{A4958B30-F9EF-48F9-8697-7FB1EF2C79B3}" name="Extracapsular Extension"/>
    <tableColumn id="90" xr3:uid="{B5294F78-D92A-4A50-99FB-F2864444C3A9}" name="Followup Date" dataDxfId="24"/>
    <tableColumn id="91" xr3:uid="{4FFF6FFA-299C-4518-A98C-4EEF7DAF243E}" name="Followup Status"/>
    <tableColumn id="92" xr3:uid="{8855A832-FE99-4B7E-9449-FFEA055EAD42}" name="Date of Death" dataDxfId="23"/>
    <tableColumn id="93" xr3:uid="{73654929-9FEA-479E-9685-3E2E56524451}" name="Cause of Death"/>
    <tableColumn id="94" xr3:uid="{CCF695DD-DB05-4532-B2CA-54FE753D44DF}" name="Post RT Treatment"/>
    <tableColumn id="95" xr3:uid="{9C928255-91A5-4619-A6E9-E19CB6FBDED9}" name="Date of 2nd Primary"/>
    <tableColumn id="96" xr3:uid="{A718D524-52B4-4B42-B695-A1A446FBC687}" name="Date of Recurrence"/>
    <tableColumn id="97" xr3:uid="{82C0D23C-EAFA-41EB-B2F2-7B3EB76D313F}" name="Location of First Recurrence"/>
    <tableColumn id="105" xr3:uid="{8B891A33-704E-4C9F-820E-BE01ED1953CA}" name="Ground Truth" dataDxfId="22">
      <calculatedColumnFormula>IF(ISBLANK(Batch1[[#This Row],[Followup Status]]),Batch1[[#This Row],[Cause of Death]],Batch1[[#This Row],[Followup Status]])</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32AC12-6234-4411-8CFB-46A7F22C0CB6}" name="Batch2" displayName="Batch2" ref="A2:DA124" totalsRowShown="0">
  <autoFilter ref="A2:DA124" xr:uid="{B1D0C498-9625-46BC-A362-CE1FF22D2A97}"/>
  <sortState xmlns:xlrd2="http://schemas.microsoft.com/office/spreadsheetml/2017/richdata2" ref="A3:CZ124">
    <sortCondition descending="1" ref="CS2:CS124"/>
  </sortState>
  <tableColumns count="105">
    <tableColumn id="1" xr3:uid="{DA3A1AFD-FB0B-4C11-8D4C-837F8EFA390C}" name="Research Id"/>
    <tableColumn id="2" xr3:uid="{AE7851AF-3279-4BEE-8D11-ABC01419C46C}" name="DOB"/>
    <tableColumn id="3" xr3:uid="{2B228EA5-7DF6-419C-BFD3-76449E408C8D}" name="Gender"/>
    <tableColumn id="4" xr3:uid="{FE69499C-F8DD-4EBB-A42F-7BDB1973A1F2}" name="Weight"/>
    <tableColumn id="5" xr3:uid="{D16EB3D6-3AC6-462D-A0BD-D9B27CC4FF4B}" name="Height"/>
    <tableColumn id="6" xr3:uid="{BD6CEDC0-F547-4129-B5CB-C76EEEC77E43}" name="Race"/>
    <tableColumn id="7" xr3:uid="{5E738E2B-1BEA-483D-A169-053141E1E82C}" name="Spanish Origin"/>
    <tableColumn id="8" xr3:uid="{57F054D0-2ED9-4B2D-B4DE-0440EBFEF897}" name="Diabetes"/>
    <tableColumn id="9" xr3:uid="{E1E874E3-4FBD-476A-91B0-2798EE15261E}" name="Previous Radiation"/>
    <tableColumn id="10" xr3:uid="{740FF154-7A71-42DC-AA45-E1C0EB975DB3}" name="Prior Malignancies"/>
    <tableColumn id="11" xr3:uid="{E0D141BC-839B-4BF3-A67D-08E7F26F3CF2}" name="Drinker"/>
    <tableColumn id="12" xr3:uid="{6F3D2E06-3283-4C14-9F16-B17E6FB81971}" name="Smoker"/>
    <tableColumn id="13" xr3:uid="{39C1304A-7A1E-4E57-9461-B396E23C43BF}" name="Chewing Tobacco"/>
    <tableColumn id="14" xr3:uid="{3BF772A9-B133-45A3-9036-7757E2BD6253}" name="Final T"/>
    <tableColumn id="15" xr3:uid="{0F5576AD-6B46-4885-B3C8-FEEA43F276EC}" name="Final N"/>
    <tableColumn id="16" xr3:uid="{B5020AC5-A03A-45BD-84B8-891E86E9E716}" name="Final M"/>
    <tableColumn id="17" xr3:uid="{8B9CD43E-9BAE-40E6-9513-7FED1EA875E9}" name="Final Stage"/>
    <tableColumn id="18" xr3:uid="{FAC526CC-1A21-45E1-AA5D-10A59EB2BC6F}" name="Final Site"/>
    <tableColumn id="19" xr3:uid="{C903C28D-C40D-4426-AE58-7766591E93EE}" name="Biopsy1 Date" dataDxfId="21"/>
    <tableColumn id="20" xr3:uid="{9CB30D3F-E67E-4C21-A25B-73DADD179059}" name="Biopsy1 Location"/>
    <tableColumn id="21" xr3:uid="{ACBB29AB-94F8-4233-884C-7613E5A702F1}" name="Biopsy2 Date"/>
    <tableColumn id="22" xr3:uid="{A7D68B00-E0DF-4A51-AC75-C360ED2A45C4}" name="Biopsy2 Location"/>
    <tableColumn id="23" xr3:uid="{09E8F0F8-0D89-4076-A29D-AF6D21F108C2}" name="Biopsy3 Date"/>
    <tableColumn id="24" xr3:uid="{A51887A5-3C41-4366-B67B-9E73C8A2B371}" name="Biopsy3 Location"/>
    <tableColumn id="25" xr3:uid="{9FF6A8C7-02E4-4AEE-A656-28CCF2EA37E6}" name="Biopsy4 Date"/>
    <tableColumn id="26" xr3:uid="{37A055ED-D722-451A-A516-60DD5E46FE8A}" name="Biopsy4 Location"/>
    <tableColumn id="27" xr3:uid="{2335DB3B-EE50-4024-94EF-A896CC0510E9}" name="Biopsy5 Date"/>
    <tableColumn id="28" xr3:uid="{895BCC2B-B7BD-41B5-93D2-45E67D99E730}" name="Biopsy5 Location"/>
    <tableColumn id="29" xr3:uid="{C280CA95-F14B-4FCD-AAD6-6DCCE88E636A}" name="Surgery1 Date" dataDxfId="20"/>
    <tableColumn id="30" xr3:uid="{BDA1BB64-E90C-47B7-A687-BF81AF345290}" name="Surgery1 Desc"/>
    <tableColumn id="31" xr3:uid="{9746ABE4-5AC6-4F5A-AFA7-5DA7A421B6AC}" name="Surgery1 Primary Resected"/>
    <tableColumn id="32" xr3:uid="{6506B824-CBED-455C-BC04-EBD06834DB35}" name="Surgery1 Node Dissection"/>
    <tableColumn id="33" xr3:uid="{934D2FFD-C8B7-45EB-98A6-F8BBA0578A9C}" name="Surgery2 Date"/>
    <tableColumn id="34" xr3:uid="{72839E9C-6CA0-4D58-A80F-EFD0180E4CDB}" name="Surgery2 Desc"/>
    <tableColumn id="35" xr3:uid="{015AC569-F776-4651-B38D-EBCCE4ED7AE1}" name="Surgery2 Primary Resected"/>
    <tableColumn id="36" xr3:uid="{5296E582-17B1-4CD4-9F50-719922362D1C}" name="Surgery2 Node Dissection"/>
    <tableColumn id="37" xr3:uid="{C0E33935-1FC1-4955-B323-ACF410A26C60}" name="Rt1 Start Date" dataDxfId="19"/>
    <tableColumn id="38" xr3:uid="{C269F547-BC54-402B-81F2-5AF5A18FEA91}" name="Rt1 End Date" dataDxfId="18"/>
    <tableColumn id="39" xr3:uid="{60FD250A-5B96-4848-9C34-4D0E1C923932}" name="Rt1"/>
    <tableColumn id="40" xr3:uid="{C3274AD9-68F5-47DF-8492-DB2293797BA9}" name="Rt1 Dose per Fraction"/>
    <tableColumn id="102" xr3:uid="{517AA51D-5220-42F5-AD7D-909C9A34FE10}" name="Rt.1 Notes"/>
    <tableColumn id="41" xr3:uid="{0AEDEC3D-5AAB-4417-95F9-264FE66357EB}" name="Rt2 Start Date"/>
    <tableColumn id="42" xr3:uid="{88BBD34E-A690-4536-B087-68C1D2387728}" name="Rt2 End Date"/>
    <tableColumn id="43" xr3:uid="{2DBCE764-0591-4274-9AF7-C899EF31E737}" name="Rt2"/>
    <tableColumn id="44" xr3:uid="{C180644C-35E1-4172-8C99-2D81F2FCB051}" name="Rt2 Dose per Fraction"/>
    <tableColumn id="103" xr3:uid="{826F0FD4-642B-43BA-AA13-7B9414B0D4A5}" name="Rt.2 Notes"/>
    <tableColumn id="45" xr3:uid="{6C3432E2-7A3F-4B34-B429-171DA02B706D}" name="Rt3 Start Date"/>
    <tableColumn id="46" xr3:uid="{E2A07E40-3938-4617-92E2-51D8D4AC0585}" name="Rt3 End Date"/>
    <tableColumn id="47" xr3:uid="{BE575236-5B77-4E26-BD7A-B6F3312F869F}" name="Rt3"/>
    <tableColumn id="48" xr3:uid="{28C4E3F6-5C9C-40E6-AF64-4C1AD08EE2D5}" name="Rt3 Dose per Fraction"/>
    <tableColumn id="104" xr3:uid="{B2A811B6-E8B8-4E31-9F73-642797BAE58C}" name="Rt.3 Notes"/>
    <tableColumn id="49" xr3:uid="{E5ACB28D-C831-4505-869B-80482ABF2DB5}" name="Chemo1 Start Date" dataDxfId="17"/>
    <tableColumn id="50" xr3:uid="{DA269D6E-9992-4835-8A3E-63304F32EDDF}" name="Chemo1 End Date" dataDxfId="16"/>
    <tableColumn id="51" xr3:uid="{77178BDB-9F2D-4FFC-A044-3270D1DF1ACE}" name="Chemo1 drug1"/>
    <tableColumn id="52" xr3:uid="{507D0C75-C433-437E-AFAD-97D22CD46D6E}" name="Chemo1 drug2"/>
    <tableColumn id="53" xr3:uid="{A85FA0E9-B8CE-4369-B3DD-6B40FE449A88}" name="Chemo1 drug3"/>
    <tableColumn id="54" xr3:uid="{62D9ED1C-3CC0-4E27-89AC-375A94CF3B79}" name="Chemo2 Start Date"/>
    <tableColumn id="55" xr3:uid="{81626B37-79B7-4BE0-BA3D-E365F1AC5751}" name="Chemo2 End Date"/>
    <tableColumn id="56" xr3:uid="{F5687D94-355D-40E0-87A2-2FADBAD56AF5}" name="Chemo2 drug1"/>
    <tableColumn id="57" xr3:uid="{48526AC4-5837-4A4C-A28C-C0C7507977AE}" name="Chemo2 drug2"/>
    <tableColumn id="58" xr3:uid="{5381F73D-16D5-4481-9FB6-DD5685546DAB}" name="Chemo2 drug3"/>
    <tableColumn id="59" xr3:uid="{D81B4F43-F736-486F-B5F3-0B1F6037631A}" name="Chemo3 Start Date"/>
    <tableColumn id="60" xr3:uid="{3767024E-0849-4FB5-BD50-251E9BB0953A}" name="Chemo3 End Date"/>
    <tableColumn id="61" xr3:uid="{1E03F00A-5B7C-491B-961D-374457D90110}" name="Chemo3 drug1"/>
    <tableColumn id="62" xr3:uid="{5B37887D-D1AC-4DF4-AC2B-936CE2AAAF60}" name="Chemo3 drug2"/>
    <tableColumn id="63" xr3:uid="{EEF80878-E982-453B-956F-C77EF42F13F5}" name="Chemo3 drug3"/>
    <tableColumn id="64" xr3:uid="{0C1272FF-789D-4865-B2BE-5993C73BE887}" name="Primary Diff"/>
    <tableColumn id="65" xr3:uid="{4529D76B-B86B-4740-AF6F-BF377BF73F4C}" name="Primary Ivi"/>
    <tableColumn id="66" xr3:uid="{0F4CFC82-2E0C-4B6B-98E6-8989868E2F24}" name="Primary Pni"/>
    <tableColumn id="67" xr3:uid="{F3A86D93-8193-4150-B537-458AF12E743B}" name="Primary Margins"/>
    <tableColumn id="68" xr3:uid="{ADF40325-D96F-4278-BBAE-29A8C279CE30}" name="Ipsi Level1_+"/>
    <tableColumn id="69" xr3:uid="{BE407961-7D97-44B7-A640-D93B98042D3A}" name="Ipsi Level1 Total"/>
    <tableColumn id="70" xr3:uid="{BD2D2826-FEF4-471E-A206-2C5FB76EE0E7}" name="Ipsi Level2_+"/>
    <tableColumn id="71" xr3:uid="{E70C154F-D5EA-4364-80BB-D0664B660FB2}" name="Ipsi Level2 Total"/>
    <tableColumn id="72" xr3:uid="{FF796080-A628-452C-9BAD-8158B891FD9D}" name="Ipsi Level3_+"/>
    <tableColumn id="73" xr3:uid="{E69B1F99-8A2F-4551-8A67-3CEE0B238FD2}" name="Ipsi Level3 Total"/>
    <tableColumn id="74" xr3:uid="{7F342DAF-51FD-4652-A5C3-B53E4216C53C}" name="Ipsi Level4_+"/>
    <tableColumn id="75" xr3:uid="{07095AAE-5B0F-45F4-89DC-0AC4D93F1F8B}" name="Ipsi Level4 Total"/>
    <tableColumn id="76" xr3:uid="{6C8249B6-05E8-4D61-957C-E82999D345BE}" name="Ipsi Level5_+"/>
    <tableColumn id="77" xr3:uid="{17811719-379A-4C4E-A7DF-2953A019DDA4}" name="Ipsi Level5 Total"/>
    <tableColumn id="78" xr3:uid="{5E7534D8-EE09-4251-B20E-B32FAB18ECAA}" name="Ipsi Other_+"/>
    <tableColumn id="79" xr3:uid="{AB5B1CEF-BBC6-407E-9C71-C7ECCF5E4D7D}" name="Ipsi Other Total"/>
    <tableColumn id="80" xr3:uid="{15C129F7-9C13-41D2-9677-9AA6733B7284}" name="Contra Level1_+"/>
    <tableColumn id="81" xr3:uid="{712DE83B-EF93-4B6A-B80F-9C277B6B8F5D}" name="Contra Level1 Total"/>
    <tableColumn id="82" xr3:uid="{3335BCAC-24E5-492B-AE77-871B50A745C8}" name="Contra Level2_+"/>
    <tableColumn id="83" xr3:uid="{887C6375-19F6-42BE-A588-0FF599C7E427}" name="Contra Level2 Total"/>
    <tableColumn id="84" xr3:uid="{654CA871-2A2F-440E-AC9F-D13CE35B7349}" name="Contra Level3_+"/>
    <tableColumn id="85" xr3:uid="{C60C03E7-ACA4-4428-A26B-5A74E4518F93}" name="Contra Level3 Total"/>
    <tableColumn id="86" xr3:uid="{CB1A9918-0EE1-45F4-B04B-BD1DA428745B}" name="Contra Level4_+"/>
    <tableColumn id="87" xr3:uid="{34092232-DE20-4161-8BC2-B481B9FEF95A}" name="Contra Level4 Total"/>
    <tableColumn id="88" xr3:uid="{B5A98538-A7A3-45EC-8C6D-B42166637D35}" name="Contra Level5_+"/>
    <tableColumn id="89" xr3:uid="{2CD17760-3E8B-4AB7-B55D-F240A3AACF30}" name="Contra Level5 Total"/>
    <tableColumn id="90" xr3:uid="{D3193132-0DD8-4BDA-B758-FCC043FD690A}" name="Contra Other_+"/>
    <tableColumn id="91" xr3:uid="{A0174F22-9961-4F33-8FA5-0E3310B56570}" name="Contra Other Total"/>
    <tableColumn id="92" xr3:uid="{8E331EC5-15A2-459E-A04F-57BF25DCF2EB}" name="Other Description"/>
    <tableColumn id="93" xr3:uid="{1504DFF5-E0BF-4801-98C1-6BB8DDD48F81}" name="Extracapsular Extension"/>
    <tableColumn id="94" xr3:uid="{D9BC35A8-FCBC-4C30-BF7F-AE9DA6F90A25}" name="Followup Date" dataDxfId="15"/>
    <tableColumn id="95" xr3:uid="{A7292377-C4EB-45D5-92E0-20EAF049F7FD}" name="Followup Status"/>
    <tableColumn id="96" xr3:uid="{B0C2B43E-2C63-46AD-AC0C-A0ED236CD07E}" name="Date of Death"/>
    <tableColumn id="97" xr3:uid="{5D559139-ED31-4ED1-8C02-CC71298CD56D}" name="Cause of Death"/>
    <tableColumn id="98" xr3:uid="{8E21248A-1462-4AD5-B827-C75FB15D8F3F}" name="Post RT Treatment"/>
    <tableColumn id="99" xr3:uid="{0C0E5B37-28CA-4EFA-89EF-29F467DE5220}" name="Date of 2nd Primary"/>
    <tableColumn id="100" xr3:uid="{5807BC3C-7978-45E4-AEA8-2AC66B6782DC}" name="Date of Recurrence"/>
    <tableColumn id="101" xr3:uid="{2E528570-2D18-43FD-B5B8-EB3836470F7D}" name="Location of First Recurrence"/>
    <tableColumn id="105" xr3:uid="{A4BED2EA-E86D-4B5E-97DC-91F8DFE7CDA0}" name="Ground Truth" dataDxfId="14" dataCellStyle="Normal">
      <calculatedColumnFormula>IF(ISBLANK(Batch2[[#This Row],[Followup Status]]),Batch2[[#This Row],[Cause of Death]],Batch2[[#This Row],[Followup Status]])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509B8-DDCB-430C-BC02-C74C4B0592CF}">
  <dimension ref="B2:J45"/>
  <sheetViews>
    <sheetView showGridLines="0" zoomScale="85" zoomScaleNormal="85" workbookViewId="0">
      <selection activeCell="E27" sqref="E27"/>
    </sheetView>
  </sheetViews>
  <sheetFormatPr defaultColWidth="8.85546875" defaultRowHeight="15" x14ac:dyDescent="0.25"/>
  <cols>
    <col min="2" max="2" width="20" bestFit="1" customWidth="1"/>
    <col min="3" max="3" width="16.28515625" bestFit="1" customWidth="1"/>
    <col min="4" max="4" width="4.28515625" bestFit="1" customWidth="1"/>
    <col min="5" max="5" width="20.42578125" customWidth="1"/>
    <col min="6" max="6" width="7" bestFit="1" customWidth="1"/>
    <col min="7" max="7" width="12.7109375" bestFit="1" customWidth="1"/>
    <col min="8" max="8" width="6.7109375" bestFit="1" customWidth="1"/>
    <col min="9" max="9" width="3.42578125" bestFit="1" customWidth="1"/>
    <col min="10" max="10" width="20" bestFit="1" customWidth="1"/>
    <col min="11" max="11" width="14.42578125" bestFit="1" customWidth="1"/>
    <col min="12" max="12" width="11.7109375" bestFit="1" customWidth="1"/>
    <col min="13" max="13" width="12.42578125" bestFit="1" customWidth="1"/>
    <col min="14" max="14" width="10.42578125" bestFit="1" customWidth="1"/>
    <col min="15" max="15" width="11.7109375" bestFit="1" customWidth="1"/>
    <col min="16" max="16" width="11.42578125" bestFit="1" customWidth="1"/>
    <col min="17" max="17" width="14.7109375" bestFit="1" customWidth="1"/>
    <col min="18" max="18" width="17.7109375" bestFit="1" customWidth="1"/>
    <col min="19" max="19" width="9.140625" bestFit="1" customWidth="1"/>
    <col min="20" max="20" width="14" bestFit="1" customWidth="1"/>
    <col min="21" max="21" width="18.42578125" bestFit="1" customWidth="1"/>
    <col min="22" max="22" width="13.7109375" bestFit="1" customWidth="1"/>
    <col min="23" max="23" width="11.42578125" bestFit="1" customWidth="1"/>
    <col min="24" max="24" width="6.28515625" bestFit="1" customWidth="1"/>
    <col min="25" max="25" width="17" bestFit="1" customWidth="1"/>
    <col min="26" max="26" width="6.140625" bestFit="1" customWidth="1"/>
    <col min="27" max="27" width="11.28515625" bestFit="1" customWidth="1"/>
    <col min="28" max="28" width="14.42578125" bestFit="1" customWidth="1"/>
    <col min="29" max="29" width="2.85546875" bestFit="1" customWidth="1"/>
    <col min="30" max="30" width="13.42578125" bestFit="1" customWidth="1"/>
    <col min="31" max="31" width="5.42578125" bestFit="1" customWidth="1"/>
    <col min="32" max="32" width="2.85546875" bestFit="1" customWidth="1"/>
    <col min="33" max="33" width="16.42578125" bestFit="1" customWidth="1"/>
    <col min="34" max="34" width="2.85546875" bestFit="1" customWidth="1"/>
    <col min="35" max="35" width="15.85546875" bestFit="1" customWidth="1"/>
    <col min="36" max="36" width="11" bestFit="1" customWidth="1"/>
    <col min="37" max="37" width="16.42578125" bestFit="1" customWidth="1"/>
    <col min="38" max="38" width="8" bestFit="1" customWidth="1"/>
    <col min="39" max="39" width="15.42578125" bestFit="1" customWidth="1"/>
    <col min="40" max="40" width="19.42578125" bestFit="1" customWidth="1"/>
    <col min="41" max="41" width="21.85546875" bestFit="1" customWidth="1"/>
    <col min="42" max="42" width="11.28515625" bestFit="1" customWidth="1"/>
  </cols>
  <sheetData>
    <row r="2" spans="2:3" ht="33.75" x14ac:dyDescent="0.5">
      <c r="B2" s="15" t="s">
        <v>0</v>
      </c>
    </row>
    <row r="4" spans="2:3" ht="26.25" x14ac:dyDescent="0.4">
      <c r="B4" s="14" t="s">
        <v>1</v>
      </c>
    </row>
    <row r="6" spans="2:3" x14ac:dyDescent="0.25">
      <c r="B6" s="9" t="s">
        <v>2</v>
      </c>
      <c r="C6" t="s">
        <v>3</v>
      </c>
    </row>
    <row r="7" spans="2:3" x14ac:dyDescent="0.25">
      <c r="B7" s="11" t="s">
        <v>4</v>
      </c>
      <c r="C7" s="8">
        <v>82</v>
      </c>
    </row>
    <row r="8" spans="2:3" x14ac:dyDescent="0.25">
      <c r="B8" s="10" t="s">
        <v>5</v>
      </c>
      <c r="C8" s="6">
        <v>55</v>
      </c>
    </row>
    <row r="9" spans="2:3" x14ac:dyDescent="0.25">
      <c r="B9" s="10" t="s">
        <v>6</v>
      </c>
      <c r="C9" s="6">
        <v>24</v>
      </c>
    </row>
    <row r="10" spans="2:3" x14ac:dyDescent="0.25">
      <c r="B10" s="10" t="s">
        <v>7</v>
      </c>
      <c r="C10" s="6">
        <v>21</v>
      </c>
    </row>
    <row r="11" spans="2:3" x14ac:dyDescent="0.25">
      <c r="B11" s="10" t="s">
        <v>8</v>
      </c>
      <c r="C11" s="6">
        <v>11</v>
      </c>
    </row>
    <row r="12" spans="2:3" x14ac:dyDescent="0.25">
      <c r="B12" s="10" t="s">
        <v>9</v>
      </c>
      <c r="C12" s="6">
        <v>11</v>
      </c>
    </row>
    <row r="13" spans="2:3" x14ac:dyDescent="0.25">
      <c r="B13" s="10" t="s">
        <v>10</v>
      </c>
      <c r="C13" s="6">
        <v>9</v>
      </c>
    </row>
    <row r="14" spans="2:3" x14ac:dyDescent="0.25">
      <c r="B14" s="10" t="s">
        <v>11</v>
      </c>
      <c r="C14" s="6">
        <v>9</v>
      </c>
    </row>
    <row r="15" spans="2:3" x14ac:dyDescent="0.25">
      <c r="B15" s="10" t="s">
        <v>12</v>
      </c>
      <c r="C15" s="6">
        <v>8</v>
      </c>
    </row>
    <row r="16" spans="2:3" x14ac:dyDescent="0.25">
      <c r="B16" s="10" t="s">
        <v>13</v>
      </c>
      <c r="C16" s="6">
        <v>8</v>
      </c>
    </row>
    <row r="17" spans="2:3" x14ac:dyDescent="0.25">
      <c r="B17" s="10" t="s">
        <v>14</v>
      </c>
      <c r="C17" s="6">
        <v>8</v>
      </c>
    </row>
    <row r="18" spans="2:3" x14ac:dyDescent="0.25">
      <c r="B18" s="10" t="s">
        <v>15</v>
      </c>
      <c r="C18" s="6">
        <v>8</v>
      </c>
    </row>
    <row r="19" spans="2:3" x14ac:dyDescent="0.25">
      <c r="B19" s="10" t="s">
        <v>16</v>
      </c>
      <c r="C19" s="6">
        <v>5</v>
      </c>
    </row>
    <row r="20" spans="2:3" x14ac:dyDescent="0.25">
      <c r="B20" s="10" t="s">
        <v>17</v>
      </c>
      <c r="C20" s="6">
        <v>5</v>
      </c>
    </row>
    <row r="21" spans="2:3" x14ac:dyDescent="0.25">
      <c r="B21" s="10" t="s">
        <v>18</v>
      </c>
      <c r="C21" s="6">
        <v>2</v>
      </c>
    </row>
    <row r="22" spans="2:3" x14ac:dyDescent="0.25">
      <c r="B22" s="10" t="s">
        <v>19</v>
      </c>
      <c r="C22" s="6">
        <v>2</v>
      </c>
    </row>
    <row r="23" spans="2:3" x14ac:dyDescent="0.25">
      <c r="B23" s="10" t="s">
        <v>20</v>
      </c>
      <c r="C23" s="6">
        <v>2</v>
      </c>
    </row>
    <row r="24" spans="2:3" x14ac:dyDescent="0.25">
      <c r="B24" s="10" t="s">
        <v>21</v>
      </c>
      <c r="C24" s="6">
        <v>2</v>
      </c>
    </row>
    <row r="25" spans="2:3" x14ac:dyDescent="0.25">
      <c r="B25" s="10" t="s">
        <v>22</v>
      </c>
      <c r="C25" s="6">
        <v>1</v>
      </c>
    </row>
    <row r="26" spans="2:3" x14ac:dyDescent="0.25">
      <c r="B26" s="10" t="s">
        <v>23</v>
      </c>
      <c r="C26" s="6">
        <v>1</v>
      </c>
    </row>
    <row r="27" spans="2:3" x14ac:dyDescent="0.25">
      <c r="B27" s="10" t="s">
        <v>24</v>
      </c>
      <c r="C27" s="6">
        <v>1</v>
      </c>
    </row>
    <row r="28" spans="2:3" x14ac:dyDescent="0.25">
      <c r="B28" s="10" t="s">
        <v>25</v>
      </c>
      <c r="C28" s="6">
        <v>1</v>
      </c>
    </row>
    <row r="29" spans="2:3" x14ac:dyDescent="0.25">
      <c r="B29" s="10" t="s">
        <v>26</v>
      </c>
      <c r="C29" s="6">
        <v>1</v>
      </c>
    </row>
    <row r="30" spans="2:3" x14ac:dyDescent="0.25">
      <c r="B30" s="10" t="s">
        <v>27</v>
      </c>
      <c r="C30" s="6">
        <v>1</v>
      </c>
    </row>
    <row r="31" spans="2:3" x14ac:dyDescent="0.25">
      <c r="B31" s="10" t="s">
        <v>28</v>
      </c>
      <c r="C31" s="6">
        <v>278</v>
      </c>
    </row>
    <row r="39" spans="9:10" x14ac:dyDescent="0.25">
      <c r="I39" s="9" t="s">
        <v>29</v>
      </c>
      <c r="J39" t="s" vm="1">
        <v>30</v>
      </c>
    </row>
    <row r="41" spans="9:10" x14ac:dyDescent="0.25">
      <c r="I41" s="9" t="s">
        <v>2</v>
      </c>
      <c r="J41" t="s">
        <v>3</v>
      </c>
    </row>
    <row r="42" spans="9:10" x14ac:dyDescent="0.25">
      <c r="I42" s="10" t="s">
        <v>31</v>
      </c>
      <c r="J42" s="6">
        <v>65</v>
      </c>
    </row>
    <row r="43" spans="9:10" x14ac:dyDescent="0.25">
      <c r="I43" s="10" t="s">
        <v>32</v>
      </c>
      <c r="J43" s="6">
        <v>195</v>
      </c>
    </row>
    <row r="44" spans="9:10" x14ac:dyDescent="0.25">
      <c r="I44" s="10" t="s">
        <v>33</v>
      </c>
      <c r="J44" s="6">
        <v>18</v>
      </c>
    </row>
    <row r="45" spans="9:10" x14ac:dyDescent="0.25">
      <c r="I45" s="10" t="s">
        <v>28</v>
      </c>
      <c r="J45" s="6">
        <v>278</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A4ED7-B434-4143-9725-911A037B276F}">
  <dimension ref="A1:B3"/>
  <sheetViews>
    <sheetView workbookViewId="0"/>
  </sheetViews>
  <sheetFormatPr defaultColWidth="8.85546875" defaultRowHeight="15" x14ac:dyDescent="0.25"/>
  <sheetData>
    <row r="1" spans="1:2" x14ac:dyDescent="0.25">
      <c r="A1">
        <f>IF(AND('Tonsil Cases'!DK2&gt;=0,'Tonsil Cases'!DK2&lt;=1),'Tonsil Cases'!DK2,IF('Tonsil Cases'!DK2&gt;1,1,0))</f>
        <v>0.98666666666666669</v>
      </c>
      <c r="B1">
        <f>1-Kutools_Chart!A1</f>
        <v>1.3333333333333308E-2</v>
      </c>
    </row>
    <row r="3" spans="1:2" x14ac:dyDescent="0.25">
      <c r="A3">
        <f>IF(AND('Tonsil Cases'!DL2&gt;=0,'Tonsil Cases'!DL2&lt;=1),'Tonsil Cases'!DL2,IF('Tonsil Cases'!DL2&gt;1,1,0))</f>
        <v>0.69333333333333336</v>
      </c>
      <c r="B3">
        <f>1-Kutools_Chart!A3</f>
        <v>0.30666666666666664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F02BB-E53A-4FC1-A0F2-E475D73C3CC4}">
  <dimension ref="B6:C12"/>
  <sheetViews>
    <sheetView workbookViewId="0">
      <selection activeCell="F38" sqref="F38"/>
    </sheetView>
  </sheetViews>
  <sheetFormatPr defaultColWidth="8.85546875" defaultRowHeight="15" x14ac:dyDescent="0.25"/>
  <cols>
    <col min="2" max="2" width="14.7109375" bestFit="1" customWidth="1"/>
    <col min="3" max="3" width="11.42578125" bestFit="1" customWidth="1"/>
  </cols>
  <sheetData>
    <row r="6" spans="2:3" x14ac:dyDescent="0.25">
      <c r="B6" t="s">
        <v>34</v>
      </c>
      <c r="C6" t="s">
        <v>35</v>
      </c>
    </row>
    <row r="7" spans="2:3" x14ac:dyDescent="0.25">
      <c r="B7" s="10" t="s">
        <v>36</v>
      </c>
      <c r="C7" s="10" t="s">
        <v>31</v>
      </c>
    </row>
    <row r="8" spans="2:3" x14ac:dyDescent="0.25">
      <c r="B8" s="10" t="s">
        <v>37</v>
      </c>
      <c r="C8" s="10" t="s">
        <v>31</v>
      </c>
    </row>
    <row r="9" spans="2:3" x14ac:dyDescent="0.25">
      <c r="B9" s="10" t="s">
        <v>38</v>
      </c>
      <c r="C9" s="10" t="s">
        <v>31</v>
      </c>
    </row>
    <row r="10" spans="2:3" x14ac:dyDescent="0.25">
      <c r="B10" s="10" t="s">
        <v>39</v>
      </c>
      <c r="C10" s="10" t="s">
        <v>32</v>
      </c>
    </row>
    <row r="11" spans="2:3" x14ac:dyDescent="0.25">
      <c r="B11" s="10" t="s">
        <v>33</v>
      </c>
      <c r="C11" s="10" t="s">
        <v>33</v>
      </c>
    </row>
    <row r="12" spans="2:3" x14ac:dyDescent="0.25">
      <c r="B12" s="10" t="s">
        <v>40</v>
      </c>
      <c r="C12" s="10" t="s">
        <v>33</v>
      </c>
    </row>
  </sheetData>
  <phoneticPr fontId="19"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666C2-3761-4BDD-B27D-B447B2FC778E}">
  <dimension ref="A1:DB279"/>
  <sheetViews>
    <sheetView workbookViewId="0">
      <selection activeCell="DG138" sqref="DG138"/>
    </sheetView>
  </sheetViews>
  <sheetFormatPr defaultColWidth="8.85546875" defaultRowHeight="15" outlineLevelCol="1" x14ac:dyDescent="0.25"/>
  <cols>
    <col min="1" max="1" width="22.42578125" bestFit="1" customWidth="1"/>
    <col min="2" max="2" width="7.140625" bestFit="1" customWidth="1"/>
    <col min="3" max="3" width="10" bestFit="1" customWidth="1"/>
    <col min="4" max="4" width="9.85546875" bestFit="1" customWidth="1"/>
    <col min="6" max="6" width="15.85546875" bestFit="1" customWidth="1"/>
    <col min="7" max="7" width="16.140625" bestFit="1" customWidth="1"/>
    <col min="8" max="8" width="22.28515625" bestFit="1" customWidth="1"/>
    <col min="9" max="9" width="20.140625" bestFit="1" customWidth="1"/>
    <col min="10" max="10" width="20" bestFit="1" customWidth="1"/>
    <col min="11" max="11" width="10.28515625" bestFit="1" customWidth="1"/>
    <col min="12" max="12" width="10" bestFit="1" customWidth="1"/>
    <col min="13" max="13" width="18.7109375" bestFit="1" customWidth="1"/>
    <col min="14" max="14" width="9" bestFit="1" customWidth="1"/>
    <col min="15" max="15" width="9.42578125" bestFit="1" customWidth="1"/>
    <col min="16" max="16" width="9.85546875" bestFit="1" customWidth="1"/>
    <col min="17" max="17" width="12.85546875" bestFit="1" customWidth="1"/>
    <col min="18" max="18" width="20" bestFit="1" customWidth="1"/>
    <col min="19" max="19" width="15.85546875" hidden="1" customWidth="1" outlineLevel="1"/>
    <col min="20" max="20" width="81.140625" hidden="1" customWidth="1" outlineLevel="1"/>
    <col min="21" max="21" width="15.85546875" hidden="1" customWidth="1" outlineLevel="1"/>
    <col min="22" max="22" width="35.7109375" hidden="1" customWidth="1" outlineLevel="1"/>
    <col min="23" max="23" width="15.85546875" hidden="1" customWidth="1" outlineLevel="1"/>
    <col min="24" max="24" width="34.140625" hidden="1" customWidth="1" outlineLevel="1"/>
    <col min="25" max="25" width="14.7109375" hidden="1" customWidth="1" outlineLevel="1"/>
    <col min="26" max="26" width="22.28515625" hidden="1" customWidth="1" outlineLevel="1"/>
    <col min="27" max="27" width="14.7109375" hidden="1" customWidth="1" outlineLevel="1"/>
    <col min="28" max="28" width="18.42578125" hidden="1" customWidth="1" outlineLevel="1"/>
    <col min="29" max="29" width="15.85546875" hidden="1" customWidth="1" outlineLevel="1"/>
    <col min="30" max="30" width="81.140625" hidden="1" customWidth="1" outlineLevel="1"/>
    <col min="31" max="31" width="27.28515625" hidden="1" customWidth="1" outlineLevel="1"/>
    <col min="32" max="32" width="26.28515625" hidden="1" customWidth="1" outlineLevel="1"/>
    <col min="33" max="33" width="15.85546875" hidden="1" customWidth="1" outlineLevel="1"/>
    <col min="34" max="34" width="27.85546875" hidden="1" customWidth="1" outlineLevel="1"/>
    <col min="35" max="35" width="27.28515625" hidden="1" customWidth="1" outlineLevel="1"/>
    <col min="36" max="36" width="26.28515625" hidden="1" customWidth="1" outlineLevel="1"/>
    <col min="37" max="38" width="15.85546875" hidden="1" customWidth="1" outlineLevel="1"/>
    <col min="39" max="39" width="6.140625" hidden="1" customWidth="1" outlineLevel="1"/>
    <col min="40" max="40" width="22.28515625" hidden="1" customWidth="1" outlineLevel="1"/>
    <col min="41" max="41" width="81.140625" hidden="1" customWidth="1" outlineLevel="1"/>
    <col min="42" max="42" width="15.42578125" hidden="1" customWidth="1" outlineLevel="1"/>
    <col min="43" max="43" width="14.42578125" hidden="1" customWidth="1" outlineLevel="1"/>
    <col min="44" max="44" width="6.140625" hidden="1" customWidth="1" outlineLevel="1"/>
    <col min="45" max="45" width="22.28515625" hidden="1" customWidth="1" outlineLevel="1"/>
    <col min="46" max="46" width="12.42578125" hidden="1" customWidth="1" outlineLevel="1"/>
    <col min="47" max="47" width="15.42578125" hidden="1" customWidth="1" outlineLevel="1"/>
    <col min="48" max="48" width="14.42578125" hidden="1" customWidth="1" outlineLevel="1"/>
    <col min="49" max="49" width="6.140625" hidden="1" customWidth="1" outlineLevel="1"/>
    <col min="50" max="50" width="22.28515625" hidden="1" customWidth="1" outlineLevel="1"/>
    <col min="51" max="51" width="12.42578125" hidden="1" customWidth="1" outlineLevel="1"/>
    <col min="52" max="52" width="20" hidden="1" customWidth="1" outlineLevel="1"/>
    <col min="53" max="53" width="19" hidden="1" customWidth="1" outlineLevel="1"/>
    <col min="54" max="54" width="18" hidden="1" customWidth="1" outlineLevel="1"/>
    <col min="55" max="56" width="16.140625" hidden="1" customWidth="1" outlineLevel="1"/>
    <col min="57" max="57" width="20" hidden="1" customWidth="1" outlineLevel="1"/>
    <col min="58" max="58" width="19" hidden="1" customWidth="1" outlineLevel="1"/>
    <col min="59" max="61" width="16.140625" hidden="1" customWidth="1" outlineLevel="1"/>
    <col min="62" max="62" width="20" hidden="1" customWidth="1" outlineLevel="1"/>
    <col min="63" max="63" width="19" hidden="1" customWidth="1" outlineLevel="1"/>
    <col min="64" max="67" width="16.140625" hidden="1" customWidth="1" outlineLevel="1"/>
    <col min="68" max="68" width="12.7109375" hidden="1" customWidth="1" outlineLevel="1"/>
    <col min="69" max="69" width="13.42578125" hidden="1" customWidth="1" outlineLevel="1"/>
    <col min="70" max="70" width="17.85546875" hidden="1" customWidth="1" outlineLevel="1"/>
    <col min="71" max="71" width="14.42578125" hidden="1" customWidth="1" outlineLevel="1"/>
    <col min="72" max="72" width="17.42578125" hidden="1" customWidth="1" outlineLevel="1"/>
    <col min="73" max="73" width="14.42578125" hidden="1" customWidth="1" outlineLevel="1"/>
    <col min="74" max="74" width="17.42578125" hidden="1" customWidth="1" outlineLevel="1"/>
    <col min="75" max="75" width="14.42578125" hidden="1" customWidth="1" outlineLevel="1"/>
    <col min="76" max="76" width="17.42578125" hidden="1" customWidth="1" outlineLevel="1"/>
    <col min="77" max="77" width="14.42578125" hidden="1" customWidth="1" outlineLevel="1"/>
    <col min="78" max="78" width="17.42578125" hidden="1" customWidth="1" outlineLevel="1"/>
    <col min="79" max="79" width="14.42578125" hidden="1" customWidth="1" outlineLevel="1"/>
    <col min="80" max="80" width="17.42578125" hidden="1" customWidth="1" outlineLevel="1"/>
    <col min="81" max="81" width="14" hidden="1" customWidth="1" outlineLevel="1"/>
    <col min="82" max="82" width="17" hidden="1" customWidth="1" outlineLevel="1"/>
    <col min="83" max="83" width="17.42578125" hidden="1" customWidth="1" outlineLevel="1"/>
    <col min="84" max="84" width="20.42578125" hidden="1" customWidth="1" outlineLevel="1"/>
    <col min="85" max="85" width="17.42578125" hidden="1" customWidth="1" outlineLevel="1"/>
    <col min="86" max="86" width="20.42578125" hidden="1" customWidth="1" outlineLevel="1"/>
    <col min="87" max="87" width="17.42578125" hidden="1" customWidth="1" outlineLevel="1"/>
    <col min="88" max="88" width="20.42578125" hidden="1" customWidth="1" outlineLevel="1"/>
    <col min="89" max="89" width="17.42578125" hidden="1" customWidth="1" outlineLevel="1"/>
    <col min="90" max="90" width="20.42578125" hidden="1" customWidth="1" outlineLevel="1"/>
    <col min="91" max="91" width="17.42578125" hidden="1" customWidth="1" outlineLevel="1"/>
    <col min="92" max="92" width="20.42578125" hidden="1" customWidth="1" outlineLevel="1"/>
    <col min="93" max="93" width="16.85546875" hidden="1" customWidth="1" outlineLevel="1"/>
    <col min="94" max="94" width="19.85546875" hidden="1" customWidth="1" outlineLevel="1"/>
    <col min="95" max="95" width="81.140625" hidden="1" customWidth="1" outlineLevel="1"/>
    <col min="96" max="96" width="24.42578125" hidden="1" customWidth="1" outlineLevel="1"/>
    <col min="97" max="97" width="16.28515625" hidden="1" customWidth="1" outlineLevel="1"/>
    <col min="98" max="98" width="17.42578125" hidden="1" customWidth="1" outlineLevel="1"/>
    <col min="99" max="99" width="15.85546875" hidden="1" customWidth="1" outlineLevel="1"/>
    <col min="100" max="100" width="16.7109375" hidden="1" customWidth="1" outlineLevel="1"/>
    <col min="101" max="101" width="19.7109375" hidden="1" customWidth="1" outlineLevel="1"/>
    <col min="102" max="102" width="21" hidden="1" customWidth="1" outlineLevel="1"/>
    <col min="103" max="103" width="20.42578125" hidden="1" customWidth="1" outlineLevel="1"/>
    <col min="104" max="104" width="28.28515625" hidden="1" customWidth="1" outlineLevel="1"/>
    <col min="105" max="105" width="15.140625" bestFit="1" customWidth="1" collapsed="1"/>
    <col min="106" max="106" width="16.28515625" bestFit="1" customWidth="1"/>
  </cols>
  <sheetData>
    <row r="1" spans="1:106" x14ac:dyDescent="0.25">
      <c r="A1" t="s">
        <v>41</v>
      </c>
      <c r="B1" t="s">
        <v>42</v>
      </c>
      <c r="C1" t="s">
        <v>43</v>
      </c>
      <c r="D1" t="s">
        <v>44</v>
      </c>
      <c r="E1" t="s">
        <v>45</v>
      </c>
      <c r="F1" t="s">
        <v>46</v>
      </c>
      <c r="G1" t="s">
        <v>47</v>
      </c>
      <c r="H1" t="s">
        <v>48</v>
      </c>
      <c r="I1" t="s">
        <v>49</v>
      </c>
      <c r="J1" t="s">
        <v>50</v>
      </c>
      <c r="K1" t="s">
        <v>51</v>
      </c>
      <c r="L1" t="s">
        <v>52</v>
      </c>
      <c r="M1" t="s">
        <v>53</v>
      </c>
      <c r="N1" t="s">
        <v>54</v>
      </c>
      <c r="O1" t="s">
        <v>55</v>
      </c>
      <c r="P1" t="s">
        <v>56</v>
      </c>
      <c r="Q1" t="s">
        <v>57</v>
      </c>
      <c r="R1" t="s">
        <v>29</v>
      </c>
      <c r="S1" t="s">
        <v>58</v>
      </c>
      <c r="T1" t="s">
        <v>59</v>
      </c>
      <c r="U1" t="s">
        <v>60</v>
      </c>
      <c r="V1" t="s">
        <v>61</v>
      </c>
      <c r="W1" t="s">
        <v>62</v>
      </c>
      <c r="X1" t="s">
        <v>63</v>
      </c>
      <c r="Y1" t="s">
        <v>64</v>
      </c>
      <c r="Z1" t="s">
        <v>65</v>
      </c>
      <c r="AA1" t="s">
        <v>66</v>
      </c>
      <c r="AB1" t="s">
        <v>67</v>
      </c>
      <c r="AC1" t="s">
        <v>68</v>
      </c>
      <c r="AD1" t="s">
        <v>69</v>
      </c>
      <c r="AE1" t="s">
        <v>70</v>
      </c>
      <c r="AF1" t="s">
        <v>71</v>
      </c>
      <c r="AG1" t="s">
        <v>72</v>
      </c>
      <c r="AH1" t="s">
        <v>73</v>
      </c>
      <c r="AI1" t="s">
        <v>74</v>
      </c>
      <c r="AJ1" t="s">
        <v>75</v>
      </c>
      <c r="AK1" t="s">
        <v>76</v>
      </c>
      <c r="AL1" t="s">
        <v>77</v>
      </c>
      <c r="AM1" t="s">
        <v>78</v>
      </c>
      <c r="AN1" t="s">
        <v>79</v>
      </c>
      <c r="AO1" t="s">
        <v>80</v>
      </c>
      <c r="AP1" t="s">
        <v>81</v>
      </c>
      <c r="AQ1" t="s">
        <v>82</v>
      </c>
      <c r="AR1" t="s">
        <v>83</v>
      </c>
      <c r="AS1" t="s">
        <v>84</v>
      </c>
      <c r="AT1" t="s">
        <v>85</v>
      </c>
      <c r="AU1" t="s">
        <v>86</v>
      </c>
      <c r="AV1" t="s">
        <v>87</v>
      </c>
      <c r="AW1" t="s">
        <v>88</v>
      </c>
      <c r="AX1" t="s">
        <v>89</v>
      </c>
      <c r="AY1" t="s">
        <v>90</v>
      </c>
      <c r="AZ1" t="s">
        <v>91</v>
      </c>
      <c r="BA1" t="s">
        <v>92</v>
      </c>
      <c r="BB1" t="s">
        <v>93</v>
      </c>
      <c r="BC1" t="s">
        <v>94</v>
      </c>
      <c r="BD1" t="s">
        <v>95</v>
      </c>
      <c r="BE1" t="s">
        <v>96</v>
      </c>
      <c r="BF1" t="s">
        <v>97</v>
      </c>
      <c r="BG1" t="s">
        <v>98</v>
      </c>
      <c r="BH1" t="s">
        <v>99</v>
      </c>
      <c r="BI1" t="s">
        <v>100</v>
      </c>
      <c r="BJ1" t="s">
        <v>101</v>
      </c>
      <c r="BK1" t="s">
        <v>102</v>
      </c>
      <c r="BL1" t="s">
        <v>103</v>
      </c>
      <c r="BM1" t="s">
        <v>104</v>
      </c>
      <c r="BN1" t="s">
        <v>105</v>
      </c>
      <c r="BO1" t="s">
        <v>106</v>
      </c>
      <c r="BP1" t="s">
        <v>107</v>
      </c>
      <c r="BQ1" t="s">
        <v>108</v>
      </c>
      <c r="BR1" t="s">
        <v>109</v>
      </c>
      <c r="BS1" t="s">
        <v>110</v>
      </c>
      <c r="BT1" t="s">
        <v>111</v>
      </c>
      <c r="BU1" t="s">
        <v>112</v>
      </c>
      <c r="BV1" t="s">
        <v>113</v>
      </c>
      <c r="BW1" t="s">
        <v>114</v>
      </c>
      <c r="BX1" t="s">
        <v>115</v>
      </c>
      <c r="BY1" t="s">
        <v>116</v>
      </c>
      <c r="BZ1" t="s">
        <v>117</v>
      </c>
      <c r="CA1" t="s">
        <v>118</v>
      </c>
      <c r="CB1" t="s">
        <v>119</v>
      </c>
      <c r="CC1" t="s">
        <v>120</v>
      </c>
      <c r="CD1" t="s">
        <v>121</v>
      </c>
      <c r="CE1" t="s">
        <v>122</v>
      </c>
      <c r="CF1" t="s">
        <v>123</v>
      </c>
      <c r="CG1" t="s">
        <v>124</v>
      </c>
      <c r="CH1" t="s">
        <v>125</v>
      </c>
      <c r="CI1" t="s">
        <v>126</v>
      </c>
      <c r="CJ1" t="s">
        <v>127</v>
      </c>
      <c r="CK1" t="s">
        <v>128</v>
      </c>
      <c r="CL1" t="s">
        <v>129</v>
      </c>
      <c r="CM1" t="s">
        <v>130</v>
      </c>
      <c r="CN1" t="s">
        <v>131</v>
      </c>
      <c r="CO1" t="s">
        <v>132</v>
      </c>
      <c r="CP1" t="s">
        <v>133</v>
      </c>
      <c r="CQ1" t="s">
        <v>134</v>
      </c>
      <c r="CR1" t="s">
        <v>135</v>
      </c>
      <c r="CS1" t="s">
        <v>136</v>
      </c>
      <c r="CT1" t="s">
        <v>137</v>
      </c>
      <c r="CU1" t="s">
        <v>138</v>
      </c>
      <c r="CV1" t="s">
        <v>139</v>
      </c>
      <c r="CW1" t="s">
        <v>140</v>
      </c>
      <c r="CX1" t="s">
        <v>141</v>
      </c>
      <c r="CY1" t="s">
        <v>142</v>
      </c>
      <c r="CZ1" t="s">
        <v>143</v>
      </c>
      <c r="DA1" t="s">
        <v>144</v>
      </c>
      <c r="DB1" t="s">
        <v>145</v>
      </c>
    </row>
    <row r="2" spans="1:106" x14ac:dyDescent="0.25">
      <c r="A2" s="8" t="s">
        <v>146</v>
      </c>
      <c r="B2">
        <v>1923</v>
      </c>
      <c r="C2" s="6" t="s">
        <v>147</v>
      </c>
      <c r="D2">
        <v>53</v>
      </c>
      <c r="E2">
        <v>160</v>
      </c>
      <c r="F2" s="6" t="s">
        <v>148</v>
      </c>
      <c r="G2" s="6" t="s">
        <v>33</v>
      </c>
      <c r="H2" s="6" t="s">
        <v>149</v>
      </c>
      <c r="I2" s="6" t="s">
        <v>149</v>
      </c>
      <c r="J2" s="6" t="s">
        <v>150</v>
      </c>
      <c r="K2" s="6" t="s">
        <v>151</v>
      </c>
      <c r="L2" s="6" t="s">
        <v>152</v>
      </c>
      <c r="M2" s="6" t="s">
        <v>149</v>
      </c>
      <c r="N2">
        <v>1</v>
      </c>
      <c r="O2" t="s">
        <v>153</v>
      </c>
      <c r="P2">
        <v>0</v>
      </c>
      <c r="Q2" t="s">
        <v>154</v>
      </c>
      <c r="R2" s="6" t="s">
        <v>4</v>
      </c>
      <c r="S2" s="7">
        <v>31790</v>
      </c>
      <c r="T2" s="6" t="s">
        <v>155</v>
      </c>
      <c r="U2" s="7">
        <v>31804</v>
      </c>
      <c r="V2" s="6" t="s">
        <v>156</v>
      </c>
      <c r="W2" s="7"/>
      <c r="X2" s="6"/>
      <c r="AC2" s="7"/>
      <c r="AD2" s="6"/>
      <c r="AE2" s="6"/>
      <c r="AF2" s="6"/>
      <c r="AG2" s="7"/>
      <c r="AI2" s="6"/>
      <c r="AJ2" s="6"/>
      <c r="AK2" s="7">
        <v>31835</v>
      </c>
      <c r="AL2" s="7">
        <v>31887</v>
      </c>
      <c r="AM2">
        <v>70</v>
      </c>
      <c r="AN2">
        <v>2</v>
      </c>
      <c r="AZ2" s="7">
        <v>31838</v>
      </c>
      <c r="BA2" s="7">
        <v>31838</v>
      </c>
      <c r="BB2" s="6" t="s">
        <v>157</v>
      </c>
      <c r="BC2" s="6"/>
      <c r="BD2" s="6"/>
      <c r="BE2" s="7"/>
      <c r="BF2" s="7"/>
      <c r="BG2" s="6"/>
      <c r="BH2" s="6"/>
      <c r="BO2" s="6" t="s">
        <v>158</v>
      </c>
      <c r="BP2" s="6" t="s">
        <v>149</v>
      </c>
      <c r="BQ2" s="6" t="s">
        <v>149</v>
      </c>
      <c r="BR2" s="6" t="s">
        <v>159</v>
      </c>
      <c r="CQ2" s="6"/>
      <c r="CR2" s="6" t="s">
        <v>152</v>
      </c>
      <c r="CS2" s="7"/>
      <c r="CT2" s="6"/>
      <c r="CU2" s="7">
        <v>33899</v>
      </c>
      <c r="CV2" s="6" t="s">
        <v>36</v>
      </c>
      <c r="CW2" s="6" t="s">
        <v>152</v>
      </c>
      <c r="CX2" s="7"/>
      <c r="CY2" s="7">
        <v>33258</v>
      </c>
      <c r="CZ2" s="6" t="s">
        <v>160</v>
      </c>
      <c r="DA2" t="s">
        <v>36</v>
      </c>
      <c r="DB2" t="str">
        <f>_xlfn.XLOOKUP(Append1[[#This Row],[Ground Truth]],Groung_Truth_Mapping[Final Status],Groung_Truth_Mapping[Mapped Ground Truth])</f>
        <v>Progression</v>
      </c>
    </row>
    <row r="3" spans="1:106" hidden="1" x14ac:dyDescent="0.25">
      <c r="A3" s="6" t="s">
        <v>161</v>
      </c>
      <c r="B3">
        <v>1938</v>
      </c>
      <c r="C3" s="6" t="s">
        <v>162</v>
      </c>
      <c r="D3">
        <v>108.5</v>
      </c>
      <c r="E3">
        <v>180</v>
      </c>
      <c r="F3" s="6" t="s">
        <v>148</v>
      </c>
      <c r="G3" s="6" t="s">
        <v>149</v>
      </c>
      <c r="H3" s="6" t="s">
        <v>149</v>
      </c>
      <c r="I3" s="6" t="s">
        <v>149</v>
      </c>
      <c r="J3" s="6" t="s">
        <v>149</v>
      </c>
      <c r="K3" s="6" t="s">
        <v>151</v>
      </c>
      <c r="L3" s="6" t="s">
        <v>152</v>
      </c>
      <c r="M3" s="6" t="s">
        <v>149</v>
      </c>
      <c r="N3" t="s">
        <v>163</v>
      </c>
      <c r="O3">
        <v>1</v>
      </c>
      <c r="P3">
        <v>0</v>
      </c>
      <c r="Q3">
        <v>3</v>
      </c>
      <c r="R3" s="6" t="s">
        <v>12</v>
      </c>
      <c r="S3" s="7">
        <v>31488</v>
      </c>
      <c r="T3" s="6" t="s">
        <v>164</v>
      </c>
      <c r="U3" s="7"/>
      <c r="V3" s="6"/>
      <c r="W3" s="7"/>
      <c r="X3" s="6"/>
      <c r="AC3" s="7"/>
      <c r="AD3" s="6"/>
      <c r="AE3" s="6"/>
      <c r="AF3" s="6"/>
      <c r="AG3" s="7"/>
      <c r="AI3" s="6"/>
      <c r="AJ3" s="6"/>
      <c r="AK3" s="7">
        <v>31523</v>
      </c>
      <c r="AL3" s="7">
        <v>31573</v>
      </c>
      <c r="AM3">
        <v>70</v>
      </c>
      <c r="AN3">
        <v>2</v>
      </c>
      <c r="AZ3" s="7">
        <v>31523</v>
      </c>
      <c r="BA3" s="7">
        <v>31567</v>
      </c>
      <c r="BB3" s="6" t="s">
        <v>165</v>
      </c>
      <c r="BC3" s="6"/>
      <c r="BD3" s="6"/>
      <c r="BE3" s="7"/>
      <c r="BF3" s="7"/>
      <c r="BG3" s="6"/>
      <c r="BH3" s="6"/>
      <c r="BO3" s="6"/>
      <c r="BP3" s="6"/>
      <c r="BQ3" s="6"/>
      <c r="BR3" s="6"/>
      <c r="CQ3" s="6"/>
      <c r="CR3" s="6"/>
      <c r="CS3" s="7">
        <v>33631</v>
      </c>
      <c r="CT3" s="6" t="s">
        <v>39</v>
      </c>
      <c r="CU3" s="7"/>
      <c r="CV3" s="6"/>
      <c r="CW3" s="6"/>
      <c r="CX3" s="7"/>
      <c r="CY3" s="7"/>
      <c r="CZ3" s="6"/>
      <c r="DA3" t="s">
        <v>39</v>
      </c>
      <c r="DB3" t="str">
        <f>_xlfn.XLOOKUP(Append1[[#This Row],[Ground Truth]],Groung_Truth_Mapping[Final Status],Groung_Truth_Mapping[Mapped Ground Truth])</f>
        <v>Remission</v>
      </c>
    </row>
    <row r="4" spans="1:106" hidden="1" x14ac:dyDescent="0.25">
      <c r="A4" s="6" t="s">
        <v>166</v>
      </c>
      <c r="B4">
        <v>1937</v>
      </c>
      <c r="C4" s="6" t="s">
        <v>147</v>
      </c>
      <c r="D4">
        <v>84.2</v>
      </c>
      <c r="E4">
        <v>151</v>
      </c>
      <c r="F4" s="6" t="s">
        <v>148</v>
      </c>
      <c r="G4" s="6" t="s">
        <v>33</v>
      </c>
      <c r="H4" s="6" t="s">
        <v>149</v>
      </c>
      <c r="I4" s="6" t="s">
        <v>149</v>
      </c>
      <c r="J4" s="6" t="s">
        <v>149</v>
      </c>
      <c r="K4" s="6" t="s">
        <v>167</v>
      </c>
      <c r="L4" s="6" t="s">
        <v>152</v>
      </c>
      <c r="M4" s="6" t="s">
        <v>149</v>
      </c>
      <c r="N4">
        <v>2</v>
      </c>
      <c r="O4">
        <v>0</v>
      </c>
      <c r="P4">
        <v>0</v>
      </c>
      <c r="Q4">
        <v>2</v>
      </c>
      <c r="R4" s="6" t="s">
        <v>10</v>
      </c>
      <c r="S4" s="7">
        <v>31453</v>
      </c>
      <c r="T4" s="6" t="s">
        <v>168</v>
      </c>
      <c r="U4" s="7"/>
      <c r="V4" s="6"/>
      <c r="W4" s="7"/>
      <c r="X4" s="6"/>
      <c r="AC4" s="7">
        <v>31461</v>
      </c>
      <c r="AD4" s="6" t="s">
        <v>169</v>
      </c>
      <c r="AE4" s="6" t="s">
        <v>152</v>
      </c>
      <c r="AF4" s="6" t="s">
        <v>152</v>
      </c>
      <c r="AG4" s="7"/>
      <c r="AI4" s="6"/>
      <c r="AJ4" s="6"/>
      <c r="AK4" s="7">
        <v>31542</v>
      </c>
      <c r="AL4" s="7">
        <v>31594</v>
      </c>
      <c r="AM4">
        <v>60</v>
      </c>
      <c r="AN4">
        <v>2</v>
      </c>
      <c r="AZ4" s="7"/>
      <c r="BA4" s="7"/>
      <c r="BB4" s="6"/>
      <c r="BC4" s="6"/>
      <c r="BD4" s="6"/>
      <c r="BE4" s="7"/>
      <c r="BF4" s="7"/>
      <c r="BG4" s="6"/>
      <c r="BH4" s="6"/>
      <c r="BO4" s="6" t="s">
        <v>158</v>
      </c>
      <c r="BP4" s="6" t="s">
        <v>149</v>
      </c>
      <c r="BQ4" s="6" t="s">
        <v>149</v>
      </c>
      <c r="BR4" s="6" t="s">
        <v>170</v>
      </c>
      <c r="BU4">
        <v>0</v>
      </c>
      <c r="BV4">
        <v>5</v>
      </c>
      <c r="BW4">
        <v>0</v>
      </c>
      <c r="BX4">
        <v>3</v>
      </c>
      <c r="BY4">
        <v>0</v>
      </c>
      <c r="BZ4">
        <v>10</v>
      </c>
      <c r="CG4">
        <v>0</v>
      </c>
      <c r="CH4">
        <v>11</v>
      </c>
      <c r="CI4">
        <v>0</v>
      </c>
      <c r="CJ4">
        <v>5</v>
      </c>
      <c r="CK4">
        <v>0</v>
      </c>
      <c r="CL4">
        <v>6</v>
      </c>
      <c r="CQ4" s="6"/>
      <c r="CR4" s="6"/>
      <c r="CS4" s="7"/>
      <c r="CT4" s="6"/>
      <c r="CU4" s="7">
        <v>31729</v>
      </c>
      <c r="CV4" s="6" t="s">
        <v>37</v>
      </c>
      <c r="CW4" s="6" t="s">
        <v>152</v>
      </c>
      <c r="CX4" s="7"/>
      <c r="CY4" s="7">
        <v>31657</v>
      </c>
      <c r="CZ4" s="6" t="s">
        <v>171</v>
      </c>
      <c r="DA4" t="s">
        <v>37</v>
      </c>
      <c r="DB4" t="str">
        <f>_xlfn.XLOOKUP(Append1[[#This Row],[Ground Truth]],Groung_Truth_Mapping[Final Status],Groung_Truth_Mapping[Mapped Ground Truth])</f>
        <v>Progression</v>
      </c>
    </row>
    <row r="5" spans="1:106" hidden="1" x14ac:dyDescent="0.25">
      <c r="A5" s="6" t="s">
        <v>172</v>
      </c>
      <c r="B5">
        <v>1928</v>
      </c>
      <c r="C5" s="6" t="s">
        <v>162</v>
      </c>
      <c r="D5">
        <v>95.5</v>
      </c>
      <c r="E5">
        <v>180</v>
      </c>
      <c r="F5" s="6" t="s">
        <v>148</v>
      </c>
      <c r="G5" s="6" t="s">
        <v>33</v>
      </c>
      <c r="H5" s="6" t="s">
        <v>149</v>
      </c>
      <c r="I5" s="6" t="s">
        <v>149</v>
      </c>
      <c r="J5" s="6" t="s">
        <v>149</v>
      </c>
      <c r="K5" s="6" t="s">
        <v>167</v>
      </c>
      <c r="L5" s="6" t="s">
        <v>152</v>
      </c>
      <c r="M5" s="6" t="s">
        <v>149</v>
      </c>
      <c r="N5">
        <v>3</v>
      </c>
      <c r="O5">
        <v>0</v>
      </c>
      <c r="P5">
        <v>0</v>
      </c>
      <c r="Q5">
        <v>3</v>
      </c>
      <c r="R5" s="6" t="s">
        <v>10</v>
      </c>
      <c r="S5" s="7">
        <v>31521</v>
      </c>
      <c r="T5" s="6" t="s">
        <v>173</v>
      </c>
      <c r="U5" s="7"/>
      <c r="V5" s="6"/>
      <c r="W5" s="7"/>
      <c r="X5" s="6"/>
      <c r="AC5" s="7"/>
      <c r="AD5" s="6"/>
      <c r="AE5" s="6"/>
      <c r="AF5" s="6"/>
      <c r="AG5" s="7"/>
      <c r="AI5" s="6"/>
      <c r="AJ5" s="6"/>
      <c r="AK5" s="7">
        <v>31557</v>
      </c>
      <c r="AL5" s="7">
        <v>31599</v>
      </c>
      <c r="AM5">
        <v>72</v>
      </c>
      <c r="AN5">
        <v>1.8</v>
      </c>
      <c r="AO5" t="s">
        <v>174</v>
      </c>
      <c r="AZ5" s="7"/>
      <c r="BA5" s="7"/>
      <c r="BB5" s="6"/>
      <c r="BC5" s="6"/>
      <c r="BD5" s="6"/>
      <c r="BE5" s="7"/>
      <c r="BF5" s="7"/>
      <c r="BG5" s="6"/>
      <c r="BH5" s="6"/>
      <c r="BO5" s="6" t="s">
        <v>158</v>
      </c>
      <c r="BP5" s="6"/>
      <c r="BQ5" s="6"/>
      <c r="BR5" s="6"/>
      <c r="CQ5" s="6"/>
      <c r="CR5" s="6"/>
      <c r="CS5" s="7">
        <v>33932</v>
      </c>
      <c r="CT5" s="6" t="s">
        <v>39</v>
      </c>
      <c r="CU5" s="7"/>
      <c r="CV5" s="6"/>
      <c r="CW5" s="6" t="s">
        <v>152</v>
      </c>
      <c r="CX5" s="7"/>
      <c r="CY5" s="7">
        <v>32097</v>
      </c>
      <c r="CZ5" s="6" t="s">
        <v>175</v>
      </c>
      <c r="DA5" t="s">
        <v>39</v>
      </c>
      <c r="DB5" t="str">
        <f>_xlfn.XLOOKUP(Append1[[#This Row],[Ground Truth]],Groung_Truth_Mapping[Final Status],Groung_Truth_Mapping[Mapped Ground Truth])</f>
        <v>Remission</v>
      </c>
    </row>
    <row r="6" spans="1:106" x14ac:dyDescent="0.25">
      <c r="A6" s="8" t="s">
        <v>176</v>
      </c>
      <c r="B6">
        <v>1939</v>
      </c>
      <c r="C6" s="6" t="s">
        <v>162</v>
      </c>
      <c r="D6">
        <v>79.400000000000006</v>
      </c>
      <c r="E6">
        <v>185</v>
      </c>
      <c r="F6" s="6" t="s">
        <v>33</v>
      </c>
      <c r="G6" s="6" t="s">
        <v>33</v>
      </c>
      <c r="H6" s="6" t="s">
        <v>149</v>
      </c>
      <c r="I6" s="6" t="s">
        <v>149</v>
      </c>
      <c r="J6" s="6" t="s">
        <v>149</v>
      </c>
      <c r="K6" s="6" t="s">
        <v>151</v>
      </c>
      <c r="L6" s="6" t="s">
        <v>149</v>
      </c>
      <c r="M6" s="6" t="s">
        <v>149</v>
      </c>
      <c r="N6">
        <v>4</v>
      </c>
      <c r="O6" t="s">
        <v>153</v>
      </c>
      <c r="P6">
        <v>0</v>
      </c>
      <c r="Q6" t="s">
        <v>154</v>
      </c>
      <c r="R6" s="6" t="s">
        <v>4</v>
      </c>
      <c r="S6" s="7">
        <v>32428</v>
      </c>
      <c r="T6" s="6" t="s">
        <v>156</v>
      </c>
      <c r="U6" s="7"/>
      <c r="V6" s="6"/>
      <c r="W6" s="7"/>
      <c r="X6" s="6"/>
      <c r="AC6" s="7"/>
      <c r="AD6" s="6"/>
      <c r="AE6" s="6"/>
      <c r="AF6" s="6"/>
      <c r="AG6" s="7"/>
      <c r="AI6" s="6"/>
      <c r="AJ6" s="6"/>
      <c r="AK6" s="7">
        <v>32469</v>
      </c>
      <c r="AL6" s="7">
        <v>32516</v>
      </c>
      <c r="AM6">
        <v>70</v>
      </c>
      <c r="AN6">
        <v>2</v>
      </c>
      <c r="AZ6" s="7">
        <v>32469</v>
      </c>
      <c r="BA6" s="7">
        <v>32508</v>
      </c>
      <c r="BB6" s="6" t="s">
        <v>165</v>
      </c>
      <c r="BC6" s="6" t="s">
        <v>177</v>
      </c>
      <c r="BD6" s="6"/>
      <c r="BE6" s="7"/>
      <c r="BF6" s="7"/>
      <c r="BG6" s="6"/>
      <c r="BH6" s="6"/>
      <c r="BO6" s="6" t="s">
        <v>158</v>
      </c>
      <c r="BP6" s="6"/>
      <c r="BQ6" s="6"/>
      <c r="BR6" s="6"/>
      <c r="CQ6" s="6"/>
      <c r="CR6" s="6"/>
      <c r="CS6" s="7"/>
      <c r="CT6" s="6"/>
      <c r="CU6" s="7">
        <v>32985</v>
      </c>
      <c r="CV6" s="6" t="s">
        <v>36</v>
      </c>
      <c r="CW6" s="6" t="s">
        <v>152</v>
      </c>
      <c r="CX6" s="7"/>
      <c r="CY6" s="7">
        <v>32621</v>
      </c>
      <c r="CZ6" s="6" t="s">
        <v>160</v>
      </c>
      <c r="DA6" t="s">
        <v>36</v>
      </c>
      <c r="DB6" t="str">
        <f>_xlfn.XLOOKUP(Append1[[#This Row],[Ground Truth]],Groung_Truth_Mapping[Final Status],Groung_Truth_Mapping[Mapped Ground Truth])</f>
        <v>Progression</v>
      </c>
    </row>
    <row r="7" spans="1:106" x14ac:dyDescent="0.25">
      <c r="A7" s="8" t="s">
        <v>178</v>
      </c>
      <c r="B7">
        <v>1905</v>
      </c>
      <c r="C7" s="6" t="s">
        <v>162</v>
      </c>
      <c r="D7">
        <v>90.7</v>
      </c>
      <c r="E7">
        <v>183</v>
      </c>
      <c r="F7" s="6" t="s">
        <v>33</v>
      </c>
      <c r="G7" s="6" t="s">
        <v>33</v>
      </c>
      <c r="H7" s="6" t="s">
        <v>179</v>
      </c>
      <c r="I7" s="6" t="s">
        <v>149</v>
      </c>
      <c r="J7" s="6" t="s">
        <v>149</v>
      </c>
      <c r="K7" s="6" t="s">
        <v>149</v>
      </c>
      <c r="L7" s="6" t="s">
        <v>180</v>
      </c>
      <c r="M7" s="6" t="s">
        <v>149</v>
      </c>
      <c r="N7" t="s">
        <v>154</v>
      </c>
      <c r="O7" t="s">
        <v>181</v>
      </c>
      <c r="P7">
        <v>0</v>
      </c>
      <c r="Q7" t="s">
        <v>154</v>
      </c>
      <c r="R7" s="6" t="s">
        <v>4</v>
      </c>
      <c r="S7" s="7">
        <v>31101</v>
      </c>
      <c r="T7" s="6" t="s">
        <v>182</v>
      </c>
      <c r="U7" s="7"/>
      <c r="V7" s="6"/>
      <c r="W7" s="7"/>
      <c r="X7" s="6"/>
      <c r="AC7" s="7"/>
      <c r="AD7" s="6"/>
      <c r="AE7" s="6"/>
      <c r="AF7" s="6"/>
      <c r="AG7" s="7"/>
      <c r="AI7" s="6"/>
      <c r="AJ7" s="6"/>
      <c r="AK7" s="7">
        <v>31130</v>
      </c>
      <c r="AL7" s="7">
        <v>31175</v>
      </c>
      <c r="AM7">
        <v>75</v>
      </c>
      <c r="AN7">
        <v>1.25</v>
      </c>
      <c r="AO7" t="s">
        <v>183</v>
      </c>
      <c r="AZ7" s="7"/>
      <c r="BA7" s="7"/>
      <c r="BB7" s="6"/>
      <c r="BC7" s="6"/>
      <c r="BD7" s="6"/>
      <c r="BE7" s="7"/>
      <c r="BF7" s="7"/>
      <c r="BG7" s="6"/>
      <c r="BH7" s="6"/>
      <c r="BO7" s="6"/>
      <c r="BP7" s="6"/>
      <c r="BQ7" s="6"/>
      <c r="BR7" s="6"/>
      <c r="CQ7" s="6"/>
      <c r="CR7" s="6"/>
      <c r="CS7" s="7"/>
      <c r="CT7" s="6"/>
      <c r="CU7" s="7">
        <v>31924</v>
      </c>
      <c r="CV7" s="6" t="s">
        <v>36</v>
      </c>
      <c r="CW7" s="6"/>
      <c r="CX7" s="7"/>
      <c r="CY7" s="7">
        <v>31266</v>
      </c>
      <c r="CZ7" s="6" t="s">
        <v>160</v>
      </c>
      <c r="DA7" t="s">
        <v>36</v>
      </c>
      <c r="DB7" t="str">
        <f>_xlfn.XLOOKUP(Append1[[#This Row],[Ground Truth]],Groung_Truth_Mapping[Final Status],Groung_Truth_Mapping[Mapped Ground Truth])</f>
        <v>Progression</v>
      </c>
    </row>
    <row r="8" spans="1:106" hidden="1" x14ac:dyDescent="0.25">
      <c r="A8" s="6" t="s">
        <v>184</v>
      </c>
      <c r="B8">
        <v>1909</v>
      </c>
      <c r="C8" s="6" t="s">
        <v>162</v>
      </c>
      <c r="D8">
        <v>65.7</v>
      </c>
      <c r="E8">
        <v>170</v>
      </c>
      <c r="F8" s="6" t="s">
        <v>148</v>
      </c>
      <c r="G8" s="6" t="s">
        <v>33</v>
      </c>
      <c r="H8" s="6" t="s">
        <v>149</v>
      </c>
      <c r="I8" s="6" t="s">
        <v>149</v>
      </c>
      <c r="J8" s="6" t="s">
        <v>149</v>
      </c>
      <c r="K8" s="6" t="s">
        <v>151</v>
      </c>
      <c r="L8" s="6" t="s">
        <v>180</v>
      </c>
      <c r="M8" s="6" t="s">
        <v>149</v>
      </c>
      <c r="N8">
        <v>2</v>
      </c>
      <c r="O8">
        <v>1</v>
      </c>
      <c r="P8">
        <v>0</v>
      </c>
      <c r="Q8">
        <v>3</v>
      </c>
      <c r="R8" s="6" t="s">
        <v>11</v>
      </c>
      <c r="S8" s="7">
        <v>31520</v>
      </c>
      <c r="T8" s="6" t="s">
        <v>11</v>
      </c>
      <c r="U8" s="7"/>
      <c r="V8" s="6"/>
      <c r="W8" s="7"/>
      <c r="X8" s="6"/>
      <c r="AC8" s="7">
        <v>31538</v>
      </c>
      <c r="AD8" s="6" t="s">
        <v>185</v>
      </c>
      <c r="AE8" s="6" t="s">
        <v>152</v>
      </c>
      <c r="AF8" s="6" t="s">
        <v>152</v>
      </c>
      <c r="AG8" s="7"/>
      <c r="AI8" s="6"/>
      <c r="AJ8" s="6"/>
      <c r="AK8" s="7">
        <v>31605</v>
      </c>
      <c r="AL8" s="7">
        <v>31648</v>
      </c>
      <c r="AM8">
        <v>66</v>
      </c>
      <c r="AN8">
        <v>2</v>
      </c>
      <c r="AZ8" s="7"/>
      <c r="BA8" s="7"/>
      <c r="BB8" s="6"/>
      <c r="BC8" s="6"/>
      <c r="BD8" s="6"/>
      <c r="BE8" s="7"/>
      <c r="BF8" s="7"/>
      <c r="BG8" s="6"/>
      <c r="BH8" s="6"/>
      <c r="BO8" s="6" t="s">
        <v>158</v>
      </c>
      <c r="BP8" s="6" t="s">
        <v>152</v>
      </c>
      <c r="BQ8" s="6" t="s">
        <v>149</v>
      </c>
      <c r="BR8" s="6" t="s">
        <v>186</v>
      </c>
      <c r="BS8">
        <v>1</v>
      </c>
      <c r="BT8">
        <v>2</v>
      </c>
      <c r="BU8">
        <v>0</v>
      </c>
      <c r="BV8">
        <v>10</v>
      </c>
      <c r="BW8">
        <v>0</v>
      </c>
      <c r="BX8">
        <v>6</v>
      </c>
      <c r="BY8">
        <v>0</v>
      </c>
      <c r="BZ8">
        <v>10</v>
      </c>
      <c r="CE8">
        <v>0</v>
      </c>
      <c r="CF8">
        <v>1</v>
      </c>
      <c r="CQ8" s="6"/>
      <c r="CR8" s="6" t="s">
        <v>152</v>
      </c>
      <c r="CS8" s="7">
        <v>33313</v>
      </c>
      <c r="CT8" s="6" t="s">
        <v>39</v>
      </c>
      <c r="CU8" s="7">
        <v>33727</v>
      </c>
      <c r="CV8" s="6" t="s">
        <v>40</v>
      </c>
      <c r="CW8" s="6" t="s">
        <v>152</v>
      </c>
      <c r="CX8" s="7"/>
      <c r="CY8" s="7"/>
      <c r="CZ8" s="6"/>
      <c r="DA8" t="s">
        <v>39</v>
      </c>
      <c r="DB8" t="str">
        <f>_xlfn.XLOOKUP(Append1[[#This Row],[Ground Truth]],Groung_Truth_Mapping[Final Status],Groung_Truth_Mapping[Mapped Ground Truth])</f>
        <v>Remission</v>
      </c>
    </row>
    <row r="9" spans="1:106" hidden="1" x14ac:dyDescent="0.25">
      <c r="A9" s="6" t="s">
        <v>187</v>
      </c>
      <c r="B9">
        <v>1908</v>
      </c>
      <c r="C9" s="6" t="s">
        <v>162</v>
      </c>
      <c r="D9">
        <v>76.599999999999994</v>
      </c>
      <c r="E9">
        <v>166</v>
      </c>
      <c r="F9" s="6" t="s">
        <v>148</v>
      </c>
      <c r="G9" s="6" t="s">
        <v>33</v>
      </c>
      <c r="H9" s="6" t="s">
        <v>149</v>
      </c>
      <c r="I9" s="6" t="s">
        <v>149</v>
      </c>
      <c r="J9" s="6" t="s">
        <v>149</v>
      </c>
      <c r="K9" s="6" t="s">
        <v>149</v>
      </c>
      <c r="L9" s="6" t="s">
        <v>180</v>
      </c>
      <c r="M9" s="6" t="s">
        <v>149</v>
      </c>
      <c r="N9">
        <v>1</v>
      </c>
      <c r="O9" t="s">
        <v>153</v>
      </c>
      <c r="P9">
        <v>0</v>
      </c>
      <c r="Q9" t="s">
        <v>154</v>
      </c>
      <c r="R9" s="6" t="s">
        <v>14</v>
      </c>
      <c r="S9" s="7">
        <v>31524</v>
      </c>
      <c r="T9" s="6" t="s">
        <v>188</v>
      </c>
      <c r="U9" s="7">
        <v>31543</v>
      </c>
      <c r="V9" s="6" t="s">
        <v>189</v>
      </c>
      <c r="W9" s="7"/>
      <c r="X9" s="6"/>
      <c r="AC9" s="7"/>
      <c r="AD9" s="6"/>
      <c r="AE9" s="6"/>
      <c r="AF9" s="6"/>
      <c r="AG9" s="7"/>
      <c r="AI9" s="6"/>
      <c r="AJ9" s="6"/>
      <c r="AK9" s="7">
        <v>31563</v>
      </c>
      <c r="AL9" s="7">
        <v>31619</v>
      </c>
      <c r="AM9">
        <v>70</v>
      </c>
      <c r="AN9">
        <v>2</v>
      </c>
      <c r="AZ9" s="7">
        <v>31563</v>
      </c>
      <c r="BA9" s="7">
        <v>31612</v>
      </c>
      <c r="BB9" s="6" t="s">
        <v>165</v>
      </c>
      <c r="BC9" s="6" t="s">
        <v>177</v>
      </c>
      <c r="BD9" s="6"/>
      <c r="BE9" s="7"/>
      <c r="BF9" s="7"/>
      <c r="BG9" s="6"/>
      <c r="BH9" s="6"/>
      <c r="BO9" s="6" t="s">
        <v>190</v>
      </c>
      <c r="BP9" s="6"/>
      <c r="BQ9" s="6" t="s">
        <v>152</v>
      </c>
      <c r="BR9" s="6"/>
      <c r="CQ9" s="6"/>
      <c r="CR9" s="6"/>
      <c r="CS9" s="7"/>
      <c r="CT9" s="6"/>
      <c r="CU9" s="7">
        <v>31934</v>
      </c>
      <c r="CV9" s="6" t="s">
        <v>36</v>
      </c>
      <c r="CW9" s="6"/>
      <c r="CX9" s="7"/>
      <c r="CY9" s="7">
        <v>31893</v>
      </c>
      <c r="CZ9" s="6" t="s">
        <v>160</v>
      </c>
      <c r="DA9" t="s">
        <v>36</v>
      </c>
      <c r="DB9" t="str">
        <f>_xlfn.XLOOKUP(Append1[[#This Row],[Ground Truth]],Groung_Truth_Mapping[Final Status],Groung_Truth_Mapping[Mapped Ground Truth])</f>
        <v>Progression</v>
      </c>
    </row>
    <row r="10" spans="1:106" hidden="1" x14ac:dyDescent="0.25">
      <c r="A10" s="6" t="s">
        <v>191</v>
      </c>
      <c r="B10">
        <v>1925</v>
      </c>
      <c r="C10" s="6" t="s">
        <v>162</v>
      </c>
      <c r="D10">
        <v>63.4</v>
      </c>
      <c r="E10">
        <v>173</v>
      </c>
      <c r="F10" s="6" t="s">
        <v>148</v>
      </c>
      <c r="G10" s="6" t="s">
        <v>33</v>
      </c>
      <c r="H10" s="6" t="s">
        <v>149</v>
      </c>
      <c r="I10" s="6" t="s">
        <v>149</v>
      </c>
      <c r="J10" s="6" t="s">
        <v>149</v>
      </c>
      <c r="K10" s="6" t="s">
        <v>167</v>
      </c>
      <c r="L10" s="6" t="s">
        <v>152</v>
      </c>
      <c r="M10" s="6" t="s">
        <v>149</v>
      </c>
      <c r="N10">
        <v>4</v>
      </c>
      <c r="O10" t="s">
        <v>153</v>
      </c>
      <c r="P10">
        <v>0</v>
      </c>
      <c r="Q10" t="s">
        <v>154</v>
      </c>
      <c r="R10" s="6" t="s">
        <v>13</v>
      </c>
      <c r="S10" s="7">
        <v>31502</v>
      </c>
      <c r="T10" s="6" t="s">
        <v>192</v>
      </c>
      <c r="U10" s="7"/>
      <c r="V10" s="6"/>
      <c r="W10" s="7"/>
      <c r="X10" s="6"/>
      <c r="AC10" s="7"/>
      <c r="AD10" s="6"/>
      <c r="AE10" s="6"/>
      <c r="AF10" s="6"/>
      <c r="AG10" s="7"/>
      <c r="AI10" s="6"/>
      <c r="AJ10" s="6"/>
      <c r="AK10" s="7">
        <v>31577</v>
      </c>
      <c r="AL10" s="7">
        <v>31627</v>
      </c>
      <c r="AM10">
        <v>66</v>
      </c>
      <c r="AN10">
        <v>2</v>
      </c>
      <c r="AZ10" s="7">
        <v>31577</v>
      </c>
      <c r="BA10" s="7">
        <v>31607</v>
      </c>
      <c r="BB10" s="6" t="s">
        <v>193</v>
      </c>
      <c r="BC10" s="6"/>
      <c r="BD10" s="6"/>
      <c r="BE10" s="7"/>
      <c r="BF10" s="7"/>
      <c r="BG10" s="6"/>
      <c r="BH10" s="6"/>
      <c r="BO10" s="6"/>
      <c r="BP10" s="6"/>
      <c r="BQ10" s="6"/>
      <c r="BR10" s="6"/>
      <c r="CQ10" s="6"/>
      <c r="CR10" s="6"/>
      <c r="CS10" s="7">
        <v>31894</v>
      </c>
      <c r="CT10" s="6" t="s">
        <v>39</v>
      </c>
      <c r="CU10" s="7">
        <v>32085</v>
      </c>
      <c r="CV10" s="6" t="s">
        <v>37</v>
      </c>
      <c r="CW10" s="6"/>
      <c r="CX10" s="7"/>
      <c r="CY10" s="7"/>
      <c r="CZ10" s="6"/>
      <c r="DA10" t="s">
        <v>39</v>
      </c>
      <c r="DB10" t="str">
        <f>_xlfn.XLOOKUP(Append1[[#This Row],[Ground Truth]],Groung_Truth_Mapping[Final Status],Groung_Truth_Mapping[Mapped Ground Truth])</f>
        <v>Remission</v>
      </c>
    </row>
    <row r="11" spans="1:106" hidden="1" x14ac:dyDescent="0.25">
      <c r="A11" s="6" t="s">
        <v>194</v>
      </c>
      <c r="B11">
        <v>1916</v>
      </c>
      <c r="C11" s="6" t="s">
        <v>162</v>
      </c>
      <c r="D11">
        <v>63.2</v>
      </c>
      <c r="E11">
        <v>173</v>
      </c>
      <c r="F11" s="6" t="s">
        <v>148</v>
      </c>
      <c r="G11" s="6" t="s">
        <v>33</v>
      </c>
      <c r="H11" s="6" t="s">
        <v>149</v>
      </c>
      <c r="I11" s="6" t="s">
        <v>152</v>
      </c>
      <c r="J11" s="6" t="s">
        <v>195</v>
      </c>
      <c r="K11" s="6" t="s">
        <v>149</v>
      </c>
      <c r="L11" s="6" t="s">
        <v>180</v>
      </c>
      <c r="M11" s="6" t="s">
        <v>149</v>
      </c>
      <c r="N11">
        <v>2</v>
      </c>
      <c r="O11">
        <v>0</v>
      </c>
      <c r="P11">
        <v>0</v>
      </c>
      <c r="Q11">
        <v>2</v>
      </c>
      <c r="R11" s="6" t="s">
        <v>9</v>
      </c>
      <c r="S11" s="7">
        <v>31537</v>
      </c>
      <c r="T11" s="6" t="s">
        <v>5</v>
      </c>
      <c r="U11" s="7"/>
      <c r="V11" s="6"/>
      <c r="W11" s="7"/>
      <c r="X11" s="6"/>
      <c r="AC11" s="7">
        <v>31572</v>
      </c>
      <c r="AD11" s="6" t="s">
        <v>196</v>
      </c>
      <c r="AE11" s="6" t="s">
        <v>197</v>
      </c>
      <c r="AF11" s="6" t="s">
        <v>152</v>
      </c>
      <c r="AG11" s="7"/>
      <c r="AI11" s="6"/>
      <c r="AJ11" s="6"/>
      <c r="AK11" s="7">
        <v>31615</v>
      </c>
      <c r="AL11" s="7">
        <v>31658</v>
      </c>
      <c r="AM11">
        <v>60</v>
      </c>
      <c r="AN11">
        <v>2</v>
      </c>
      <c r="AZ11" s="7">
        <v>31623</v>
      </c>
      <c r="BA11" s="7">
        <v>31658</v>
      </c>
      <c r="BB11" s="6" t="s">
        <v>165</v>
      </c>
      <c r="BC11" s="6" t="s">
        <v>177</v>
      </c>
      <c r="BD11" s="6"/>
      <c r="BE11" s="7"/>
      <c r="BF11" s="7"/>
      <c r="BG11" s="6"/>
      <c r="BH11" s="6"/>
      <c r="BO11" s="6" t="s">
        <v>158</v>
      </c>
      <c r="BP11" s="6" t="s">
        <v>149</v>
      </c>
      <c r="BQ11" s="6" t="s">
        <v>152</v>
      </c>
      <c r="BR11" s="6" t="s">
        <v>159</v>
      </c>
      <c r="CC11">
        <v>0</v>
      </c>
      <c r="CD11">
        <v>4</v>
      </c>
      <c r="CP11" t="s">
        <v>198</v>
      </c>
      <c r="CQ11" s="6" t="s">
        <v>188</v>
      </c>
      <c r="CR11" s="6"/>
      <c r="CS11" s="7"/>
      <c r="CT11" s="6"/>
      <c r="CU11" s="7">
        <v>31876</v>
      </c>
      <c r="CV11" s="6" t="s">
        <v>37</v>
      </c>
      <c r="CW11" s="6" t="s">
        <v>152</v>
      </c>
      <c r="CX11" s="7"/>
      <c r="CY11" s="7">
        <v>31733</v>
      </c>
      <c r="CZ11" s="6" t="s">
        <v>175</v>
      </c>
      <c r="DA11" t="s">
        <v>37</v>
      </c>
      <c r="DB11" t="str">
        <f>_xlfn.XLOOKUP(Append1[[#This Row],[Ground Truth]],Groung_Truth_Mapping[Final Status],Groung_Truth_Mapping[Mapped Ground Truth])</f>
        <v>Progression</v>
      </c>
    </row>
    <row r="12" spans="1:106" hidden="1" x14ac:dyDescent="0.25">
      <c r="A12" s="6" t="s">
        <v>199</v>
      </c>
      <c r="B12">
        <v>1926</v>
      </c>
      <c r="C12" s="6" t="s">
        <v>162</v>
      </c>
      <c r="D12">
        <v>72.7</v>
      </c>
      <c r="E12">
        <v>180</v>
      </c>
      <c r="F12" s="6" t="s">
        <v>148</v>
      </c>
      <c r="G12" s="6" t="s">
        <v>33</v>
      </c>
      <c r="H12" s="6" t="s">
        <v>200</v>
      </c>
      <c r="I12" s="6" t="s">
        <v>149</v>
      </c>
      <c r="J12" s="6" t="s">
        <v>149</v>
      </c>
      <c r="K12" s="6" t="s">
        <v>167</v>
      </c>
      <c r="L12" s="6" t="s">
        <v>152</v>
      </c>
      <c r="M12" s="6" t="s">
        <v>149</v>
      </c>
      <c r="N12">
        <v>3</v>
      </c>
      <c r="O12" t="s">
        <v>181</v>
      </c>
      <c r="P12">
        <v>0</v>
      </c>
      <c r="Q12" t="s">
        <v>154</v>
      </c>
      <c r="R12" s="6" t="s">
        <v>6</v>
      </c>
      <c r="S12" s="7">
        <v>31560</v>
      </c>
      <c r="T12" s="6" t="s">
        <v>201</v>
      </c>
      <c r="U12" s="7"/>
      <c r="V12" s="6"/>
      <c r="W12" s="7"/>
      <c r="X12" s="6"/>
      <c r="AC12" s="7"/>
      <c r="AD12" s="6" t="s">
        <v>202</v>
      </c>
      <c r="AE12" s="6" t="s">
        <v>152</v>
      </c>
      <c r="AF12" s="6" t="s">
        <v>152</v>
      </c>
      <c r="AG12" s="7"/>
      <c r="AI12" s="6"/>
      <c r="AJ12" s="6"/>
      <c r="AK12" s="7">
        <v>31620</v>
      </c>
      <c r="AL12" s="7">
        <v>31665</v>
      </c>
      <c r="AM12">
        <v>66</v>
      </c>
      <c r="AN12">
        <v>2</v>
      </c>
      <c r="AZ12" s="7">
        <v>31620</v>
      </c>
      <c r="BA12" s="7">
        <v>31665</v>
      </c>
      <c r="BB12" s="6" t="s">
        <v>193</v>
      </c>
      <c r="BC12" s="6"/>
      <c r="BD12" s="6"/>
      <c r="BE12" s="7"/>
      <c r="BF12" s="7"/>
      <c r="BG12" s="6"/>
      <c r="BH12" s="6"/>
      <c r="BO12" s="6"/>
      <c r="BP12" s="6"/>
      <c r="BQ12" s="6"/>
      <c r="BR12" s="6"/>
      <c r="CQ12" s="6" t="s">
        <v>203</v>
      </c>
      <c r="CR12" s="6" t="s">
        <v>152</v>
      </c>
      <c r="CS12" s="7"/>
      <c r="CT12" s="6"/>
      <c r="CU12" s="7">
        <v>32047</v>
      </c>
      <c r="CV12" s="6" t="s">
        <v>36</v>
      </c>
      <c r="CW12" s="6"/>
      <c r="CX12" s="7"/>
      <c r="CY12" s="7">
        <v>31760</v>
      </c>
      <c r="CZ12" s="6" t="s">
        <v>160</v>
      </c>
      <c r="DA12" t="s">
        <v>36</v>
      </c>
      <c r="DB12" t="str">
        <f>_xlfn.XLOOKUP(Append1[[#This Row],[Ground Truth]],Groung_Truth_Mapping[Final Status],Groung_Truth_Mapping[Mapped Ground Truth])</f>
        <v>Progression</v>
      </c>
    </row>
    <row r="13" spans="1:106" hidden="1" x14ac:dyDescent="0.25">
      <c r="A13" s="6" t="s">
        <v>204</v>
      </c>
      <c r="B13">
        <v>1942</v>
      </c>
      <c r="C13" s="6" t="s">
        <v>162</v>
      </c>
      <c r="D13">
        <v>96.2</v>
      </c>
      <c r="E13">
        <v>175</v>
      </c>
      <c r="F13" s="6" t="s">
        <v>148</v>
      </c>
      <c r="G13" s="6" t="s">
        <v>149</v>
      </c>
      <c r="H13" s="6" t="s">
        <v>149</v>
      </c>
      <c r="I13" s="6" t="s">
        <v>149</v>
      </c>
      <c r="J13" s="6" t="s">
        <v>149</v>
      </c>
      <c r="K13" s="6" t="s">
        <v>167</v>
      </c>
      <c r="L13" s="6" t="s">
        <v>152</v>
      </c>
      <c r="M13" s="6" t="s">
        <v>149</v>
      </c>
      <c r="N13">
        <v>2</v>
      </c>
      <c r="O13" t="s">
        <v>205</v>
      </c>
      <c r="P13">
        <v>0</v>
      </c>
      <c r="Q13" t="s">
        <v>154</v>
      </c>
      <c r="R13" s="6" t="s">
        <v>6</v>
      </c>
      <c r="S13" s="7">
        <v>31580</v>
      </c>
      <c r="T13" s="6" t="s">
        <v>206</v>
      </c>
      <c r="U13" s="7"/>
      <c r="V13" s="6"/>
      <c r="W13" s="7"/>
      <c r="X13" s="6"/>
      <c r="AC13" s="7"/>
      <c r="AD13" s="6"/>
      <c r="AE13" s="6"/>
      <c r="AF13" s="6"/>
      <c r="AG13" s="7"/>
      <c r="AI13" s="6"/>
      <c r="AJ13" s="6"/>
      <c r="AK13" s="7">
        <v>31626</v>
      </c>
      <c r="AL13" s="7">
        <v>31689</v>
      </c>
      <c r="AM13">
        <v>70</v>
      </c>
      <c r="AN13">
        <v>2</v>
      </c>
      <c r="AO13" t="s">
        <v>207</v>
      </c>
      <c r="AZ13" s="7">
        <v>31629</v>
      </c>
      <c r="BA13" s="7">
        <v>31663</v>
      </c>
      <c r="BB13" s="6" t="s">
        <v>165</v>
      </c>
      <c r="BC13" s="6" t="s">
        <v>177</v>
      </c>
      <c r="BD13" s="6"/>
      <c r="BE13" s="7"/>
      <c r="BF13" s="7"/>
      <c r="BG13" s="6"/>
      <c r="BH13" s="6"/>
      <c r="BO13" s="6" t="s">
        <v>158</v>
      </c>
      <c r="BP13" s="6"/>
      <c r="BQ13" s="6"/>
      <c r="BR13" s="6"/>
      <c r="CQ13" s="6"/>
      <c r="CR13" s="6"/>
      <c r="CS13" s="7"/>
      <c r="CT13" s="6"/>
      <c r="CU13" s="7">
        <v>33685</v>
      </c>
      <c r="CV13" s="6" t="s">
        <v>40</v>
      </c>
      <c r="CW13" s="6" t="s">
        <v>152</v>
      </c>
      <c r="CX13" s="7">
        <v>33257</v>
      </c>
      <c r="CY13" s="7"/>
      <c r="CZ13" s="6"/>
      <c r="DA13" t="s">
        <v>40</v>
      </c>
      <c r="DB13" t="str">
        <f>_xlfn.XLOOKUP(Append1[[#This Row],[Ground Truth]],Groung_Truth_Mapping[Final Status],Groung_Truth_Mapping[Mapped Ground Truth])</f>
        <v>Unknown</v>
      </c>
    </row>
    <row r="14" spans="1:106" hidden="1" x14ac:dyDescent="0.25">
      <c r="A14" s="6" t="s">
        <v>208</v>
      </c>
      <c r="B14">
        <v>1931</v>
      </c>
      <c r="C14" s="6" t="s">
        <v>162</v>
      </c>
      <c r="D14">
        <v>92.6</v>
      </c>
      <c r="E14">
        <v>168</v>
      </c>
      <c r="F14" s="6" t="s">
        <v>148</v>
      </c>
      <c r="G14" s="6" t="s">
        <v>149</v>
      </c>
      <c r="H14" s="6" t="s">
        <v>179</v>
      </c>
      <c r="I14" s="6" t="s">
        <v>149</v>
      </c>
      <c r="J14" s="6" t="s">
        <v>149</v>
      </c>
      <c r="K14" s="6" t="s">
        <v>149</v>
      </c>
      <c r="L14" s="6" t="s">
        <v>152</v>
      </c>
      <c r="M14" s="6" t="s">
        <v>149</v>
      </c>
      <c r="N14">
        <v>2</v>
      </c>
      <c r="O14" t="s">
        <v>153</v>
      </c>
      <c r="P14">
        <v>0</v>
      </c>
      <c r="Q14" t="s">
        <v>154</v>
      </c>
      <c r="R14" s="6" t="s">
        <v>6</v>
      </c>
      <c r="S14" s="7">
        <v>31600</v>
      </c>
      <c r="T14" s="6" t="s">
        <v>209</v>
      </c>
      <c r="U14" s="7"/>
      <c r="V14" s="6"/>
      <c r="W14" s="7"/>
      <c r="X14" s="6"/>
      <c r="AC14" s="7"/>
      <c r="AD14" s="6"/>
      <c r="AE14" s="6"/>
      <c r="AF14" s="6"/>
      <c r="AG14" s="7"/>
      <c r="AI14" s="6"/>
      <c r="AJ14" s="6"/>
      <c r="AK14" s="7">
        <v>31642</v>
      </c>
      <c r="AL14" s="7">
        <v>31697</v>
      </c>
      <c r="AM14">
        <v>70</v>
      </c>
      <c r="AN14">
        <v>2</v>
      </c>
      <c r="AZ14" s="7"/>
      <c r="BA14" s="7"/>
      <c r="BB14" s="6"/>
      <c r="BC14" s="6"/>
      <c r="BD14" s="6"/>
      <c r="BE14" s="7"/>
      <c r="BF14" s="7"/>
      <c r="BG14" s="6"/>
      <c r="BH14" s="6"/>
      <c r="BO14" s="6"/>
      <c r="BP14" s="6"/>
      <c r="BQ14" s="6"/>
      <c r="BR14" s="6"/>
      <c r="CQ14" s="6"/>
      <c r="CR14" s="6"/>
      <c r="CS14" s="7">
        <v>33876</v>
      </c>
      <c r="CT14" s="6" t="s">
        <v>39</v>
      </c>
      <c r="CU14" s="7"/>
      <c r="CV14" s="6"/>
      <c r="CW14" s="6" t="s">
        <v>152</v>
      </c>
      <c r="CX14" s="7">
        <v>33048</v>
      </c>
      <c r="CY14" s="7"/>
      <c r="CZ14" s="6"/>
      <c r="DA14" t="s">
        <v>39</v>
      </c>
      <c r="DB14" t="str">
        <f>_xlfn.XLOOKUP(Append1[[#This Row],[Ground Truth]],Groung_Truth_Mapping[Final Status],Groung_Truth_Mapping[Mapped Ground Truth])</f>
        <v>Remission</v>
      </c>
    </row>
    <row r="15" spans="1:106" hidden="1" x14ac:dyDescent="0.25">
      <c r="A15" s="6" t="s">
        <v>210</v>
      </c>
      <c r="B15">
        <v>1927</v>
      </c>
      <c r="C15" s="6" t="s">
        <v>162</v>
      </c>
      <c r="D15">
        <v>68.400000000000006</v>
      </c>
      <c r="E15">
        <v>174</v>
      </c>
      <c r="F15" s="6" t="s">
        <v>148</v>
      </c>
      <c r="G15" s="6" t="s">
        <v>33</v>
      </c>
      <c r="H15" s="6" t="s">
        <v>149</v>
      </c>
      <c r="I15" s="6" t="s">
        <v>149</v>
      </c>
      <c r="J15" s="6" t="s">
        <v>149</v>
      </c>
      <c r="K15" s="6" t="s">
        <v>167</v>
      </c>
      <c r="L15" s="6" t="s">
        <v>152</v>
      </c>
      <c r="M15" s="6" t="s">
        <v>149</v>
      </c>
      <c r="N15" t="s">
        <v>154</v>
      </c>
      <c r="O15">
        <v>1</v>
      </c>
      <c r="P15">
        <v>0</v>
      </c>
      <c r="Q15" t="s">
        <v>154</v>
      </c>
      <c r="R15" s="6" t="s">
        <v>11</v>
      </c>
      <c r="S15" s="7">
        <v>31570</v>
      </c>
      <c r="T15" s="6" t="s">
        <v>211</v>
      </c>
      <c r="U15" s="7"/>
      <c r="V15" s="6"/>
      <c r="W15" s="7"/>
      <c r="X15" s="6"/>
      <c r="AC15" s="7">
        <v>31599</v>
      </c>
      <c r="AD15" s="6" t="s">
        <v>212</v>
      </c>
      <c r="AE15" s="6" t="s">
        <v>152</v>
      </c>
      <c r="AF15" s="6" t="s">
        <v>152</v>
      </c>
      <c r="AG15" s="7"/>
      <c r="AI15" s="6"/>
      <c r="AJ15" s="6"/>
      <c r="AK15" s="7">
        <v>31649</v>
      </c>
      <c r="AL15" s="7">
        <v>31706</v>
      </c>
      <c r="AM15">
        <v>68.400000000000006</v>
      </c>
      <c r="AN15">
        <v>1.8</v>
      </c>
      <c r="AO15" t="s">
        <v>213</v>
      </c>
      <c r="AZ15" s="7"/>
      <c r="BA15" s="7"/>
      <c r="BB15" s="6"/>
      <c r="BC15" s="6"/>
      <c r="BD15" s="6"/>
      <c r="BE15" s="7"/>
      <c r="BF15" s="7"/>
      <c r="BG15" s="6"/>
      <c r="BH15" s="6"/>
      <c r="BO15" s="6" t="s">
        <v>190</v>
      </c>
      <c r="BP15" s="6"/>
      <c r="BQ15" s="6" t="s">
        <v>152</v>
      </c>
      <c r="BR15" s="6" t="s">
        <v>170</v>
      </c>
      <c r="CC15">
        <v>1</v>
      </c>
      <c r="CD15">
        <v>2</v>
      </c>
      <c r="CQ15" s="6" t="s">
        <v>214</v>
      </c>
      <c r="CR15" s="6" t="s">
        <v>149</v>
      </c>
      <c r="CS15" s="7"/>
      <c r="CT15" s="6"/>
      <c r="CU15" s="7">
        <v>32155</v>
      </c>
      <c r="CV15" s="6" t="s">
        <v>36</v>
      </c>
      <c r="CW15" s="6"/>
      <c r="CX15" s="7"/>
      <c r="CY15" s="7">
        <v>31860</v>
      </c>
      <c r="CZ15" s="6" t="s">
        <v>160</v>
      </c>
      <c r="DA15" t="s">
        <v>36</v>
      </c>
      <c r="DB15" t="str">
        <f>_xlfn.XLOOKUP(Append1[[#This Row],[Ground Truth]],Groung_Truth_Mapping[Final Status],Groung_Truth_Mapping[Mapped Ground Truth])</f>
        <v>Progression</v>
      </c>
    </row>
    <row r="16" spans="1:106" hidden="1" x14ac:dyDescent="0.25">
      <c r="A16" s="6" t="s">
        <v>215</v>
      </c>
      <c r="B16">
        <v>1942</v>
      </c>
      <c r="C16" s="6" t="s">
        <v>162</v>
      </c>
      <c r="D16">
        <v>66.2</v>
      </c>
      <c r="E16">
        <v>167</v>
      </c>
      <c r="F16" s="6" t="s">
        <v>148</v>
      </c>
      <c r="G16" s="6" t="s">
        <v>149</v>
      </c>
      <c r="H16" s="6" t="s">
        <v>149</v>
      </c>
      <c r="I16" s="6" t="s">
        <v>149</v>
      </c>
      <c r="J16" s="6" t="s">
        <v>149</v>
      </c>
      <c r="K16" s="6" t="s">
        <v>149</v>
      </c>
      <c r="L16" s="6" t="s">
        <v>152</v>
      </c>
      <c r="M16" s="6" t="s">
        <v>149</v>
      </c>
      <c r="N16">
        <v>2</v>
      </c>
      <c r="O16">
        <v>1</v>
      </c>
      <c r="P16">
        <v>0</v>
      </c>
      <c r="Q16">
        <v>3</v>
      </c>
      <c r="R16" s="6" t="s">
        <v>5</v>
      </c>
      <c r="S16" s="7">
        <v>31615</v>
      </c>
      <c r="T16" s="6" t="s">
        <v>188</v>
      </c>
      <c r="U16" s="7">
        <v>31635</v>
      </c>
      <c r="V16" s="6" t="s">
        <v>216</v>
      </c>
      <c r="W16" s="7"/>
      <c r="X16" s="6"/>
      <c r="AC16" s="7"/>
      <c r="AD16" s="6"/>
      <c r="AE16" s="6"/>
      <c r="AF16" s="6"/>
      <c r="AG16" s="7"/>
      <c r="AI16" s="6"/>
      <c r="AJ16" s="6"/>
      <c r="AK16" s="7">
        <v>31663</v>
      </c>
      <c r="AL16" s="7">
        <v>31718</v>
      </c>
      <c r="AM16">
        <v>70</v>
      </c>
      <c r="AN16">
        <v>2</v>
      </c>
      <c r="AZ16" s="7">
        <v>31665</v>
      </c>
      <c r="BA16" s="7">
        <v>31719</v>
      </c>
      <c r="BB16" s="6" t="s">
        <v>165</v>
      </c>
      <c r="BC16" s="6"/>
      <c r="BD16" s="6"/>
      <c r="BE16" s="7"/>
      <c r="BF16" s="7"/>
      <c r="BG16" s="6"/>
      <c r="BH16" s="6"/>
      <c r="BO16" s="6" t="s">
        <v>158</v>
      </c>
      <c r="BP16" s="6" t="s">
        <v>149</v>
      </c>
      <c r="BQ16" s="6" t="s">
        <v>149</v>
      </c>
      <c r="BR16" s="6"/>
      <c r="CQ16" s="6"/>
      <c r="CR16" s="6"/>
      <c r="CS16" s="7">
        <v>33693</v>
      </c>
      <c r="CT16" s="6" t="s">
        <v>39</v>
      </c>
      <c r="CU16" s="7"/>
      <c r="CV16" s="6"/>
      <c r="CW16" s="6"/>
      <c r="CX16" s="7"/>
      <c r="CY16" s="7"/>
      <c r="CZ16" s="6"/>
      <c r="DA16" t="s">
        <v>39</v>
      </c>
      <c r="DB16" t="str">
        <f>_xlfn.XLOOKUP(Append1[[#This Row],[Ground Truth]],Groung_Truth_Mapping[Final Status],Groung_Truth_Mapping[Mapped Ground Truth])</f>
        <v>Remission</v>
      </c>
    </row>
    <row r="17" spans="1:106" x14ac:dyDescent="0.25">
      <c r="A17" s="8" t="s">
        <v>217</v>
      </c>
      <c r="B17">
        <v>1943</v>
      </c>
      <c r="C17" s="6" t="s">
        <v>162</v>
      </c>
      <c r="D17">
        <v>90.7</v>
      </c>
      <c r="E17">
        <v>175</v>
      </c>
      <c r="F17" s="6" t="s">
        <v>148</v>
      </c>
      <c r="G17" s="6" t="s">
        <v>33</v>
      </c>
      <c r="H17" s="6" t="s">
        <v>149</v>
      </c>
      <c r="I17" s="6" t="s">
        <v>149</v>
      </c>
      <c r="J17" s="6" t="s">
        <v>149</v>
      </c>
      <c r="K17" s="6" t="s">
        <v>151</v>
      </c>
      <c r="L17" s="6" t="s">
        <v>180</v>
      </c>
      <c r="M17" s="6" t="s">
        <v>149</v>
      </c>
      <c r="N17">
        <v>3</v>
      </c>
      <c r="O17">
        <v>1</v>
      </c>
      <c r="P17">
        <v>0</v>
      </c>
      <c r="Q17">
        <v>3</v>
      </c>
      <c r="R17" s="6" t="s">
        <v>4</v>
      </c>
      <c r="S17" s="7">
        <v>32144</v>
      </c>
      <c r="T17" s="6" t="s">
        <v>156</v>
      </c>
      <c r="U17" s="7"/>
      <c r="V17" s="6"/>
      <c r="W17" s="7"/>
      <c r="X17" s="6"/>
      <c r="AC17" s="7"/>
      <c r="AD17" s="6"/>
      <c r="AE17" s="6"/>
      <c r="AF17" s="6"/>
      <c r="AG17" s="7"/>
      <c r="AI17" s="6"/>
      <c r="AJ17" s="6"/>
      <c r="AK17" s="7">
        <v>32171</v>
      </c>
      <c r="AL17" s="7">
        <v>32220</v>
      </c>
      <c r="AM17">
        <v>70</v>
      </c>
      <c r="AN17">
        <v>2</v>
      </c>
      <c r="AZ17" s="7">
        <v>32178</v>
      </c>
      <c r="BA17" s="7">
        <v>32208</v>
      </c>
      <c r="BB17" s="6" t="s">
        <v>165</v>
      </c>
      <c r="BC17" s="6" t="s">
        <v>177</v>
      </c>
      <c r="BD17" s="6"/>
      <c r="BE17" s="7"/>
      <c r="BF17" s="7"/>
      <c r="BG17" s="6"/>
      <c r="BH17" s="6"/>
      <c r="BO17" s="6" t="s">
        <v>158</v>
      </c>
      <c r="BP17" s="6"/>
      <c r="BQ17" s="6"/>
      <c r="BR17" s="6"/>
      <c r="CQ17" s="6"/>
      <c r="CR17" s="6"/>
      <c r="CS17" s="7"/>
      <c r="CT17" s="6"/>
      <c r="CU17" s="7">
        <v>33307</v>
      </c>
      <c r="CV17" s="6" t="s">
        <v>36</v>
      </c>
      <c r="CW17" s="6" t="s">
        <v>152</v>
      </c>
      <c r="CX17" s="7"/>
      <c r="CY17" s="7">
        <v>32761</v>
      </c>
      <c r="CZ17" s="6" t="s">
        <v>160</v>
      </c>
      <c r="DA17" t="s">
        <v>36</v>
      </c>
      <c r="DB17" t="str">
        <f>_xlfn.XLOOKUP(Append1[[#This Row],[Ground Truth]],Groung_Truth_Mapping[Final Status],Groung_Truth_Mapping[Mapped Ground Truth])</f>
        <v>Progression</v>
      </c>
    </row>
    <row r="18" spans="1:106" hidden="1" x14ac:dyDescent="0.25">
      <c r="A18" s="6" t="s">
        <v>218</v>
      </c>
      <c r="B18">
        <v>1921</v>
      </c>
      <c r="C18" s="6" t="s">
        <v>162</v>
      </c>
      <c r="D18">
        <v>96</v>
      </c>
      <c r="E18">
        <v>181</v>
      </c>
      <c r="F18" s="6" t="s">
        <v>148</v>
      </c>
      <c r="G18" s="6" t="s">
        <v>33</v>
      </c>
      <c r="H18" s="6" t="s">
        <v>149</v>
      </c>
      <c r="I18" s="6" t="s">
        <v>149</v>
      </c>
      <c r="J18" s="6" t="s">
        <v>149</v>
      </c>
      <c r="K18" s="6" t="s">
        <v>167</v>
      </c>
      <c r="L18" s="6" t="s">
        <v>152</v>
      </c>
      <c r="M18" s="6" t="s">
        <v>149</v>
      </c>
      <c r="N18" t="s">
        <v>154</v>
      </c>
      <c r="O18" t="s">
        <v>205</v>
      </c>
      <c r="P18">
        <v>0</v>
      </c>
      <c r="Q18" t="s">
        <v>154</v>
      </c>
      <c r="R18" s="6" t="s">
        <v>13</v>
      </c>
      <c r="S18" s="7">
        <v>31586</v>
      </c>
      <c r="T18" s="6" t="s">
        <v>15</v>
      </c>
      <c r="U18" s="7">
        <v>31593</v>
      </c>
      <c r="V18" s="6" t="s">
        <v>219</v>
      </c>
      <c r="W18" s="7">
        <v>31613</v>
      </c>
      <c r="X18" s="6" t="s">
        <v>219</v>
      </c>
      <c r="AC18" s="7">
        <v>31635</v>
      </c>
      <c r="AD18" s="6" t="s">
        <v>220</v>
      </c>
      <c r="AE18" s="6" t="s">
        <v>152</v>
      </c>
      <c r="AF18" s="6" t="s">
        <v>152</v>
      </c>
      <c r="AG18" s="7"/>
      <c r="AI18" s="6"/>
      <c r="AJ18" s="6"/>
      <c r="AK18" s="7">
        <v>31668</v>
      </c>
      <c r="AL18" s="7">
        <v>31721</v>
      </c>
      <c r="AM18">
        <v>66</v>
      </c>
      <c r="AN18">
        <v>2</v>
      </c>
      <c r="AZ18" s="7">
        <v>31668</v>
      </c>
      <c r="BA18" s="7">
        <v>31703</v>
      </c>
      <c r="BB18" s="6" t="s">
        <v>165</v>
      </c>
      <c r="BC18" s="6" t="s">
        <v>177</v>
      </c>
      <c r="BD18" s="6"/>
      <c r="BE18" s="7"/>
      <c r="BF18" s="7"/>
      <c r="BG18" s="6"/>
      <c r="BH18" s="6"/>
      <c r="BO18" s="6" t="s">
        <v>158</v>
      </c>
      <c r="BP18" s="6" t="s">
        <v>152</v>
      </c>
      <c r="BQ18" s="6" t="s">
        <v>152</v>
      </c>
      <c r="BR18" s="6" t="s">
        <v>186</v>
      </c>
      <c r="BS18">
        <v>0</v>
      </c>
      <c r="BT18">
        <v>1</v>
      </c>
      <c r="BU18">
        <v>1</v>
      </c>
      <c r="BV18">
        <v>12</v>
      </c>
      <c r="BW18">
        <v>0</v>
      </c>
      <c r="BX18">
        <v>6</v>
      </c>
      <c r="BY18">
        <v>0</v>
      </c>
      <c r="BZ18">
        <v>3</v>
      </c>
      <c r="CQ18" s="6"/>
      <c r="CR18" s="6" t="s">
        <v>149</v>
      </c>
      <c r="CS18" s="7"/>
      <c r="CT18" s="6"/>
      <c r="CU18" s="7">
        <v>33161</v>
      </c>
      <c r="CV18" s="6" t="s">
        <v>36</v>
      </c>
      <c r="CW18" s="6" t="s">
        <v>152</v>
      </c>
      <c r="CX18" s="7">
        <v>32419</v>
      </c>
      <c r="CY18" s="7">
        <v>32295</v>
      </c>
      <c r="CZ18" s="6" t="s">
        <v>160</v>
      </c>
      <c r="DA18" t="s">
        <v>36</v>
      </c>
      <c r="DB18" t="str">
        <f>_xlfn.XLOOKUP(Append1[[#This Row],[Ground Truth]],Groung_Truth_Mapping[Final Status],Groung_Truth_Mapping[Mapped Ground Truth])</f>
        <v>Progression</v>
      </c>
    </row>
    <row r="19" spans="1:106" hidden="1" x14ac:dyDescent="0.25">
      <c r="A19" s="6" t="s">
        <v>221</v>
      </c>
      <c r="B19">
        <v>1937</v>
      </c>
      <c r="C19" s="6" t="s">
        <v>162</v>
      </c>
      <c r="D19">
        <v>89.2</v>
      </c>
      <c r="E19">
        <v>183</v>
      </c>
      <c r="F19" s="6" t="s">
        <v>148</v>
      </c>
      <c r="G19" s="6" t="s">
        <v>33</v>
      </c>
      <c r="H19" s="6" t="s">
        <v>149</v>
      </c>
      <c r="I19" s="6" t="s">
        <v>149</v>
      </c>
      <c r="J19" s="6" t="s">
        <v>149</v>
      </c>
      <c r="K19" s="6" t="s">
        <v>151</v>
      </c>
      <c r="L19" s="6" t="s">
        <v>149</v>
      </c>
      <c r="M19" s="6" t="s">
        <v>149</v>
      </c>
      <c r="N19">
        <v>2</v>
      </c>
      <c r="O19" t="s">
        <v>153</v>
      </c>
      <c r="P19">
        <v>0</v>
      </c>
      <c r="Q19" t="s">
        <v>154</v>
      </c>
      <c r="R19" s="6" t="s">
        <v>5</v>
      </c>
      <c r="S19" s="7">
        <v>31642</v>
      </c>
      <c r="T19" s="6" t="s">
        <v>192</v>
      </c>
      <c r="U19" s="7">
        <v>31644</v>
      </c>
      <c r="V19" s="6" t="s">
        <v>222</v>
      </c>
      <c r="W19" s="7"/>
      <c r="X19" s="6"/>
      <c r="AC19" s="7"/>
      <c r="AD19" s="6"/>
      <c r="AE19" s="6"/>
      <c r="AF19" s="6"/>
      <c r="AG19" s="7"/>
      <c r="AI19" s="6"/>
      <c r="AJ19" s="6"/>
      <c r="AK19" s="7">
        <v>31669</v>
      </c>
      <c r="AL19" s="7">
        <v>31721</v>
      </c>
      <c r="AM19">
        <v>70</v>
      </c>
      <c r="AN19">
        <v>2</v>
      </c>
      <c r="AZ19" s="7">
        <v>31670</v>
      </c>
      <c r="BA19" s="7">
        <v>31698</v>
      </c>
      <c r="BB19" s="6" t="s">
        <v>165</v>
      </c>
      <c r="BC19" s="6" t="s">
        <v>177</v>
      </c>
      <c r="BD19" s="6"/>
      <c r="BE19" s="7"/>
      <c r="BF19" s="7"/>
      <c r="BG19" s="6"/>
      <c r="BH19" s="6"/>
      <c r="BO19" s="6" t="s">
        <v>158</v>
      </c>
      <c r="BP19" s="6"/>
      <c r="BQ19" s="6"/>
      <c r="BR19" s="6"/>
      <c r="CQ19" s="6"/>
      <c r="CR19" s="6"/>
      <c r="CS19" s="7">
        <v>33614</v>
      </c>
      <c r="CT19" s="6" t="s">
        <v>39</v>
      </c>
      <c r="CU19" s="7"/>
      <c r="CV19" s="6"/>
      <c r="CW19" s="6"/>
      <c r="CX19" s="7"/>
      <c r="CY19" s="7"/>
      <c r="CZ19" s="6"/>
      <c r="DA19" t="s">
        <v>39</v>
      </c>
      <c r="DB19" t="str">
        <f>_xlfn.XLOOKUP(Append1[[#This Row],[Ground Truth]],Groung_Truth_Mapping[Final Status],Groung_Truth_Mapping[Mapped Ground Truth])</f>
        <v>Remission</v>
      </c>
    </row>
    <row r="20" spans="1:106" hidden="1" x14ac:dyDescent="0.25">
      <c r="A20" s="6" t="s">
        <v>223</v>
      </c>
      <c r="B20">
        <v>1933</v>
      </c>
      <c r="C20" s="6" t="s">
        <v>162</v>
      </c>
      <c r="D20">
        <v>88.3</v>
      </c>
      <c r="E20">
        <v>177</v>
      </c>
      <c r="F20" s="6" t="s">
        <v>148</v>
      </c>
      <c r="G20" s="6" t="s">
        <v>33</v>
      </c>
      <c r="H20" s="6" t="s">
        <v>179</v>
      </c>
      <c r="I20" s="6" t="s">
        <v>149</v>
      </c>
      <c r="J20" s="6" t="s">
        <v>149</v>
      </c>
      <c r="K20" s="6" t="s">
        <v>167</v>
      </c>
      <c r="L20" s="6" t="s">
        <v>152</v>
      </c>
      <c r="M20" s="6" t="s">
        <v>149</v>
      </c>
      <c r="N20">
        <v>3</v>
      </c>
      <c r="O20" t="s">
        <v>153</v>
      </c>
      <c r="P20">
        <v>0</v>
      </c>
      <c r="Q20" t="s">
        <v>154</v>
      </c>
      <c r="R20" s="6" t="s">
        <v>15</v>
      </c>
      <c r="S20" s="7">
        <v>31510</v>
      </c>
      <c r="T20" s="6" t="s">
        <v>224</v>
      </c>
      <c r="U20" s="7"/>
      <c r="V20" s="6"/>
      <c r="W20" s="7"/>
      <c r="X20" s="6"/>
      <c r="AC20" s="7">
        <v>31572</v>
      </c>
      <c r="AD20" s="6" t="s">
        <v>225</v>
      </c>
      <c r="AE20" s="6" t="s">
        <v>152</v>
      </c>
      <c r="AF20" s="6" t="s">
        <v>152</v>
      </c>
      <c r="AG20" s="7"/>
      <c r="AI20" s="6"/>
      <c r="AJ20" s="6"/>
      <c r="AK20" s="7">
        <v>31689</v>
      </c>
      <c r="AL20" s="7">
        <v>31749</v>
      </c>
      <c r="AM20">
        <v>72</v>
      </c>
      <c r="AN20">
        <v>2</v>
      </c>
      <c r="AZ20" s="7"/>
      <c r="BA20" s="7"/>
      <c r="BB20" s="6"/>
      <c r="BC20" s="6"/>
      <c r="BD20" s="6"/>
      <c r="BE20" s="7"/>
      <c r="BF20" s="7"/>
      <c r="BG20" s="6"/>
      <c r="BH20" s="6"/>
      <c r="BO20" s="6" t="s">
        <v>158</v>
      </c>
      <c r="BP20" s="6" t="s">
        <v>149</v>
      </c>
      <c r="BQ20" s="6" t="s">
        <v>152</v>
      </c>
      <c r="BR20" s="6" t="s">
        <v>170</v>
      </c>
      <c r="BS20">
        <v>0</v>
      </c>
      <c r="BT20">
        <v>3</v>
      </c>
      <c r="BU20">
        <v>1</v>
      </c>
      <c r="BV20">
        <v>12</v>
      </c>
      <c r="BX20" t="s">
        <v>226</v>
      </c>
      <c r="CC20">
        <v>0</v>
      </c>
      <c r="CD20">
        <v>1</v>
      </c>
      <c r="CQ20" s="6"/>
      <c r="CR20" s="6" t="s">
        <v>152</v>
      </c>
      <c r="CS20" s="7"/>
      <c r="CT20" s="6"/>
      <c r="CU20" s="7">
        <v>31911</v>
      </c>
      <c r="CV20" s="6" t="s">
        <v>38</v>
      </c>
      <c r="CW20" s="6" t="s">
        <v>152</v>
      </c>
      <c r="CX20" s="7"/>
      <c r="CY20" s="7">
        <v>31838</v>
      </c>
      <c r="CZ20" s="6" t="s">
        <v>38</v>
      </c>
      <c r="DA20" t="s">
        <v>38</v>
      </c>
      <c r="DB20" t="str">
        <f>_xlfn.XLOOKUP(Append1[[#This Row],[Ground Truth]],Groung_Truth_Mapping[Final Status],Groung_Truth_Mapping[Mapped Ground Truth])</f>
        <v>Progression</v>
      </c>
    </row>
    <row r="21" spans="1:106" hidden="1" x14ac:dyDescent="0.25">
      <c r="A21" s="6" t="s">
        <v>227</v>
      </c>
      <c r="B21">
        <v>1926</v>
      </c>
      <c r="C21" s="6" t="s">
        <v>162</v>
      </c>
      <c r="D21">
        <v>91.9</v>
      </c>
      <c r="E21">
        <v>173</v>
      </c>
      <c r="F21" s="6" t="s">
        <v>148</v>
      </c>
      <c r="G21" s="6" t="s">
        <v>33</v>
      </c>
      <c r="H21" s="6" t="s">
        <v>149</v>
      </c>
      <c r="I21" s="6" t="s">
        <v>149</v>
      </c>
      <c r="J21" s="6" t="s">
        <v>149</v>
      </c>
      <c r="K21" s="6" t="s">
        <v>151</v>
      </c>
      <c r="L21" s="6" t="s">
        <v>180</v>
      </c>
      <c r="M21" s="6" t="s">
        <v>149</v>
      </c>
      <c r="N21" t="s">
        <v>154</v>
      </c>
      <c r="O21">
        <v>1</v>
      </c>
      <c r="P21">
        <v>0</v>
      </c>
      <c r="Q21" t="s">
        <v>154</v>
      </c>
      <c r="R21" s="6" t="s">
        <v>5</v>
      </c>
      <c r="S21" s="7">
        <v>31662</v>
      </c>
      <c r="T21" s="6" t="s">
        <v>188</v>
      </c>
      <c r="U21" s="7"/>
      <c r="V21" s="6"/>
      <c r="W21" s="7"/>
      <c r="X21" s="6"/>
      <c r="AC21" s="7"/>
      <c r="AD21" s="6"/>
      <c r="AE21" s="6"/>
      <c r="AF21" s="6"/>
      <c r="AG21" s="7"/>
      <c r="AI21" s="6"/>
      <c r="AJ21" s="6"/>
      <c r="AK21" s="7">
        <v>31696</v>
      </c>
      <c r="AL21" s="7">
        <v>31755</v>
      </c>
      <c r="AM21">
        <v>70</v>
      </c>
      <c r="AN21">
        <v>2</v>
      </c>
      <c r="AO21" t="s">
        <v>228</v>
      </c>
      <c r="AZ21" s="7">
        <v>31698</v>
      </c>
      <c r="BA21" s="7">
        <v>31733</v>
      </c>
      <c r="BB21" s="6" t="s">
        <v>165</v>
      </c>
      <c r="BC21" s="6" t="s">
        <v>177</v>
      </c>
      <c r="BD21" s="6"/>
      <c r="BE21" s="7"/>
      <c r="BF21" s="7"/>
      <c r="BG21" s="6"/>
      <c r="BH21" s="6"/>
      <c r="BO21" s="6"/>
      <c r="BP21" s="6"/>
      <c r="BQ21" s="6"/>
      <c r="BR21" s="6"/>
      <c r="CQ21" s="6"/>
      <c r="CR21" s="6"/>
      <c r="CS21" s="7">
        <v>33634</v>
      </c>
      <c r="CT21" s="6" t="s">
        <v>39</v>
      </c>
      <c r="CU21" s="7"/>
      <c r="CV21" s="6"/>
      <c r="CW21" s="6"/>
      <c r="CX21" s="7"/>
      <c r="CY21" s="7"/>
      <c r="CZ21" s="6"/>
      <c r="DA21" t="s">
        <v>39</v>
      </c>
      <c r="DB21" t="str">
        <f>_xlfn.XLOOKUP(Append1[[#This Row],[Ground Truth]],Groung_Truth_Mapping[Final Status],Groung_Truth_Mapping[Mapped Ground Truth])</f>
        <v>Remission</v>
      </c>
    </row>
    <row r="22" spans="1:106" hidden="1" x14ac:dyDescent="0.25">
      <c r="A22" s="6" t="s">
        <v>229</v>
      </c>
      <c r="B22">
        <v>1926</v>
      </c>
      <c r="C22" s="6" t="s">
        <v>147</v>
      </c>
      <c r="D22">
        <v>57.6</v>
      </c>
      <c r="E22">
        <v>166</v>
      </c>
      <c r="F22" s="6" t="s">
        <v>148</v>
      </c>
      <c r="G22" s="6" t="s">
        <v>33</v>
      </c>
      <c r="H22" s="6" t="s">
        <v>149</v>
      </c>
      <c r="I22" s="6" t="s">
        <v>149</v>
      </c>
      <c r="J22" s="6" t="s">
        <v>150</v>
      </c>
      <c r="K22" s="6" t="s">
        <v>167</v>
      </c>
      <c r="L22" s="6" t="s">
        <v>152</v>
      </c>
      <c r="M22" s="6" t="s">
        <v>149</v>
      </c>
      <c r="N22" t="s">
        <v>154</v>
      </c>
      <c r="O22" t="s">
        <v>153</v>
      </c>
      <c r="P22">
        <v>0</v>
      </c>
      <c r="Q22" t="s">
        <v>154</v>
      </c>
      <c r="R22" s="6" t="s">
        <v>15</v>
      </c>
      <c r="S22" s="7">
        <v>31643</v>
      </c>
      <c r="T22" s="6" t="s">
        <v>230</v>
      </c>
      <c r="U22" s="7"/>
      <c r="V22" s="6"/>
      <c r="W22" s="7"/>
      <c r="X22" s="6"/>
      <c r="AC22" s="7">
        <v>31675</v>
      </c>
      <c r="AD22" s="6" t="s">
        <v>231</v>
      </c>
      <c r="AE22" s="6" t="s">
        <v>152</v>
      </c>
      <c r="AF22" s="6" t="s">
        <v>152</v>
      </c>
      <c r="AG22" s="7"/>
      <c r="AI22" s="6"/>
      <c r="AJ22" s="6"/>
      <c r="AK22" s="7">
        <v>31724</v>
      </c>
      <c r="AL22" s="7">
        <v>31777</v>
      </c>
      <c r="AM22">
        <v>66</v>
      </c>
      <c r="AN22">
        <v>2</v>
      </c>
      <c r="AZ22" s="7"/>
      <c r="BA22" s="7"/>
      <c r="BB22" s="6"/>
      <c r="BC22" s="6"/>
      <c r="BD22" s="6"/>
      <c r="BE22" s="7"/>
      <c r="BF22" s="7"/>
      <c r="BG22" s="6"/>
      <c r="BH22" s="6"/>
      <c r="BO22" s="6" t="s">
        <v>158</v>
      </c>
      <c r="BP22" s="6" t="s">
        <v>149</v>
      </c>
      <c r="BQ22" s="6" t="s">
        <v>152</v>
      </c>
      <c r="BR22" s="6" t="s">
        <v>186</v>
      </c>
      <c r="BS22">
        <v>2</v>
      </c>
      <c r="BT22">
        <v>17</v>
      </c>
      <c r="BV22" t="s">
        <v>226</v>
      </c>
      <c r="BX22" t="s">
        <v>226</v>
      </c>
      <c r="CQ22" s="6"/>
      <c r="CR22" s="6" t="s">
        <v>149</v>
      </c>
      <c r="CS22" s="7"/>
      <c r="CT22" s="6"/>
      <c r="CU22" s="7">
        <v>32383</v>
      </c>
      <c r="CV22" s="6" t="s">
        <v>37</v>
      </c>
      <c r="CW22" s="6" t="s">
        <v>152</v>
      </c>
      <c r="CX22" s="7"/>
      <c r="CY22" s="7">
        <v>32267</v>
      </c>
      <c r="CZ22" s="6" t="s">
        <v>175</v>
      </c>
      <c r="DA22" t="s">
        <v>37</v>
      </c>
      <c r="DB22" t="str">
        <f>_xlfn.XLOOKUP(Append1[[#This Row],[Ground Truth]],Groung_Truth_Mapping[Final Status],Groung_Truth_Mapping[Mapped Ground Truth])</f>
        <v>Progression</v>
      </c>
    </row>
    <row r="23" spans="1:106" hidden="1" x14ac:dyDescent="0.25">
      <c r="A23" s="6" t="s">
        <v>232</v>
      </c>
      <c r="B23">
        <v>1918</v>
      </c>
      <c r="C23" s="6" t="s">
        <v>162</v>
      </c>
      <c r="D23">
        <v>86.4</v>
      </c>
      <c r="E23">
        <v>175</v>
      </c>
      <c r="F23" s="6" t="s">
        <v>148</v>
      </c>
      <c r="G23" s="6" t="s">
        <v>33</v>
      </c>
      <c r="H23" s="6" t="s">
        <v>149</v>
      </c>
      <c r="I23" s="6" t="s">
        <v>149</v>
      </c>
      <c r="J23" s="6" t="s">
        <v>149</v>
      </c>
      <c r="K23" s="6" t="s">
        <v>149</v>
      </c>
      <c r="L23" s="6" t="s">
        <v>180</v>
      </c>
      <c r="M23" s="6" t="s">
        <v>149</v>
      </c>
      <c r="N23">
        <v>2</v>
      </c>
      <c r="O23">
        <v>0</v>
      </c>
      <c r="P23">
        <v>0</v>
      </c>
      <c r="Q23">
        <v>2</v>
      </c>
      <c r="R23" s="6" t="s">
        <v>25</v>
      </c>
      <c r="S23" s="7"/>
      <c r="T23" s="6"/>
      <c r="U23" s="7"/>
      <c r="V23" s="6"/>
      <c r="W23" s="7"/>
      <c r="X23" s="6"/>
      <c r="AC23" s="7">
        <v>31700</v>
      </c>
      <c r="AD23" s="6" t="s">
        <v>233</v>
      </c>
      <c r="AE23" s="6" t="s">
        <v>197</v>
      </c>
      <c r="AF23" s="6" t="s">
        <v>149</v>
      </c>
      <c r="AG23" s="7"/>
      <c r="AI23" s="6"/>
      <c r="AJ23" s="6"/>
      <c r="AK23" s="7">
        <v>31745</v>
      </c>
      <c r="AL23" s="7">
        <v>31788</v>
      </c>
      <c r="AM23">
        <v>64</v>
      </c>
      <c r="AN23">
        <v>2</v>
      </c>
      <c r="AZ23" s="7"/>
      <c r="BA23" s="7"/>
      <c r="BB23" s="6"/>
      <c r="BC23" s="6"/>
      <c r="BD23" s="6"/>
      <c r="BE23" s="7"/>
      <c r="BF23" s="7"/>
      <c r="BG23" s="6"/>
      <c r="BH23" s="6"/>
      <c r="BO23" s="6"/>
      <c r="BP23" s="6"/>
      <c r="BQ23" s="6"/>
      <c r="BR23" s="6" t="s">
        <v>170</v>
      </c>
      <c r="CQ23" s="6"/>
      <c r="CR23" s="6"/>
      <c r="CS23" s="7">
        <v>33853</v>
      </c>
      <c r="CT23" s="6" t="s">
        <v>39</v>
      </c>
      <c r="CU23" s="7"/>
      <c r="CV23" s="6"/>
      <c r="CW23" s="6"/>
      <c r="CX23" s="7"/>
      <c r="CY23" s="7"/>
      <c r="CZ23" s="6"/>
      <c r="DA23" t="s">
        <v>39</v>
      </c>
      <c r="DB23" t="str">
        <f>_xlfn.XLOOKUP(Append1[[#This Row],[Ground Truth]],Groung_Truth_Mapping[Final Status],Groung_Truth_Mapping[Mapped Ground Truth])</f>
        <v>Remission</v>
      </c>
    </row>
    <row r="24" spans="1:106" hidden="1" x14ac:dyDescent="0.25">
      <c r="A24" s="6" t="s">
        <v>234</v>
      </c>
      <c r="B24">
        <v>1934</v>
      </c>
      <c r="C24" s="6" t="s">
        <v>162</v>
      </c>
      <c r="D24">
        <v>78.7</v>
      </c>
      <c r="E24">
        <v>188</v>
      </c>
      <c r="F24" s="6" t="s">
        <v>148</v>
      </c>
      <c r="G24" s="6" t="s">
        <v>33</v>
      </c>
      <c r="H24" s="6" t="s">
        <v>179</v>
      </c>
      <c r="I24" s="6" t="s">
        <v>149</v>
      </c>
      <c r="J24" s="6" t="s">
        <v>149</v>
      </c>
      <c r="K24" s="6" t="s">
        <v>151</v>
      </c>
      <c r="L24" s="6" t="s">
        <v>149</v>
      </c>
      <c r="M24" s="6" t="s">
        <v>149</v>
      </c>
      <c r="N24" t="s">
        <v>235</v>
      </c>
      <c r="O24">
        <v>0</v>
      </c>
      <c r="P24">
        <v>0</v>
      </c>
      <c r="Q24" t="s">
        <v>235</v>
      </c>
      <c r="R24" s="6" t="s">
        <v>23</v>
      </c>
      <c r="S24" s="7">
        <v>31656</v>
      </c>
      <c r="T24" s="6" t="s">
        <v>236</v>
      </c>
      <c r="U24" s="7">
        <v>31689</v>
      </c>
      <c r="V24" s="6" t="s">
        <v>237</v>
      </c>
      <c r="W24" s="7"/>
      <c r="X24" s="6"/>
      <c r="AC24" s="7">
        <v>31692</v>
      </c>
      <c r="AD24" s="6" t="s">
        <v>238</v>
      </c>
      <c r="AE24" s="6" t="s">
        <v>197</v>
      </c>
      <c r="AF24" s="6" t="s">
        <v>152</v>
      </c>
      <c r="AG24" s="7"/>
      <c r="AI24" s="6"/>
      <c r="AJ24" s="6"/>
      <c r="AK24" s="7">
        <v>31745</v>
      </c>
      <c r="AL24" s="7">
        <v>31789</v>
      </c>
      <c r="AM24">
        <v>64</v>
      </c>
      <c r="AN24">
        <v>2</v>
      </c>
      <c r="AZ24" s="7">
        <v>31747</v>
      </c>
      <c r="BA24" s="7">
        <v>31789</v>
      </c>
      <c r="BB24" s="6" t="s">
        <v>165</v>
      </c>
      <c r="BC24" s="6"/>
      <c r="BD24" s="6"/>
      <c r="BE24" s="7"/>
      <c r="BF24" s="7"/>
      <c r="BG24" s="6"/>
      <c r="BH24" s="6"/>
      <c r="BO24" s="6" t="s">
        <v>158</v>
      </c>
      <c r="BP24" s="6" t="s">
        <v>152</v>
      </c>
      <c r="BQ24" s="6" t="s">
        <v>149</v>
      </c>
      <c r="BR24" s="6" t="s">
        <v>159</v>
      </c>
      <c r="BS24">
        <v>0</v>
      </c>
      <c r="BT24">
        <v>1</v>
      </c>
      <c r="BU24">
        <v>0</v>
      </c>
      <c r="BV24">
        <v>2</v>
      </c>
      <c r="BX24" t="s">
        <v>198</v>
      </c>
      <c r="CC24">
        <v>0</v>
      </c>
      <c r="CD24">
        <v>1</v>
      </c>
      <c r="CQ24" s="6" t="s">
        <v>239</v>
      </c>
      <c r="CR24" s="6"/>
      <c r="CS24" s="7">
        <v>33545</v>
      </c>
      <c r="CT24" s="6" t="s">
        <v>39</v>
      </c>
      <c r="CU24" s="7"/>
      <c r="CV24" s="6"/>
      <c r="CW24" s="6" t="s">
        <v>152</v>
      </c>
      <c r="CX24" s="7"/>
      <c r="CY24" s="7"/>
      <c r="CZ24" s="6"/>
      <c r="DA24" t="s">
        <v>39</v>
      </c>
      <c r="DB24" t="str">
        <f>_xlfn.XLOOKUP(Append1[[#This Row],[Ground Truth]],Groung_Truth_Mapping[Final Status],Groung_Truth_Mapping[Mapped Ground Truth])</f>
        <v>Remission</v>
      </c>
    </row>
    <row r="25" spans="1:106" x14ac:dyDescent="0.25">
      <c r="A25" s="8" t="s">
        <v>240</v>
      </c>
      <c r="B25">
        <v>1926</v>
      </c>
      <c r="C25" s="6" t="s">
        <v>162</v>
      </c>
      <c r="D25">
        <v>74.099999999999994</v>
      </c>
      <c r="E25">
        <v>185</v>
      </c>
      <c r="F25" s="6" t="s">
        <v>148</v>
      </c>
      <c r="G25" s="6" t="s">
        <v>33</v>
      </c>
      <c r="H25" s="6" t="s">
        <v>149</v>
      </c>
      <c r="I25" s="6" t="s">
        <v>149</v>
      </c>
      <c r="J25" s="6" t="s">
        <v>149</v>
      </c>
      <c r="K25" s="6" t="s">
        <v>167</v>
      </c>
      <c r="L25" s="6" t="s">
        <v>152</v>
      </c>
      <c r="M25" s="6" t="s">
        <v>149</v>
      </c>
      <c r="N25">
        <v>2</v>
      </c>
      <c r="O25" t="s">
        <v>153</v>
      </c>
      <c r="P25">
        <v>0</v>
      </c>
      <c r="Q25" t="s">
        <v>154</v>
      </c>
      <c r="R25" s="6" t="s">
        <v>4</v>
      </c>
      <c r="S25" s="7">
        <v>31307</v>
      </c>
      <c r="T25" s="6" t="s">
        <v>188</v>
      </c>
      <c r="U25" s="7">
        <v>31320</v>
      </c>
      <c r="V25" s="6" t="s">
        <v>156</v>
      </c>
      <c r="W25" s="7"/>
      <c r="X25" s="6"/>
      <c r="AC25" s="7"/>
      <c r="AD25" s="6"/>
      <c r="AE25" s="6"/>
      <c r="AF25" s="6"/>
      <c r="AG25" s="7"/>
      <c r="AI25" s="6"/>
      <c r="AJ25" s="6"/>
      <c r="AK25" s="7">
        <v>31332</v>
      </c>
      <c r="AL25" s="7">
        <v>31396</v>
      </c>
      <c r="AM25">
        <v>70</v>
      </c>
      <c r="AN25">
        <v>2</v>
      </c>
      <c r="AZ25" s="7">
        <v>31340</v>
      </c>
      <c r="BA25" s="7">
        <v>31406</v>
      </c>
      <c r="BB25" s="6" t="s">
        <v>165</v>
      </c>
      <c r="BC25" s="6" t="s">
        <v>177</v>
      </c>
      <c r="BD25" s="6"/>
      <c r="BE25" s="7"/>
      <c r="BF25" s="7"/>
      <c r="BG25" s="6"/>
      <c r="BH25" s="6"/>
      <c r="BO25" s="6"/>
      <c r="BP25" s="6"/>
      <c r="BQ25" s="6"/>
      <c r="BR25" s="6"/>
      <c r="CQ25" s="6"/>
      <c r="CR25" s="6"/>
      <c r="CS25" s="7"/>
      <c r="CT25" s="6"/>
      <c r="CU25" s="7">
        <v>32105</v>
      </c>
      <c r="CV25" s="6" t="s">
        <v>36</v>
      </c>
      <c r="CW25" s="6" t="s">
        <v>152</v>
      </c>
      <c r="CX25" s="7"/>
      <c r="CY25" s="7">
        <v>31629</v>
      </c>
      <c r="CZ25" s="6"/>
      <c r="DA25" t="s">
        <v>36</v>
      </c>
      <c r="DB25" t="str">
        <f>_xlfn.XLOOKUP(Append1[[#This Row],[Ground Truth]],Groung_Truth_Mapping[Final Status],Groung_Truth_Mapping[Mapped Ground Truth])</f>
        <v>Progression</v>
      </c>
    </row>
    <row r="26" spans="1:106" x14ac:dyDescent="0.25">
      <c r="A26" s="8" t="s">
        <v>241</v>
      </c>
      <c r="B26">
        <v>1925</v>
      </c>
      <c r="C26" s="6" t="s">
        <v>162</v>
      </c>
      <c r="D26">
        <v>102</v>
      </c>
      <c r="E26">
        <v>170</v>
      </c>
      <c r="F26" s="6" t="s">
        <v>33</v>
      </c>
      <c r="G26" s="6" t="s">
        <v>33</v>
      </c>
      <c r="H26" s="6" t="s">
        <v>179</v>
      </c>
      <c r="I26" s="6" t="s">
        <v>149</v>
      </c>
      <c r="J26" s="6" t="s">
        <v>149</v>
      </c>
      <c r="K26" s="6" t="s">
        <v>149</v>
      </c>
      <c r="L26" s="6" t="s">
        <v>180</v>
      </c>
      <c r="M26" s="6" t="s">
        <v>149</v>
      </c>
      <c r="N26" t="s">
        <v>235</v>
      </c>
      <c r="O26" t="s">
        <v>181</v>
      </c>
      <c r="P26">
        <v>0</v>
      </c>
      <c r="Q26" t="s">
        <v>235</v>
      </c>
      <c r="R26" s="6" t="s">
        <v>4</v>
      </c>
      <c r="S26" s="7">
        <v>33084</v>
      </c>
      <c r="T26" s="6" t="s">
        <v>242</v>
      </c>
      <c r="U26" s="7"/>
      <c r="V26" s="6"/>
      <c r="W26" s="7"/>
      <c r="X26" s="6"/>
      <c r="AC26" s="7"/>
      <c r="AD26" s="6"/>
      <c r="AE26" s="6"/>
      <c r="AF26" s="6"/>
      <c r="AG26" s="7"/>
      <c r="AI26" s="6"/>
      <c r="AJ26" s="6"/>
      <c r="AK26" s="7">
        <v>33113</v>
      </c>
      <c r="AL26" s="7">
        <v>33163</v>
      </c>
      <c r="AM26">
        <v>70</v>
      </c>
      <c r="AN26">
        <v>2</v>
      </c>
      <c r="AP26">
        <v>33586</v>
      </c>
      <c r="AQ26">
        <v>33597</v>
      </c>
      <c r="AR26">
        <v>30</v>
      </c>
      <c r="AS26">
        <v>2</v>
      </c>
      <c r="AZ26" s="7">
        <v>33114</v>
      </c>
      <c r="BA26" s="7">
        <v>33163</v>
      </c>
      <c r="BB26" s="6" t="s">
        <v>165</v>
      </c>
      <c r="BC26" s="6" t="s">
        <v>177</v>
      </c>
      <c r="BD26" s="6"/>
      <c r="BE26" s="7">
        <v>33621</v>
      </c>
      <c r="BF26" s="7">
        <v>33758</v>
      </c>
      <c r="BG26" s="6" t="s">
        <v>165</v>
      </c>
      <c r="BH26" s="6" t="s">
        <v>243</v>
      </c>
      <c r="BI26" t="s">
        <v>157</v>
      </c>
      <c r="BJ26">
        <v>33828</v>
      </c>
      <c r="BK26">
        <v>33919</v>
      </c>
      <c r="BL26" t="s">
        <v>157</v>
      </c>
      <c r="BM26" t="s">
        <v>177</v>
      </c>
      <c r="BO26" s="6" t="s">
        <v>190</v>
      </c>
      <c r="BP26" s="6"/>
      <c r="BQ26" s="6"/>
      <c r="BR26" s="6"/>
      <c r="CQ26" s="6"/>
      <c r="CR26" s="6"/>
      <c r="CS26" s="7">
        <v>33943</v>
      </c>
      <c r="CT26" s="6" t="s">
        <v>36</v>
      </c>
      <c r="CU26" s="7">
        <v>33984</v>
      </c>
      <c r="CV26" s="6" t="s">
        <v>36</v>
      </c>
      <c r="CW26" s="6" t="s">
        <v>152</v>
      </c>
      <c r="CX26" s="7"/>
      <c r="CY26" s="7">
        <v>33562</v>
      </c>
      <c r="CZ26" s="6" t="s">
        <v>160</v>
      </c>
      <c r="DA26" t="s">
        <v>36</v>
      </c>
      <c r="DB26" t="str">
        <f>_xlfn.XLOOKUP(Append1[[#This Row],[Ground Truth]],Groung_Truth_Mapping[Final Status],Groung_Truth_Mapping[Mapped Ground Truth])</f>
        <v>Progression</v>
      </c>
    </row>
    <row r="27" spans="1:106" hidden="1" x14ac:dyDescent="0.25">
      <c r="A27" s="6" t="s">
        <v>244</v>
      </c>
      <c r="B27">
        <v>1913</v>
      </c>
      <c r="C27" s="6" t="s">
        <v>162</v>
      </c>
      <c r="D27">
        <v>77</v>
      </c>
      <c r="E27">
        <v>173</v>
      </c>
      <c r="F27" s="6" t="s">
        <v>148</v>
      </c>
      <c r="G27" s="6" t="s">
        <v>33</v>
      </c>
      <c r="H27" s="6" t="s">
        <v>149</v>
      </c>
      <c r="I27" s="6" t="s">
        <v>149</v>
      </c>
      <c r="J27" s="6" t="s">
        <v>149</v>
      </c>
      <c r="K27" s="6" t="s">
        <v>167</v>
      </c>
      <c r="L27" s="6" t="s">
        <v>180</v>
      </c>
      <c r="M27" s="6" t="s">
        <v>149</v>
      </c>
      <c r="N27" t="s">
        <v>154</v>
      </c>
      <c r="O27">
        <v>1</v>
      </c>
      <c r="P27">
        <v>0</v>
      </c>
      <c r="Q27" t="s">
        <v>154</v>
      </c>
      <c r="R27" s="6" t="s">
        <v>7</v>
      </c>
      <c r="S27" s="7">
        <v>31724</v>
      </c>
      <c r="T27" s="6" t="s">
        <v>245</v>
      </c>
      <c r="U27" s="7"/>
      <c r="V27" s="6"/>
      <c r="W27" s="7"/>
      <c r="X27" s="6"/>
      <c r="AC27" s="7"/>
      <c r="AD27" s="6"/>
      <c r="AE27" s="6"/>
      <c r="AF27" s="6"/>
      <c r="AG27" s="7"/>
      <c r="AI27" s="6"/>
      <c r="AJ27" s="6"/>
      <c r="AK27" s="7">
        <v>31755</v>
      </c>
      <c r="AL27" s="7">
        <v>31807</v>
      </c>
      <c r="AM27">
        <v>70</v>
      </c>
      <c r="AN27">
        <v>2</v>
      </c>
      <c r="AO27" t="s">
        <v>246</v>
      </c>
      <c r="AZ27" s="7"/>
      <c r="BA27" s="7"/>
      <c r="BB27" s="6"/>
      <c r="BC27" s="6"/>
      <c r="BD27" s="6"/>
      <c r="BE27" s="7"/>
      <c r="BF27" s="7"/>
      <c r="BG27" s="6"/>
      <c r="BH27" s="6"/>
      <c r="BO27" s="6" t="s">
        <v>158</v>
      </c>
      <c r="BP27" s="6"/>
      <c r="BQ27" s="6"/>
      <c r="BR27" s="6" t="s">
        <v>170</v>
      </c>
      <c r="CQ27" s="6"/>
      <c r="CR27" s="6"/>
      <c r="CS27" s="7"/>
      <c r="CT27" s="6"/>
      <c r="CU27" s="7">
        <v>32040</v>
      </c>
      <c r="CV27" s="6" t="s">
        <v>38</v>
      </c>
      <c r="CW27" s="6" t="s">
        <v>152</v>
      </c>
      <c r="CX27" s="7"/>
      <c r="CY27" s="7">
        <v>31955</v>
      </c>
      <c r="CZ27" s="6" t="s">
        <v>171</v>
      </c>
      <c r="DA27" t="s">
        <v>38</v>
      </c>
      <c r="DB27" t="str">
        <f>_xlfn.XLOOKUP(Append1[[#This Row],[Ground Truth]],Groung_Truth_Mapping[Final Status],Groung_Truth_Mapping[Mapped Ground Truth])</f>
        <v>Progression</v>
      </c>
    </row>
    <row r="28" spans="1:106" hidden="1" x14ac:dyDescent="0.25">
      <c r="A28" s="6" t="s">
        <v>247</v>
      </c>
      <c r="B28">
        <v>1922</v>
      </c>
      <c r="C28" s="6" t="s">
        <v>162</v>
      </c>
      <c r="D28">
        <v>79.599999999999994</v>
      </c>
      <c r="E28">
        <v>165</v>
      </c>
      <c r="F28" s="6" t="s">
        <v>148</v>
      </c>
      <c r="G28" s="6" t="s">
        <v>33</v>
      </c>
      <c r="H28" s="6" t="s">
        <v>149</v>
      </c>
      <c r="I28" s="6" t="s">
        <v>149</v>
      </c>
      <c r="J28" s="6" t="s">
        <v>149</v>
      </c>
      <c r="K28" s="6" t="s">
        <v>149</v>
      </c>
      <c r="L28" s="6" t="s">
        <v>180</v>
      </c>
      <c r="M28" s="6" t="s">
        <v>149</v>
      </c>
      <c r="N28">
        <v>2</v>
      </c>
      <c r="O28">
        <v>0</v>
      </c>
      <c r="P28">
        <v>0</v>
      </c>
      <c r="Q28">
        <v>2</v>
      </c>
      <c r="R28" s="6" t="s">
        <v>7</v>
      </c>
      <c r="S28" s="7">
        <v>31689</v>
      </c>
      <c r="T28" s="6" t="s">
        <v>248</v>
      </c>
      <c r="U28" s="7"/>
      <c r="V28" s="6"/>
      <c r="W28" s="7"/>
      <c r="X28" s="6"/>
      <c r="AC28" s="7"/>
      <c r="AD28" s="6"/>
      <c r="AE28" s="6"/>
      <c r="AF28" s="6"/>
      <c r="AG28" s="7"/>
      <c r="AI28" s="6"/>
      <c r="AJ28" s="6"/>
      <c r="AK28" s="7">
        <v>31766</v>
      </c>
      <c r="AL28" s="7">
        <v>31807</v>
      </c>
      <c r="AM28">
        <v>60</v>
      </c>
      <c r="AN28">
        <v>2</v>
      </c>
      <c r="AZ28" s="7"/>
      <c r="BA28" s="7"/>
      <c r="BB28" s="6"/>
      <c r="BC28" s="6"/>
      <c r="BD28" s="6"/>
      <c r="BE28" s="7"/>
      <c r="BF28" s="7"/>
      <c r="BG28" s="6"/>
      <c r="BH28" s="6"/>
      <c r="BO28" s="6" t="s">
        <v>158</v>
      </c>
      <c r="BP28" s="6" t="s">
        <v>149</v>
      </c>
      <c r="BQ28" s="6" t="s">
        <v>152</v>
      </c>
      <c r="BR28" s="6" t="s">
        <v>170</v>
      </c>
      <c r="CQ28" s="6" t="s">
        <v>249</v>
      </c>
      <c r="CR28" s="6"/>
      <c r="CS28" s="7">
        <v>33614</v>
      </c>
      <c r="CT28" s="6" t="s">
        <v>39</v>
      </c>
      <c r="CU28" s="7"/>
      <c r="CV28" s="6"/>
      <c r="CW28" s="6"/>
      <c r="CX28" s="7"/>
      <c r="CY28" s="7"/>
      <c r="CZ28" s="6"/>
      <c r="DA28" t="s">
        <v>39</v>
      </c>
      <c r="DB28" t="str">
        <f>_xlfn.XLOOKUP(Append1[[#This Row],[Ground Truth]],Groung_Truth_Mapping[Final Status],Groung_Truth_Mapping[Mapped Ground Truth])</f>
        <v>Remission</v>
      </c>
    </row>
    <row r="29" spans="1:106" hidden="1" x14ac:dyDescent="0.25">
      <c r="A29" s="6" t="s">
        <v>250</v>
      </c>
      <c r="B29">
        <v>1932</v>
      </c>
      <c r="C29" s="6" t="s">
        <v>162</v>
      </c>
      <c r="D29">
        <v>101.7</v>
      </c>
      <c r="E29">
        <v>196</v>
      </c>
      <c r="F29" s="6" t="s">
        <v>148</v>
      </c>
      <c r="G29" s="6" t="s">
        <v>149</v>
      </c>
      <c r="H29" s="6" t="s">
        <v>149</v>
      </c>
      <c r="I29" s="6" t="s">
        <v>149</v>
      </c>
      <c r="J29" s="6" t="s">
        <v>149</v>
      </c>
      <c r="K29" s="6" t="s">
        <v>151</v>
      </c>
      <c r="L29" s="6" t="s">
        <v>149</v>
      </c>
      <c r="M29" s="6" t="s">
        <v>149</v>
      </c>
      <c r="N29">
        <v>2</v>
      </c>
      <c r="O29">
        <v>3</v>
      </c>
      <c r="P29">
        <v>0</v>
      </c>
      <c r="Q29" t="s">
        <v>235</v>
      </c>
      <c r="R29" s="6" t="s">
        <v>14</v>
      </c>
      <c r="S29" s="7">
        <v>31745</v>
      </c>
      <c r="T29" s="6" t="s">
        <v>251</v>
      </c>
      <c r="U29" s="7">
        <v>31759</v>
      </c>
      <c r="V29" s="6" t="s">
        <v>252</v>
      </c>
      <c r="W29" s="7"/>
      <c r="X29" s="6"/>
      <c r="AC29" s="7"/>
      <c r="AD29" s="6"/>
      <c r="AE29" s="6"/>
      <c r="AF29" s="6"/>
      <c r="AG29" s="7"/>
      <c r="AI29" s="6"/>
      <c r="AJ29" s="6"/>
      <c r="AK29" s="7">
        <v>31782</v>
      </c>
      <c r="AL29" s="7">
        <v>31831</v>
      </c>
      <c r="AM29">
        <v>74</v>
      </c>
      <c r="AN29">
        <v>2</v>
      </c>
      <c r="AO29" t="s">
        <v>253</v>
      </c>
      <c r="AZ29" s="7">
        <v>31782</v>
      </c>
      <c r="BA29" s="7">
        <v>31828</v>
      </c>
      <c r="BB29" s="6" t="s">
        <v>165</v>
      </c>
      <c r="BC29" s="6"/>
      <c r="BD29" s="6"/>
      <c r="BE29" s="7"/>
      <c r="BF29" s="7"/>
      <c r="BG29" s="6"/>
      <c r="BH29" s="6"/>
      <c r="BO29" s="6" t="s">
        <v>158</v>
      </c>
      <c r="BP29" s="6" t="s">
        <v>152</v>
      </c>
      <c r="BQ29" s="6"/>
      <c r="BR29" s="6"/>
      <c r="CQ29" s="6"/>
      <c r="CR29" s="6"/>
      <c r="CS29" s="7">
        <v>33708</v>
      </c>
      <c r="CT29" s="6" t="s">
        <v>39</v>
      </c>
      <c r="CU29" s="7"/>
      <c r="CV29" s="6"/>
      <c r="CW29" s="6"/>
      <c r="CX29" s="7"/>
      <c r="CY29" s="7"/>
      <c r="CZ29" s="6"/>
      <c r="DA29" t="s">
        <v>39</v>
      </c>
      <c r="DB29" t="str">
        <f>_xlfn.XLOOKUP(Append1[[#This Row],[Ground Truth]],Groung_Truth_Mapping[Final Status],Groung_Truth_Mapping[Mapped Ground Truth])</f>
        <v>Remission</v>
      </c>
    </row>
    <row r="30" spans="1:106" hidden="1" x14ac:dyDescent="0.25">
      <c r="A30" s="6" t="s">
        <v>254</v>
      </c>
      <c r="B30">
        <v>1932</v>
      </c>
      <c r="C30" s="6" t="s">
        <v>162</v>
      </c>
      <c r="D30">
        <v>94.5</v>
      </c>
      <c r="E30">
        <v>184</v>
      </c>
      <c r="F30" s="6" t="s">
        <v>148</v>
      </c>
      <c r="G30" s="6" t="s">
        <v>33</v>
      </c>
      <c r="H30" s="6" t="s">
        <v>149</v>
      </c>
      <c r="I30" s="6" t="s">
        <v>149</v>
      </c>
      <c r="J30" s="6" t="s">
        <v>149</v>
      </c>
      <c r="K30" s="6" t="s">
        <v>151</v>
      </c>
      <c r="L30" s="6" t="s">
        <v>149</v>
      </c>
      <c r="M30" s="6" t="s">
        <v>149</v>
      </c>
      <c r="N30" t="s">
        <v>154</v>
      </c>
      <c r="O30" t="s">
        <v>153</v>
      </c>
      <c r="P30">
        <v>0</v>
      </c>
      <c r="Q30" t="s">
        <v>154</v>
      </c>
      <c r="R30" s="6" t="s">
        <v>5</v>
      </c>
      <c r="S30" s="7">
        <v>31766</v>
      </c>
      <c r="T30" s="6" t="s">
        <v>255</v>
      </c>
      <c r="U30" s="7">
        <v>31780</v>
      </c>
      <c r="V30" s="6" t="s">
        <v>216</v>
      </c>
      <c r="W30" s="7"/>
      <c r="X30" s="6"/>
      <c r="AC30" s="7"/>
      <c r="AD30" s="6"/>
      <c r="AE30" s="6"/>
      <c r="AF30" s="6"/>
      <c r="AG30" s="7"/>
      <c r="AI30" s="6"/>
      <c r="AJ30" s="6"/>
      <c r="AK30" s="7">
        <v>31794</v>
      </c>
      <c r="AL30" s="7">
        <v>31839</v>
      </c>
      <c r="AM30">
        <v>70</v>
      </c>
      <c r="AN30">
        <v>2</v>
      </c>
      <c r="AZ30" s="7">
        <v>31794</v>
      </c>
      <c r="BA30" s="7">
        <v>31839</v>
      </c>
      <c r="BB30" s="6" t="s">
        <v>165</v>
      </c>
      <c r="BC30" s="6"/>
      <c r="BD30" s="6"/>
      <c r="BE30" s="7"/>
      <c r="BF30" s="7"/>
      <c r="BG30" s="6"/>
      <c r="BH30" s="6"/>
      <c r="BO30" s="6" t="s">
        <v>190</v>
      </c>
      <c r="BP30" s="6" t="s">
        <v>149</v>
      </c>
      <c r="BQ30" s="6" t="s">
        <v>149</v>
      </c>
      <c r="BR30" s="6"/>
      <c r="CQ30" s="6"/>
      <c r="CR30" s="6"/>
      <c r="CS30" s="7"/>
      <c r="CT30" s="6"/>
      <c r="CU30" s="7">
        <v>32361</v>
      </c>
      <c r="CV30" s="6" t="s">
        <v>37</v>
      </c>
      <c r="CW30" s="6" t="s">
        <v>152</v>
      </c>
      <c r="CX30" s="7"/>
      <c r="CY30" s="7">
        <v>32005</v>
      </c>
      <c r="CZ30" s="6" t="s">
        <v>256</v>
      </c>
      <c r="DA30" t="s">
        <v>37</v>
      </c>
      <c r="DB30" t="str">
        <f>_xlfn.XLOOKUP(Append1[[#This Row],[Ground Truth]],Groung_Truth_Mapping[Final Status],Groung_Truth_Mapping[Mapped Ground Truth])</f>
        <v>Progression</v>
      </c>
    </row>
    <row r="31" spans="1:106" hidden="1" x14ac:dyDescent="0.25">
      <c r="A31" s="6" t="s">
        <v>257</v>
      </c>
      <c r="B31">
        <v>1905</v>
      </c>
      <c r="C31" s="6" t="s">
        <v>162</v>
      </c>
      <c r="D31">
        <v>89.7</v>
      </c>
      <c r="E31">
        <v>153</v>
      </c>
      <c r="F31" s="6" t="s">
        <v>148</v>
      </c>
      <c r="G31" s="6" t="s">
        <v>149</v>
      </c>
      <c r="H31" s="6" t="s">
        <v>149</v>
      </c>
      <c r="I31" s="6" t="s">
        <v>149</v>
      </c>
      <c r="J31" s="6" t="s">
        <v>150</v>
      </c>
      <c r="K31" s="6" t="s">
        <v>151</v>
      </c>
      <c r="L31" s="6" t="s">
        <v>180</v>
      </c>
      <c r="M31" s="6" t="s">
        <v>149</v>
      </c>
      <c r="N31">
        <v>2</v>
      </c>
      <c r="O31">
        <v>0</v>
      </c>
      <c r="P31">
        <v>0</v>
      </c>
      <c r="Q31">
        <v>2</v>
      </c>
      <c r="R31" s="6" t="s">
        <v>8</v>
      </c>
      <c r="S31" s="7">
        <v>31789</v>
      </c>
      <c r="T31" s="6" t="s">
        <v>173</v>
      </c>
      <c r="U31" s="7"/>
      <c r="V31" s="6"/>
      <c r="W31" s="7"/>
      <c r="X31" s="6"/>
      <c r="AC31" s="7"/>
      <c r="AD31" s="6"/>
      <c r="AE31" s="6"/>
      <c r="AF31" s="6"/>
      <c r="AG31" s="7"/>
      <c r="AI31" s="6"/>
      <c r="AJ31" s="6"/>
      <c r="AK31" s="7">
        <v>31801</v>
      </c>
      <c r="AL31" s="7">
        <v>31842</v>
      </c>
      <c r="AM31">
        <v>66</v>
      </c>
      <c r="AN31">
        <v>2.2000000000000002</v>
      </c>
      <c r="AO31" t="s">
        <v>258</v>
      </c>
      <c r="AZ31" s="7"/>
      <c r="BA31" s="7"/>
      <c r="BB31" s="6"/>
      <c r="BC31" s="6"/>
      <c r="BD31" s="6"/>
      <c r="BE31" s="7"/>
      <c r="BF31" s="7"/>
      <c r="BG31" s="6"/>
      <c r="BH31" s="6"/>
      <c r="BO31" s="6" t="s">
        <v>158</v>
      </c>
      <c r="BP31" s="6"/>
      <c r="BQ31" s="6"/>
      <c r="BR31" s="6"/>
      <c r="CQ31" s="6"/>
      <c r="CR31" s="6"/>
      <c r="CS31" s="7">
        <v>33686</v>
      </c>
      <c r="CT31" s="6" t="s">
        <v>39</v>
      </c>
      <c r="CU31" s="7"/>
      <c r="CV31" s="6"/>
      <c r="CW31" s="6" t="s">
        <v>152</v>
      </c>
      <c r="CX31" s="7"/>
      <c r="CY31" s="7">
        <v>32111</v>
      </c>
      <c r="CZ31" s="6" t="s">
        <v>175</v>
      </c>
      <c r="DA31" t="s">
        <v>39</v>
      </c>
      <c r="DB31" t="str">
        <f>_xlfn.XLOOKUP(Append1[[#This Row],[Ground Truth]],Groung_Truth_Mapping[Final Status],Groung_Truth_Mapping[Mapped Ground Truth])</f>
        <v>Remission</v>
      </c>
    </row>
    <row r="32" spans="1:106" hidden="1" x14ac:dyDescent="0.25">
      <c r="A32" s="6" t="s">
        <v>259</v>
      </c>
      <c r="B32">
        <v>1919</v>
      </c>
      <c r="C32" s="6" t="s">
        <v>162</v>
      </c>
      <c r="D32">
        <v>83.6</v>
      </c>
      <c r="E32">
        <v>168</v>
      </c>
      <c r="F32" s="6" t="s">
        <v>148</v>
      </c>
      <c r="G32" s="6" t="s">
        <v>33</v>
      </c>
      <c r="H32" s="6" t="s">
        <v>149</v>
      </c>
      <c r="I32" s="6" t="s">
        <v>149</v>
      </c>
      <c r="J32" s="6" t="s">
        <v>149</v>
      </c>
      <c r="K32" s="6" t="s">
        <v>149</v>
      </c>
      <c r="L32" s="6" t="s">
        <v>180</v>
      </c>
      <c r="M32" s="6" t="s">
        <v>149</v>
      </c>
      <c r="N32">
        <v>2</v>
      </c>
      <c r="O32">
        <v>1</v>
      </c>
      <c r="P32">
        <v>0</v>
      </c>
      <c r="Q32">
        <v>3</v>
      </c>
      <c r="R32" s="6" t="s">
        <v>7</v>
      </c>
      <c r="S32" s="7">
        <v>31739</v>
      </c>
      <c r="T32" s="6" t="s">
        <v>248</v>
      </c>
      <c r="U32" s="7"/>
      <c r="V32" s="6"/>
      <c r="W32" s="7"/>
      <c r="X32" s="6"/>
      <c r="AC32" s="7">
        <v>31774</v>
      </c>
      <c r="AD32" s="6" t="s">
        <v>260</v>
      </c>
      <c r="AE32" s="6" t="s">
        <v>152</v>
      </c>
      <c r="AF32" s="6" t="s">
        <v>152</v>
      </c>
      <c r="AG32" s="7"/>
      <c r="AI32" s="6"/>
      <c r="AJ32" s="6"/>
      <c r="AK32" s="7">
        <v>31807</v>
      </c>
      <c r="AL32" s="7">
        <v>31851</v>
      </c>
      <c r="AM32">
        <v>66</v>
      </c>
      <c r="AN32">
        <v>2</v>
      </c>
      <c r="AZ32" s="7"/>
      <c r="BA32" s="7"/>
      <c r="BB32" s="6"/>
      <c r="BC32" s="6"/>
      <c r="BD32" s="6"/>
      <c r="BE32" s="7"/>
      <c r="BF32" s="7"/>
      <c r="BG32" s="6"/>
      <c r="BH32" s="6"/>
      <c r="BO32" s="6" t="s">
        <v>158</v>
      </c>
      <c r="BP32" s="6" t="s">
        <v>152</v>
      </c>
      <c r="BQ32" s="6" t="s">
        <v>152</v>
      </c>
      <c r="BR32" s="6" t="s">
        <v>186</v>
      </c>
      <c r="BS32">
        <v>0</v>
      </c>
      <c r="BT32">
        <v>7</v>
      </c>
      <c r="BU32">
        <v>1</v>
      </c>
      <c r="BV32">
        <v>11</v>
      </c>
      <c r="BW32">
        <v>0</v>
      </c>
      <c r="BX32">
        <v>5</v>
      </c>
      <c r="BY32">
        <v>0</v>
      </c>
      <c r="BZ32">
        <v>5</v>
      </c>
      <c r="CQ32" s="6"/>
      <c r="CR32" s="6" t="s">
        <v>152</v>
      </c>
      <c r="CS32" s="7"/>
      <c r="CT32" s="6"/>
      <c r="CU32" s="7">
        <v>32312</v>
      </c>
      <c r="CV32" s="6" t="s">
        <v>37</v>
      </c>
      <c r="CW32" s="6" t="s">
        <v>152</v>
      </c>
      <c r="CX32" s="7"/>
      <c r="CY32" s="7">
        <v>32071</v>
      </c>
      <c r="CZ32" s="6" t="s">
        <v>175</v>
      </c>
      <c r="DA32" t="s">
        <v>37</v>
      </c>
      <c r="DB32" t="str">
        <f>_xlfn.XLOOKUP(Append1[[#This Row],[Ground Truth]],Groung_Truth_Mapping[Final Status],Groung_Truth_Mapping[Mapped Ground Truth])</f>
        <v>Progression</v>
      </c>
    </row>
    <row r="33" spans="1:106" hidden="1" x14ac:dyDescent="0.25">
      <c r="A33" s="6" t="s">
        <v>261</v>
      </c>
      <c r="B33">
        <v>1933</v>
      </c>
      <c r="C33" s="6" t="s">
        <v>162</v>
      </c>
      <c r="D33">
        <v>77.2</v>
      </c>
      <c r="E33">
        <v>173</v>
      </c>
      <c r="F33" s="6" t="s">
        <v>33</v>
      </c>
      <c r="G33" s="6" t="s">
        <v>33</v>
      </c>
      <c r="H33" s="6" t="s">
        <v>149</v>
      </c>
      <c r="I33" s="6" t="s">
        <v>149</v>
      </c>
      <c r="J33" s="6" t="s">
        <v>149</v>
      </c>
      <c r="K33" s="6" t="s">
        <v>149</v>
      </c>
      <c r="L33" s="6" t="s">
        <v>152</v>
      </c>
      <c r="M33" s="6" t="s">
        <v>149</v>
      </c>
      <c r="N33">
        <v>2</v>
      </c>
      <c r="O33" t="s">
        <v>181</v>
      </c>
      <c r="P33">
        <v>0</v>
      </c>
      <c r="Q33" t="s">
        <v>154</v>
      </c>
      <c r="R33" s="6" t="s">
        <v>5</v>
      </c>
      <c r="S33" s="7">
        <v>31767</v>
      </c>
      <c r="T33" s="6" t="s">
        <v>188</v>
      </c>
      <c r="U33" s="7">
        <v>31773</v>
      </c>
      <c r="V33" s="6" t="s">
        <v>216</v>
      </c>
      <c r="W33" s="7"/>
      <c r="X33" s="6"/>
      <c r="AC33" s="7"/>
      <c r="AD33" s="6"/>
      <c r="AE33" s="6"/>
      <c r="AF33" s="6"/>
      <c r="AG33" s="7"/>
      <c r="AI33" s="6"/>
      <c r="AJ33" s="6"/>
      <c r="AK33" s="7">
        <v>31804</v>
      </c>
      <c r="AL33" s="7">
        <v>31851</v>
      </c>
      <c r="AM33">
        <v>70</v>
      </c>
      <c r="AN33">
        <v>2</v>
      </c>
      <c r="AZ33" s="7">
        <v>31804</v>
      </c>
      <c r="BA33" s="7">
        <v>31851</v>
      </c>
      <c r="BB33" s="6" t="s">
        <v>165</v>
      </c>
      <c r="BC33" s="6"/>
      <c r="BD33" s="6"/>
      <c r="BE33" s="7"/>
      <c r="BF33" s="7"/>
      <c r="BG33" s="6"/>
      <c r="BH33" s="6"/>
      <c r="BO33" s="6" t="s">
        <v>158</v>
      </c>
      <c r="BP33" s="6"/>
      <c r="BQ33" s="6"/>
      <c r="BR33" s="6"/>
      <c r="CQ33" s="6"/>
      <c r="CR33" s="6"/>
      <c r="CS33" s="7">
        <v>33614</v>
      </c>
      <c r="CT33" s="6" t="s">
        <v>39</v>
      </c>
      <c r="CU33" s="7"/>
      <c r="CV33" s="6"/>
      <c r="CW33" s="6"/>
      <c r="CX33" s="7"/>
      <c r="CY33" s="7"/>
      <c r="CZ33" s="6"/>
      <c r="DA33" t="s">
        <v>39</v>
      </c>
      <c r="DB33" t="str">
        <f>_xlfn.XLOOKUP(Append1[[#This Row],[Ground Truth]],Groung_Truth_Mapping[Final Status],Groung_Truth_Mapping[Mapped Ground Truth])</f>
        <v>Remission</v>
      </c>
    </row>
    <row r="34" spans="1:106" hidden="1" x14ac:dyDescent="0.25">
      <c r="A34" s="6" t="s">
        <v>262</v>
      </c>
      <c r="B34">
        <v>1927</v>
      </c>
      <c r="C34" s="6" t="s">
        <v>162</v>
      </c>
      <c r="D34">
        <v>99.5</v>
      </c>
      <c r="E34">
        <v>173</v>
      </c>
      <c r="F34" s="6" t="s">
        <v>33</v>
      </c>
      <c r="G34" s="6" t="s">
        <v>33</v>
      </c>
      <c r="H34" s="6" t="s">
        <v>149</v>
      </c>
      <c r="I34" s="6" t="s">
        <v>149</v>
      </c>
      <c r="J34" s="6" t="s">
        <v>150</v>
      </c>
      <c r="K34" s="6" t="s">
        <v>151</v>
      </c>
      <c r="L34" s="6" t="s">
        <v>180</v>
      </c>
      <c r="M34" s="6" t="s">
        <v>149</v>
      </c>
      <c r="N34">
        <v>3</v>
      </c>
      <c r="O34" t="s">
        <v>153</v>
      </c>
      <c r="P34">
        <v>0</v>
      </c>
      <c r="Q34" t="s">
        <v>154</v>
      </c>
      <c r="R34" s="6" t="s">
        <v>6</v>
      </c>
      <c r="S34" s="7">
        <v>31762</v>
      </c>
      <c r="T34" s="6" t="s">
        <v>263</v>
      </c>
      <c r="U34" s="7"/>
      <c r="V34" s="6"/>
      <c r="W34" s="7"/>
      <c r="X34" s="6"/>
      <c r="AC34" s="7"/>
      <c r="AD34" s="6"/>
      <c r="AE34" s="6"/>
      <c r="AF34" s="6"/>
      <c r="AG34" s="7"/>
      <c r="AI34" s="6"/>
      <c r="AJ34" s="6"/>
      <c r="AK34" s="7">
        <v>31807</v>
      </c>
      <c r="AL34" s="7">
        <v>31853</v>
      </c>
      <c r="AM34">
        <v>70</v>
      </c>
      <c r="AN34">
        <v>2</v>
      </c>
      <c r="AZ34" s="7">
        <v>31807</v>
      </c>
      <c r="BA34" s="7">
        <v>31853</v>
      </c>
      <c r="BB34" s="6" t="s">
        <v>165</v>
      </c>
      <c r="BC34" s="6"/>
      <c r="BD34" s="6"/>
      <c r="BE34" s="7"/>
      <c r="BF34" s="7"/>
      <c r="BG34" s="6"/>
      <c r="BH34" s="6"/>
      <c r="BO34" s="6" t="s">
        <v>190</v>
      </c>
      <c r="BP34" s="6"/>
      <c r="BQ34" s="6"/>
      <c r="BR34" s="6"/>
      <c r="CQ34" s="6"/>
      <c r="CR34" s="6"/>
      <c r="CS34" s="7">
        <v>32746</v>
      </c>
      <c r="CT34" s="6" t="s">
        <v>36</v>
      </c>
      <c r="CU34" s="7">
        <v>32782</v>
      </c>
      <c r="CV34" s="6" t="s">
        <v>40</v>
      </c>
      <c r="CW34" s="6" t="s">
        <v>152</v>
      </c>
      <c r="CX34" s="7">
        <v>32535</v>
      </c>
      <c r="CY34" s="7"/>
      <c r="CZ34" s="6"/>
      <c r="DA34" t="s">
        <v>36</v>
      </c>
      <c r="DB34" t="str">
        <f>_xlfn.XLOOKUP(Append1[[#This Row],[Ground Truth]],Groung_Truth_Mapping[Final Status],Groung_Truth_Mapping[Mapped Ground Truth])</f>
        <v>Progression</v>
      </c>
    </row>
    <row r="35" spans="1:106" hidden="1" x14ac:dyDescent="0.25">
      <c r="A35" s="6" t="s">
        <v>264</v>
      </c>
      <c r="B35">
        <v>1911</v>
      </c>
      <c r="C35" s="6" t="s">
        <v>162</v>
      </c>
      <c r="D35">
        <v>97.7</v>
      </c>
      <c r="E35">
        <v>185</v>
      </c>
      <c r="F35" s="6" t="s">
        <v>148</v>
      </c>
      <c r="G35" s="6" t="s">
        <v>33</v>
      </c>
      <c r="H35" s="6" t="s">
        <v>149</v>
      </c>
      <c r="I35" s="6" t="s">
        <v>149</v>
      </c>
      <c r="J35" s="6" t="s">
        <v>149</v>
      </c>
      <c r="K35" s="6" t="s">
        <v>151</v>
      </c>
      <c r="L35" s="6" t="s">
        <v>149</v>
      </c>
      <c r="M35" s="6" t="s">
        <v>149</v>
      </c>
      <c r="N35" t="s">
        <v>154</v>
      </c>
      <c r="O35">
        <v>1</v>
      </c>
      <c r="P35">
        <v>0</v>
      </c>
      <c r="Q35" t="s">
        <v>154</v>
      </c>
      <c r="R35" s="6" t="s">
        <v>21</v>
      </c>
      <c r="S35" s="7">
        <v>31740</v>
      </c>
      <c r="T35" s="6" t="s">
        <v>248</v>
      </c>
      <c r="U35" s="7"/>
      <c r="V35" s="6"/>
      <c r="W35" s="7"/>
      <c r="X35" s="6"/>
      <c r="AC35" s="7">
        <v>31755</v>
      </c>
      <c r="AD35" s="6" t="s">
        <v>260</v>
      </c>
      <c r="AE35" s="6" t="s">
        <v>152</v>
      </c>
      <c r="AF35" s="6" t="s">
        <v>149</v>
      </c>
      <c r="AG35" s="7">
        <v>31762</v>
      </c>
      <c r="AI35" s="6" t="s">
        <v>149</v>
      </c>
      <c r="AJ35" s="6" t="s">
        <v>152</v>
      </c>
      <c r="AK35" s="7">
        <v>31814</v>
      </c>
      <c r="AL35" s="7">
        <v>31859</v>
      </c>
      <c r="AM35">
        <v>66</v>
      </c>
      <c r="AN35">
        <v>2</v>
      </c>
      <c r="AZ35" s="7"/>
      <c r="BA35" s="7"/>
      <c r="BB35" s="6"/>
      <c r="BC35" s="6"/>
      <c r="BD35" s="6"/>
      <c r="BE35" s="7"/>
      <c r="BF35" s="7"/>
      <c r="BG35" s="6"/>
      <c r="BH35" s="6"/>
      <c r="BO35" s="6" t="s">
        <v>265</v>
      </c>
      <c r="BP35" s="6" t="s">
        <v>149</v>
      </c>
      <c r="BQ35" s="6" t="s">
        <v>149</v>
      </c>
      <c r="BR35" s="6" t="s">
        <v>159</v>
      </c>
      <c r="BS35">
        <v>0</v>
      </c>
      <c r="BT35">
        <v>3</v>
      </c>
      <c r="BU35">
        <v>0</v>
      </c>
      <c r="BV35">
        <v>2</v>
      </c>
      <c r="BW35">
        <v>0</v>
      </c>
      <c r="BX35">
        <v>3</v>
      </c>
      <c r="BY35">
        <v>1</v>
      </c>
      <c r="BZ35">
        <v>4</v>
      </c>
      <c r="CQ35" s="6"/>
      <c r="CR35" s="6" t="s">
        <v>149</v>
      </c>
      <c r="CS35" s="7"/>
      <c r="CT35" s="6"/>
      <c r="CU35" s="7">
        <v>32166</v>
      </c>
      <c r="CV35" s="6" t="s">
        <v>37</v>
      </c>
      <c r="CW35" s="6" t="s">
        <v>152</v>
      </c>
      <c r="CX35" s="7"/>
      <c r="CY35" s="7">
        <v>31903</v>
      </c>
      <c r="CZ35" s="6" t="s">
        <v>256</v>
      </c>
      <c r="DA35" t="s">
        <v>37</v>
      </c>
      <c r="DB35" t="str">
        <f>_xlfn.XLOOKUP(Append1[[#This Row],[Ground Truth]],Groung_Truth_Mapping[Final Status],Groung_Truth_Mapping[Mapped Ground Truth])</f>
        <v>Progression</v>
      </c>
    </row>
    <row r="36" spans="1:106" hidden="1" x14ac:dyDescent="0.25">
      <c r="A36" s="6" t="s">
        <v>266</v>
      </c>
      <c r="B36">
        <v>1914</v>
      </c>
      <c r="C36" s="6" t="s">
        <v>162</v>
      </c>
      <c r="D36">
        <v>67.8</v>
      </c>
      <c r="E36">
        <v>165</v>
      </c>
      <c r="F36" s="6" t="s">
        <v>148</v>
      </c>
      <c r="G36" s="6" t="s">
        <v>149</v>
      </c>
      <c r="H36" s="6" t="s">
        <v>149</v>
      </c>
      <c r="I36" s="6" t="s">
        <v>149</v>
      </c>
      <c r="J36" s="6" t="s">
        <v>150</v>
      </c>
      <c r="K36" s="6" t="s">
        <v>167</v>
      </c>
      <c r="L36" s="6" t="s">
        <v>152</v>
      </c>
      <c r="M36" s="6" t="s">
        <v>149</v>
      </c>
      <c r="N36">
        <v>2</v>
      </c>
      <c r="O36">
        <v>0</v>
      </c>
      <c r="P36">
        <v>0</v>
      </c>
      <c r="Q36">
        <v>2</v>
      </c>
      <c r="R36" s="6" t="s">
        <v>9</v>
      </c>
      <c r="S36" s="7">
        <v>31789</v>
      </c>
      <c r="T36" s="6" t="s">
        <v>267</v>
      </c>
      <c r="U36" s="7"/>
      <c r="V36" s="6"/>
      <c r="W36" s="7"/>
      <c r="X36" s="6"/>
      <c r="AC36" s="7"/>
      <c r="AD36" s="6"/>
      <c r="AE36" s="6"/>
      <c r="AF36" s="6"/>
      <c r="AG36" s="7"/>
      <c r="AI36" s="6"/>
      <c r="AJ36" s="6"/>
      <c r="AK36" s="7">
        <v>31815</v>
      </c>
      <c r="AL36" s="7">
        <v>31864</v>
      </c>
      <c r="AM36">
        <v>70</v>
      </c>
      <c r="AN36">
        <v>2</v>
      </c>
      <c r="AZ36" s="7"/>
      <c r="BA36" s="7"/>
      <c r="BB36" s="6"/>
      <c r="BC36" s="6"/>
      <c r="BD36" s="6"/>
      <c r="BE36" s="7"/>
      <c r="BF36" s="7"/>
      <c r="BG36" s="6"/>
      <c r="BH36" s="6"/>
      <c r="BO36" s="6" t="s">
        <v>268</v>
      </c>
      <c r="BP36" s="6"/>
      <c r="BQ36" s="6"/>
      <c r="BR36" s="6"/>
      <c r="CQ36" s="6"/>
      <c r="CR36" s="6"/>
      <c r="CS36" s="7">
        <v>32348</v>
      </c>
      <c r="CT36" s="6" t="s">
        <v>39</v>
      </c>
      <c r="CU36" s="7">
        <v>32360</v>
      </c>
      <c r="CV36" s="6" t="s">
        <v>33</v>
      </c>
      <c r="CW36" s="6"/>
      <c r="CX36" s="7"/>
      <c r="CY36" s="7"/>
      <c r="CZ36" s="6"/>
      <c r="DA36" t="s">
        <v>39</v>
      </c>
      <c r="DB36" t="str">
        <f>_xlfn.XLOOKUP(Append1[[#This Row],[Ground Truth]],Groung_Truth_Mapping[Final Status],Groung_Truth_Mapping[Mapped Ground Truth])</f>
        <v>Remission</v>
      </c>
    </row>
    <row r="37" spans="1:106" hidden="1" x14ac:dyDescent="0.25">
      <c r="A37" s="6" t="s">
        <v>269</v>
      </c>
      <c r="B37">
        <v>1927</v>
      </c>
      <c r="C37" s="6" t="s">
        <v>162</v>
      </c>
      <c r="D37">
        <v>53.2</v>
      </c>
      <c r="E37">
        <v>164</v>
      </c>
      <c r="F37" s="6" t="s">
        <v>33</v>
      </c>
      <c r="G37" s="6" t="s">
        <v>33</v>
      </c>
      <c r="H37" s="6" t="s">
        <v>149</v>
      </c>
      <c r="I37" s="6" t="s">
        <v>152</v>
      </c>
      <c r="J37" s="6" t="s">
        <v>195</v>
      </c>
      <c r="K37" s="6" t="s">
        <v>149</v>
      </c>
      <c r="L37" s="6" t="s">
        <v>152</v>
      </c>
      <c r="M37" s="6" t="s">
        <v>149</v>
      </c>
      <c r="N37">
        <v>2</v>
      </c>
      <c r="O37" t="s">
        <v>181</v>
      </c>
      <c r="P37">
        <v>0</v>
      </c>
      <c r="Q37" t="s">
        <v>154</v>
      </c>
      <c r="R37" s="6" t="s">
        <v>11</v>
      </c>
      <c r="S37" s="7"/>
      <c r="T37" s="6"/>
      <c r="U37" s="7"/>
      <c r="V37" s="6"/>
      <c r="W37" s="7"/>
      <c r="X37" s="6"/>
      <c r="AC37" s="7">
        <v>31755</v>
      </c>
      <c r="AD37" s="6" t="s">
        <v>270</v>
      </c>
      <c r="AE37" s="6" t="s">
        <v>152</v>
      </c>
      <c r="AF37" s="6" t="s">
        <v>152</v>
      </c>
      <c r="AG37" s="7"/>
      <c r="AI37" s="6"/>
      <c r="AJ37" s="6"/>
      <c r="AK37" s="7">
        <v>31828</v>
      </c>
      <c r="AL37" s="7">
        <v>31870</v>
      </c>
      <c r="AM37">
        <v>60</v>
      </c>
      <c r="AN37">
        <v>2</v>
      </c>
      <c r="AZ37" s="7">
        <v>31819</v>
      </c>
      <c r="BA37" s="7">
        <v>31819</v>
      </c>
      <c r="BB37" s="6" t="s">
        <v>165</v>
      </c>
      <c r="BC37" s="6"/>
      <c r="BD37" s="6"/>
      <c r="BE37" s="7"/>
      <c r="BF37" s="7"/>
      <c r="BG37" s="6"/>
      <c r="BH37" s="6"/>
      <c r="BO37" s="6"/>
      <c r="BP37" s="6" t="s">
        <v>152</v>
      </c>
      <c r="BQ37" s="6" t="s">
        <v>149</v>
      </c>
      <c r="BR37" s="6" t="s">
        <v>186</v>
      </c>
      <c r="BS37">
        <v>2</v>
      </c>
      <c r="BT37" t="s">
        <v>226</v>
      </c>
      <c r="BU37">
        <v>1</v>
      </c>
      <c r="BV37">
        <v>2</v>
      </c>
      <c r="BX37" t="s">
        <v>271</v>
      </c>
      <c r="CQ37" s="6" t="s">
        <v>272</v>
      </c>
      <c r="CR37" s="6" t="s">
        <v>152</v>
      </c>
      <c r="CS37" s="7">
        <v>32174</v>
      </c>
      <c r="CT37" s="6" t="s">
        <v>39</v>
      </c>
      <c r="CU37" s="7">
        <v>32561</v>
      </c>
      <c r="CV37" s="6" t="s">
        <v>33</v>
      </c>
      <c r="CW37" s="6" t="s">
        <v>152</v>
      </c>
      <c r="CX37" s="7"/>
      <c r="CY37" s="7"/>
      <c r="CZ37" s="6"/>
      <c r="DA37" t="s">
        <v>39</v>
      </c>
      <c r="DB37" t="str">
        <f>_xlfn.XLOOKUP(Append1[[#This Row],[Ground Truth]],Groung_Truth_Mapping[Final Status],Groung_Truth_Mapping[Mapped Ground Truth])</f>
        <v>Remission</v>
      </c>
    </row>
    <row r="38" spans="1:106" hidden="1" x14ac:dyDescent="0.25">
      <c r="A38" s="6" t="s">
        <v>273</v>
      </c>
      <c r="B38">
        <v>1932</v>
      </c>
      <c r="C38" s="6" t="s">
        <v>162</v>
      </c>
      <c r="D38">
        <v>68</v>
      </c>
      <c r="E38">
        <v>165</v>
      </c>
      <c r="F38" s="6" t="s">
        <v>148</v>
      </c>
      <c r="G38" s="6" t="s">
        <v>149</v>
      </c>
      <c r="H38" s="6" t="s">
        <v>149</v>
      </c>
      <c r="I38" s="6" t="s">
        <v>149</v>
      </c>
      <c r="J38" s="6" t="s">
        <v>149</v>
      </c>
      <c r="K38" s="6" t="s">
        <v>167</v>
      </c>
      <c r="L38" s="6" t="s">
        <v>152</v>
      </c>
      <c r="M38" s="6" t="s">
        <v>149</v>
      </c>
      <c r="N38">
        <v>3</v>
      </c>
      <c r="O38" t="s">
        <v>181</v>
      </c>
      <c r="P38">
        <v>0</v>
      </c>
      <c r="Q38" t="s">
        <v>154</v>
      </c>
      <c r="R38" s="6" t="s">
        <v>9</v>
      </c>
      <c r="S38" s="7">
        <v>31808</v>
      </c>
      <c r="T38" s="6" t="s">
        <v>182</v>
      </c>
      <c r="U38" s="7"/>
      <c r="V38" s="6"/>
      <c r="W38" s="7"/>
      <c r="X38" s="6"/>
      <c r="AC38" s="7"/>
      <c r="AD38" s="6"/>
      <c r="AE38" s="6"/>
      <c r="AF38" s="6"/>
      <c r="AG38" s="7"/>
      <c r="AI38" s="6"/>
      <c r="AJ38" s="6"/>
      <c r="AK38" s="7">
        <v>31831</v>
      </c>
      <c r="AL38" s="7">
        <v>31881</v>
      </c>
      <c r="AM38">
        <v>70</v>
      </c>
      <c r="AN38">
        <v>2</v>
      </c>
      <c r="AZ38" s="7">
        <v>31837</v>
      </c>
      <c r="BA38" s="7">
        <v>31858</v>
      </c>
      <c r="BB38" s="6" t="s">
        <v>165</v>
      </c>
      <c r="BC38" s="6" t="s">
        <v>177</v>
      </c>
      <c r="BD38" s="6"/>
      <c r="BE38" s="7"/>
      <c r="BF38" s="7"/>
      <c r="BG38" s="6"/>
      <c r="BH38" s="6"/>
      <c r="BO38" s="6" t="s">
        <v>158</v>
      </c>
      <c r="BP38" s="6"/>
      <c r="BQ38" s="6"/>
      <c r="BR38" s="6"/>
      <c r="CQ38" s="6"/>
      <c r="CR38" s="6"/>
      <c r="CS38" s="7"/>
      <c r="CT38" s="6"/>
      <c r="CU38" s="7">
        <v>32628</v>
      </c>
      <c r="CV38" s="6" t="s">
        <v>38</v>
      </c>
      <c r="CW38" s="6" t="s">
        <v>152</v>
      </c>
      <c r="CX38" s="7"/>
      <c r="CY38" s="7">
        <v>32206</v>
      </c>
      <c r="CZ38" s="6" t="s">
        <v>38</v>
      </c>
      <c r="DA38" t="s">
        <v>38</v>
      </c>
      <c r="DB38" t="str">
        <f>_xlfn.XLOOKUP(Append1[[#This Row],[Ground Truth]],Groung_Truth_Mapping[Final Status],Groung_Truth_Mapping[Mapped Ground Truth])</f>
        <v>Progression</v>
      </c>
    </row>
    <row r="39" spans="1:106" x14ac:dyDescent="0.25">
      <c r="A39" s="8" t="s">
        <v>274</v>
      </c>
      <c r="B39">
        <v>1929</v>
      </c>
      <c r="C39" s="6" t="s">
        <v>162</v>
      </c>
      <c r="D39">
        <v>65</v>
      </c>
      <c r="E39">
        <v>170</v>
      </c>
      <c r="F39" s="6" t="s">
        <v>33</v>
      </c>
      <c r="G39" s="6" t="s">
        <v>33</v>
      </c>
      <c r="H39" s="6" t="s">
        <v>149</v>
      </c>
      <c r="I39" s="6" t="s">
        <v>149</v>
      </c>
      <c r="J39" s="6" t="s">
        <v>149</v>
      </c>
      <c r="K39" s="6" t="s">
        <v>149</v>
      </c>
      <c r="L39" s="6" t="s">
        <v>152</v>
      </c>
      <c r="M39" s="6" t="s">
        <v>149</v>
      </c>
      <c r="N39" t="s">
        <v>154</v>
      </c>
      <c r="O39" t="s">
        <v>153</v>
      </c>
      <c r="P39">
        <v>0</v>
      </c>
      <c r="Q39" t="s">
        <v>154</v>
      </c>
      <c r="R39" s="6" t="s">
        <v>4</v>
      </c>
      <c r="S39" s="7">
        <v>33012</v>
      </c>
      <c r="T39" s="6" t="s">
        <v>275</v>
      </c>
      <c r="U39" s="7">
        <v>33260</v>
      </c>
      <c r="V39" s="6" t="s">
        <v>275</v>
      </c>
      <c r="W39" s="7">
        <v>33366</v>
      </c>
      <c r="X39" s="6" t="s">
        <v>276</v>
      </c>
      <c r="AC39" s="7"/>
      <c r="AD39" s="6"/>
      <c r="AE39" s="6"/>
      <c r="AF39" s="6"/>
      <c r="AG39" s="7"/>
      <c r="AI39" s="6"/>
      <c r="AJ39" s="6"/>
      <c r="AK39" s="7">
        <v>33047</v>
      </c>
      <c r="AL39" s="7">
        <v>33096</v>
      </c>
      <c r="AM39">
        <v>70</v>
      </c>
      <c r="AN39">
        <v>2</v>
      </c>
      <c r="AZ39" s="7">
        <v>33047</v>
      </c>
      <c r="BA39" s="7">
        <v>33054</v>
      </c>
      <c r="BB39" s="6" t="s">
        <v>165</v>
      </c>
      <c r="BC39" s="6" t="s">
        <v>243</v>
      </c>
      <c r="BD39" s="6" t="s">
        <v>177</v>
      </c>
      <c r="BE39" s="7"/>
      <c r="BF39" s="7"/>
      <c r="BG39" s="6"/>
      <c r="BH39" s="6"/>
      <c r="BO39" s="6" t="s">
        <v>158</v>
      </c>
      <c r="BP39" s="6" t="s">
        <v>152</v>
      </c>
      <c r="BQ39" s="6" t="s">
        <v>149</v>
      </c>
      <c r="BR39" s="6"/>
      <c r="CQ39" s="6"/>
      <c r="CR39" s="6"/>
      <c r="CS39" s="7">
        <v>34050</v>
      </c>
      <c r="CT39" s="6" t="s">
        <v>36</v>
      </c>
      <c r="CU39" s="7">
        <v>34167</v>
      </c>
      <c r="CV39" s="6" t="s">
        <v>36</v>
      </c>
      <c r="CW39" s="6"/>
      <c r="CX39" s="7"/>
      <c r="CY39" s="7"/>
      <c r="CZ39" s="6"/>
      <c r="DA39" t="s">
        <v>36</v>
      </c>
      <c r="DB39" t="str">
        <f>_xlfn.XLOOKUP(Append1[[#This Row],[Ground Truth]],Groung_Truth_Mapping[Final Status],Groung_Truth_Mapping[Mapped Ground Truth])</f>
        <v>Progression</v>
      </c>
    </row>
    <row r="40" spans="1:106" hidden="1" x14ac:dyDescent="0.25">
      <c r="A40" s="6" t="s">
        <v>277</v>
      </c>
      <c r="B40">
        <v>1913</v>
      </c>
      <c r="C40" s="6" t="s">
        <v>162</v>
      </c>
      <c r="D40">
        <v>68.599999999999994</v>
      </c>
      <c r="E40">
        <v>165</v>
      </c>
      <c r="F40" s="6" t="s">
        <v>148</v>
      </c>
      <c r="G40" s="6" t="s">
        <v>33</v>
      </c>
      <c r="H40" s="6" t="s">
        <v>149</v>
      </c>
      <c r="I40" s="6" t="s">
        <v>149</v>
      </c>
      <c r="J40" s="6" t="s">
        <v>149</v>
      </c>
      <c r="K40" s="6" t="s">
        <v>151</v>
      </c>
      <c r="L40" s="6" t="s">
        <v>180</v>
      </c>
      <c r="M40" s="6" t="s">
        <v>149</v>
      </c>
      <c r="N40">
        <v>2</v>
      </c>
      <c r="O40" t="s">
        <v>181</v>
      </c>
      <c r="P40">
        <v>0</v>
      </c>
      <c r="Q40" t="s">
        <v>154</v>
      </c>
      <c r="R40" s="6" t="s">
        <v>5</v>
      </c>
      <c r="S40" s="7">
        <v>31835</v>
      </c>
      <c r="T40" s="6" t="s">
        <v>5</v>
      </c>
      <c r="U40" s="7">
        <v>31843</v>
      </c>
      <c r="V40" s="6" t="s">
        <v>192</v>
      </c>
      <c r="W40" s="7"/>
      <c r="X40" s="6"/>
      <c r="AC40" s="7"/>
      <c r="AD40" s="6"/>
      <c r="AE40" s="6"/>
      <c r="AF40" s="6"/>
      <c r="AG40" s="7"/>
      <c r="AI40" s="6"/>
      <c r="AJ40" s="6"/>
      <c r="AK40" s="7">
        <v>31866</v>
      </c>
      <c r="AL40" s="7">
        <v>31916</v>
      </c>
      <c r="AM40">
        <v>70</v>
      </c>
      <c r="AN40">
        <v>2</v>
      </c>
      <c r="AZ40" s="7">
        <v>31867</v>
      </c>
      <c r="BA40" s="7">
        <v>31909</v>
      </c>
      <c r="BB40" s="6" t="s">
        <v>165</v>
      </c>
      <c r="BC40" s="6" t="s">
        <v>177</v>
      </c>
      <c r="BD40" s="6"/>
      <c r="BE40" s="7"/>
      <c r="BF40" s="7"/>
      <c r="BG40" s="6"/>
      <c r="BH40" s="6"/>
      <c r="BO40" s="6" t="s">
        <v>158</v>
      </c>
      <c r="BP40" s="6"/>
      <c r="BQ40" s="6"/>
      <c r="BR40" s="6"/>
      <c r="CQ40" s="6"/>
      <c r="CR40" s="6"/>
      <c r="CS40" s="7">
        <v>33820</v>
      </c>
      <c r="CT40" s="6" t="s">
        <v>39</v>
      </c>
      <c r="CU40" s="7"/>
      <c r="CV40" s="6"/>
      <c r="CW40" s="6"/>
      <c r="CX40" s="7"/>
      <c r="CY40" s="7"/>
      <c r="CZ40" s="6"/>
      <c r="DA40" t="s">
        <v>39</v>
      </c>
      <c r="DB40" t="str">
        <f>_xlfn.XLOOKUP(Append1[[#This Row],[Ground Truth]],Groung_Truth_Mapping[Final Status],Groung_Truth_Mapping[Mapped Ground Truth])</f>
        <v>Remission</v>
      </c>
    </row>
    <row r="41" spans="1:106" hidden="1" x14ac:dyDescent="0.25">
      <c r="A41" s="6" t="s">
        <v>278</v>
      </c>
      <c r="B41">
        <v>1930</v>
      </c>
      <c r="C41" s="6" t="s">
        <v>147</v>
      </c>
      <c r="D41">
        <v>78.8</v>
      </c>
      <c r="E41">
        <v>176</v>
      </c>
      <c r="F41" s="6" t="s">
        <v>148</v>
      </c>
      <c r="G41" s="6" t="s">
        <v>33</v>
      </c>
      <c r="H41" s="6" t="s">
        <v>149</v>
      </c>
      <c r="I41" s="6" t="s">
        <v>149</v>
      </c>
      <c r="J41" s="6" t="s">
        <v>149</v>
      </c>
      <c r="K41" s="6" t="s">
        <v>149</v>
      </c>
      <c r="L41" s="6" t="s">
        <v>152</v>
      </c>
      <c r="M41" s="6" t="s">
        <v>149</v>
      </c>
      <c r="N41">
        <v>3</v>
      </c>
      <c r="O41">
        <v>0</v>
      </c>
      <c r="P41">
        <v>0</v>
      </c>
      <c r="Q41">
        <v>3</v>
      </c>
      <c r="R41" s="6" t="s">
        <v>8</v>
      </c>
      <c r="S41" s="7">
        <v>31839</v>
      </c>
      <c r="T41" s="6" t="s">
        <v>10</v>
      </c>
      <c r="U41" s="7"/>
      <c r="V41" s="6"/>
      <c r="W41" s="7"/>
      <c r="X41" s="6"/>
      <c r="AC41" s="7"/>
      <c r="AD41" s="6"/>
      <c r="AE41" s="6"/>
      <c r="AF41" s="6"/>
      <c r="AG41" s="7"/>
      <c r="AI41" s="6"/>
      <c r="AJ41" s="6"/>
      <c r="AK41" s="7">
        <v>31870</v>
      </c>
      <c r="AL41" s="7">
        <v>31920</v>
      </c>
      <c r="AM41">
        <v>70</v>
      </c>
      <c r="AN41">
        <v>2</v>
      </c>
      <c r="AZ41" s="7">
        <v>31873</v>
      </c>
      <c r="BA41" s="7">
        <v>31908</v>
      </c>
      <c r="BB41" s="6" t="s">
        <v>177</v>
      </c>
      <c r="BC41" s="6"/>
      <c r="BD41" s="6"/>
      <c r="BE41" s="7"/>
      <c r="BF41" s="7"/>
      <c r="BG41" s="6"/>
      <c r="BH41" s="6"/>
      <c r="BO41" s="6" t="s">
        <v>158</v>
      </c>
      <c r="BP41" s="6"/>
      <c r="BQ41" s="6"/>
      <c r="BR41" s="6"/>
      <c r="CQ41" s="6"/>
      <c r="CR41" s="6"/>
      <c r="CS41" s="7"/>
      <c r="CT41" s="6"/>
      <c r="CU41" s="7">
        <v>32836</v>
      </c>
      <c r="CV41" s="6" t="s">
        <v>40</v>
      </c>
      <c r="CW41" s="6" t="s">
        <v>152</v>
      </c>
      <c r="CX41" s="7"/>
      <c r="CY41" s="7">
        <v>32083</v>
      </c>
      <c r="CZ41" s="6" t="s">
        <v>175</v>
      </c>
      <c r="DA41" t="s">
        <v>40</v>
      </c>
      <c r="DB41" t="str">
        <f>_xlfn.XLOOKUP(Append1[[#This Row],[Ground Truth]],Groung_Truth_Mapping[Final Status],Groung_Truth_Mapping[Mapped Ground Truth])</f>
        <v>Unknown</v>
      </c>
    </row>
    <row r="42" spans="1:106" x14ac:dyDescent="0.25">
      <c r="A42" s="8" t="s">
        <v>279</v>
      </c>
      <c r="B42">
        <v>1939</v>
      </c>
      <c r="C42" s="6" t="s">
        <v>162</v>
      </c>
      <c r="D42">
        <v>123.7</v>
      </c>
      <c r="E42">
        <v>185</v>
      </c>
      <c r="F42" s="6" t="s">
        <v>148</v>
      </c>
      <c r="G42" s="6" t="s">
        <v>33</v>
      </c>
      <c r="H42" s="6" t="s">
        <v>179</v>
      </c>
      <c r="I42" s="6" t="s">
        <v>149</v>
      </c>
      <c r="J42" s="6" t="s">
        <v>149</v>
      </c>
      <c r="K42" s="6" t="s">
        <v>151</v>
      </c>
      <c r="L42" s="6" t="s">
        <v>152</v>
      </c>
      <c r="M42" s="6" t="s">
        <v>149</v>
      </c>
      <c r="N42">
        <v>3</v>
      </c>
      <c r="O42">
        <v>1</v>
      </c>
      <c r="P42">
        <v>0</v>
      </c>
      <c r="Q42">
        <v>3</v>
      </c>
      <c r="R42" s="6" t="s">
        <v>4</v>
      </c>
      <c r="S42" s="7">
        <v>31842</v>
      </c>
      <c r="T42" s="6" t="s">
        <v>280</v>
      </c>
      <c r="U42" s="7"/>
      <c r="V42" s="6"/>
      <c r="W42" s="7"/>
      <c r="X42" s="6"/>
      <c r="AC42" s="7"/>
      <c r="AD42" s="6"/>
      <c r="AE42" s="6"/>
      <c r="AF42" s="6"/>
      <c r="AG42" s="7"/>
      <c r="AI42" s="6"/>
      <c r="AJ42" s="6"/>
      <c r="AK42" s="7">
        <v>31870</v>
      </c>
      <c r="AL42" s="7">
        <v>31920</v>
      </c>
      <c r="AM42">
        <v>70</v>
      </c>
      <c r="AN42">
        <v>2</v>
      </c>
      <c r="AZ42" s="7">
        <v>31871</v>
      </c>
      <c r="BA42" s="7">
        <v>31906</v>
      </c>
      <c r="BB42" s="6" t="s">
        <v>165</v>
      </c>
      <c r="BC42" s="6" t="s">
        <v>177</v>
      </c>
      <c r="BD42" s="6"/>
      <c r="BE42" s="7"/>
      <c r="BF42" s="7"/>
      <c r="BG42" s="6"/>
      <c r="BH42" s="6"/>
      <c r="BO42" s="6" t="s">
        <v>190</v>
      </c>
      <c r="BP42" s="6" t="s">
        <v>149</v>
      </c>
      <c r="BQ42" s="6" t="s">
        <v>149</v>
      </c>
      <c r="BR42" s="6"/>
      <c r="CQ42" s="6"/>
      <c r="CR42" s="6"/>
      <c r="CS42" s="7"/>
      <c r="CT42" s="6"/>
      <c r="CU42" s="7">
        <v>33269</v>
      </c>
      <c r="CV42" s="6" t="s">
        <v>37</v>
      </c>
      <c r="CW42" s="6" t="s">
        <v>152</v>
      </c>
      <c r="CX42" s="7"/>
      <c r="CY42" s="7">
        <v>32587</v>
      </c>
      <c r="CZ42" s="6" t="s">
        <v>171</v>
      </c>
      <c r="DA42" t="s">
        <v>37</v>
      </c>
      <c r="DB42" t="str">
        <f>_xlfn.XLOOKUP(Append1[[#This Row],[Ground Truth]],Groung_Truth_Mapping[Final Status],Groung_Truth_Mapping[Mapped Ground Truth])</f>
        <v>Progression</v>
      </c>
    </row>
    <row r="43" spans="1:106" hidden="1" x14ac:dyDescent="0.25">
      <c r="A43" s="6" t="s">
        <v>281</v>
      </c>
      <c r="B43">
        <v>1935</v>
      </c>
      <c r="C43" s="6" t="s">
        <v>162</v>
      </c>
      <c r="D43">
        <v>102</v>
      </c>
      <c r="E43">
        <v>170</v>
      </c>
      <c r="F43" s="6" t="s">
        <v>148</v>
      </c>
      <c r="G43" s="6" t="s">
        <v>149</v>
      </c>
      <c r="H43" s="6" t="s">
        <v>149</v>
      </c>
      <c r="I43" s="6" t="s">
        <v>149</v>
      </c>
      <c r="J43" s="6" t="s">
        <v>149</v>
      </c>
      <c r="K43" s="6" t="s">
        <v>167</v>
      </c>
      <c r="L43" s="6" t="s">
        <v>149</v>
      </c>
      <c r="M43" s="6" t="s">
        <v>149</v>
      </c>
      <c r="N43">
        <v>2</v>
      </c>
      <c r="O43" t="s">
        <v>153</v>
      </c>
      <c r="P43">
        <v>0</v>
      </c>
      <c r="Q43" t="s">
        <v>154</v>
      </c>
      <c r="R43" s="6" t="s">
        <v>5</v>
      </c>
      <c r="S43" s="7">
        <v>31829</v>
      </c>
      <c r="T43" s="6" t="s">
        <v>164</v>
      </c>
      <c r="U43" s="7">
        <v>31865</v>
      </c>
      <c r="V43" s="6" t="s">
        <v>216</v>
      </c>
      <c r="W43" s="7"/>
      <c r="X43" s="6"/>
      <c r="AC43" s="7"/>
      <c r="AD43" s="6"/>
      <c r="AE43" s="6"/>
      <c r="AF43" s="6"/>
      <c r="AG43" s="7"/>
      <c r="AI43" s="6"/>
      <c r="AJ43" s="6"/>
      <c r="AK43" s="7">
        <v>31879</v>
      </c>
      <c r="AL43" s="7">
        <v>31929</v>
      </c>
      <c r="AM43">
        <v>70</v>
      </c>
      <c r="AN43">
        <v>2</v>
      </c>
      <c r="AZ43" s="7">
        <v>31880</v>
      </c>
      <c r="BA43" s="7">
        <v>31908</v>
      </c>
      <c r="BB43" s="6" t="s">
        <v>165</v>
      </c>
      <c r="BC43" s="6" t="s">
        <v>177</v>
      </c>
      <c r="BD43" s="6"/>
      <c r="BE43" s="7"/>
      <c r="BF43" s="7"/>
      <c r="BG43" s="6"/>
      <c r="BH43" s="6"/>
      <c r="BO43" s="6" t="s">
        <v>190</v>
      </c>
      <c r="BP43" s="6" t="s">
        <v>149</v>
      </c>
      <c r="BQ43" s="6" t="s">
        <v>149</v>
      </c>
      <c r="BR43" s="6"/>
      <c r="CQ43" s="6"/>
      <c r="CR43" s="6"/>
      <c r="CS43" s="7">
        <v>33841</v>
      </c>
      <c r="CT43" s="6" t="s">
        <v>39</v>
      </c>
      <c r="CU43" s="7"/>
      <c r="CV43" s="6"/>
      <c r="CW43" s="6" t="s">
        <v>152</v>
      </c>
      <c r="CX43" s="7"/>
      <c r="CY43" s="7"/>
      <c r="CZ43" s="6"/>
      <c r="DA43" t="s">
        <v>39</v>
      </c>
      <c r="DB43" t="str">
        <f>_xlfn.XLOOKUP(Append1[[#This Row],[Ground Truth]],Groung_Truth_Mapping[Final Status],Groung_Truth_Mapping[Mapped Ground Truth])</f>
        <v>Remission</v>
      </c>
    </row>
    <row r="44" spans="1:106" x14ac:dyDescent="0.25">
      <c r="A44" s="8" t="s">
        <v>282</v>
      </c>
      <c r="B44">
        <v>1948</v>
      </c>
      <c r="C44" s="6" t="s">
        <v>162</v>
      </c>
      <c r="D44">
        <v>69.3</v>
      </c>
      <c r="E44">
        <v>180</v>
      </c>
      <c r="F44" s="6" t="s">
        <v>33</v>
      </c>
      <c r="G44" s="6" t="s">
        <v>33</v>
      </c>
      <c r="H44" s="6" t="s">
        <v>149</v>
      </c>
      <c r="I44" s="6" t="s">
        <v>149</v>
      </c>
      <c r="J44" s="6" t="s">
        <v>149</v>
      </c>
      <c r="K44" s="6" t="s">
        <v>151</v>
      </c>
      <c r="L44" s="6" t="s">
        <v>152</v>
      </c>
      <c r="M44" s="6" t="s">
        <v>149</v>
      </c>
      <c r="N44">
        <v>1</v>
      </c>
      <c r="O44">
        <v>3</v>
      </c>
      <c r="P44">
        <v>0</v>
      </c>
      <c r="Q44" t="s">
        <v>235</v>
      </c>
      <c r="R44" s="6" t="s">
        <v>4</v>
      </c>
      <c r="S44" s="7">
        <v>33638</v>
      </c>
      <c r="T44" s="6" t="s">
        <v>283</v>
      </c>
      <c r="U44" s="7"/>
      <c r="V44" s="6"/>
      <c r="W44" s="7"/>
      <c r="X44" s="6"/>
      <c r="AC44" s="7"/>
      <c r="AD44" s="6"/>
      <c r="AE44" s="6"/>
      <c r="AF44" s="6"/>
      <c r="AG44" s="7"/>
      <c r="AI44" s="6"/>
      <c r="AJ44" s="6"/>
      <c r="AK44" s="7">
        <v>33722</v>
      </c>
      <c r="AL44" s="7">
        <v>33771</v>
      </c>
      <c r="AM44">
        <v>70</v>
      </c>
      <c r="AN44">
        <v>2</v>
      </c>
      <c r="AZ44" s="7">
        <v>33643</v>
      </c>
      <c r="BA44" s="7">
        <v>33701</v>
      </c>
      <c r="BB44" s="6" t="s">
        <v>165</v>
      </c>
      <c r="BC44" s="6" t="s">
        <v>243</v>
      </c>
      <c r="BD44" s="6" t="s">
        <v>177</v>
      </c>
      <c r="BE44" s="7">
        <v>33722</v>
      </c>
      <c r="BF44" s="7">
        <v>33771</v>
      </c>
      <c r="BG44" s="6" t="s">
        <v>165</v>
      </c>
      <c r="BH44" s="6"/>
      <c r="BO44" s="6" t="s">
        <v>158</v>
      </c>
      <c r="BP44" s="6"/>
      <c r="BQ44" s="6"/>
      <c r="BR44" s="6"/>
      <c r="CQ44" s="6"/>
      <c r="CR44" s="6" t="s">
        <v>149</v>
      </c>
      <c r="CS44" s="7">
        <v>34101</v>
      </c>
      <c r="CT44" s="6" t="s">
        <v>38</v>
      </c>
      <c r="CU44" s="7">
        <v>34116</v>
      </c>
      <c r="CV44" s="6" t="s">
        <v>38</v>
      </c>
      <c r="CW44" s="6" t="s">
        <v>152</v>
      </c>
      <c r="CX44" s="7"/>
      <c r="CY44" s="7">
        <v>33813</v>
      </c>
      <c r="CZ44" s="6" t="s">
        <v>171</v>
      </c>
      <c r="DA44" t="s">
        <v>38</v>
      </c>
      <c r="DB44" t="str">
        <f>_xlfn.XLOOKUP(Append1[[#This Row],[Ground Truth]],Groung_Truth_Mapping[Final Status],Groung_Truth_Mapping[Mapped Ground Truth])</f>
        <v>Progression</v>
      </c>
    </row>
    <row r="45" spans="1:106" hidden="1" x14ac:dyDescent="0.25">
      <c r="A45" s="6" t="s">
        <v>284</v>
      </c>
      <c r="B45">
        <v>1933</v>
      </c>
      <c r="C45" s="6" t="s">
        <v>162</v>
      </c>
      <c r="D45">
        <v>103.8</v>
      </c>
      <c r="E45">
        <v>180</v>
      </c>
      <c r="F45" s="6" t="s">
        <v>33</v>
      </c>
      <c r="G45" s="6" t="s">
        <v>33</v>
      </c>
      <c r="H45" s="6" t="s">
        <v>149</v>
      </c>
      <c r="I45" s="6" t="s">
        <v>149</v>
      </c>
      <c r="J45" s="6" t="s">
        <v>149</v>
      </c>
      <c r="K45" s="6" t="s">
        <v>151</v>
      </c>
      <c r="L45" s="6" t="s">
        <v>180</v>
      </c>
      <c r="M45" s="6" t="s">
        <v>149</v>
      </c>
      <c r="N45" t="s">
        <v>154</v>
      </c>
      <c r="O45">
        <v>3</v>
      </c>
      <c r="P45">
        <v>0</v>
      </c>
      <c r="Q45" t="s">
        <v>235</v>
      </c>
      <c r="R45" s="6" t="s">
        <v>5</v>
      </c>
      <c r="S45" s="7">
        <v>31859</v>
      </c>
      <c r="T45" s="6" t="s">
        <v>285</v>
      </c>
      <c r="U45" s="7"/>
      <c r="V45" s="6"/>
      <c r="W45" s="7"/>
      <c r="X45" s="6"/>
      <c r="AC45" s="7"/>
      <c r="AD45" s="6"/>
      <c r="AE45" s="6"/>
      <c r="AF45" s="6"/>
      <c r="AG45" s="7"/>
      <c r="AI45" s="6"/>
      <c r="AJ45" s="6"/>
      <c r="AK45" s="7">
        <v>31901</v>
      </c>
      <c r="AL45" s="7">
        <v>31949</v>
      </c>
      <c r="AM45">
        <v>70</v>
      </c>
      <c r="AN45">
        <v>2</v>
      </c>
      <c r="AZ45" s="7">
        <v>31902</v>
      </c>
      <c r="BA45" s="7">
        <v>31937</v>
      </c>
      <c r="BB45" s="6" t="s">
        <v>165</v>
      </c>
      <c r="BC45" s="6" t="s">
        <v>177</v>
      </c>
      <c r="BD45" s="6"/>
      <c r="BE45" s="7"/>
      <c r="BF45" s="7"/>
      <c r="BG45" s="6"/>
      <c r="BH45" s="6"/>
      <c r="BO45" s="6" t="s">
        <v>158</v>
      </c>
      <c r="BP45" s="6" t="s">
        <v>152</v>
      </c>
      <c r="BQ45" s="6" t="s">
        <v>152</v>
      </c>
      <c r="BR45" s="6"/>
      <c r="CQ45" s="6"/>
      <c r="CR45" s="6"/>
      <c r="CS45" s="7"/>
      <c r="CT45" s="6"/>
      <c r="CU45" s="7">
        <v>32815</v>
      </c>
      <c r="CV45" s="6" t="s">
        <v>36</v>
      </c>
      <c r="CW45" s="6" t="s">
        <v>152</v>
      </c>
      <c r="CX45" s="7"/>
      <c r="CY45" s="7">
        <v>32333</v>
      </c>
      <c r="CZ45" s="6" t="s">
        <v>160</v>
      </c>
      <c r="DA45" t="s">
        <v>36</v>
      </c>
      <c r="DB45" t="str">
        <f>_xlfn.XLOOKUP(Append1[[#This Row],[Ground Truth]],Groung_Truth_Mapping[Final Status],Groung_Truth_Mapping[Mapped Ground Truth])</f>
        <v>Progression</v>
      </c>
    </row>
    <row r="46" spans="1:106" hidden="1" x14ac:dyDescent="0.25">
      <c r="A46" s="6" t="s">
        <v>286</v>
      </c>
      <c r="B46">
        <v>1927</v>
      </c>
      <c r="C46" s="6" t="s">
        <v>147</v>
      </c>
      <c r="D46">
        <v>85.8</v>
      </c>
      <c r="E46">
        <v>162</v>
      </c>
      <c r="F46" s="6" t="s">
        <v>148</v>
      </c>
      <c r="G46" s="6" t="s">
        <v>33</v>
      </c>
      <c r="H46" s="6" t="s">
        <v>179</v>
      </c>
      <c r="I46" s="6" t="s">
        <v>149</v>
      </c>
      <c r="J46" s="6" t="s">
        <v>149</v>
      </c>
      <c r="K46" s="6" t="s">
        <v>149</v>
      </c>
      <c r="L46" s="6" t="s">
        <v>180</v>
      </c>
      <c r="M46" s="6" t="s">
        <v>149</v>
      </c>
      <c r="N46">
        <v>3</v>
      </c>
      <c r="O46" t="s">
        <v>181</v>
      </c>
      <c r="P46">
        <v>0</v>
      </c>
      <c r="Q46" t="s">
        <v>154</v>
      </c>
      <c r="R46" s="6" t="s">
        <v>6</v>
      </c>
      <c r="S46" s="7">
        <v>31881</v>
      </c>
      <c r="T46" s="6" t="s">
        <v>188</v>
      </c>
      <c r="U46" s="7"/>
      <c r="V46" s="6"/>
      <c r="W46" s="7"/>
      <c r="X46" s="6"/>
      <c r="AC46" s="7"/>
      <c r="AD46" s="6"/>
      <c r="AE46" s="6"/>
      <c r="AF46" s="6"/>
      <c r="AG46" s="7"/>
      <c r="AI46" s="6"/>
      <c r="AJ46" s="6"/>
      <c r="AK46" s="7">
        <v>31915</v>
      </c>
      <c r="AL46" s="7">
        <v>31964</v>
      </c>
      <c r="AM46">
        <v>70</v>
      </c>
      <c r="AN46">
        <v>2</v>
      </c>
      <c r="AZ46" s="7">
        <v>31916</v>
      </c>
      <c r="BA46" s="7">
        <v>31951</v>
      </c>
      <c r="BB46" s="6" t="s">
        <v>165</v>
      </c>
      <c r="BC46" s="6" t="s">
        <v>177</v>
      </c>
      <c r="BD46" s="6"/>
      <c r="BE46" s="7"/>
      <c r="BF46" s="7"/>
      <c r="BG46" s="6"/>
      <c r="BH46" s="6"/>
      <c r="BO46" s="6"/>
      <c r="BP46" s="6"/>
      <c r="BQ46" s="6"/>
      <c r="BR46" s="6"/>
      <c r="CQ46" s="6"/>
      <c r="CR46" s="6"/>
      <c r="CS46" s="7"/>
      <c r="CT46" s="6"/>
      <c r="CU46" s="7">
        <v>32502</v>
      </c>
      <c r="CV46" s="6" t="s">
        <v>36</v>
      </c>
      <c r="CW46" s="6" t="s">
        <v>152</v>
      </c>
      <c r="CX46" s="7"/>
      <c r="CY46" s="7">
        <v>32089</v>
      </c>
      <c r="CZ46" s="6" t="s">
        <v>171</v>
      </c>
      <c r="DA46" t="s">
        <v>36</v>
      </c>
      <c r="DB46" t="str">
        <f>_xlfn.XLOOKUP(Append1[[#This Row],[Ground Truth]],Groung_Truth_Mapping[Final Status],Groung_Truth_Mapping[Mapped Ground Truth])</f>
        <v>Progression</v>
      </c>
    </row>
    <row r="47" spans="1:106" hidden="1" x14ac:dyDescent="0.25">
      <c r="A47" s="6" t="s">
        <v>287</v>
      </c>
      <c r="B47">
        <v>1919</v>
      </c>
      <c r="C47" s="6" t="s">
        <v>162</v>
      </c>
      <c r="D47">
        <v>133.30000000000001</v>
      </c>
      <c r="E47">
        <v>189</v>
      </c>
      <c r="F47" s="6" t="s">
        <v>148</v>
      </c>
      <c r="G47" s="6" t="s">
        <v>33</v>
      </c>
      <c r="H47" s="6" t="s">
        <v>149</v>
      </c>
      <c r="I47" s="6" t="s">
        <v>149</v>
      </c>
      <c r="J47" s="6" t="s">
        <v>149</v>
      </c>
      <c r="K47" s="6" t="s">
        <v>149</v>
      </c>
      <c r="L47" s="6" t="s">
        <v>180</v>
      </c>
      <c r="M47" s="6" t="s">
        <v>152</v>
      </c>
      <c r="N47" t="s">
        <v>154</v>
      </c>
      <c r="O47">
        <v>1</v>
      </c>
      <c r="P47">
        <v>0</v>
      </c>
      <c r="Q47" t="s">
        <v>154</v>
      </c>
      <c r="R47" s="6" t="s">
        <v>15</v>
      </c>
      <c r="S47" s="7">
        <v>31830</v>
      </c>
      <c r="T47" s="6" t="s">
        <v>21</v>
      </c>
      <c r="U47" s="7">
        <v>31856</v>
      </c>
      <c r="V47" s="6" t="s">
        <v>288</v>
      </c>
      <c r="W47" s="7"/>
      <c r="X47" s="6"/>
      <c r="AC47" s="7">
        <v>31878</v>
      </c>
      <c r="AD47" s="6" t="s">
        <v>289</v>
      </c>
      <c r="AE47" s="6" t="s">
        <v>152</v>
      </c>
      <c r="AF47" s="6" t="s">
        <v>152</v>
      </c>
      <c r="AG47" s="7"/>
      <c r="AI47" s="6"/>
      <c r="AJ47" s="6"/>
      <c r="AK47" s="7">
        <v>31923</v>
      </c>
      <c r="AL47" s="7">
        <v>31966</v>
      </c>
      <c r="AM47">
        <v>60</v>
      </c>
      <c r="AN47">
        <v>2</v>
      </c>
      <c r="AZ47" s="7"/>
      <c r="BA47" s="7"/>
      <c r="BB47" s="6"/>
      <c r="BC47" s="6"/>
      <c r="BD47" s="6"/>
      <c r="BE47" s="7"/>
      <c r="BF47" s="7"/>
      <c r="BG47" s="6"/>
      <c r="BH47" s="6"/>
      <c r="BO47" s="6" t="s">
        <v>158</v>
      </c>
      <c r="BP47" s="6" t="s">
        <v>152</v>
      </c>
      <c r="BQ47" s="6" t="s">
        <v>149</v>
      </c>
      <c r="BR47" s="6" t="s">
        <v>186</v>
      </c>
      <c r="BS47">
        <v>1</v>
      </c>
      <c r="BT47">
        <v>13</v>
      </c>
      <c r="BU47">
        <v>0</v>
      </c>
      <c r="BV47">
        <v>24</v>
      </c>
      <c r="BW47">
        <v>0</v>
      </c>
      <c r="BX47">
        <v>16</v>
      </c>
      <c r="BY47">
        <v>0</v>
      </c>
      <c r="BZ47">
        <v>13</v>
      </c>
      <c r="CB47" t="s">
        <v>198</v>
      </c>
      <c r="CE47">
        <v>0</v>
      </c>
      <c r="CF47">
        <v>8</v>
      </c>
      <c r="CJ47" t="s">
        <v>198</v>
      </c>
      <c r="CL47" t="s">
        <v>198</v>
      </c>
      <c r="CM47" t="s">
        <v>198</v>
      </c>
      <c r="CN47" t="s">
        <v>198</v>
      </c>
      <c r="CQ47" s="6"/>
      <c r="CR47" s="6" t="s">
        <v>149</v>
      </c>
      <c r="CS47" s="7">
        <v>33924</v>
      </c>
      <c r="CT47" s="6" t="s">
        <v>39</v>
      </c>
      <c r="CU47" s="7"/>
      <c r="CV47" s="6"/>
      <c r="CW47" s="6" t="s">
        <v>152</v>
      </c>
      <c r="CX47" s="7"/>
      <c r="CY47" s="7"/>
      <c r="CZ47" s="6"/>
      <c r="DA47" t="s">
        <v>39</v>
      </c>
      <c r="DB47" t="str">
        <f>_xlfn.XLOOKUP(Append1[[#This Row],[Ground Truth]],Groung_Truth_Mapping[Final Status],Groung_Truth_Mapping[Mapped Ground Truth])</f>
        <v>Remission</v>
      </c>
    </row>
    <row r="48" spans="1:106" hidden="1" x14ac:dyDescent="0.25">
      <c r="A48" s="6" t="s">
        <v>290</v>
      </c>
      <c r="B48">
        <v>1931</v>
      </c>
      <c r="C48" s="6" t="s">
        <v>162</v>
      </c>
      <c r="D48">
        <v>79.8</v>
      </c>
      <c r="E48">
        <v>178</v>
      </c>
      <c r="F48" s="6" t="s">
        <v>148</v>
      </c>
      <c r="G48" s="6" t="s">
        <v>33</v>
      </c>
      <c r="H48" s="6" t="s">
        <v>149</v>
      </c>
      <c r="I48" s="6" t="s">
        <v>149</v>
      </c>
      <c r="J48" s="6" t="s">
        <v>149</v>
      </c>
      <c r="K48" s="6" t="s">
        <v>149</v>
      </c>
      <c r="L48" s="6" t="s">
        <v>152</v>
      </c>
      <c r="M48" s="6" t="s">
        <v>149</v>
      </c>
      <c r="N48" t="s">
        <v>235</v>
      </c>
      <c r="O48" t="s">
        <v>181</v>
      </c>
      <c r="P48">
        <v>0</v>
      </c>
      <c r="Q48" t="s">
        <v>235</v>
      </c>
      <c r="R48" s="6" t="s">
        <v>9</v>
      </c>
      <c r="S48" s="7">
        <v>31852</v>
      </c>
      <c r="T48" s="6" t="s">
        <v>291</v>
      </c>
      <c r="U48" s="7">
        <v>31901</v>
      </c>
      <c r="V48" s="6" t="s">
        <v>292</v>
      </c>
      <c r="W48" s="7"/>
      <c r="X48" s="6"/>
      <c r="AC48" s="7"/>
      <c r="AD48" s="6"/>
      <c r="AE48" s="6"/>
      <c r="AF48" s="6"/>
      <c r="AG48" s="7"/>
      <c r="AI48" s="6"/>
      <c r="AJ48" s="6"/>
      <c r="AK48" s="7">
        <v>31922</v>
      </c>
      <c r="AL48" s="7">
        <v>31971</v>
      </c>
      <c r="AM48">
        <v>70</v>
      </c>
      <c r="AN48">
        <v>2</v>
      </c>
      <c r="AZ48" s="7">
        <v>31927</v>
      </c>
      <c r="BA48" s="7">
        <v>31963</v>
      </c>
      <c r="BB48" s="6" t="s">
        <v>165</v>
      </c>
      <c r="BC48" s="6" t="s">
        <v>177</v>
      </c>
      <c r="BD48" s="6"/>
      <c r="BE48" s="7"/>
      <c r="BF48" s="7"/>
      <c r="BG48" s="6"/>
      <c r="BH48" s="6"/>
      <c r="BO48" s="6" t="s">
        <v>158</v>
      </c>
      <c r="BP48" s="6" t="s">
        <v>152</v>
      </c>
      <c r="BQ48" s="6"/>
      <c r="BR48" s="6"/>
      <c r="CQ48" s="6"/>
      <c r="CR48" s="6"/>
      <c r="CS48" s="7"/>
      <c r="CT48" s="6"/>
      <c r="CU48" s="7">
        <v>32343</v>
      </c>
      <c r="CV48" s="6" t="s">
        <v>37</v>
      </c>
      <c r="CW48" s="6" t="s">
        <v>152</v>
      </c>
      <c r="CX48" s="7"/>
      <c r="CY48" s="7">
        <v>32064</v>
      </c>
      <c r="CZ48" s="6" t="s">
        <v>256</v>
      </c>
      <c r="DA48" t="s">
        <v>37</v>
      </c>
      <c r="DB48" t="str">
        <f>_xlfn.XLOOKUP(Append1[[#This Row],[Ground Truth]],Groung_Truth_Mapping[Final Status],Groung_Truth_Mapping[Mapped Ground Truth])</f>
        <v>Progression</v>
      </c>
    </row>
    <row r="49" spans="1:106" x14ac:dyDescent="0.25">
      <c r="A49" s="8" t="s">
        <v>293</v>
      </c>
      <c r="B49">
        <v>1937</v>
      </c>
      <c r="C49" s="6" t="s">
        <v>162</v>
      </c>
      <c r="D49">
        <v>75</v>
      </c>
      <c r="E49">
        <v>173</v>
      </c>
      <c r="F49" s="6" t="s">
        <v>148</v>
      </c>
      <c r="G49" s="6" t="s">
        <v>149</v>
      </c>
      <c r="H49" s="6" t="s">
        <v>149</v>
      </c>
      <c r="I49" s="6" t="s">
        <v>149</v>
      </c>
      <c r="J49" s="6" t="s">
        <v>149</v>
      </c>
      <c r="K49" s="6" t="s">
        <v>149</v>
      </c>
      <c r="L49" s="6" t="s">
        <v>180</v>
      </c>
      <c r="M49" s="6" t="s">
        <v>149</v>
      </c>
      <c r="N49" t="s">
        <v>154</v>
      </c>
      <c r="O49">
        <v>0</v>
      </c>
      <c r="P49">
        <v>0</v>
      </c>
      <c r="Q49" t="s">
        <v>154</v>
      </c>
      <c r="R49" s="6" t="s">
        <v>4</v>
      </c>
      <c r="S49" s="7">
        <v>31474</v>
      </c>
      <c r="T49" s="6" t="s">
        <v>156</v>
      </c>
      <c r="U49" s="7">
        <v>31488</v>
      </c>
      <c r="V49" s="6" t="s">
        <v>156</v>
      </c>
      <c r="W49" s="7"/>
      <c r="X49" s="6"/>
      <c r="AC49" s="7"/>
      <c r="AD49" s="6"/>
      <c r="AE49" s="6"/>
      <c r="AF49" s="6"/>
      <c r="AG49" s="7"/>
      <c r="AI49" s="6"/>
      <c r="AJ49" s="6"/>
      <c r="AK49" s="7">
        <v>31513</v>
      </c>
      <c r="AL49" s="7">
        <v>31566</v>
      </c>
      <c r="AM49">
        <v>70</v>
      </c>
      <c r="AN49">
        <v>2</v>
      </c>
      <c r="AZ49" s="7">
        <v>31514</v>
      </c>
      <c r="BA49" s="7">
        <v>31557</v>
      </c>
      <c r="BB49" s="6" t="s">
        <v>165</v>
      </c>
      <c r="BC49" s="6"/>
      <c r="BD49" s="6"/>
      <c r="BE49" s="7"/>
      <c r="BF49" s="7"/>
      <c r="BG49" s="6"/>
      <c r="BH49" s="6"/>
      <c r="BO49" s="6" t="s">
        <v>190</v>
      </c>
      <c r="BP49" s="6"/>
      <c r="BQ49" s="6"/>
      <c r="BR49" s="6"/>
      <c r="CQ49" s="6"/>
      <c r="CR49" s="6"/>
      <c r="CS49" s="7">
        <v>33749</v>
      </c>
      <c r="CT49" s="6" t="s">
        <v>39</v>
      </c>
      <c r="CU49" s="7"/>
      <c r="CV49" s="6"/>
      <c r="CW49" s="6"/>
      <c r="CX49" s="7"/>
      <c r="CY49" s="7"/>
      <c r="CZ49" s="6"/>
      <c r="DA49" t="s">
        <v>39</v>
      </c>
      <c r="DB49" t="str">
        <f>_xlfn.XLOOKUP(Append1[[#This Row],[Ground Truth]],Groung_Truth_Mapping[Final Status],Groung_Truth_Mapping[Mapped Ground Truth])</f>
        <v>Remission</v>
      </c>
    </row>
    <row r="50" spans="1:106" x14ac:dyDescent="0.25">
      <c r="A50" s="8" t="s">
        <v>294</v>
      </c>
      <c r="B50">
        <v>1933</v>
      </c>
      <c r="C50" s="6" t="s">
        <v>162</v>
      </c>
      <c r="D50">
        <v>82.8</v>
      </c>
      <c r="E50">
        <v>177</v>
      </c>
      <c r="F50" s="6" t="s">
        <v>148</v>
      </c>
      <c r="G50" s="6" t="s">
        <v>149</v>
      </c>
      <c r="H50" s="6" t="s">
        <v>149</v>
      </c>
      <c r="I50" s="6" t="s">
        <v>149</v>
      </c>
      <c r="J50" s="6" t="s">
        <v>149</v>
      </c>
      <c r="K50" s="6" t="s">
        <v>151</v>
      </c>
      <c r="L50" s="6" t="s">
        <v>180</v>
      </c>
      <c r="M50" s="6" t="s">
        <v>149</v>
      </c>
      <c r="N50">
        <v>3</v>
      </c>
      <c r="O50" t="s">
        <v>153</v>
      </c>
      <c r="P50">
        <v>0</v>
      </c>
      <c r="Q50" t="s">
        <v>154</v>
      </c>
      <c r="R50" s="6" t="s">
        <v>4</v>
      </c>
      <c r="S50" s="7"/>
      <c r="T50" s="6"/>
      <c r="U50" s="7"/>
      <c r="V50" s="6"/>
      <c r="W50" s="7"/>
      <c r="X50" s="6"/>
      <c r="AC50" s="7">
        <v>31644</v>
      </c>
      <c r="AD50" s="6" t="s">
        <v>295</v>
      </c>
      <c r="AE50" s="6" t="s">
        <v>152</v>
      </c>
      <c r="AF50" s="6" t="s">
        <v>149</v>
      </c>
      <c r="AG50" s="7"/>
      <c r="AI50" s="6"/>
      <c r="AJ50" s="6"/>
      <c r="AK50" s="7">
        <v>31664</v>
      </c>
      <c r="AL50" s="7">
        <v>31719</v>
      </c>
      <c r="AM50">
        <v>70</v>
      </c>
      <c r="AN50">
        <v>2</v>
      </c>
      <c r="AZ50" s="7">
        <v>31664</v>
      </c>
      <c r="BA50" s="7">
        <v>31686</v>
      </c>
      <c r="BB50" s="6" t="s">
        <v>165</v>
      </c>
      <c r="BC50" s="6"/>
      <c r="BD50" s="6"/>
      <c r="BE50" s="7"/>
      <c r="BF50" s="7"/>
      <c r="BG50" s="6"/>
      <c r="BH50" s="6"/>
      <c r="BO50" s="6" t="s">
        <v>190</v>
      </c>
      <c r="BP50" s="6" t="s">
        <v>149</v>
      </c>
      <c r="BQ50" s="6" t="s">
        <v>149</v>
      </c>
      <c r="BR50" s="6" t="s">
        <v>159</v>
      </c>
      <c r="CQ50" s="6"/>
      <c r="CR50" s="6"/>
      <c r="CS50" s="7">
        <v>33946</v>
      </c>
      <c r="CT50" s="6" t="s">
        <v>39</v>
      </c>
      <c r="CU50" s="7"/>
      <c r="CV50" s="6"/>
      <c r="CW50" s="6"/>
      <c r="CX50" s="7"/>
      <c r="CY50" s="7"/>
      <c r="CZ50" s="6"/>
      <c r="DA50" t="s">
        <v>39</v>
      </c>
      <c r="DB50" t="str">
        <f>_xlfn.XLOOKUP(Append1[[#This Row],[Ground Truth]],Groung_Truth_Mapping[Final Status],Groung_Truth_Mapping[Mapped Ground Truth])</f>
        <v>Remission</v>
      </c>
    </row>
    <row r="51" spans="1:106" hidden="1" x14ac:dyDescent="0.25">
      <c r="A51" s="6" t="s">
        <v>296</v>
      </c>
      <c r="B51">
        <v>1937</v>
      </c>
      <c r="C51" s="6" t="s">
        <v>162</v>
      </c>
      <c r="D51">
        <v>88</v>
      </c>
      <c r="E51">
        <v>168</v>
      </c>
      <c r="F51" s="6" t="s">
        <v>148</v>
      </c>
      <c r="G51" s="6" t="s">
        <v>33</v>
      </c>
      <c r="H51" s="6" t="s">
        <v>149</v>
      </c>
      <c r="I51" s="6" t="s">
        <v>149</v>
      </c>
      <c r="J51" s="6" t="s">
        <v>149</v>
      </c>
      <c r="K51" s="6" t="s">
        <v>149</v>
      </c>
      <c r="L51" s="6" t="s">
        <v>152</v>
      </c>
      <c r="M51" s="6" t="s">
        <v>149</v>
      </c>
      <c r="N51" t="s">
        <v>163</v>
      </c>
      <c r="O51" t="s">
        <v>153</v>
      </c>
      <c r="P51">
        <v>0</v>
      </c>
      <c r="Q51" t="s">
        <v>154</v>
      </c>
      <c r="R51" s="6" t="s">
        <v>12</v>
      </c>
      <c r="S51" s="7">
        <v>31928</v>
      </c>
      <c r="T51" s="6" t="s">
        <v>164</v>
      </c>
      <c r="U51" s="7"/>
      <c r="V51" s="6"/>
      <c r="W51" s="7"/>
      <c r="X51" s="6"/>
      <c r="AC51" s="7"/>
      <c r="AD51" s="6"/>
      <c r="AE51" s="6"/>
      <c r="AF51" s="6"/>
      <c r="AG51" s="7"/>
      <c r="AI51" s="6"/>
      <c r="AJ51" s="6"/>
      <c r="AK51" s="7">
        <v>31963</v>
      </c>
      <c r="AL51" s="7">
        <v>32011</v>
      </c>
      <c r="AM51">
        <v>70</v>
      </c>
      <c r="AN51">
        <v>2</v>
      </c>
      <c r="AZ51" s="7">
        <v>31964</v>
      </c>
      <c r="BA51" s="7">
        <v>31992</v>
      </c>
      <c r="BB51" s="6" t="s">
        <v>165</v>
      </c>
      <c r="BC51" s="6" t="s">
        <v>177</v>
      </c>
      <c r="BD51" s="6"/>
      <c r="BE51" s="7"/>
      <c r="BF51" s="7"/>
      <c r="BG51" s="6"/>
      <c r="BH51" s="6"/>
      <c r="BO51" s="6"/>
      <c r="BP51" s="6"/>
      <c r="BQ51" s="6"/>
      <c r="BR51" s="6"/>
      <c r="CQ51" s="6"/>
      <c r="CR51" s="6"/>
      <c r="CS51" s="7">
        <v>33916</v>
      </c>
      <c r="CT51" s="6" t="s">
        <v>39</v>
      </c>
      <c r="CU51" s="7"/>
      <c r="CV51" s="6"/>
      <c r="CW51" s="6" t="s">
        <v>152</v>
      </c>
      <c r="CX51" s="7"/>
      <c r="CY51" s="7">
        <v>32306</v>
      </c>
      <c r="CZ51" s="6" t="s">
        <v>171</v>
      </c>
      <c r="DA51" t="s">
        <v>39</v>
      </c>
      <c r="DB51" t="str">
        <f>_xlfn.XLOOKUP(Append1[[#This Row],[Ground Truth]],Groung_Truth_Mapping[Final Status],Groung_Truth_Mapping[Mapped Ground Truth])</f>
        <v>Remission</v>
      </c>
    </row>
    <row r="52" spans="1:106" hidden="1" x14ac:dyDescent="0.25">
      <c r="A52" s="6" t="s">
        <v>297</v>
      </c>
      <c r="B52">
        <v>1919</v>
      </c>
      <c r="C52" s="6" t="s">
        <v>162</v>
      </c>
      <c r="D52">
        <v>106.5</v>
      </c>
      <c r="E52">
        <v>178</v>
      </c>
      <c r="F52" s="6" t="s">
        <v>148</v>
      </c>
      <c r="G52" s="6" t="s">
        <v>33</v>
      </c>
      <c r="H52" s="6" t="s">
        <v>149</v>
      </c>
      <c r="I52" s="6" t="s">
        <v>149</v>
      </c>
      <c r="J52" s="6" t="s">
        <v>149</v>
      </c>
      <c r="K52" s="6" t="s">
        <v>167</v>
      </c>
      <c r="L52" s="6" t="s">
        <v>180</v>
      </c>
      <c r="M52" s="6" t="s">
        <v>149</v>
      </c>
      <c r="N52">
        <v>1</v>
      </c>
      <c r="O52" t="s">
        <v>181</v>
      </c>
      <c r="P52">
        <v>0</v>
      </c>
      <c r="Q52" t="s">
        <v>154</v>
      </c>
      <c r="R52" s="6" t="s">
        <v>5</v>
      </c>
      <c r="S52" s="7">
        <v>31937</v>
      </c>
      <c r="T52" s="6" t="s">
        <v>188</v>
      </c>
      <c r="U52" s="7">
        <v>31949</v>
      </c>
      <c r="V52" s="6" t="s">
        <v>216</v>
      </c>
      <c r="W52" s="7"/>
      <c r="X52" s="6"/>
      <c r="AC52" s="7"/>
      <c r="AD52" s="6"/>
      <c r="AE52" s="6"/>
      <c r="AF52" s="6"/>
      <c r="AG52" s="7"/>
      <c r="AI52" s="6"/>
      <c r="AJ52" s="6"/>
      <c r="AK52" s="7">
        <v>31971</v>
      </c>
      <c r="AL52" s="7">
        <v>32019</v>
      </c>
      <c r="AM52">
        <v>70</v>
      </c>
      <c r="AN52">
        <v>2</v>
      </c>
      <c r="AZ52" s="7">
        <v>31972</v>
      </c>
      <c r="BA52" s="7">
        <v>32000</v>
      </c>
      <c r="BB52" s="6" t="s">
        <v>165</v>
      </c>
      <c r="BC52" s="6" t="s">
        <v>177</v>
      </c>
      <c r="BD52" s="6"/>
      <c r="BE52" s="7"/>
      <c r="BF52" s="7"/>
      <c r="BG52" s="6"/>
      <c r="BH52" s="6"/>
      <c r="BO52" s="6" t="s">
        <v>190</v>
      </c>
      <c r="BP52" s="6" t="s">
        <v>149</v>
      </c>
      <c r="BQ52" s="6" t="s">
        <v>149</v>
      </c>
      <c r="BR52" s="6"/>
      <c r="CQ52" s="6"/>
      <c r="CR52" s="6"/>
      <c r="CS52" s="7"/>
      <c r="CT52" s="6"/>
      <c r="CU52" s="7">
        <v>32772</v>
      </c>
      <c r="CV52" s="6" t="s">
        <v>36</v>
      </c>
      <c r="CW52" s="6" t="s">
        <v>152</v>
      </c>
      <c r="CX52" s="7"/>
      <c r="CY52" s="7">
        <v>32124</v>
      </c>
      <c r="CZ52" s="6" t="s">
        <v>171</v>
      </c>
      <c r="DA52" t="s">
        <v>36</v>
      </c>
      <c r="DB52" t="str">
        <f>_xlfn.XLOOKUP(Append1[[#This Row],[Ground Truth]],Groung_Truth_Mapping[Final Status],Groung_Truth_Mapping[Mapped Ground Truth])</f>
        <v>Progression</v>
      </c>
    </row>
    <row r="53" spans="1:106" x14ac:dyDescent="0.25">
      <c r="A53" s="8" t="s">
        <v>298</v>
      </c>
      <c r="B53">
        <v>1928</v>
      </c>
      <c r="C53" s="6" t="s">
        <v>162</v>
      </c>
      <c r="D53">
        <v>84.3</v>
      </c>
      <c r="E53">
        <v>182</v>
      </c>
      <c r="F53" s="6" t="s">
        <v>148</v>
      </c>
      <c r="G53" s="6" t="s">
        <v>33</v>
      </c>
      <c r="H53" s="6" t="s">
        <v>149</v>
      </c>
      <c r="I53" s="6" t="s">
        <v>149</v>
      </c>
      <c r="J53" s="6" t="s">
        <v>149</v>
      </c>
      <c r="K53" s="6" t="s">
        <v>167</v>
      </c>
      <c r="L53" s="6" t="s">
        <v>152</v>
      </c>
      <c r="M53" s="6" t="s">
        <v>149</v>
      </c>
      <c r="N53">
        <v>1</v>
      </c>
      <c r="O53" t="s">
        <v>153</v>
      </c>
      <c r="P53">
        <v>0</v>
      </c>
      <c r="Q53" t="s">
        <v>154</v>
      </c>
      <c r="R53" s="6" t="s">
        <v>4</v>
      </c>
      <c r="S53" s="7">
        <v>31659</v>
      </c>
      <c r="T53" s="6" t="s">
        <v>188</v>
      </c>
      <c r="U53" s="7"/>
      <c r="V53" s="6"/>
      <c r="W53" s="7"/>
      <c r="X53" s="6"/>
      <c r="AC53" s="7"/>
      <c r="AD53" s="6"/>
      <c r="AE53" s="6"/>
      <c r="AF53" s="6"/>
      <c r="AG53" s="7"/>
      <c r="AI53" s="6"/>
      <c r="AJ53" s="6"/>
      <c r="AK53" s="7">
        <v>31748</v>
      </c>
      <c r="AL53" s="7">
        <v>31798</v>
      </c>
      <c r="AM53">
        <v>70</v>
      </c>
      <c r="AN53">
        <v>2</v>
      </c>
      <c r="AZ53" s="7">
        <v>31752</v>
      </c>
      <c r="BA53" s="7">
        <v>31789</v>
      </c>
      <c r="BB53" s="6" t="s">
        <v>165</v>
      </c>
      <c r="BC53" s="6"/>
      <c r="BD53" s="6"/>
      <c r="BE53" s="7"/>
      <c r="BF53" s="7"/>
      <c r="BG53" s="6"/>
      <c r="BH53" s="6"/>
      <c r="BO53" s="6"/>
      <c r="BP53" s="6"/>
      <c r="BQ53" s="6"/>
      <c r="BR53" s="6"/>
      <c r="CQ53" s="6"/>
      <c r="CR53" s="6"/>
      <c r="CS53" s="7">
        <v>31950</v>
      </c>
      <c r="CT53" s="6" t="s">
        <v>39</v>
      </c>
      <c r="CU53" s="7">
        <v>32378</v>
      </c>
      <c r="CV53" s="6" t="s">
        <v>33</v>
      </c>
      <c r="CW53" s="6"/>
      <c r="CX53" s="7"/>
      <c r="CY53" s="7"/>
      <c r="CZ53" s="6"/>
      <c r="DA53" t="s">
        <v>39</v>
      </c>
      <c r="DB53" t="str">
        <f>_xlfn.XLOOKUP(Append1[[#This Row],[Ground Truth]],Groung_Truth_Mapping[Final Status],Groung_Truth_Mapping[Mapped Ground Truth])</f>
        <v>Remission</v>
      </c>
    </row>
    <row r="54" spans="1:106" hidden="1" x14ac:dyDescent="0.25">
      <c r="A54" s="6" t="s">
        <v>299</v>
      </c>
      <c r="B54">
        <v>1937</v>
      </c>
      <c r="C54" s="6" t="s">
        <v>162</v>
      </c>
      <c r="D54">
        <v>118.8</v>
      </c>
      <c r="E54">
        <v>179</v>
      </c>
      <c r="F54" s="6" t="s">
        <v>148</v>
      </c>
      <c r="G54" s="6" t="s">
        <v>33</v>
      </c>
      <c r="H54" s="6" t="s">
        <v>179</v>
      </c>
      <c r="I54" s="6" t="s">
        <v>152</v>
      </c>
      <c r="J54" s="6" t="s">
        <v>195</v>
      </c>
      <c r="K54" s="6" t="s">
        <v>167</v>
      </c>
      <c r="L54" s="6" t="s">
        <v>180</v>
      </c>
      <c r="M54" s="6" t="s">
        <v>149</v>
      </c>
      <c r="N54">
        <v>1</v>
      </c>
      <c r="O54">
        <v>0</v>
      </c>
      <c r="P54">
        <v>0</v>
      </c>
      <c r="Q54">
        <v>1</v>
      </c>
      <c r="R54" s="6" t="s">
        <v>10</v>
      </c>
      <c r="S54" s="7">
        <v>31924</v>
      </c>
      <c r="T54" s="6" t="s">
        <v>300</v>
      </c>
      <c r="U54" s="7"/>
      <c r="V54" s="6"/>
      <c r="W54" s="7"/>
      <c r="X54" s="6"/>
      <c r="AC54" s="7">
        <v>31984</v>
      </c>
      <c r="AD54" s="6" t="s">
        <v>301</v>
      </c>
      <c r="AE54" s="6" t="s">
        <v>152</v>
      </c>
      <c r="AF54" s="6" t="s">
        <v>152</v>
      </c>
      <c r="AG54" s="7"/>
      <c r="AI54" s="6"/>
      <c r="AJ54" s="6"/>
      <c r="AK54" s="7">
        <v>32025</v>
      </c>
      <c r="AL54" s="7">
        <v>32071</v>
      </c>
      <c r="AM54">
        <v>66</v>
      </c>
      <c r="AN54">
        <v>2</v>
      </c>
      <c r="AZ54" s="7">
        <v>31938</v>
      </c>
      <c r="BA54" s="7">
        <v>31958</v>
      </c>
      <c r="BB54" s="6" t="s">
        <v>165</v>
      </c>
      <c r="BC54" s="6" t="s">
        <v>302</v>
      </c>
      <c r="BD54" s="6"/>
      <c r="BE54" s="7"/>
      <c r="BF54" s="7"/>
      <c r="BG54" s="6"/>
      <c r="BH54" s="6"/>
      <c r="BO54" s="6"/>
      <c r="BP54" s="6" t="s">
        <v>152</v>
      </c>
      <c r="BQ54" s="6"/>
      <c r="BR54" s="6" t="s">
        <v>159</v>
      </c>
      <c r="BU54">
        <v>0</v>
      </c>
      <c r="BV54">
        <v>13</v>
      </c>
      <c r="BW54">
        <v>0</v>
      </c>
      <c r="BX54">
        <v>8</v>
      </c>
      <c r="BY54">
        <v>0</v>
      </c>
      <c r="BZ54">
        <v>11</v>
      </c>
      <c r="CC54">
        <v>0</v>
      </c>
      <c r="CD54">
        <v>3</v>
      </c>
      <c r="CQ54" s="6" t="s">
        <v>303</v>
      </c>
      <c r="CR54" s="6"/>
      <c r="CS54" s="7"/>
      <c r="CT54" s="6"/>
      <c r="CU54" s="7">
        <v>32696</v>
      </c>
      <c r="CV54" s="6" t="s">
        <v>37</v>
      </c>
      <c r="CW54" s="6" t="s">
        <v>152</v>
      </c>
      <c r="CX54" s="7"/>
      <c r="CY54" s="7">
        <v>32245</v>
      </c>
      <c r="CZ54" s="6" t="s">
        <v>175</v>
      </c>
      <c r="DA54" t="s">
        <v>37</v>
      </c>
      <c r="DB54" t="str">
        <f>_xlfn.XLOOKUP(Append1[[#This Row],[Ground Truth]],Groung_Truth_Mapping[Final Status],Groung_Truth_Mapping[Mapped Ground Truth])</f>
        <v>Progression</v>
      </c>
    </row>
    <row r="55" spans="1:106" hidden="1" x14ac:dyDescent="0.25">
      <c r="A55" s="6" t="s">
        <v>304</v>
      </c>
      <c r="B55">
        <v>1948</v>
      </c>
      <c r="C55" s="6" t="s">
        <v>162</v>
      </c>
      <c r="D55">
        <v>104.7</v>
      </c>
      <c r="E55">
        <v>183</v>
      </c>
      <c r="F55" s="6" t="s">
        <v>148</v>
      </c>
      <c r="G55" s="6" t="s">
        <v>149</v>
      </c>
      <c r="H55" s="6" t="s">
        <v>149</v>
      </c>
      <c r="I55" s="6" t="s">
        <v>149</v>
      </c>
      <c r="J55" s="6" t="s">
        <v>149</v>
      </c>
      <c r="K55" s="6" t="s">
        <v>149</v>
      </c>
      <c r="L55" s="6" t="s">
        <v>149</v>
      </c>
      <c r="M55" s="6" t="s">
        <v>149</v>
      </c>
      <c r="N55">
        <v>3</v>
      </c>
      <c r="O55" t="s">
        <v>153</v>
      </c>
      <c r="P55">
        <v>0</v>
      </c>
      <c r="Q55" t="s">
        <v>154</v>
      </c>
      <c r="R55" s="6" t="s">
        <v>5</v>
      </c>
      <c r="S55" s="7">
        <v>32000</v>
      </c>
      <c r="T55" s="6" t="s">
        <v>222</v>
      </c>
      <c r="U55" s="7"/>
      <c r="V55" s="6"/>
      <c r="W55" s="7"/>
      <c r="X55" s="6"/>
      <c r="AC55" s="7"/>
      <c r="AD55" s="6"/>
      <c r="AE55" s="6"/>
      <c r="AF55" s="6"/>
      <c r="AG55" s="7"/>
      <c r="AI55" s="6"/>
      <c r="AJ55" s="6"/>
      <c r="AK55" s="7">
        <v>32021</v>
      </c>
      <c r="AL55" s="7">
        <v>32071</v>
      </c>
      <c r="AM55">
        <v>70</v>
      </c>
      <c r="AN55">
        <v>2</v>
      </c>
      <c r="AZ55" s="7">
        <v>32028</v>
      </c>
      <c r="BA55" s="7">
        <v>32060</v>
      </c>
      <c r="BB55" s="6" t="s">
        <v>165</v>
      </c>
      <c r="BC55" s="6" t="s">
        <v>177</v>
      </c>
      <c r="BD55" s="6"/>
      <c r="BE55" s="7"/>
      <c r="BF55" s="7"/>
      <c r="BG55" s="6"/>
      <c r="BH55" s="6"/>
      <c r="BO55" s="6" t="s">
        <v>190</v>
      </c>
      <c r="BP55" s="6" t="s">
        <v>149</v>
      </c>
      <c r="BQ55" s="6" t="s">
        <v>149</v>
      </c>
      <c r="BR55" s="6"/>
      <c r="CQ55" s="6"/>
      <c r="CR55" s="6"/>
      <c r="CS55" s="7">
        <v>33679</v>
      </c>
      <c r="CT55" s="6" t="s">
        <v>39</v>
      </c>
      <c r="CU55" s="7"/>
      <c r="CV55" s="6"/>
      <c r="CW55" s="6" t="s">
        <v>152</v>
      </c>
      <c r="CX55" s="7"/>
      <c r="CY55" s="7"/>
      <c r="CZ55" s="6"/>
      <c r="DA55" t="s">
        <v>39</v>
      </c>
      <c r="DB55" t="str">
        <f>_xlfn.XLOOKUP(Append1[[#This Row],[Ground Truth]],Groung_Truth_Mapping[Final Status],Groung_Truth_Mapping[Mapped Ground Truth])</f>
        <v>Remission</v>
      </c>
    </row>
    <row r="56" spans="1:106" hidden="1" x14ac:dyDescent="0.25">
      <c r="A56" s="6" t="s">
        <v>305</v>
      </c>
      <c r="B56">
        <v>1930</v>
      </c>
      <c r="C56" s="6" t="s">
        <v>162</v>
      </c>
      <c r="D56">
        <v>76.3</v>
      </c>
      <c r="E56">
        <v>171</v>
      </c>
      <c r="F56" s="6" t="s">
        <v>148</v>
      </c>
      <c r="G56" s="6" t="s">
        <v>149</v>
      </c>
      <c r="H56" s="6" t="s">
        <v>149</v>
      </c>
      <c r="I56" s="6" t="s">
        <v>149</v>
      </c>
      <c r="J56" s="6" t="s">
        <v>149</v>
      </c>
      <c r="K56" s="6" t="s">
        <v>167</v>
      </c>
      <c r="L56" s="6" t="s">
        <v>152</v>
      </c>
      <c r="M56" s="6" t="s">
        <v>149</v>
      </c>
      <c r="N56">
        <v>3</v>
      </c>
      <c r="O56" t="s">
        <v>153</v>
      </c>
      <c r="P56">
        <v>0</v>
      </c>
      <c r="Q56" t="s">
        <v>154</v>
      </c>
      <c r="R56" s="6" t="s">
        <v>11</v>
      </c>
      <c r="S56" s="7">
        <v>31928</v>
      </c>
      <c r="T56" s="6" t="s">
        <v>306</v>
      </c>
      <c r="U56" s="7"/>
      <c r="V56" s="6"/>
      <c r="W56" s="7"/>
      <c r="X56" s="6"/>
      <c r="AC56" s="7">
        <v>31969</v>
      </c>
      <c r="AD56" s="6" t="s">
        <v>307</v>
      </c>
      <c r="AE56" s="6" t="s">
        <v>152</v>
      </c>
      <c r="AF56" s="6" t="s">
        <v>152</v>
      </c>
      <c r="AG56" s="7"/>
      <c r="AI56" s="6"/>
      <c r="AJ56" s="6"/>
      <c r="AK56" s="7">
        <v>32025</v>
      </c>
      <c r="AL56" s="7">
        <v>32088</v>
      </c>
      <c r="AM56">
        <v>69.3</v>
      </c>
      <c r="AN56">
        <v>2.2999999999999998</v>
      </c>
      <c r="AZ56" s="7">
        <v>32026</v>
      </c>
      <c r="BA56" s="7">
        <v>32026</v>
      </c>
      <c r="BB56" s="6" t="s">
        <v>165</v>
      </c>
      <c r="BC56" s="6"/>
      <c r="BD56" s="6"/>
      <c r="BE56" s="7"/>
      <c r="BF56" s="7"/>
      <c r="BG56" s="6"/>
      <c r="BH56" s="6"/>
      <c r="BO56" s="6" t="s">
        <v>158</v>
      </c>
      <c r="BP56" s="6" t="s">
        <v>149</v>
      </c>
      <c r="BQ56" s="6" t="s">
        <v>149</v>
      </c>
      <c r="BR56" s="6" t="s">
        <v>159</v>
      </c>
      <c r="BS56">
        <v>2</v>
      </c>
      <c r="BT56">
        <v>7</v>
      </c>
      <c r="BU56">
        <v>1</v>
      </c>
      <c r="BV56">
        <v>13</v>
      </c>
      <c r="BW56">
        <v>0</v>
      </c>
      <c r="BX56">
        <v>12</v>
      </c>
      <c r="BY56">
        <v>0</v>
      </c>
      <c r="BZ56">
        <v>12</v>
      </c>
      <c r="CG56">
        <v>0</v>
      </c>
      <c r="CH56">
        <v>8</v>
      </c>
      <c r="CI56">
        <v>0</v>
      </c>
      <c r="CJ56">
        <v>8</v>
      </c>
      <c r="CQ56" s="6"/>
      <c r="CR56" s="6" t="s">
        <v>149</v>
      </c>
      <c r="CS56" s="7">
        <v>32330</v>
      </c>
      <c r="CT56" s="6" t="s">
        <v>39</v>
      </c>
      <c r="CU56" s="7">
        <v>32704</v>
      </c>
      <c r="CV56" s="6" t="s">
        <v>33</v>
      </c>
      <c r="CW56" s="6"/>
      <c r="CX56" s="7"/>
      <c r="CY56" s="7"/>
      <c r="CZ56" s="6"/>
      <c r="DA56" t="s">
        <v>39</v>
      </c>
      <c r="DB56" t="str">
        <f>_xlfn.XLOOKUP(Append1[[#This Row],[Ground Truth]],Groung_Truth_Mapping[Final Status],Groung_Truth_Mapping[Mapped Ground Truth])</f>
        <v>Remission</v>
      </c>
    </row>
    <row r="57" spans="1:106" x14ac:dyDescent="0.25">
      <c r="A57" s="8" t="s">
        <v>308</v>
      </c>
      <c r="B57">
        <v>1929</v>
      </c>
      <c r="C57" s="6" t="s">
        <v>147</v>
      </c>
      <c r="D57">
        <v>56.7</v>
      </c>
      <c r="E57">
        <v>163</v>
      </c>
      <c r="F57" s="6" t="s">
        <v>148</v>
      </c>
      <c r="G57" s="6" t="s">
        <v>149</v>
      </c>
      <c r="H57" s="6" t="s">
        <v>149</v>
      </c>
      <c r="I57" s="6" t="s">
        <v>149</v>
      </c>
      <c r="J57" s="6" t="s">
        <v>149</v>
      </c>
      <c r="K57" s="6" t="s">
        <v>149</v>
      </c>
      <c r="L57" s="6" t="s">
        <v>152</v>
      </c>
      <c r="M57" s="6" t="s">
        <v>149</v>
      </c>
      <c r="N57" t="s">
        <v>154</v>
      </c>
      <c r="O57" t="s">
        <v>181</v>
      </c>
      <c r="P57">
        <v>0</v>
      </c>
      <c r="Q57" t="s">
        <v>154</v>
      </c>
      <c r="R57" s="6" t="s">
        <v>4</v>
      </c>
      <c r="S57" s="7">
        <v>31734</v>
      </c>
      <c r="T57" s="6" t="s">
        <v>309</v>
      </c>
      <c r="U57" s="7"/>
      <c r="V57" s="6"/>
      <c r="W57" s="7"/>
      <c r="X57" s="6"/>
      <c r="AC57" s="7"/>
      <c r="AD57" s="6"/>
      <c r="AE57" s="6"/>
      <c r="AF57" s="6"/>
      <c r="AG57" s="7"/>
      <c r="AI57" s="6"/>
      <c r="AJ57" s="6"/>
      <c r="AK57" s="7">
        <v>31752</v>
      </c>
      <c r="AL57" s="7">
        <v>31803</v>
      </c>
      <c r="AM57">
        <v>70</v>
      </c>
      <c r="AN57">
        <v>2</v>
      </c>
      <c r="AZ57" s="7">
        <v>31756</v>
      </c>
      <c r="BA57" s="7">
        <v>31791</v>
      </c>
      <c r="BB57" s="6" t="s">
        <v>165</v>
      </c>
      <c r="BC57" s="6" t="s">
        <v>177</v>
      </c>
      <c r="BD57" s="6"/>
      <c r="BE57" s="7"/>
      <c r="BF57" s="7"/>
      <c r="BG57" s="6"/>
      <c r="BH57" s="6"/>
      <c r="BO57" s="6"/>
      <c r="BP57" s="6"/>
      <c r="BQ57" s="6"/>
      <c r="BR57" s="6"/>
      <c r="CQ57" s="6"/>
      <c r="CR57" s="6"/>
      <c r="CS57" s="7">
        <v>32949</v>
      </c>
      <c r="CT57" s="6" t="s">
        <v>39</v>
      </c>
      <c r="CU57" s="7"/>
      <c r="CV57" s="6"/>
      <c r="CW57" s="6" t="s">
        <v>152</v>
      </c>
      <c r="CX57" s="7"/>
      <c r="CY57" s="7"/>
      <c r="CZ57" s="6"/>
      <c r="DA57" t="s">
        <v>39</v>
      </c>
      <c r="DB57" t="str">
        <f>_xlfn.XLOOKUP(Append1[[#This Row],[Ground Truth]],Groung_Truth_Mapping[Final Status],Groung_Truth_Mapping[Mapped Ground Truth])</f>
        <v>Remission</v>
      </c>
    </row>
    <row r="58" spans="1:106" hidden="1" x14ac:dyDescent="0.25">
      <c r="A58" s="6" t="s">
        <v>310</v>
      </c>
      <c r="B58">
        <v>1927</v>
      </c>
      <c r="C58" s="6" t="s">
        <v>162</v>
      </c>
      <c r="D58">
        <v>136.1</v>
      </c>
      <c r="E58">
        <v>173</v>
      </c>
      <c r="F58" s="6" t="s">
        <v>148</v>
      </c>
      <c r="G58" s="6" t="s">
        <v>33</v>
      </c>
      <c r="H58" s="6" t="s">
        <v>149</v>
      </c>
      <c r="I58" s="6" t="s">
        <v>149</v>
      </c>
      <c r="J58" s="6" t="s">
        <v>195</v>
      </c>
      <c r="K58" s="6" t="s">
        <v>151</v>
      </c>
      <c r="L58" s="6" t="s">
        <v>180</v>
      </c>
      <c r="M58" s="6" t="s">
        <v>149</v>
      </c>
      <c r="N58">
        <v>1</v>
      </c>
      <c r="O58">
        <v>1</v>
      </c>
      <c r="P58">
        <v>0</v>
      </c>
      <c r="Q58">
        <v>3</v>
      </c>
      <c r="R58" s="6" t="s">
        <v>21</v>
      </c>
      <c r="S58" s="7">
        <v>32012</v>
      </c>
      <c r="T58" s="6" t="s">
        <v>188</v>
      </c>
      <c r="U58" s="7"/>
      <c r="V58" s="6"/>
      <c r="W58" s="7"/>
      <c r="X58" s="6"/>
      <c r="AC58" s="7">
        <v>32041</v>
      </c>
      <c r="AD58" s="6" t="s">
        <v>233</v>
      </c>
      <c r="AE58" s="6" t="s">
        <v>152</v>
      </c>
      <c r="AF58" s="6" t="s">
        <v>152</v>
      </c>
      <c r="AG58" s="7"/>
      <c r="AI58" s="6"/>
      <c r="AJ58" s="6"/>
      <c r="AK58" s="7">
        <v>32076</v>
      </c>
      <c r="AL58" s="7">
        <v>32125</v>
      </c>
      <c r="AM58">
        <v>72.400000000000006</v>
      </c>
      <c r="AN58">
        <v>2.2000000000000002</v>
      </c>
      <c r="AO58" t="s">
        <v>311</v>
      </c>
      <c r="AZ58" s="7">
        <v>32077</v>
      </c>
      <c r="BA58" s="7">
        <v>32111</v>
      </c>
      <c r="BB58" s="6" t="s">
        <v>165</v>
      </c>
      <c r="BC58" s="6" t="s">
        <v>177</v>
      </c>
      <c r="BD58" s="6"/>
      <c r="BE58" s="7"/>
      <c r="BF58" s="7"/>
      <c r="BG58" s="6"/>
      <c r="BH58" s="6"/>
      <c r="BO58" s="6"/>
      <c r="BP58" s="6"/>
      <c r="BQ58" s="6"/>
      <c r="BR58" s="6" t="s">
        <v>186</v>
      </c>
      <c r="BS58">
        <v>1</v>
      </c>
      <c r="BT58">
        <v>1</v>
      </c>
      <c r="BU58">
        <v>6</v>
      </c>
      <c r="BV58">
        <v>34</v>
      </c>
      <c r="BX58" t="s">
        <v>226</v>
      </c>
      <c r="BZ58" t="s">
        <v>226</v>
      </c>
      <c r="CB58" t="s">
        <v>226</v>
      </c>
      <c r="CQ58" s="6"/>
      <c r="CR58" s="6" t="s">
        <v>149</v>
      </c>
      <c r="CS58" s="7"/>
      <c r="CT58" s="6"/>
      <c r="CU58" s="7">
        <v>32492</v>
      </c>
      <c r="CV58" s="6" t="s">
        <v>36</v>
      </c>
      <c r="CW58" s="6" t="s">
        <v>152</v>
      </c>
      <c r="CX58" s="7"/>
      <c r="CY58" s="7">
        <v>32209</v>
      </c>
      <c r="CZ58" s="6" t="s">
        <v>160</v>
      </c>
      <c r="DA58" t="s">
        <v>36</v>
      </c>
      <c r="DB58" t="str">
        <f>_xlfn.XLOOKUP(Append1[[#This Row],[Ground Truth]],Groung_Truth_Mapping[Final Status],Groung_Truth_Mapping[Mapped Ground Truth])</f>
        <v>Progression</v>
      </c>
    </row>
    <row r="59" spans="1:106" hidden="1" x14ac:dyDescent="0.25">
      <c r="A59" s="6" t="s">
        <v>312</v>
      </c>
      <c r="B59">
        <v>1924</v>
      </c>
      <c r="C59" s="6" t="s">
        <v>162</v>
      </c>
      <c r="D59">
        <v>62.8</v>
      </c>
      <c r="E59">
        <v>175</v>
      </c>
      <c r="F59" s="6" t="s">
        <v>148</v>
      </c>
      <c r="G59" s="6" t="s">
        <v>149</v>
      </c>
      <c r="H59" s="6" t="s">
        <v>149</v>
      </c>
      <c r="I59" s="6" t="s">
        <v>149</v>
      </c>
      <c r="J59" s="6" t="s">
        <v>149</v>
      </c>
      <c r="K59" s="6" t="s">
        <v>149</v>
      </c>
      <c r="L59" s="6" t="s">
        <v>149</v>
      </c>
      <c r="M59" s="6" t="s">
        <v>149</v>
      </c>
      <c r="N59">
        <v>1</v>
      </c>
      <c r="O59" t="s">
        <v>153</v>
      </c>
      <c r="P59">
        <v>0</v>
      </c>
      <c r="Q59" t="s">
        <v>154</v>
      </c>
      <c r="R59" s="6" t="s">
        <v>5</v>
      </c>
      <c r="S59" s="7">
        <v>32028</v>
      </c>
      <c r="T59" s="6" t="s">
        <v>164</v>
      </c>
      <c r="U59" s="7">
        <v>32050</v>
      </c>
      <c r="V59" s="6" t="s">
        <v>222</v>
      </c>
      <c r="W59" s="7"/>
      <c r="X59" s="6"/>
      <c r="AC59" s="7"/>
      <c r="AD59" s="6"/>
      <c r="AE59" s="6"/>
      <c r="AF59" s="6"/>
      <c r="AG59" s="7"/>
      <c r="AI59" s="6"/>
      <c r="AJ59" s="6"/>
      <c r="AK59" s="7">
        <v>32076</v>
      </c>
      <c r="AL59" s="7">
        <v>32126</v>
      </c>
      <c r="AM59">
        <v>70</v>
      </c>
      <c r="AN59">
        <v>2</v>
      </c>
      <c r="AZ59" s="7">
        <v>32077</v>
      </c>
      <c r="BA59" s="7">
        <v>32112</v>
      </c>
      <c r="BB59" s="6" t="s">
        <v>165</v>
      </c>
      <c r="BC59" s="6" t="s">
        <v>177</v>
      </c>
      <c r="BD59" s="6"/>
      <c r="BE59" s="7"/>
      <c r="BF59" s="7"/>
      <c r="BG59" s="6"/>
      <c r="BH59" s="6"/>
      <c r="BO59" s="6" t="s">
        <v>158</v>
      </c>
      <c r="BP59" s="6" t="s">
        <v>149</v>
      </c>
      <c r="BQ59" s="6" t="s">
        <v>149</v>
      </c>
      <c r="BR59" s="6"/>
      <c r="CQ59" s="6"/>
      <c r="CR59" s="6"/>
      <c r="CS59" s="7">
        <v>33669</v>
      </c>
      <c r="CT59" s="6" t="s">
        <v>39</v>
      </c>
      <c r="CU59" s="7"/>
      <c r="CV59" s="6"/>
      <c r="CW59" s="6"/>
      <c r="CX59" s="7"/>
      <c r="CY59" s="7"/>
      <c r="CZ59" s="6"/>
      <c r="DA59" t="s">
        <v>39</v>
      </c>
      <c r="DB59" t="str">
        <f>_xlfn.XLOOKUP(Append1[[#This Row],[Ground Truth]],Groung_Truth_Mapping[Final Status],Groung_Truth_Mapping[Mapped Ground Truth])</f>
        <v>Remission</v>
      </c>
    </row>
    <row r="60" spans="1:106" hidden="1" x14ac:dyDescent="0.25">
      <c r="A60" s="6" t="s">
        <v>313</v>
      </c>
      <c r="B60">
        <v>1935</v>
      </c>
      <c r="C60" s="6" t="s">
        <v>162</v>
      </c>
      <c r="D60">
        <v>93.3</v>
      </c>
      <c r="E60">
        <v>180</v>
      </c>
      <c r="F60" s="6" t="s">
        <v>148</v>
      </c>
      <c r="G60" s="6" t="s">
        <v>33</v>
      </c>
      <c r="H60" s="6" t="s">
        <v>149</v>
      </c>
      <c r="I60" s="6" t="s">
        <v>149</v>
      </c>
      <c r="J60" s="6" t="s">
        <v>149</v>
      </c>
      <c r="K60" s="6" t="s">
        <v>167</v>
      </c>
      <c r="L60" s="6" t="s">
        <v>152</v>
      </c>
      <c r="M60" s="6" t="s">
        <v>149</v>
      </c>
      <c r="N60">
        <v>1</v>
      </c>
      <c r="O60">
        <v>0</v>
      </c>
      <c r="P60">
        <v>0</v>
      </c>
      <c r="Q60">
        <v>1</v>
      </c>
      <c r="R60" s="6" t="s">
        <v>10</v>
      </c>
      <c r="S60" s="7">
        <v>32039</v>
      </c>
      <c r="T60" s="6" t="s">
        <v>263</v>
      </c>
      <c r="U60" s="7"/>
      <c r="V60" s="6"/>
      <c r="W60" s="7"/>
      <c r="X60" s="6"/>
      <c r="AC60" s="7"/>
      <c r="AD60" s="6"/>
      <c r="AE60" s="6"/>
      <c r="AF60" s="6"/>
      <c r="AG60" s="7"/>
      <c r="AI60" s="6"/>
      <c r="AJ60" s="6"/>
      <c r="AK60" s="7">
        <v>32082</v>
      </c>
      <c r="AL60" s="7">
        <v>32130</v>
      </c>
      <c r="AM60">
        <v>66</v>
      </c>
      <c r="AN60">
        <v>2</v>
      </c>
      <c r="AZ60" s="7"/>
      <c r="BA60" s="7"/>
      <c r="BB60" s="6"/>
      <c r="BC60" s="6"/>
      <c r="BD60" s="6"/>
      <c r="BE60" s="7"/>
      <c r="BF60" s="7"/>
      <c r="BG60" s="6"/>
      <c r="BH60" s="6"/>
      <c r="BO60" s="6" t="s">
        <v>158</v>
      </c>
      <c r="BP60" s="6"/>
      <c r="BQ60" s="6"/>
      <c r="BR60" s="6"/>
      <c r="CQ60" s="6"/>
      <c r="CR60" s="6"/>
      <c r="CS60" s="7">
        <v>33104</v>
      </c>
      <c r="CT60" s="6" t="s">
        <v>39</v>
      </c>
      <c r="CU60" s="7">
        <v>33162</v>
      </c>
      <c r="CV60" s="6" t="s">
        <v>40</v>
      </c>
      <c r="CW60" s="6" t="s">
        <v>152</v>
      </c>
      <c r="CX60" s="7"/>
      <c r="CY60" s="7"/>
      <c r="CZ60" s="6"/>
      <c r="DA60" t="s">
        <v>39</v>
      </c>
      <c r="DB60" t="str">
        <f>_xlfn.XLOOKUP(Append1[[#This Row],[Ground Truth]],Groung_Truth_Mapping[Final Status],Groung_Truth_Mapping[Mapped Ground Truth])</f>
        <v>Remission</v>
      </c>
    </row>
    <row r="61" spans="1:106" x14ac:dyDescent="0.25">
      <c r="A61" s="8" t="s">
        <v>314</v>
      </c>
      <c r="B61">
        <v>1933</v>
      </c>
      <c r="C61" s="6" t="s">
        <v>162</v>
      </c>
      <c r="D61">
        <v>84.5</v>
      </c>
      <c r="E61">
        <v>178</v>
      </c>
      <c r="F61" s="6" t="s">
        <v>148</v>
      </c>
      <c r="G61" s="6" t="s">
        <v>33</v>
      </c>
      <c r="H61" s="6" t="s">
        <v>149</v>
      </c>
      <c r="I61" s="6" t="s">
        <v>149</v>
      </c>
      <c r="J61" s="6" t="s">
        <v>149</v>
      </c>
      <c r="K61" s="6" t="s">
        <v>167</v>
      </c>
      <c r="L61" s="6" t="s">
        <v>180</v>
      </c>
      <c r="M61" s="6" t="s">
        <v>149</v>
      </c>
      <c r="N61">
        <v>3</v>
      </c>
      <c r="O61">
        <v>0</v>
      </c>
      <c r="P61">
        <v>0</v>
      </c>
      <c r="Q61">
        <v>3</v>
      </c>
      <c r="R61" s="6" t="s">
        <v>4</v>
      </c>
      <c r="S61" s="7">
        <v>31865</v>
      </c>
      <c r="T61" s="6" t="s">
        <v>15</v>
      </c>
      <c r="U61" s="7">
        <v>31893</v>
      </c>
      <c r="V61" s="6" t="s">
        <v>315</v>
      </c>
      <c r="W61" s="7"/>
      <c r="X61" s="6"/>
      <c r="AC61" s="7"/>
      <c r="AD61" s="6"/>
      <c r="AE61" s="6"/>
      <c r="AF61" s="6"/>
      <c r="AG61" s="7"/>
      <c r="AI61" s="6"/>
      <c r="AJ61" s="6"/>
      <c r="AK61" s="7">
        <v>31894</v>
      </c>
      <c r="AL61" s="7">
        <v>31943</v>
      </c>
      <c r="AM61">
        <v>70</v>
      </c>
      <c r="AN61">
        <v>2</v>
      </c>
      <c r="AZ61" s="7">
        <v>31899</v>
      </c>
      <c r="BA61" s="7">
        <v>31927</v>
      </c>
      <c r="BB61" s="6" t="s">
        <v>165</v>
      </c>
      <c r="BC61" s="6" t="s">
        <v>177</v>
      </c>
      <c r="BD61" s="6"/>
      <c r="BE61" s="7"/>
      <c r="BF61" s="7"/>
      <c r="BG61" s="6"/>
      <c r="BH61" s="6"/>
      <c r="BO61" s="6" t="s">
        <v>158</v>
      </c>
      <c r="BP61" s="6" t="s">
        <v>149</v>
      </c>
      <c r="BQ61" s="6"/>
      <c r="BR61" s="6"/>
      <c r="CQ61" s="6"/>
      <c r="CR61" s="6"/>
      <c r="CS61" s="7">
        <v>33925</v>
      </c>
      <c r="CT61" s="6" t="s">
        <v>39</v>
      </c>
      <c r="CU61" s="7"/>
      <c r="CV61" s="6"/>
      <c r="CW61" s="6" t="s">
        <v>152</v>
      </c>
      <c r="CX61" s="7"/>
      <c r="CY61" s="7"/>
      <c r="CZ61" s="6"/>
      <c r="DA61" t="s">
        <v>39</v>
      </c>
      <c r="DB61" t="str">
        <f>_xlfn.XLOOKUP(Append1[[#This Row],[Ground Truth]],Groung_Truth_Mapping[Final Status],Groung_Truth_Mapping[Mapped Ground Truth])</f>
        <v>Remission</v>
      </c>
    </row>
    <row r="62" spans="1:106" x14ac:dyDescent="0.25">
      <c r="A62" s="8" t="s">
        <v>316</v>
      </c>
      <c r="B62">
        <v>1934</v>
      </c>
      <c r="C62" s="6" t="s">
        <v>162</v>
      </c>
      <c r="D62">
        <v>78.099999999999994</v>
      </c>
      <c r="E62">
        <v>173</v>
      </c>
      <c r="F62" s="6" t="s">
        <v>148</v>
      </c>
      <c r="G62" s="6" t="s">
        <v>33</v>
      </c>
      <c r="H62" s="6" t="s">
        <v>179</v>
      </c>
      <c r="I62" s="6" t="s">
        <v>149</v>
      </c>
      <c r="J62" s="6" t="s">
        <v>149</v>
      </c>
      <c r="K62" s="6" t="s">
        <v>167</v>
      </c>
      <c r="L62" s="6" t="s">
        <v>180</v>
      </c>
      <c r="M62" s="6" t="s">
        <v>152</v>
      </c>
      <c r="N62">
        <v>1</v>
      </c>
      <c r="O62" t="s">
        <v>205</v>
      </c>
      <c r="P62">
        <v>0</v>
      </c>
      <c r="Q62" t="s">
        <v>154</v>
      </c>
      <c r="R62" s="6" t="s">
        <v>4</v>
      </c>
      <c r="S62" s="7">
        <v>31924</v>
      </c>
      <c r="T62" s="6" t="s">
        <v>317</v>
      </c>
      <c r="U62" s="7"/>
      <c r="V62" s="6"/>
      <c r="W62" s="7"/>
      <c r="X62" s="6"/>
      <c r="AC62" s="7">
        <v>31934</v>
      </c>
      <c r="AD62" s="6" t="s">
        <v>295</v>
      </c>
      <c r="AE62" s="6" t="s">
        <v>152</v>
      </c>
      <c r="AF62" s="6" t="s">
        <v>149</v>
      </c>
      <c r="AG62" s="7"/>
      <c r="AI62" s="6"/>
      <c r="AJ62" s="6"/>
      <c r="AK62" s="7">
        <v>31957</v>
      </c>
      <c r="AL62" s="7">
        <v>32006</v>
      </c>
      <c r="AM62">
        <v>70</v>
      </c>
      <c r="AN62">
        <v>2</v>
      </c>
      <c r="AZ62" s="7">
        <v>31958</v>
      </c>
      <c r="BA62" s="7">
        <v>31993</v>
      </c>
      <c r="BB62" s="6" t="s">
        <v>165</v>
      </c>
      <c r="BC62" s="6" t="s">
        <v>177</v>
      </c>
      <c r="BD62" s="6"/>
      <c r="BE62" s="7"/>
      <c r="BF62" s="7"/>
      <c r="BG62" s="6"/>
      <c r="BH62" s="6"/>
      <c r="BO62" s="6" t="s">
        <v>318</v>
      </c>
      <c r="BP62" s="6" t="s">
        <v>149</v>
      </c>
      <c r="BQ62" s="6" t="s">
        <v>149</v>
      </c>
      <c r="BR62" s="6" t="s">
        <v>170</v>
      </c>
      <c r="CQ62" s="6"/>
      <c r="CR62" s="6"/>
      <c r="CS62" s="7">
        <v>33726</v>
      </c>
      <c r="CT62" s="6" t="s">
        <v>39</v>
      </c>
      <c r="CU62" s="7"/>
      <c r="CV62" s="6"/>
      <c r="CW62" s="6"/>
      <c r="CX62" s="7"/>
      <c r="CY62" s="7"/>
      <c r="CZ62" s="6"/>
      <c r="DA62" t="s">
        <v>39</v>
      </c>
      <c r="DB62" t="str">
        <f>_xlfn.XLOOKUP(Append1[[#This Row],[Ground Truth]],Groung_Truth_Mapping[Final Status],Groung_Truth_Mapping[Mapped Ground Truth])</f>
        <v>Remission</v>
      </c>
    </row>
    <row r="63" spans="1:106" hidden="1" x14ac:dyDescent="0.25">
      <c r="A63" s="6" t="s">
        <v>319</v>
      </c>
      <c r="B63">
        <v>1926</v>
      </c>
      <c r="C63" s="6" t="s">
        <v>162</v>
      </c>
      <c r="D63">
        <v>83.6</v>
      </c>
      <c r="E63">
        <v>173</v>
      </c>
      <c r="F63" s="6" t="s">
        <v>148</v>
      </c>
      <c r="G63" s="6" t="s">
        <v>33</v>
      </c>
      <c r="H63" s="6" t="s">
        <v>149</v>
      </c>
      <c r="I63" s="6" t="s">
        <v>149</v>
      </c>
      <c r="J63" s="6" t="s">
        <v>149</v>
      </c>
      <c r="K63" s="6" t="s">
        <v>151</v>
      </c>
      <c r="L63" s="6" t="s">
        <v>152</v>
      </c>
      <c r="M63" s="6" t="s">
        <v>149</v>
      </c>
      <c r="N63">
        <v>3</v>
      </c>
      <c r="O63" t="s">
        <v>181</v>
      </c>
      <c r="P63">
        <v>0</v>
      </c>
      <c r="Q63" t="s">
        <v>154</v>
      </c>
      <c r="R63" s="6" t="s">
        <v>5</v>
      </c>
      <c r="S63" s="7">
        <v>32116</v>
      </c>
      <c r="T63" s="6" t="s">
        <v>216</v>
      </c>
      <c r="U63" s="7"/>
      <c r="V63" s="6"/>
      <c r="W63" s="7"/>
      <c r="X63" s="6"/>
      <c r="AC63" s="7"/>
      <c r="AD63" s="6"/>
      <c r="AE63" s="6"/>
      <c r="AF63" s="6"/>
      <c r="AG63" s="7"/>
      <c r="AI63" s="6"/>
      <c r="AJ63" s="6"/>
      <c r="AK63" s="7">
        <v>32126</v>
      </c>
      <c r="AL63" s="7">
        <v>32175</v>
      </c>
      <c r="AM63">
        <v>70</v>
      </c>
      <c r="AN63">
        <v>2</v>
      </c>
      <c r="AZ63" s="7">
        <v>32127</v>
      </c>
      <c r="BA63" s="7">
        <v>32161</v>
      </c>
      <c r="BB63" s="6" t="s">
        <v>165</v>
      </c>
      <c r="BC63" s="6" t="s">
        <v>177</v>
      </c>
      <c r="BD63" s="6"/>
      <c r="BE63" s="7"/>
      <c r="BF63" s="7"/>
      <c r="BG63" s="6"/>
      <c r="BH63" s="6"/>
      <c r="BO63" s="6" t="s">
        <v>190</v>
      </c>
      <c r="BP63" s="6"/>
      <c r="BQ63" s="6"/>
      <c r="BR63" s="6"/>
      <c r="CQ63" s="6"/>
      <c r="CR63" s="6"/>
      <c r="CS63" s="7">
        <v>33646</v>
      </c>
      <c r="CT63" s="6" t="s">
        <v>39</v>
      </c>
      <c r="CU63" s="7"/>
      <c r="CV63" s="6"/>
      <c r="CW63" s="6" t="s">
        <v>152</v>
      </c>
      <c r="CX63" s="7"/>
      <c r="CY63" s="7"/>
      <c r="CZ63" s="6"/>
      <c r="DA63" t="s">
        <v>39</v>
      </c>
      <c r="DB63" t="str">
        <f>_xlfn.XLOOKUP(Append1[[#This Row],[Ground Truth]],Groung_Truth_Mapping[Final Status],Groung_Truth_Mapping[Mapped Ground Truth])</f>
        <v>Remission</v>
      </c>
    </row>
    <row r="64" spans="1:106" hidden="1" x14ac:dyDescent="0.25">
      <c r="A64" s="6" t="s">
        <v>320</v>
      </c>
      <c r="B64">
        <v>1938</v>
      </c>
      <c r="C64" s="6" t="s">
        <v>162</v>
      </c>
      <c r="D64">
        <v>83.9</v>
      </c>
      <c r="E64">
        <v>175</v>
      </c>
      <c r="F64" s="6" t="s">
        <v>148</v>
      </c>
      <c r="G64" s="6" t="s">
        <v>33</v>
      </c>
      <c r="H64" s="6" t="s">
        <v>149</v>
      </c>
      <c r="I64" s="6" t="s">
        <v>149</v>
      </c>
      <c r="J64" s="6" t="s">
        <v>149</v>
      </c>
      <c r="K64" s="6" t="s">
        <v>167</v>
      </c>
      <c r="L64" s="6" t="s">
        <v>152</v>
      </c>
      <c r="M64" s="6" t="s">
        <v>149</v>
      </c>
      <c r="N64">
        <v>3</v>
      </c>
      <c r="O64">
        <v>0</v>
      </c>
      <c r="P64">
        <v>0</v>
      </c>
      <c r="Q64">
        <v>3</v>
      </c>
      <c r="R64" s="6" t="s">
        <v>8</v>
      </c>
      <c r="S64" s="7">
        <v>32070</v>
      </c>
      <c r="T64" s="6" t="s">
        <v>321</v>
      </c>
      <c r="U64" s="7"/>
      <c r="V64" s="6"/>
      <c r="W64" s="7"/>
      <c r="X64" s="6"/>
      <c r="AC64" s="7"/>
      <c r="AD64" s="6"/>
      <c r="AE64" s="6"/>
      <c r="AF64" s="6"/>
      <c r="AG64" s="7"/>
      <c r="AI64" s="6"/>
      <c r="AJ64" s="6"/>
      <c r="AK64" s="7">
        <v>32126</v>
      </c>
      <c r="AL64" s="7">
        <v>32179</v>
      </c>
      <c r="AM64">
        <v>70</v>
      </c>
      <c r="AN64">
        <v>2</v>
      </c>
      <c r="AZ64" s="7">
        <v>32132</v>
      </c>
      <c r="BA64" s="7">
        <v>32152</v>
      </c>
      <c r="BB64" s="6" t="s">
        <v>165</v>
      </c>
      <c r="BC64" s="6"/>
      <c r="BD64" s="6"/>
      <c r="BE64" s="7"/>
      <c r="BF64" s="7"/>
      <c r="BG64" s="6"/>
      <c r="BH64" s="6"/>
      <c r="BO64" s="6"/>
      <c r="BP64" s="6" t="s">
        <v>149</v>
      </c>
      <c r="BQ64" s="6" t="s">
        <v>149</v>
      </c>
      <c r="BR64" s="6" t="s">
        <v>159</v>
      </c>
      <c r="CQ64" s="6"/>
      <c r="CR64" s="6"/>
      <c r="CS64" s="7"/>
      <c r="CT64" s="6"/>
      <c r="CU64" s="7">
        <v>33012</v>
      </c>
      <c r="CV64" s="6" t="s">
        <v>36</v>
      </c>
      <c r="CW64" s="6" t="s">
        <v>152</v>
      </c>
      <c r="CX64" s="7"/>
      <c r="CY64" s="7">
        <v>32757</v>
      </c>
      <c r="CZ64" s="6" t="s">
        <v>160</v>
      </c>
      <c r="DA64" t="s">
        <v>36</v>
      </c>
      <c r="DB64" t="str">
        <f>_xlfn.XLOOKUP(Append1[[#This Row],[Ground Truth]],Groung_Truth_Mapping[Final Status],Groung_Truth_Mapping[Mapped Ground Truth])</f>
        <v>Progression</v>
      </c>
    </row>
    <row r="65" spans="1:106" hidden="1" x14ac:dyDescent="0.25">
      <c r="A65" s="6" t="s">
        <v>322</v>
      </c>
      <c r="B65">
        <v>1931</v>
      </c>
      <c r="C65" s="6" t="s">
        <v>162</v>
      </c>
      <c r="D65">
        <v>85.3</v>
      </c>
      <c r="E65">
        <v>189</v>
      </c>
      <c r="F65" s="6" t="s">
        <v>148</v>
      </c>
      <c r="G65" s="6" t="s">
        <v>33</v>
      </c>
      <c r="H65" s="6" t="s">
        <v>149</v>
      </c>
      <c r="I65" s="6" t="s">
        <v>149</v>
      </c>
      <c r="J65" s="6" t="s">
        <v>149</v>
      </c>
      <c r="K65" s="6" t="s">
        <v>151</v>
      </c>
      <c r="L65" s="6" t="s">
        <v>152</v>
      </c>
      <c r="M65" s="6" t="s">
        <v>149</v>
      </c>
      <c r="N65" t="s">
        <v>235</v>
      </c>
      <c r="O65">
        <v>0</v>
      </c>
      <c r="P65">
        <v>0</v>
      </c>
      <c r="Q65" t="s">
        <v>235</v>
      </c>
      <c r="R65" s="6" t="s">
        <v>18</v>
      </c>
      <c r="S65" s="7">
        <v>32068</v>
      </c>
      <c r="T65" s="6" t="s">
        <v>323</v>
      </c>
      <c r="U65" s="7"/>
      <c r="V65" s="6"/>
      <c r="W65" s="7"/>
      <c r="X65" s="6"/>
      <c r="AC65" s="7">
        <v>32090</v>
      </c>
      <c r="AD65" s="6" t="s">
        <v>324</v>
      </c>
      <c r="AE65" s="6" t="s">
        <v>152</v>
      </c>
      <c r="AF65" s="6" t="s">
        <v>149</v>
      </c>
      <c r="AG65" s="7"/>
      <c r="AI65" s="6"/>
      <c r="AJ65" s="6"/>
      <c r="AK65" s="7">
        <v>32147</v>
      </c>
      <c r="AL65" s="7">
        <v>32193</v>
      </c>
      <c r="AM65">
        <v>61.2</v>
      </c>
      <c r="AN65">
        <v>1.8</v>
      </c>
      <c r="AZ65" s="7">
        <v>32147</v>
      </c>
      <c r="BA65" s="7">
        <v>32187</v>
      </c>
      <c r="BB65" s="6" t="s">
        <v>165</v>
      </c>
      <c r="BC65" s="6"/>
      <c r="BD65" s="6"/>
      <c r="BE65" s="7"/>
      <c r="BF65" s="7"/>
      <c r="BG65" s="6"/>
      <c r="BH65" s="6"/>
      <c r="BO65" s="6" t="s">
        <v>158</v>
      </c>
      <c r="BP65" s="6" t="s">
        <v>149</v>
      </c>
      <c r="BQ65" s="6" t="s">
        <v>149</v>
      </c>
      <c r="BR65" s="6" t="s">
        <v>159</v>
      </c>
      <c r="CC65">
        <v>0</v>
      </c>
      <c r="CD65">
        <v>1</v>
      </c>
      <c r="CQ65" s="6" t="s">
        <v>325</v>
      </c>
      <c r="CR65" s="6"/>
      <c r="CS65" s="7"/>
      <c r="CT65" s="6"/>
      <c r="CU65" s="7">
        <v>32708</v>
      </c>
      <c r="CV65" s="6" t="s">
        <v>36</v>
      </c>
      <c r="CW65" s="6" t="s">
        <v>152</v>
      </c>
      <c r="CX65" s="7"/>
      <c r="CY65" s="7">
        <v>32213</v>
      </c>
      <c r="CZ65" s="6" t="s">
        <v>160</v>
      </c>
      <c r="DA65" t="s">
        <v>36</v>
      </c>
      <c r="DB65" t="str">
        <f>_xlfn.XLOOKUP(Append1[[#This Row],[Ground Truth]],Groung_Truth_Mapping[Final Status],Groung_Truth_Mapping[Mapped Ground Truth])</f>
        <v>Progression</v>
      </c>
    </row>
    <row r="66" spans="1:106" x14ac:dyDescent="0.25">
      <c r="A66" s="8" t="s">
        <v>326</v>
      </c>
      <c r="B66">
        <v>1924</v>
      </c>
      <c r="C66" s="6" t="s">
        <v>162</v>
      </c>
      <c r="D66">
        <v>72.5</v>
      </c>
      <c r="E66">
        <v>173</v>
      </c>
      <c r="F66" s="6" t="s">
        <v>148</v>
      </c>
      <c r="G66" s="6" t="s">
        <v>149</v>
      </c>
      <c r="H66" s="6" t="s">
        <v>149</v>
      </c>
      <c r="I66" s="6" t="s">
        <v>149</v>
      </c>
      <c r="J66" s="6" t="s">
        <v>149</v>
      </c>
      <c r="K66" s="6" t="s">
        <v>149</v>
      </c>
      <c r="L66" s="6" t="s">
        <v>180</v>
      </c>
      <c r="M66" s="6" t="s">
        <v>149</v>
      </c>
      <c r="N66">
        <v>1</v>
      </c>
      <c r="O66" t="s">
        <v>153</v>
      </c>
      <c r="P66">
        <v>0</v>
      </c>
      <c r="Q66" t="s">
        <v>154</v>
      </c>
      <c r="R66" s="6" t="s">
        <v>4</v>
      </c>
      <c r="S66" s="7">
        <v>31927</v>
      </c>
      <c r="T66" s="6" t="s">
        <v>327</v>
      </c>
      <c r="U66" s="7"/>
      <c r="V66" s="6"/>
      <c r="W66" s="7"/>
      <c r="X66" s="6"/>
      <c r="AC66" s="7">
        <v>31955</v>
      </c>
      <c r="AD66" s="6" t="s">
        <v>328</v>
      </c>
      <c r="AE66" s="6" t="s">
        <v>152</v>
      </c>
      <c r="AF66" s="6" t="s">
        <v>149</v>
      </c>
      <c r="AG66" s="7"/>
      <c r="AI66" s="6"/>
      <c r="AJ66" s="6"/>
      <c r="AK66" s="7">
        <v>31979</v>
      </c>
      <c r="AL66" s="7">
        <v>32041</v>
      </c>
      <c r="AM66">
        <v>70</v>
      </c>
      <c r="AN66">
        <v>2</v>
      </c>
      <c r="AZ66" s="7">
        <v>31980</v>
      </c>
      <c r="BA66" s="7">
        <v>32028</v>
      </c>
      <c r="BB66" s="6" t="s">
        <v>165</v>
      </c>
      <c r="BC66" s="6" t="s">
        <v>177</v>
      </c>
      <c r="BD66" s="6"/>
      <c r="BE66" s="7"/>
      <c r="BF66" s="7"/>
      <c r="BG66" s="6"/>
      <c r="BH66" s="6"/>
      <c r="BO66" s="6" t="s">
        <v>158</v>
      </c>
      <c r="BP66" s="6" t="s">
        <v>152</v>
      </c>
      <c r="BQ66" s="6" t="s">
        <v>149</v>
      </c>
      <c r="BR66" s="6" t="s">
        <v>159</v>
      </c>
      <c r="CQ66" s="6"/>
      <c r="CR66" s="6"/>
      <c r="CS66" s="7">
        <v>33936</v>
      </c>
      <c r="CT66" s="6" t="s">
        <v>39</v>
      </c>
      <c r="CU66" s="7"/>
      <c r="CV66" s="6"/>
      <c r="CW66" s="6"/>
      <c r="CX66" s="7"/>
      <c r="CY66" s="7"/>
      <c r="CZ66" s="6"/>
      <c r="DA66" t="s">
        <v>39</v>
      </c>
      <c r="DB66" t="str">
        <f>_xlfn.XLOOKUP(Append1[[#This Row],[Ground Truth]],Groung_Truth_Mapping[Final Status],Groung_Truth_Mapping[Mapped Ground Truth])</f>
        <v>Remission</v>
      </c>
    </row>
    <row r="67" spans="1:106" hidden="1" x14ac:dyDescent="0.25">
      <c r="A67" s="6" t="s">
        <v>329</v>
      </c>
      <c r="B67">
        <v>1922</v>
      </c>
      <c r="C67" s="6" t="s">
        <v>162</v>
      </c>
      <c r="D67">
        <v>61.3</v>
      </c>
      <c r="E67">
        <v>165</v>
      </c>
      <c r="F67" s="6" t="s">
        <v>148</v>
      </c>
      <c r="G67" s="6" t="s">
        <v>33</v>
      </c>
      <c r="H67" s="6" t="s">
        <v>149</v>
      </c>
      <c r="I67" s="6" t="s">
        <v>149</v>
      </c>
      <c r="J67" s="6" t="s">
        <v>149</v>
      </c>
      <c r="K67" s="6" t="s">
        <v>167</v>
      </c>
      <c r="L67" s="6" t="s">
        <v>152</v>
      </c>
      <c r="M67" s="6" t="s">
        <v>149</v>
      </c>
      <c r="N67" t="s">
        <v>154</v>
      </c>
      <c r="O67" t="s">
        <v>181</v>
      </c>
      <c r="P67">
        <v>0</v>
      </c>
      <c r="Q67" t="s">
        <v>154</v>
      </c>
      <c r="R67" s="6" t="s">
        <v>5</v>
      </c>
      <c r="S67" s="7">
        <v>32161</v>
      </c>
      <c r="T67" s="6" t="s">
        <v>192</v>
      </c>
      <c r="U67" s="7">
        <v>32168</v>
      </c>
      <c r="V67" s="6" t="s">
        <v>5</v>
      </c>
      <c r="W67" s="7"/>
      <c r="X67" s="6"/>
      <c r="AC67" s="7"/>
      <c r="AD67" s="6"/>
      <c r="AE67" s="6"/>
      <c r="AF67" s="6"/>
      <c r="AG67" s="7"/>
      <c r="AI67" s="6"/>
      <c r="AJ67" s="6"/>
      <c r="AK67" s="7">
        <v>32185</v>
      </c>
      <c r="AL67" s="7">
        <v>32204</v>
      </c>
      <c r="AM67">
        <v>70</v>
      </c>
      <c r="AN67">
        <v>2</v>
      </c>
      <c r="AZ67" s="7">
        <v>32187</v>
      </c>
      <c r="BA67" s="7">
        <v>32222</v>
      </c>
      <c r="BB67" s="6" t="s">
        <v>165</v>
      </c>
      <c r="BC67" s="6" t="s">
        <v>177</v>
      </c>
      <c r="BD67" s="6"/>
      <c r="BE67" s="7"/>
      <c r="BF67" s="7"/>
      <c r="BG67" s="6"/>
      <c r="BH67" s="6"/>
      <c r="BO67" s="6" t="s">
        <v>158</v>
      </c>
      <c r="BP67" s="6"/>
      <c r="BQ67" s="6"/>
      <c r="BR67" s="6"/>
      <c r="CQ67" s="6"/>
      <c r="CR67" s="6"/>
      <c r="CS67" s="7"/>
      <c r="CT67" s="6"/>
      <c r="CU67" s="7">
        <v>32563</v>
      </c>
      <c r="CV67" s="6" t="s">
        <v>36</v>
      </c>
      <c r="CW67" s="6" t="s">
        <v>152</v>
      </c>
      <c r="CX67" s="7"/>
      <c r="CY67" s="7">
        <v>32348</v>
      </c>
      <c r="CZ67" s="6" t="s">
        <v>160</v>
      </c>
      <c r="DA67" t="s">
        <v>36</v>
      </c>
      <c r="DB67" t="str">
        <f>_xlfn.XLOOKUP(Append1[[#This Row],[Ground Truth]],Groung_Truth_Mapping[Final Status],Groung_Truth_Mapping[Mapped Ground Truth])</f>
        <v>Progression</v>
      </c>
    </row>
    <row r="68" spans="1:106" hidden="1" x14ac:dyDescent="0.25">
      <c r="A68" s="6" t="s">
        <v>330</v>
      </c>
      <c r="B68">
        <v>1934</v>
      </c>
      <c r="C68" s="6" t="s">
        <v>162</v>
      </c>
      <c r="D68">
        <v>84.8</v>
      </c>
      <c r="E68">
        <v>183</v>
      </c>
      <c r="F68" s="6" t="s">
        <v>148</v>
      </c>
      <c r="G68" s="6" t="s">
        <v>33</v>
      </c>
      <c r="H68" s="6" t="s">
        <v>149</v>
      </c>
      <c r="I68" s="6" t="s">
        <v>149</v>
      </c>
      <c r="J68" s="6" t="s">
        <v>149</v>
      </c>
      <c r="K68" s="6" t="s">
        <v>151</v>
      </c>
      <c r="L68" s="6" t="s">
        <v>152</v>
      </c>
      <c r="M68" s="6" t="s">
        <v>149</v>
      </c>
      <c r="N68">
        <v>3</v>
      </c>
      <c r="O68" t="s">
        <v>181</v>
      </c>
      <c r="P68">
        <v>0</v>
      </c>
      <c r="Q68" t="s">
        <v>154</v>
      </c>
      <c r="R68" s="6" t="s">
        <v>6</v>
      </c>
      <c r="S68" s="7">
        <v>32188</v>
      </c>
      <c r="T68" s="6" t="s">
        <v>331</v>
      </c>
      <c r="U68" s="7"/>
      <c r="V68" s="6"/>
      <c r="W68" s="7"/>
      <c r="X68" s="6"/>
      <c r="AC68" s="7"/>
      <c r="AD68" s="6"/>
      <c r="AE68" s="6"/>
      <c r="AF68" s="6"/>
      <c r="AG68" s="7"/>
      <c r="AI68" s="6"/>
      <c r="AJ68" s="6"/>
      <c r="AK68" s="7">
        <v>32216</v>
      </c>
      <c r="AL68" s="7">
        <v>32267</v>
      </c>
      <c r="AM68">
        <v>70</v>
      </c>
      <c r="AN68">
        <v>2</v>
      </c>
      <c r="AZ68" s="7">
        <v>32217</v>
      </c>
      <c r="BA68" s="7">
        <v>32264</v>
      </c>
      <c r="BB68" s="6" t="s">
        <v>165</v>
      </c>
      <c r="BC68" s="6" t="s">
        <v>177</v>
      </c>
      <c r="BD68" s="6"/>
      <c r="BE68" s="7"/>
      <c r="BF68" s="7"/>
      <c r="BG68" s="6"/>
      <c r="BH68" s="6"/>
      <c r="BO68" s="6" t="s">
        <v>158</v>
      </c>
      <c r="BP68" s="6" t="s">
        <v>149</v>
      </c>
      <c r="BQ68" s="6" t="s">
        <v>149</v>
      </c>
      <c r="BR68" s="6"/>
      <c r="CQ68" s="6"/>
      <c r="CR68" s="6"/>
      <c r="CS68" s="7"/>
      <c r="CT68" s="6"/>
      <c r="CU68" s="7">
        <v>33315</v>
      </c>
      <c r="CV68" s="6" t="s">
        <v>37</v>
      </c>
      <c r="CW68" s="6" t="s">
        <v>152</v>
      </c>
      <c r="CX68" s="7"/>
      <c r="CY68" s="7">
        <v>32560</v>
      </c>
      <c r="CZ68" s="6" t="s">
        <v>175</v>
      </c>
      <c r="DA68" t="s">
        <v>37</v>
      </c>
      <c r="DB68" t="str">
        <f>_xlfn.XLOOKUP(Append1[[#This Row],[Ground Truth]],Groung_Truth_Mapping[Final Status],Groung_Truth_Mapping[Mapped Ground Truth])</f>
        <v>Progression</v>
      </c>
    </row>
    <row r="69" spans="1:106" hidden="1" x14ac:dyDescent="0.25">
      <c r="A69" s="6" t="s">
        <v>332</v>
      </c>
      <c r="B69">
        <v>1924</v>
      </c>
      <c r="C69" s="6" t="s">
        <v>162</v>
      </c>
      <c r="D69">
        <v>86.4</v>
      </c>
      <c r="E69">
        <v>177</v>
      </c>
      <c r="F69" s="6" t="s">
        <v>148</v>
      </c>
      <c r="G69" s="6" t="s">
        <v>149</v>
      </c>
      <c r="H69" s="6" t="s">
        <v>149</v>
      </c>
      <c r="I69" s="6" t="s">
        <v>149</v>
      </c>
      <c r="J69" s="6" t="s">
        <v>149</v>
      </c>
      <c r="K69" s="6" t="s">
        <v>167</v>
      </c>
      <c r="L69" s="6" t="s">
        <v>180</v>
      </c>
      <c r="M69" s="6" t="s">
        <v>149</v>
      </c>
      <c r="N69" t="s">
        <v>163</v>
      </c>
      <c r="O69">
        <v>3</v>
      </c>
      <c r="P69">
        <v>0</v>
      </c>
      <c r="Q69" t="s">
        <v>235</v>
      </c>
      <c r="R69" s="6" t="s">
        <v>12</v>
      </c>
      <c r="S69" s="7">
        <v>32208</v>
      </c>
      <c r="T69" s="6" t="s">
        <v>317</v>
      </c>
      <c r="U69" s="7"/>
      <c r="V69" s="6"/>
      <c r="W69" s="7"/>
      <c r="X69" s="6"/>
      <c r="AC69" s="7"/>
      <c r="AD69" s="6"/>
      <c r="AE69" s="6"/>
      <c r="AF69" s="6"/>
      <c r="AG69" s="7"/>
      <c r="AI69" s="6"/>
      <c r="AJ69" s="6"/>
      <c r="AK69" s="7">
        <v>32245</v>
      </c>
      <c r="AL69" s="7">
        <v>32298</v>
      </c>
      <c r="AM69">
        <v>77</v>
      </c>
      <c r="AN69">
        <v>2.2000000000000002</v>
      </c>
      <c r="AZ69" s="7">
        <v>32245</v>
      </c>
      <c r="BA69" s="7">
        <v>32275</v>
      </c>
      <c r="BB69" s="6" t="s">
        <v>165</v>
      </c>
      <c r="BC69" s="6" t="s">
        <v>177</v>
      </c>
      <c r="BD69" s="6"/>
      <c r="BE69" s="7"/>
      <c r="BF69" s="7"/>
      <c r="BG69" s="6"/>
      <c r="BH69" s="6"/>
      <c r="BO69" s="6"/>
      <c r="BP69" s="6"/>
      <c r="BQ69" s="6"/>
      <c r="BR69" s="6"/>
      <c r="CQ69" s="6"/>
      <c r="CR69" s="6"/>
      <c r="CS69" s="7">
        <v>33826</v>
      </c>
      <c r="CT69" s="6" t="s">
        <v>39</v>
      </c>
      <c r="CU69" s="7"/>
      <c r="CV69" s="6"/>
      <c r="CW69" s="6"/>
      <c r="CX69" s="7"/>
      <c r="CY69" s="7"/>
      <c r="CZ69" s="6"/>
      <c r="DA69" t="s">
        <v>39</v>
      </c>
      <c r="DB69" t="str">
        <f>_xlfn.XLOOKUP(Append1[[#This Row],[Ground Truth]],Groung_Truth_Mapping[Final Status],Groung_Truth_Mapping[Mapped Ground Truth])</f>
        <v>Remission</v>
      </c>
    </row>
    <row r="70" spans="1:106" hidden="1" x14ac:dyDescent="0.25">
      <c r="A70" s="6" t="s">
        <v>333</v>
      </c>
      <c r="B70">
        <v>1932</v>
      </c>
      <c r="C70" s="6" t="s">
        <v>162</v>
      </c>
      <c r="D70">
        <v>96.1</v>
      </c>
      <c r="E70">
        <v>183</v>
      </c>
      <c r="F70" s="6" t="s">
        <v>148</v>
      </c>
      <c r="G70" s="6" t="s">
        <v>149</v>
      </c>
      <c r="H70" s="6" t="s">
        <v>149</v>
      </c>
      <c r="I70" s="6" t="s">
        <v>149</v>
      </c>
      <c r="J70" s="6" t="s">
        <v>149</v>
      </c>
      <c r="K70" s="6" t="s">
        <v>167</v>
      </c>
      <c r="L70" s="6" t="s">
        <v>180</v>
      </c>
      <c r="M70" s="6" t="s">
        <v>149</v>
      </c>
      <c r="N70" t="s">
        <v>163</v>
      </c>
      <c r="O70" t="s">
        <v>205</v>
      </c>
      <c r="P70">
        <v>0</v>
      </c>
      <c r="Q70" t="s">
        <v>154</v>
      </c>
      <c r="R70" s="6" t="s">
        <v>12</v>
      </c>
      <c r="S70" s="7"/>
      <c r="T70" s="6"/>
      <c r="U70" s="7"/>
      <c r="V70" s="6"/>
      <c r="W70" s="7"/>
      <c r="X70" s="6"/>
      <c r="AC70" s="7">
        <v>32228</v>
      </c>
      <c r="AD70" s="6"/>
      <c r="AE70" s="6" t="s">
        <v>149</v>
      </c>
      <c r="AF70" s="6" t="s">
        <v>152</v>
      </c>
      <c r="AG70" s="7"/>
      <c r="AI70" s="6"/>
      <c r="AJ70" s="6"/>
      <c r="AK70" s="7">
        <v>32272</v>
      </c>
      <c r="AL70" s="7">
        <v>32319</v>
      </c>
      <c r="AM70">
        <v>70</v>
      </c>
      <c r="AN70">
        <v>2</v>
      </c>
      <c r="AZ70" s="7">
        <v>32272</v>
      </c>
      <c r="BA70" s="7">
        <v>32300</v>
      </c>
      <c r="BB70" s="6" t="s">
        <v>165</v>
      </c>
      <c r="BC70" s="6" t="s">
        <v>177</v>
      </c>
      <c r="BD70" s="6"/>
      <c r="BE70" s="7"/>
      <c r="BF70" s="7"/>
      <c r="BG70" s="6"/>
      <c r="BH70" s="6"/>
      <c r="BO70" s="6"/>
      <c r="BP70" s="6" t="s">
        <v>152</v>
      </c>
      <c r="BQ70" s="6"/>
      <c r="BR70" s="6" t="s">
        <v>159</v>
      </c>
      <c r="BU70">
        <v>0</v>
      </c>
      <c r="BV70">
        <v>11</v>
      </c>
      <c r="BW70">
        <v>0</v>
      </c>
      <c r="BX70">
        <v>5</v>
      </c>
      <c r="BY70">
        <v>0</v>
      </c>
      <c r="BZ70">
        <v>2</v>
      </c>
      <c r="CQ70" s="6" t="s">
        <v>334</v>
      </c>
      <c r="CR70" s="6"/>
      <c r="CS70" s="7">
        <v>33671</v>
      </c>
      <c r="CT70" s="6" t="s">
        <v>39</v>
      </c>
      <c r="CU70" s="7"/>
      <c r="CV70" s="6"/>
      <c r="CW70" s="6"/>
      <c r="CX70" s="7"/>
      <c r="CY70" s="7"/>
      <c r="CZ70" s="6"/>
      <c r="DA70" t="s">
        <v>39</v>
      </c>
      <c r="DB70" t="str">
        <f>_xlfn.XLOOKUP(Append1[[#This Row],[Ground Truth]],Groung_Truth_Mapping[Final Status],Groung_Truth_Mapping[Mapped Ground Truth])</f>
        <v>Remission</v>
      </c>
    </row>
    <row r="71" spans="1:106" hidden="1" x14ac:dyDescent="0.25">
      <c r="A71" s="6" t="s">
        <v>335</v>
      </c>
      <c r="B71">
        <v>1947</v>
      </c>
      <c r="C71" s="6" t="s">
        <v>162</v>
      </c>
      <c r="D71">
        <v>84.1</v>
      </c>
      <c r="E71">
        <v>181</v>
      </c>
      <c r="F71" s="6" t="s">
        <v>148</v>
      </c>
      <c r="G71" s="6" t="s">
        <v>33</v>
      </c>
      <c r="H71" s="6" t="s">
        <v>149</v>
      </c>
      <c r="I71" s="6" t="s">
        <v>149</v>
      </c>
      <c r="J71" s="6" t="s">
        <v>149</v>
      </c>
      <c r="K71" s="6" t="s">
        <v>151</v>
      </c>
      <c r="L71" s="6" t="s">
        <v>152</v>
      </c>
      <c r="M71" s="6" t="s">
        <v>149</v>
      </c>
      <c r="N71">
        <v>3</v>
      </c>
      <c r="O71" t="s">
        <v>153</v>
      </c>
      <c r="P71">
        <v>0</v>
      </c>
      <c r="Q71" t="s">
        <v>154</v>
      </c>
      <c r="R71" s="6" t="s">
        <v>8</v>
      </c>
      <c r="S71" s="7">
        <v>32216</v>
      </c>
      <c r="T71" s="6" t="s">
        <v>336</v>
      </c>
      <c r="U71" s="7"/>
      <c r="V71" s="6"/>
      <c r="W71" s="7"/>
      <c r="X71" s="6"/>
      <c r="AC71" s="7"/>
      <c r="AD71" s="6"/>
      <c r="AE71" s="6"/>
      <c r="AF71" s="6"/>
      <c r="AG71" s="7"/>
      <c r="AI71" s="6"/>
      <c r="AJ71" s="6"/>
      <c r="AK71" s="7">
        <v>32263</v>
      </c>
      <c r="AL71" s="7">
        <v>32320</v>
      </c>
      <c r="AM71">
        <v>70</v>
      </c>
      <c r="AN71">
        <v>2</v>
      </c>
      <c r="AO71" t="s">
        <v>337</v>
      </c>
      <c r="AZ71" s="7">
        <v>32267</v>
      </c>
      <c r="BA71" s="7">
        <v>32291</v>
      </c>
      <c r="BB71" s="6" t="s">
        <v>165</v>
      </c>
      <c r="BC71" s="6"/>
      <c r="BD71" s="6"/>
      <c r="BE71" s="7"/>
      <c r="BF71" s="7"/>
      <c r="BG71" s="6"/>
      <c r="BH71" s="6"/>
      <c r="BO71" s="6" t="s">
        <v>158</v>
      </c>
      <c r="BP71" s="6" t="s">
        <v>152</v>
      </c>
      <c r="BQ71" s="6"/>
      <c r="BR71" s="6" t="s">
        <v>159</v>
      </c>
      <c r="CQ71" s="6"/>
      <c r="CR71" s="6"/>
      <c r="CS71" s="7"/>
      <c r="CT71" s="6"/>
      <c r="CU71" s="7">
        <v>32822</v>
      </c>
      <c r="CV71" s="6" t="s">
        <v>38</v>
      </c>
      <c r="CW71" s="6" t="s">
        <v>152</v>
      </c>
      <c r="CX71" s="7"/>
      <c r="CY71" s="7">
        <v>32461</v>
      </c>
      <c r="CZ71" s="6" t="s">
        <v>256</v>
      </c>
      <c r="DA71" t="s">
        <v>38</v>
      </c>
      <c r="DB71" t="str">
        <f>_xlfn.XLOOKUP(Append1[[#This Row],[Ground Truth]],Groung_Truth_Mapping[Final Status],Groung_Truth_Mapping[Mapped Ground Truth])</f>
        <v>Progression</v>
      </c>
    </row>
    <row r="72" spans="1:106" hidden="1" x14ac:dyDescent="0.25">
      <c r="A72" s="6" t="s">
        <v>338</v>
      </c>
      <c r="B72">
        <v>1944</v>
      </c>
      <c r="C72" s="6" t="s">
        <v>162</v>
      </c>
      <c r="D72">
        <v>101.4</v>
      </c>
      <c r="E72">
        <v>175</v>
      </c>
      <c r="F72" s="6" t="s">
        <v>148</v>
      </c>
      <c r="G72" s="6" t="s">
        <v>33</v>
      </c>
      <c r="H72" s="6" t="s">
        <v>149</v>
      </c>
      <c r="I72" s="6" t="s">
        <v>149</v>
      </c>
      <c r="J72" s="6" t="s">
        <v>149</v>
      </c>
      <c r="K72" s="6" t="s">
        <v>167</v>
      </c>
      <c r="L72" s="6" t="s">
        <v>180</v>
      </c>
      <c r="M72" s="6" t="s">
        <v>33</v>
      </c>
      <c r="N72">
        <v>3</v>
      </c>
      <c r="O72" t="s">
        <v>153</v>
      </c>
      <c r="P72">
        <v>0</v>
      </c>
      <c r="Q72" t="s">
        <v>154</v>
      </c>
      <c r="R72" s="6" t="s">
        <v>26</v>
      </c>
      <c r="S72" s="7">
        <v>32220</v>
      </c>
      <c r="T72" s="6" t="s">
        <v>339</v>
      </c>
      <c r="U72" s="7">
        <v>32250</v>
      </c>
      <c r="V72" s="6" t="s">
        <v>340</v>
      </c>
      <c r="W72" s="7"/>
      <c r="X72" s="6"/>
      <c r="AC72" s="7"/>
      <c r="AD72" s="6"/>
      <c r="AE72" s="6"/>
      <c r="AF72" s="6"/>
      <c r="AG72" s="7"/>
      <c r="AI72" s="6"/>
      <c r="AJ72" s="6"/>
      <c r="AK72" s="7">
        <v>32278</v>
      </c>
      <c r="AL72" s="7">
        <v>32327</v>
      </c>
      <c r="AM72">
        <v>70</v>
      </c>
      <c r="AN72">
        <v>2</v>
      </c>
      <c r="AO72" t="s">
        <v>341</v>
      </c>
      <c r="AZ72" s="7">
        <v>32284</v>
      </c>
      <c r="BA72" s="7">
        <v>32327</v>
      </c>
      <c r="BB72" s="6" t="s">
        <v>165</v>
      </c>
      <c r="BC72" s="6" t="s">
        <v>177</v>
      </c>
      <c r="BD72" s="6"/>
      <c r="BE72" s="7"/>
      <c r="BF72" s="7"/>
      <c r="BG72" s="6"/>
      <c r="BH72" s="6"/>
      <c r="BO72" s="6" t="s">
        <v>190</v>
      </c>
      <c r="BP72" s="6"/>
      <c r="BQ72" s="6"/>
      <c r="BR72" s="6"/>
      <c r="CQ72" s="6"/>
      <c r="CR72" s="6"/>
      <c r="CS72" s="7">
        <v>33807</v>
      </c>
      <c r="CT72" s="6" t="s">
        <v>39</v>
      </c>
      <c r="CU72" s="7"/>
      <c r="CV72" s="6"/>
      <c r="CW72" s="6"/>
      <c r="CX72" s="7"/>
      <c r="CY72" s="7"/>
      <c r="CZ72" s="6"/>
      <c r="DA72" t="s">
        <v>39</v>
      </c>
      <c r="DB72" t="str">
        <f>_xlfn.XLOOKUP(Append1[[#This Row],[Ground Truth]],Groung_Truth_Mapping[Final Status],Groung_Truth_Mapping[Mapped Ground Truth])</f>
        <v>Remission</v>
      </c>
    </row>
    <row r="73" spans="1:106" hidden="1" x14ac:dyDescent="0.25">
      <c r="A73" s="6" t="s">
        <v>342</v>
      </c>
      <c r="B73">
        <v>1928</v>
      </c>
      <c r="C73" s="6" t="s">
        <v>162</v>
      </c>
      <c r="D73">
        <v>104.5</v>
      </c>
      <c r="E73">
        <v>180</v>
      </c>
      <c r="F73" s="6" t="s">
        <v>148</v>
      </c>
      <c r="G73" s="6" t="s">
        <v>33</v>
      </c>
      <c r="H73" s="6" t="s">
        <v>149</v>
      </c>
      <c r="I73" s="6" t="s">
        <v>149</v>
      </c>
      <c r="J73" s="6" t="s">
        <v>149</v>
      </c>
      <c r="K73" s="6" t="s">
        <v>149</v>
      </c>
      <c r="L73" s="6" t="s">
        <v>149</v>
      </c>
      <c r="M73" s="6" t="s">
        <v>149</v>
      </c>
      <c r="N73">
        <v>3</v>
      </c>
      <c r="O73">
        <v>0</v>
      </c>
      <c r="P73">
        <v>0</v>
      </c>
      <c r="Q73">
        <v>3</v>
      </c>
      <c r="R73" s="6" t="s">
        <v>20</v>
      </c>
      <c r="S73" s="7"/>
      <c r="T73" s="6"/>
      <c r="U73" s="7"/>
      <c r="V73" s="6"/>
      <c r="W73" s="7"/>
      <c r="X73" s="6"/>
      <c r="AC73" s="7">
        <v>32251</v>
      </c>
      <c r="AD73" s="6" t="s">
        <v>343</v>
      </c>
      <c r="AE73" s="6" t="s">
        <v>152</v>
      </c>
      <c r="AF73" s="6" t="s">
        <v>152</v>
      </c>
      <c r="AG73" s="7"/>
      <c r="AI73" s="6"/>
      <c r="AJ73" s="6"/>
      <c r="AK73" s="7">
        <v>32287</v>
      </c>
      <c r="AL73" s="7">
        <v>32329</v>
      </c>
      <c r="AM73">
        <v>60</v>
      </c>
      <c r="AN73">
        <v>2</v>
      </c>
      <c r="AZ73" s="7"/>
      <c r="BA73" s="7"/>
      <c r="BB73" s="6"/>
      <c r="BC73" s="6"/>
      <c r="BD73" s="6"/>
      <c r="BE73" s="7"/>
      <c r="BF73" s="7"/>
      <c r="BG73" s="6"/>
      <c r="BH73" s="6"/>
      <c r="BO73" s="6" t="s">
        <v>265</v>
      </c>
      <c r="BP73" s="6" t="s">
        <v>149</v>
      </c>
      <c r="BQ73" s="6" t="s">
        <v>149</v>
      </c>
      <c r="BR73" s="6" t="s">
        <v>159</v>
      </c>
      <c r="BS73">
        <v>0</v>
      </c>
      <c r="BT73">
        <v>2</v>
      </c>
      <c r="BU73">
        <v>0</v>
      </c>
      <c r="BV73">
        <v>14</v>
      </c>
      <c r="BW73">
        <v>0</v>
      </c>
      <c r="BX73">
        <v>1</v>
      </c>
      <c r="CQ73" s="6"/>
      <c r="CR73" s="6"/>
      <c r="CS73" s="7">
        <v>33918</v>
      </c>
      <c r="CT73" s="6" t="s">
        <v>39</v>
      </c>
      <c r="CU73" s="7"/>
      <c r="CV73" s="6"/>
      <c r="CW73" s="6" t="s">
        <v>152</v>
      </c>
      <c r="CX73" s="7"/>
      <c r="CY73" s="7"/>
      <c r="CZ73" s="6"/>
      <c r="DA73" t="s">
        <v>39</v>
      </c>
      <c r="DB73" t="str">
        <f>_xlfn.XLOOKUP(Append1[[#This Row],[Ground Truth]],Groung_Truth_Mapping[Final Status],Groung_Truth_Mapping[Mapped Ground Truth])</f>
        <v>Remission</v>
      </c>
    </row>
    <row r="74" spans="1:106" hidden="1" x14ac:dyDescent="0.25">
      <c r="A74" s="6" t="s">
        <v>344</v>
      </c>
      <c r="B74">
        <v>1918</v>
      </c>
      <c r="C74" s="6" t="s">
        <v>162</v>
      </c>
      <c r="D74">
        <v>65.7</v>
      </c>
      <c r="E74">
        <v>173</v>
      </c>
      <c r="F74" s="6" t="s">
        <v>33</v>
      </c>
      <c r="G74" s="6" t="s">
        <v>33</v>
      </c>
      <c r="H74" s="6" t="s">
        <v>149</v>
      </c>
      <c r="I74" s="6" t="s">
        <v>149</v>
      </c>
      <c r="J74" s="6" t="s">
        <v>149</v>
      </c>
      <c r="K74" s="6" t="s">
        <v>167</v>
      </c>
      <c r="L74" s="6" t="s">
        <v>152</v>
      </c>
      <c r="M74" s="6" t="s">
        <v>149</v>
      </c>
      <c r="N74">
        <v>2</v>
      </c>
      <c r="O74">
        <v>1</v>
      </c>
      <c r="P74">
        <v>0</v>
      </c>
      <c r="Q74">
        <v>3</v>
      </c>
      <c r="R74" s="6" t="s">
        <v>16</v>
      </c>
      <c r="S74" s="7">
        <v>32234</v>
      </c>
      <c r="T74" s="6" t="s">
        <v>345</v>
      </c>
      <c r="U74" s="7">
        <v>32249</v>
      </c>
      <c r="V74" s="6" t="s">
        <v>346</v>
      </c>
      <c r="W74" s="7"/>
      <c r="X74" s="6"/>
      <c r="AC74" s="7"/>
      <c r="AD74" s="6"/>
      <c r="AE74" s="6"/>
      <c r="AF74" s="6"/>
      <c r="AG74" s="7"/>
      <c r="AI74" s="6"/>
      <c r="AJ74" s="6"/>
      <c r="AK74" s="7">
        <v>32268</v>
      </c>
      <c r="AL74" s="7">
        <v>32330</v>
      </c>
      <c r="AM74">
        <v>70</v>
      </c>
      <c r="AN74">
        <v>2</v>
      </c>
      <c r="AZ74" s="7">
        <v>32278</v>
      </c>
      <c r="BA74" s="7">
        <v>32330</v>
      </c>
      <c r="BB74" s="6" t="s">
        <v>165</v>
      </c>
      <c r="BC74" s="6"/>
      <c r="BD74" s="6"/>
      <c r="BE74" s="7"/>
      <c r="BF74" s="7"/>
      <c r="BG74" s="6"/>
      <c r="BH74" s="6"/>
      <c r="BO74" s="6" t="s">
        <v>158</v>
      </c>
      <c r="BP74" s="6" t="s">
        <v>149</v>
      </c>
      <c r="BQ74" s="6" t="s">
        <v>149</v>
      </c>
      <c r="BR74" s="6"/>
      <c r="CQ74" s="6"/>
      <c r="CR74" s="6"/>
      <c r="CS74" s="7">
        <v>32512</v>
      </c>
      <c r="CT74" s="6" t="s">
        <v>33</v>
      </c>
      <c r="CU74" s="7">
        <v>32725</v>
      </c>
      <c r="CV74" s="6" t="s">
        <v>36</v>
      </c>
      <c r="CW74" s="6"/>
      <c r="CX74" s="7"/>
      <c r="CY74" s="7">
        <v>32683</v>
      </c>
      <c r="CZ74" s="6" t="s">
        <v>160</v>
      </c>
      <c r="DA74" t="s">
        <v>33</v>
      </c>
      <c r="DB74" t="str">
        <f>_xlfn.XLOOKUP(Append1[[#This Row],[Ground Truth]],Groung_Truth_Mapping[Final Status],Groung_Truth_Mapping[Mapped Ground Truth])</f>
        <v>Unknown</v>
      </c>
    </row>
    <row r="75" spans="1:106" hidden="1" x14ac:dyDescent="0.25">
      <c r="A75" s="6" t="s">
        <v>347</v>
      </c>
      <c r="B75">
        <v>1952</v>
      </c>
      <c r="C75" s="6" t="s">
        <v>147</v>
      </c>
      <c r="D75">
        <v>70</v>
      </c>
      <c r="E75">
        <v>168</v>
      </c>
      <c r="F75" s="6" t="s">
        <v>348</v>
      </c>
      <c r="G75" s="6" t="s">
        <v>149</v>
      </c>
      <c r="H75" s="6" t="s">
        <v>149</v>
      </c>
      <c r="I75" s="6" t="s">
        <v>149</v>
      </c>
      <c r="J75" s="6" t="s">
        <v>149</v>
      </c>
      <c r="K75" s="6" t="s">
        <v>149</v>
      </c>
      <c r="L75" s="6" t="s">
        <v>149</v>
      </c>
      <c r="M75" s="6" t="s">
        <v>149</v>
      </c>
      <c r="N75">
        <v>4</v>
      </c>
      <c r="O75">
        <v>3</v>
      </c>
      <c r="P75">
        <v>0</v>
      </c>
      <c r="Q75" t="s">
        <v>235</v>
      </c>
      <c r="R75" s="6" t="s">
        <v>17</v>
      </c>
      <c r="S75" s="7"/>
      <c r="T75" s="6"/>
      <c r="U75" s="7"/>
      <c r="V75" s="6"/>
      <c r="W75" s="7"/>
      <c r="X75" s="6"/>
      <c r="AC75" s="7">
        <v>32215</v>
      </c>
      <c r="AD75" s="6" t="s">
        <v>349</v>
      </c>
      <c r="AE75" s="6" t="s">
        <v>152</v>
      </c>
      <c r="AF75" s="6" t="s">
        <v>149</v>
      </c>
      <c r="AG75" s="7"/>
      <c r="AI75" s="6"/>
      <c r="AJ75" s="6"/>
      <c r="AK75" s="7">
        <v>32287</v>
      </c>
      <c r="AL75" s="7">
        <v>32336</v>
      </c>
      <c r="AM75">
        <v>70</v>
      </c>
      <c r="AN75">
        <v>2</v>
      </c>
      <c r="AZ75" s="7">
        <v>32291</v>
      </c>
      <c r="BA75" s="7">
        <v>32333</v>
      </c>
      <c r="BB75" s="6" t="s">
        <v>165</v>
      </c>
      <c r="BC75" s="6" t="s">
        <v>177</v>
      </c>
      <c r="BD75" s="6"/>
      <c r="BE75" s="7"/>
      <c r="BF75" s="7"/>
      <c r="BG75" s="6"/>
      <c r="BH75" s="6"/>
      <c r="BO75" s="6" t="s">
        <v>318</v>
      </c>
      <c r="BP75" s="6" t="s">
        <v>149</v>
      </c>
      <c r="BQ75" s="6"/>
      <c r="BR75" s="6" t="s">
        <v>159</v>
      </c>
      <c r="CQ75" s="6"/>
      <c r="CR75" s="6"/>
      <c r="CS75" s="7">
        <v>33608</v>
      </c>
      <c r="CT75" s="6" t="s">
        <v>39</v>
      </c>
      <c r="CU75" s="7"/>
      <c r="CV75" s="6"/>
      <c r="CW75" s="6"/>
      <c r="CX75" s="7"/>
      <c r="CY75" s="7"/>
      <c r="CZ75" s="6"/>
      <c r="DA75" t="s">
        <v>39</v>
      </c>
      <c r="DB75" t="str">
        <f>_xlfn.XLOOKUP(Append1[[#This Row],[Ground Truth]],Groung_Truth_Mapping[Final Status],Groung_Truth_Mapping[Mapped Ground Truth])</f>
        <v>Remission</v>
      </c>
    </row>
    <row r="76" spans="1:106" hidden="1" x14ac:dyDescent="0.25">
      <c r="A76" s="6" t="s">
        <v>350</v>
      </c>
      <c r="B76">
        <v>1933</v>
      </c>
      <c r="C76" s="6" t="s">
        <v>162</v>
      </c>
      <c r="D76">
        <v>114.2</v>
      </c>
      <c r="E76">
        <v>191</v>
      </c>
      <c r="F76" s="6" t="s">
        <v>148</v>
      </c>
      <c r="G76" s="6" t="s">
        <v>149</v>
      </c>
      <c r="H76" s="6" t="s">
        <v>149</v>
      </c>
      <c r="I76" s="6" t="s">
        <v>149</v>
      </c>
      <c r="J76" s="6" t="s">
        <v>149</v>
      </c>
      <c r="K76" s="6" t="s">
        <v>151</v>
      </c>
      <c r="L76" s="6" t="s">
        <v>180</v>
      </c>
      <c r="M76" s="6" t="s">
        <v>149</v>
      </c>
      <c r="N76">
        <v>1</v>
      </c>
      <c r="O76" t="s">
        <v>205</v>
      </c>
      <c r="P76">
        <v>0</v>
      </c>
      <c r="Q76" t="s">
        <v>154</v>
      </c>
      <c r="R76" s="6" t="s">
        <v>5</v>
      </c>
      <c r="S76" s="7">
        <v>32209</v>
      </c>
      <c r="T76" s="6" t="s">
        <v>351</v>
      </c>
      <c r="U76" s="7">
        <v>32270</v>
      </c>
      <c r="V76" s="6" t="s">
        <v>216</v>
      </c>
      <c r="W76" s="7"/>
      <c r="X76" s="6"/>
      <c r="AC76" s="7">
        <v>32242</v>
      </c>
      <c r="AD76" s="6" t="s">
        <v>352</v>
      </c>
      <c r="AE76" s="6" t="s">
        <v>152</v>
      </c>
      <c r="AF76" s="6" t="s">
        <v>152</v>
      </c>
      <c r="AG76" s="7"/>
      <c r="AI76" s="6"/>
      <c r="AJ76" s="6"/>
      <c r="AK76" s="7">
        <v>32293</v>
      </c>
      <c r="AL76" s="7">
        <v>32342</v>
      </c>
      <c r="AM76">
        <v>70</v>
      </c>
      <c r="AN76">
        <v>2</v>
      </c>
      <c r="AZ76" s="7">
        <v>32298</v>
      </c>
      <c r="BA76" s="7">
        <v>32340</v>
      </c>
      <c r="BB76" s="6" t="s">
        <v>165</v>
      </c>
      <c r="BC76" s="6" t="s">
        <v>177</v>
      </c>
      <c r="BD76" s="6"/>
      <c r="BE76" s="7"/>
      <c r="BF76" s="7"/>
      <c r="BG76" s="6"/>
      <c r="BH76" s="6"/>
      <c r="BO76" s="6" t="s">
        <v>318</v>
      </c>
      <c r="BP76" s="6"/>
      <c r="BQ76" s="6"/>
      <c r="BR76" s="6"/>
      <c r="BU76">
        <v>0</v>
      </c>
      <c r="BV76">
        <v>4</v>
      </c>
      <c r="CQ76" s="6"/>
      <c r="CR76" s="6"/>
      <c r="CS76" s="7">
        <v>33852</v>
      </c>
      <c r="CT76" s="6" t="s">
        <v>39</v>
      </c>
      <c r="CU76" s="7"/>
      <c r="CV76" s="6"/>
      <c r="CW76" s="6"/>
      <c r="CX76" s="7"/>
      <c r="CY76" s="7"/>
      <c r="CZ76" s="6"/>
      <c r="DA76" t="s">
        <v>39</v>
      </c>
      <c r="DB76" t="str">
        <f>_xlfn.XLOOKUP(Append1[[#This Row],[Ground Truth]],Groung_Truth_Mapping[Final Status],Groung_Truth_Mapping[Mapped Ground Truth])</f>
        <v>Remission</v>
      </c>
    </row>
    <row r="77" spans="1:106" x14ac:dyDescent="0.25">
      <c r="A77" s="8" t="s">
        <v>353</v>
      </c>
      <c r="B77">
        <v>1938</v>
      </c>
      <c r="C77" s="6" t="s">
        <v>162</v>
      </c>
      <c r="D77">
        <v>67</v>
      </c>
      <c r="E77">
        <v>170</v>
      </c>
      <c r="F77" s="6" t="s">
        <v>148</v>
      </c>
      <c r="G77" s="6" t="s">
        <v>149</v>
      </c>
      <c r="H77" s="6" t="s">
        <v>149</v>
      </c>
      <c r="I77" s="6" t="s">
        <v>149</v>
      </c>
      <c r="J77" s="6" t="s">
        <v>149</v>
      </c>
      <c r="K77" s="6" t="s">
        <v>167</v>
      </c>
      <c r="L77" s="6" t="s">
        <v>152</v>
      </c>
      <c r="M77" s="6" t="s">
        <v>149</v>
      </c>
      <c r="N77">
        <v>2</v>
      </c>
      <c r="O77">
        <v>1</v>
      </c>
      <c r="P77">
        <v>0</v>
      </c>
      <c r="Q77">
        <v>3</v>
      </c>
      <c r="R77" s="6" t="s">
        <v>4</v>
      </c>
      <c r="S77" s="7">
        <v>31986</v>
      </c>
      <c r="T77" s="6" t="s">
        <v>182</v>
      </c>
      <c r="U77" s="7">
        <v>31992</v>
      </c>
      <c r="V77" s="6" t="s">
        <v>164</v>
      </c>
      <c r="W77" s="7">
        <v>32007</v>
      </c>
      <c r="X77" s="6" t="s">
        <v>292</v>
      </c>
      <c r="AC77" s="7"/>
      <c r="AD77" s="6"/>
      <c r="AE77" s="6"/>
      <c r="AF77" s="6"/>
      <c r="AG77" s="7"/>
      <c r="AI77" s="6"/>
      <c r="AJ77" s="6"/>
      <c r="AK77" s="7">
        <v>32039</v>
      </c>
      <c r="AL77" s="7">
        <v>32092</v>
      </c>
      <c r="AM77">
        <v>70</v>
      </c>
      <c r="AN77">
        <v>2</v>
      </c>
      <c r="AZ77" s="7">
        <v>32040</v>
      </c>
      <c r="BA77" s="7">
        <v>32090</v>
      </c>
      <c r="BB77" s="6" t="s">
        <v>165</v>
      </c>
      <c r="BC77" s="6" t="s">
        <v>177</v>
      </c>
      <c r="BD77" s="6"/>
      <c r="BE77" s="7"/>
      <c r="BF77" s="7"/>
      <c r="BG77" s="6"/>
      <c r="BH77" s="6"/>
      <c r="BO77" s="6" t="s">
        <v>158</v>
      </c>
      <c r="BP77" s="6" t="s">
        <v>149</v>
      </c>
      <c r="BQ77" s="6" t="s">
        <v>149</v>
      </c>
      <c r="BR77" s="6"/>
      <c r="CQ77" s="6"/>
      <c r="CR77" s="6"/>
      <c r="CS77" s="7">
        <v>33887</v>
      </c>
      <c r="CT77" s="6" t="s">
        <v>39</v>
      </c>
      <c r="CU77" s="7"/>
      <c r="CV77" s="6"/>
      <c r="CW77" s="6"/>
      <c r="CX77" s="7"/>
      <c r="CY77" s="7"/>
      <c r="CZ77" s="6"/>
      <c r="DA77" t="s">
        <v>39</v>
      </c>
      <c r="DB77" t="str">
        <f>_xlfn.XLOOKUP(Append1[[#This Row],[Ground Truth]],Groung_Truth_Mapping[Final Status],Groung_Truth_Mapping[Mapped Ground Truth])</f>
        <v>Remission</v>
      </c>
    </row>
    <row r="78" spans="1:106" hidden="1" x14ac:dyDescent="0.25">
      <c r="A78" s="6" t="s">
        <v>354</v>
      </c>
      <c r="B78">
        <v>1933</v>
      </c>
      <c r="C78" s="6" t="s">
        <v>162</v>
      </c>
      <c r="D78">
        <v>107.4</v>
      </c>
      <c r="E78">
        <v>191</v>
      </c>
      <c r="F78" s="6" t="s">
        <v>148</v>
      </c>
      <c r="G78" s="6" t="s">
        <v>149</v>
      </c>
      <c r="H78" s="6" t="s">
        <v>179</v>
      </c>
      <c r="I78" s="6" t="s">
        <v>149</v>
      </c>
      <c r="J78" s="6" t="s">
        <v>149</v>
      </c>
      <c r="K78" s="6" t="s">
        <v>167</v>
      </c>
      <c r="L78" s="6" t="s">
        <v>180</v>
      </c>
      <c r="M78" s="6" t="s">
        <v>149</v>
      </c>
      <c r="N78">
        <v>2</v>
      </c>
      <c r="O78" t="s">
        <v>181</v>
      </c>
      <c r="P78">
        <v>0</v>
      </c>
      <c r="Q78" t="s">
        <v>154</v>
      </c>
      <c r="R78" s="6" t="s">
        <v>14</v>
      </c>
      <c r="S78" s="7">
        <v>32246</v>
      </c>
      <c r="T78" s="6" t="s">
        <v>355</v>
      </c>
      <c r="U78" s="7">
        <v>32273</v>
      </c>
      <c r="V78" s="6" t="s">
        <v>356</v>
      </c>
      <c r="W78" s="7"/>
      <c r="X78" s="6"/>
      <c r="AC78" s="7"/>
      <c r="AD78" s="6"/>
      <c r="AE78" s="6"/>
      <c r="AF78" s="6"/>
      <c r="AG78" s="7"/>
      <c r="AI78" s="6"/>
      <c r="AJ78" s="6"/>
      <c r="AK78" s="7">
        <v>32301</v>
      </c>
      <c r="AL78" s="7">
        <v>32350</v>
      </c>
      <c r="AM78">
        <v>70</v>
      </c>
      <c r="AN78">
        <v>2</v>
      </c>
      <c r="AZ78" s="7">
        <v>32302</v>
      </c>
      <c r="BA78" s="7">
        <v>32343</v>
      </c>
      <c r="BB78" s="6" t="s">
        <v>165</v>
      </c>
      <c r="BC78" s="6" t="s">
        <v>177</v>
      </c>
      <c r="BD78" s="6"/>
      <c r="BE78" s="7"/>
      <c r="BF78" s="7"/>
      <c r="BG78" s="6"/>
      <c r="BH78" s="6"/>
      <c r="BO78" s="6" t="s">
        <v>190</v>
      </c>
      <c r="BP78" s="6"/>
      <c r="BQ78" s="6"/>
      <c r="BR78" s="6"/>
      <c r="CQ78" s="6"/>
      <c r="CR78" s="6"/>
      <c r="CS78" s="7">
        <v>33922</v>
      </c>
      <c r="CT78" s="6" t="s">
        <v>39</v>
      </c>
      <c r="CU78" s="7"/>
      <c r="CV78" s="6"/>
      <c r="CW78" s="6"/>
      <c r="CX78" s="7"/>
      <c r="CY78" s="7"/>
      <c r="CZ78" s="6"/>
      <c r="DA78" t="s">
        <v>39</v>
      </c>
      <c r="DB78" t="str">
        <f>_xlfn.XLOOKUP(Append1[[#This Row],[Ground Truth]],Groung_Truth_Mapping[Final Status],Groung_Truth_Mapping[Mapped Ground Truth])</f>
        <v>Remission</v>
      </c>
    </row>
    <row r="79" spans="1:106" hidden="1" x14ac:dyDescent="0.25">
      <c r="A79" s="6" t="s">
        <v>357</v>
      </c>
      <c r="B79">
        <v>1938</v>
      </c>
      <c r="C79" s="6" t="s">
        <v>162</v>
      </c>
      <c r="D79">
        <v>63.2</v>
      </c>
      <c r="E79">
        <v>176</v>
      </c>
      <c r="F79" s="6" t="s">
        <v>148</v>
      </c>
      <c r="G79" s="6" t="s">
        <v>33</v>
      </c>
      <c r="H79" s="6" t="s">
        <v>149</v>
      </c>
      <c r="I79" s="6" t="s">
        <v>149</v>
      </c>
      <c r="J79" s="6" t="s">
        <v>149</v>
      </c>
      <c r="K79" s="6" t="s">
        <v>167</v>
      </c>
      <c r="L79" s="6" t="s">
        <v>152</v>
      </c>
      <c r="M79" s="6" t="s">
        <v>149</v>
      </c>
      <c r="N79">
        <v>3</v>
      </c>
      <c r="O79" t="s">
        <v>181</v>
      </c>
      <c r="P79">
        <v>0</v>
      </c>
      <c r="Q79" t="s">
        <v>154</v>
      </c>
      <c r="R79" s="6" t="s">
        <v>8</v>
      </c>
      <c r="S79" s="7">
        <v>32263</v>
      </c>
      <c r="T79" s="6" t="s">
        <v>8</v>
      </c>
      <c r="U79" s="7"/>
      <c r="V79" s="6"/>
      <c r="W79" s="7"/>
      <c r="X79" s="6"/>
      <c r="AC79" s="7"/>
      <c r="AD79" s="6"/>
      <c r="AE79" s="6"/>
      <c r="AF79" s="6"/>
      <c r="AG79" s="7"/>
      <c r="AI79" s="6"/>
      <c r="AJ79" s="6"/>
      <c r="AK79" s="7">
        <v>32306</v>
      </c>
      <c r="AL79" s="7">
        <v>32355</v>
      </c>
      <c r="AM79">
        <v>70</v>
      </c>
      <c r="AN79">
        <v>2</v>
      </c>
      <c r="AZ79" s="7">
        <v>32307</v>
      </c>
      <c r="BA79" s="7">
        <v>32342</v>
      </c>
      <c r="BB79" s="6" t="s">
        <v>165</v>
      </c>
      <c r="BC79" s="6" t="s">
        <v>177</v>
      </c>
      <c r="BD79" s="6"/>
      <c r="BE79" s="7"/>
      <c r="BF79" s="7"/>
      <c r="BG79" s="6"/>
      <c r="BH79" s="6"/>
      <c r="BO79" s="6"/>
      <c r="BP79" s="6"/>
      <c r="BQ79" s="6"/>
      <c r="BR79" s="6"/>
      <c r="CQ79" s="6"/>
      <c r="CR79" s="6"/>
      <c r="CS79" s="7"/>
      <c r="CT79" s="6"/>
      <c r="CU79" s="7">
        <v>33190</v>
      </c>
      <c r="CV79" s="6" t="s">
        <v>40</v>
      </c>
      <c r="CW79" s="6" t="s">
        <v>152</v>
      </c>
      <c r="CX79" s="7">
        <v>33140</v>
      </c>
      <c r="CY79" s="7"/>
      <c r="CZ79" s="6"/>
      <c r="DA79" t="s">
        <v>40</v>
      </c>
      <c r="DB79" t="str">
        <f>_xlfn.XLOOKUP(Append1[[#This Row],[Ground Truth]],Groung_Truth_Mapping[Final Status],Groung_Truth_Mapping[Mapped Ground Truth])</f>
        <v>Unknown</v>
      </c>
    </row>
    <row r="80" spans="1:106" x14ac:dyDescent="0.25">
      <c r="A80" s="8" t="s">
        <v>358</v>
      </c>
      <c r="B80">
        <v>1938</v>
      </c>
      <c r="C80" s="6" t="s">
        <v>147</v>
      </c>
      <c r="D80">
        <v>60.5</v>
      </c>
      <c r="E80">
        <v>168</v>
      </c>
      <c r="F80" s="6" t="s">
        <v>148</v>
      </c>
      <c r="G80" s="6" t="s">
        <v>149</v>
      </c>
      <c r="H80" s="6" t="s">
        <v>149</v>
      </c>
      <c r="I80" s="6" t="s">
        <v>149</v>
      </c>
      <c r="J80" s="6" t="s">
        <v>149</v>
      </c>
      <c r="K80" s="6" t="s">
        <v>151</v>
      </c>
      <c r="L80" s="6" t="s">
        <v>152</v>
      </c>
      <c r="M80" s="6" t="s">
        <v>149</v>
      </c>
      <c r="N80" t="s">
        <v>154</v>
      </c>
      <c r="O80" t="s">
        <v>181</v>
      </c>
      <c r="P80">
        <v>0</v>
      </c>
      <c r="Q80" t="s">
        <v>154</v>
      </c>
      <c r="R80" s="6" t="s">
        <v>4</v>
      </c>
      <c r="S80" s="7">
        <v>32035</v>
      </c>
      <c r="T80" s="6" t="s">
        <v>164</v>
      </c>
      <c r="U80" s="7">
        <v>32053</v>
      </c>
      <c r="V80" s="6" t="s">
        <v>359</v>
      </c>
      <c r="W80" s="7"/>
      <c r="X80" s="6"/>
      <c r="AC80" s="7"/>
      <c r="AD80" s="6"/>
      <c r="AE80" s="6"/>
      <c r="AF80" s="6"/>
      <c r="AG80" s="7"/>
      <c r="AI80" s="6"/>
      <c r="AJ80" s="6"/>
      <c r="AK80" s="7">
        <v>32084</v>
      </c>
      <c r="AL80" s="7">
        <v>32140</v>
      </c>
      <c r="AM80">
        <v>70</v>
      </c>
      <c r="AN80">
        <v>2</v>
      </c>
      <c r="AZ80" s="7">
        <v>32089</v>
      </c>
      <c r="BA80" s="7">
        <v>32139</v>
      </c>
      <c r="BB80" s="6" t="s">
        <v>165</v>
      </c>
      <c r="BC80" s="6" t="s">
        <v>177</v>
      </c>
      <c r="BD80" s="6"/>
      <c r="BE80" s="7"/>
      <c r="BF80" s="7"/>
      <c r="BG80" s="6"/>
      <c r="BH80" s="6"/>
      <c r="BO80" s="6" t="s">
        <v>158</v>
      </c>
      <c r="BP80" s="6"/>
      <c r="BQ80" s="6"/>
      <c r="BR80" s="6"/>
      <c r="CQ80" s="6"/>
      <c r="CR80" s="6"/>
      <c r="CS80" s="7">
        <v>33938</v>
      </c>
      <c r="CT80" s="6" t="s">
        <v>39</v>
      </c>
      <c r="CU80" s="7"/>
      <c r="CV80" s="6"/>
      <c r="CW80" s="6" t="s">
        <v>152</v>
      </c>
      <c r="CX80" s="7">
        <v>33798</v>
      </c>
      <c r="CY80" s="7"/>
      <c r="CZ80" s="6"/>
      <c r="DA80" t="s">
        <v>39</v>
      </c>
      <c r="DB80" t="str">
        <f>_xlfn.XLOOKUP(Append1[[#This Row],[Ground Truth]],Groung_Truth_Mapping[Final Status],Groung_Truth_Mapping[Mapped Ground Truth])</f>
        <v>Remission</v>
      </c>
    </row>
    <row r="81" spans="1:106" hidden="1" x14ac:dyDescent="0.25">
      <c r="A81" s="6" t="s">
        <v>360</v>
      </c>
      <c r="B81">
        <v>1931</v>
      </c>
      <c r="C81" s="6" t="s">
        <v>162</v>
      </c>
      <c r="D81">
        <v>85.3</v>
      </c>
      <c r="E81">
        <v>189</v>
      </c>
      <c r="F81" s="6" t="s">
        <v>148</v>
      </c>
      <c r="G81" s="6" t="s">
        <v>33</v>
      </c>
      <c r="H81" s="6" t="s">
        <v>149</v>
      </c>
      <c r="I81" s="6" t="s">
        <v>149</v>
      </c>
      <c r="J81" s="6" t="s">
        <v>149</v>
      </c>
      <c r="K81" s="6" t="s">
        <v>151</v>
      </c>
      <c r="L81" s="6" t="s">
        <v>152</v>
      </c>
      <c r="M81" s="6" t="s">
        <v>149</v>
      </c>
      <c r="N81" t="s">
        <v>235</v>
      </c>
      <c r="O81">
        <v>0</v>
      </c>
      <c r="P81">
        <v>0</v>
      </c>
      <c r="Q81" t="s">
        <v>235</v>
      </c>
      <c r="R81" s="6" t="s">
        <v>18</v>
      </c>
      <c r="S81" s="7">
        <v>32220</v>
      </c>
      <c r="T81" s="6" t="s">
        <v>361</v>
      </c>
      <c r="U81" s="7"/>
      <c r="V81" s="6"/>
      <c r="W81" s="7"/>
      <c r="X81" s="6"/>
      <c r="AC81" s="7">
        <v>32244</v>
      </c>
      <c r="AD81" s="6" t="s">
        <v>169</v>
      </c>
      <c r="AE81" s="6" t="s">
        <v>152</v>
      </c>
      <c r="AF81" s="6" t="s">
        <v>152</v>
      </c>
      <c r="AG81" s="7"/>
      <c r="AI81" s="6"/>
      <c r="AJ81" s="6"/>
      <c r="AK81" s="7">
        <v>32307</v>
      </c>
      <c r="AL81" s="7">
        <v>32372</v>
      </c>
      <c r="AM81">
        <v>66</v>
      </c>
      <c r="AN81">
        <v>2</v>
      </c>
      <c r="AO81" t="s">
        <v>362</v>
      </c>
      <c r="AZ81" s="7">
        <v>32328</v>
      </c>
      <c r="BA81" s="7">
        <v>32342</v>
      </c>
      <c r="BB81" s="6" t="s">
        <v>165</v>
      </c>
      <c r="BC81" s="6" t="s">
        <v>177</v>
      </c>
      <c r="BD81" s="6"/>
      <c r="BE81" s="7"/>
      <c r="BF81" s="7"/>
      <c r="BG81" s="6"/>
      <c r="BH81" s="6"/>
      <c r="BO81" s="6" t="s">
        <v>158</v>
      </c>
      <c r="BP81" s="6" t="s">
        <v>149</v>
      </c>
      <c r="BQ81" s="6" t="s">
        <v>149</v>
      </c>
      <c r="BR81" s="6" t="s">
        <v>159</v>
      </c>
      <c r="BT81" t="s">
        <v>198</v>
      </c>
      <c r="BU81">
        <v>1</v>
      </c>
      <c r="BV81">
        <v>2</v>
      </c>
      <c r="BW81">
        <v>0</v>
      </c>
      <c r="BX81">
        <v>4</v>
      </c>
      <c r="BY81">
        <v>0</v>
      </c>
      <c r="BZ81">
        <v>5</v>
      </c>
      <c r="CB81" t="s">
        <v>198</v>
      </c>
      <c r="CG81">
        <v>0</v>
      </c>
      <c r="CH81">
        <v>3</v>
      </c>
      <c r="CI81">
        <v>0</v>
      </c>
      <c r="CJ81">
        <v>5</v>
      </c>
      <c r="CK81">
        <v>0</v>
      </c>
      <c r="CL81">
        <v>3</v>
      </c>
      <c r="CM81" t="s">
        <v>198</v>
      </c>
      <c r="CN81" t="s">
        <v>198</v>
      </c>
      <c r="CQ81" s="6"/>
      <c r="CR81" s="6" t="s">
        <v>152</v>
      </c>
      <c r="CS81" s="7"/>
      <c r="CT81" s="6"/>
      <c r="CU81" s="7">
        <v>32708</v>
      </c>
      <c r="CV81" s="6" t="s">
        <v>36</v>
      </c>
      <c r="CW81" s="6" t="s">
        <v>152</v>
      </c>
      <c r="CX81" s="7"/>
      <c r="CY81" s="7">
        <v>32213</v>
      </c>
      <c r="CZ81" s="6" t="s">
        <v>160</v>
      </c>
      <c r="DA81" t="s">
        <v>36</v>
      </c>
      <c r="DB81" t="str">
        <f>_xlfn.XLOOKUP(Append1[[#This Row],[Ground Truth]],Groung_Truth_Mapping[Final Status],Groung_Truth_Mapping[Mapped Ground Truth])</f>
        <v>Progression</v>
      </c>
    </row>
    <row r="82" spans="1:106" hidden="1" x14ac:dyDescent="0.25">
      <c r="A82" s="6" t="s">
        <v>363</v>
      </c>
      <c r="B82">
        <v>1921</v>
      </c>
      <c r="C82" s="6" t="s">
        <v>162</v>
      </c>
      <c r="D82">
        <v>95.3</v>
      </c>
      <c r="E82">
        <v>178</v>
      </c>
      <c r="F82" s="6" t="s">
        <v>148</v>
      </c>
      <c r="G82" s="6" t="s">
        <v>33</v>
      </c>
      <c r="H82" s="6" t="s">
        <v>149</v>
      </c>
      <c r="I82" s="6" t="s">
        <v>149</v>
      </c>
      <c r="J82" s="6" t="s">
        <v>149</v>
      </c>
      <c r="K82" s="6" t="s">
        <v>151</v>
      </c>
      <c r="L82" s="6" t="s">
        <v>180</v>
      </c>
      <c r="M82" s="6" t="s">
        <v>149</v>
      </c>
      <c r="N82">
        <v>2</v>
      </c>
      <c r="O82" t="s">
        <v>153</v>
      </c>
      <c r="P82">
        <v>0</v>
      </c>
      <c r="Q82" t="s">
        <v>154</v>
      </c>
      <c r="R82" s="6" t="s">
        <v>16</v>
      </c>
      <c r="S82" s="7">
        <v>32302</v>
      </c>
      <c r="T82" s="6" t="s">
        <v>364</v>
      </c>
      <c r="U82" s="7"/>
      <c r="V82" s="6"/>
      <c r="W82" s="7"/>
      <c r="X82" s="6"/>
      <c r="AC82" s="7"/>
      <c r="AD82" s="6"/>
      <c r="AE82" s="6"/>
      <c r="AF82" s="6"/>
      <c r="AG82" s="7"/>
      <c r="AI82" s="6"/>
      <c r="AJ82" s="6"/>
      <c r="AK82" s="7">
        <v>32342</v>
      </c>
      <c r="AL82" s="7">
        <v>32390</v>
      </c>
      <c r="AM82">
        <v>70</v>
      </c>
      <c r="AN82">
        <v>2</v>
      </c>
      <c r="AZ82" s="7">
        <v>32342</v>
      </c>
      <c r="BA82" s="7">
        <v>32370</v>
      </c>
      <c r="BB82" s="6" t="s">
        <v>165</v>
      </c>
      <c r="BC82" s="6" t="s">
        <v>177</v>
      </c>
      <c r="BD82" s="6"/>
      <c r="BE82" s="7"/>
      <c r="BF82" s="7"/>
      <c r="BG82" s="6"/>
      <c r="BH82" s="6"/>
      <c r="BO82" s="6" t="s">
        <v>158</v>
      </c>
      <c r="BP82" s="6"/>
      <c r="BQ82" s="6"/>
      <c r="BR82" s="6"/>
      <c r="CQ82" s="6"/>
      <c r="CR82" s="6"/>
      <c r="CS82" s="7">
        <v>33888</v>
      </c>
      <c r="CT82" s="6" t="s">
        <v>39</v>
      </c>
      <c r="CU82" s="7"/>
      <c r="CV82" s="6"/>
      <c r="CW82" s="6" t="s">
        <v>152</v>
      </c>
      <c r="CX82" s="7">
        <v>32740</v>
      </c>
      <c r="CY82" s="7">
        <v>32732</v>
      </c>
      <c r="CZ82" s="6" t="s">
        <v>256</v>
      </c>
      <c r="DA82" t="s">
        <v>39</v>
      </c>
      <c r="DB82" t="str">
        <f>_xlfn.XLOOKUP(Append1[[#This Row],[Ground Truth]],Groung_Truth_Mapping[Final Status],Groung_Truth_Mapping[Mapped Ground Truth])</f>
        <v>Remission</v>
      </c>
    </row>
    <row r="83" spans="1:106" x14ac:dyDescent="0.25">
      <c r="A83" s="8" t="s">
        <v>365</v>
      </c>
      <c r="B83">
        <v>1928</v>
      </c>
      <c r="C83" s="6" t="s">
        <v>162</v>
      </c>
      <c r="D83">
        <v>174</v>
      </c>
      <c r="E83">
        <v>187</v>
      </c>
      <c r="F83" s="6" t="s">
        <v>148</v>
      </c>
      <c r="G83" s="6" t="s">
        <v>33</v>
      </c>
      <c r="H83" s="6" t="s">
        <v>179</v>
      </c>
      <c r="I83" s="6" t="s">
        <v>149</v>
      </c>
      <c r="J83" s="6" t="s">
        <v>149</v>
      </c>
      <c r="K83" s="6" t="s">
        <v>149</v>
      </c>
      <c r="L83" s="6" t="s">
        <v>152</v>
      </c>
      <c r="M83" s="6" t="s">
        <v>149</v>
      </c>
      <c r="N83">
        <v>2</v>
      </c>
      <c r="O83" t="s">
        <v>153</v>
      </c>
      <c r="P83">
        <v>0</v>
      </c>
      <c r="Q83" t="s">
        <v>154</v>
      </c>
      <c r="R83" s="6" t="s">
        <v>4</v>
      </c>
      <c r="S83" s="7"/>
      <c r="T83" s="6"/>
      <c r="U83" s="7"/>
      <c r="V83" s="6"/>
      <c r="W83" s="7"/>
      <c r="X83" s="6"/>
      <c r="AC83" s="7">
        <v>32061</v>
      </c>
      <c r="AD83" s="6" t="s">
        <v>366</v>
      </c>
      <c r="AE83" s="6" t="s">
        <v>152</v>
      </c>
      <c r="AF83" s="6" t="s">
        <v>149</v>
      </c>
      <c r="AG83" s="7"/>
      <c r="AI83" s="6"/>
      <c r="AJ83" s="6"/>
      <c r="AK83" s="7">
        <v>32103</v>
      </c>
      <c r="AL83" s="7">
        <v>32154</v>
      </c>
      <c r="AM83">
        <v>74</v>
      </c>
      <c r="AN83">
        <v>2</v>
      </c>
      <c r="AZ83" s="7"/>
      <c r="BA83" s="7"/>
      <c r="BB83" s="6"/>
      <c r="BC83" s="6"/>
      <c r="BD83" s="6"/>
      <c r="BE83" s="7"/>
      <c r="BF83" s="7"/>
      <c r="BG83" s="6"/>
      <c r="BH83" s="6"/>
      <c r="BO83" s="6" t="s">
        <v>190</v>
      </c>
      <c r="BP83" s="6" t="s">
        <v>152</v>
      </c>
      <c r="BQ83" s="6"/>
      <c r="BR83" s="6" t="s">
        <v>170</v>
      </c>
      <c r="CQ83" s="6"/>
      <c r="CR83" s="6"/>
      <c r="CS83" s="7">
        <v>33614</v>
      </c>
      <c r="CT83" s="6" t="s">
        <v>39</v>
      </c>
      <c r="CU83" s="7"/>
      <c r="CV83" s="6"/>
      <c r="CW83" s="6" t="s">
        <v>152</v>
      </c>
      <c r="CX83" s="7"/>
      <c r="CY83" s="7"/>
      <c r="CZ83" s="6"/>
      <c r="DA83" t="s">
        <v>39</v>
      </c>
      <c r="DB83" t="str">
        <f>_xlfn.XLOOKUP(Append1[[#This Row],[Ground Truth]],Groung_Truth_Mapping[Final Status],Groung_Truth_Mapping[Mapped Ground Truth])</f>
        <v>Remission</v>
      </c>
    </row>
    <row r="84" spans="1:106" hidden="1" x14ac:dyDescent="0.25">
      <c r="A84" s="6" t="s">
        <v>367</v>
      </c>
      <c r="B84">
        <v>1934</v>
      </c>
      <c r="C84" s="6" t="s">
        <v>162</v>
      </c>
      <c r="D84">
        <v>59.4</v>
      </c>
      <c r="E84">
        <v>156</v>
      </c>
      <c r="F84" s="6" t="s">
        <v>33</v>
      </c>
      <c r="G84" s="6" t="s">
        <v>33</v>
      </c>
      <c r="H84" s="6" t="s">
        <v>149</v>
      </c>
      <c r="I84" s="6" t="s">
        <v>149</v>
      </c>
      <c r="J84" s="6" t="s">
        <v>149</v>
      </c>
      <c r="K84" s="6" t="s">
        <v>149</v>
      </c>
      <c r="L84" s="6" t="s">
        <v>149</v>
      </c>
      <c r="M84" s="6" t="s">
        <v>152</v>
      </c>
      <c r="N84">
        <v>3</v>
      </c>
      <c r="O84" t="s">
        <v>153</v>
      </c>
      <c r="P84">
        <v>0</v>
      </c>
      <c r="Q84" t="s">
        <v>154</v>
      </c>
      <c r="R84" s="6" t="s">
        <v>5</v>
      </c>
      <c r="S84" s="7">
        <v>32736</v>
      </c>
      <c r="T84" s="6" t="s">
        <v>5</v>
      </c>
      <c r="U84" s="7"/>
      <c r="V84" s="6"/>
      <c r="W84" s="7"/>
      <c r="X84" s="6"/>
      <c r="AC84" s="7"/>
      <c r="AD84" s="6"/>
      <c r="AE84" s="6"/>
      <c r="AF84" s="6"/>
      <c r="AG84" s="7"/>
      <c r="AI84" s="6"/>
      <c r="AJ84" s="6"/>
      <c r="AK84" s="7">
        <v>32389</v>
      </c>
      <c r="AL84" s="7">
        <v>32426</v>
      </c>
      <c r="AM84">
        <v>70.400000000000006</v>
      </c>
      <c r="AN84">
        <v>2.2000000000000002</v>
      </c>
      <c r="AZ84" s="7">
        <v>32391</v>
      </c>
      <c r="BA84" s="7">
        <v>32433</v>
      </c>
      <c r="BB84" s="6" t="s">
        <v>165</v>
      </c>
      <c r="BC84" s="6" t="s">
        <v>177</v>
      </c>
      <c r="BD84" s="6"/>
      <c r="BE84" s="7"/>
      <c r="BF84" s="7"/>
      <c r="BG84" s="6"/>
      <c r="BH84" s="6"/>
      <c r="BO84" s="6" t="s">
        <v>190</v>
      </c>
      <c r="BP84" s="6"/>
      <c r="BQ84" s="6"/>
      <c r="BR84" s="6" t="s">
        <v>159</v>
      </c>
      <c r="CQ84" s="6"/>
      <c r="CR84" s="6"/>
      <c r="CS84" s="7">
        <v>32788</v>
      </c>
      <c r="CT84" s="6" t="s">
        <v>39</v>
      </c>
      <c r="CU84" s="7">
        <v>32820</v>
      </c>
      <c r="CV84" s="6" t="s">
        <v>33</v>
      </c>
      <c r="CW84" s="6"/>
      <c r="CX84" s="7"/>
      <c r="CY84" s="7"/>
      <c r="CZ84" s="6"/>
      <c r="DA84" t="s">
        <v>39</v>
      </c>
      <c r="DB84" t="str">
        <f>_xlfn.XLOOKUP(Append1[[#This Row],[Ground Truth]],Groung_Truth_Mapping[Final Status],Groung_Truth_Mapping[Mapped Ground Truth])</f>
        <v>Remission</v>
      </c>
    </row>
    <row r="85" spans="1:106" hidden="1" x14ac:dyDescent="0.25">
      <c r="A85" s="6" t="s">
        <v>368</v>
      </c>
      <c r="B85">
        <v>1916</v>
      </c>
      <c r="C85" s="6" t="s">
        <v>162</v>
      </c>
      <c r="D85">
        <v>67.099999999999994</v>
      </c>
      <c r="E85">
        <v>180</v>
      </c>
      <c r="F85" s="6" t="s">
        <v>148</v>
      </c>
      <c r="G85" s="6" t="s">
        <v>33</v>
      </c>
      <c r="H85" s="6" t="s">
        <v>149</v>
      </c>
      <c r="I85" s="6" t="s">
        <v>149</v>
      </c>
      <c r="J85" s="6" t="s">
        <v>149</v>
      </c>
      <c r="K85" s="6" t="s">
        <v>149</v>
      </c>
      <c r="L85" s="6" t="s">
        <v>180</v>
      </c>
      <c r="M85" s="6" t="s">
        <v>152</v>
      </c>
      <c r="N85">
        <v>4</v>
      </c>
      <c r="O85" t="s">
        <v>153</v>
      </c>
      <c r="P85">
        <v>0</v>
      </c>
      <c r="Q85" t="s">
        <v>154</v>
      </c>
      <c r="R85" s="6" t="s">
        <v>7</v>
      </c>
      <c r="S85" s="7">
        <v>32291</v>
      </c>
      <c r="T85" s="6" t="s">
        <v>369</v>
      </c>
      <c r="U85" s="7"/>
      <c r="V85" s="6"/>
      <c r="W85" s="7"/>
      <c r="X85" s="6"/>
      <c r="AC85" s="7">
        <v>32368</v>
      </c>
      <c r="AD85" s="6" t="s">
        <v>370</v>
      </c>
      <c r="AE85" s="6" t="s">
        <v>152</v>
      </c>
      <c r="AF85" s="6" t="s">
        <v>152</v>
      </c>
      <c r="AG85" s="7"/>
      <c r="AI85" s="6"/>
      <c r="AJ85" s="6"/>
      <c r="AK85" s="7">
        <v>32411</v>
      </c>
      <c r="AL85" s="7">
        <v>32460</v>
      </c>
      <c r="AM85">
        <v>66</v>
      </c>
      <c r="AN85">
        <v>2</v>
      </c>
      <c r="AZ85" s="7">
        <v>32300</v>
      </c>
      <c r="BA85" s="7">
        <v>32340</v>
      </c>
      <c r="BB85" s="6" t="s">
        <v>165</v>
      </c>
      <c r="BC85" s="6" t="s">
        <v>177</v>
      </c>
      <c r="BD85" s="6"/>
      <c r="BE85" s="7">
        <v>32412</v>
      </c>
      <c r="BF85" s="7">
        <v>32454</v>
      </c>
      <c r="BG85" s="6" t="s">
        <v>165</v>
      </c>
      <c r="BH85" s="6" t="s">
        <v>177</v>
      </c>
      <c r="BO85" s="6"/>
      <c r="BP85" s="6"/>
      <c r="BQ85" s="6"/>
      <c r="BR85" s="6"/>
      <c r="BS85">
        <v>1</v>
      </c>
      <c r="BT85">
        <v>6</v>
      </c>
      <c r="BU85">
        <v>2</v>
      </c>
      <c r="BV85">
        <v>9</v>
      </c>
      <c r="BW85">
        <v>2</v>
      </c>
      <c r="BX85">
        <v>2</v>
      </c>
      <c r="CQ85" s="6"/>
      <c r="CR85" s="6" t="s">
        <v>149</v>
      </c>
      <c r="CS85" s="7"/>
      <c r="CT85" s="6"/>
      <c r="CU85" s="7">
        <v>32618</v>
      </c>
      <c r="CV85" s="6" t="s">
        <v>37</v>
      </c>
      <c r="CW85" s="6" t="s">
        <v>152</v>
      </c>
      <c r="CX85" s="7"/>
      <c r="CY85" s="7">
        <v>32587</v>
      </c>
      <c r="CZ85" s="6" t="s">
        <v>175</v>
      </c>
      <c r="DA85" t="s">
        <v>37</v>
      </c>
      <c r="DB85" t="str">
        <f>_xlfn.XLOOKUP(Append1[[#This Row],[Ground Truth]],Groung_Truth_Mapping[Final Status],Groung_Truth_Mapping[Mapped Ground Truth])</f>
        <v>Progression</v>
      </c>
    </row>
    <row r="86" spans="1:106" hidden="1" x14ac:dyDescent="0.25">
      <c r="A86" s="6" t="s">
        <v>371</v>
      </c>
      <c r="B86">
        <v>1929</v>
      </c>
      <c r="C86" s="6" t="s">
        <v>162</v>
      </c>
      <c r="D86">
        <v>66.3</v>
      </c>
      <c r="E86">
        <v>165</v>
      </c>
      <c r="F86" s="6" t="s">
        <v>148</v>
      </c>
      <c r="G86" s="6" t="s">
        <v>149</v>
      </c>
      <c r="H86" s="6" t="s">
        <v>149</v>
      </c>
      <c r="I86" s="6" t="s">
        <v>149</v>
      </c>
      <c r="J86" s="6" t="s">
        <v>149</v>
      </c>
      <c r="K86" s="6" t="s">
        <v>167</v>
      </c>
      <c r="L86" s="6" t="s">
        <v>152</v>
      </c>
      <c r="M86" s="6" t="s">
        <v>149</v>
      </c>
      <c r="N86">
        <v>3</v>
      </c>
      <c r="O86">
        <v>0</v>
      </c>
      <c r="P86">
        <v>0</v>
      </c>
      <c r="Q86">
        <v>3</v>
      </c>
      <c r="R86" s="6" t="s">
        <v>9</v>
      </c>
      <c r="S86" s="7">
        <v>32361</v>
      </c>
      <c r="T86" s="6" t="s">
        <v>237</v>
      </c>
      <c r="U86" s="7"/>
      <c r="V86" s="6"/>
      <c r="W86" s="7"/>
      <c r="X86" s="6"/>
      <c r="AC86" s="7"/>
      <c r="AD86" s="6"/>
      <c r="AE86" s="6"/>
      <c r="AF86" s="6"/>
      <c r="AG86" s="7"/>
      <c r="AI86" s="6"/>
      <c r="AJ86" s="6"/>
      <c r="AK86" s="7">
        <v>32417</v>
      </c>
      <c r="AL86" s="7">
        <v>32469</v>
      </c>
      <c r="AM86">
        <v>70</v>
      </c>
      <c r="AN86">
        <v>2</v>
      </c>
      <c r="AZ86" s="7"/>
      <c r="BA86" s="7"/>
      <c r="BB86" s="6"/>
      <c r="BC86" s="6"/>
      <c r="BD86" s="6"/>
      <c r="BE86" s="7"/>
      <c r="BF86" s="7"/>
      <c r="BG86" s="6"/>
      <c r="BH86" s="6"/>
      <c r="BO86" s="6" t="s">
        <v>158</v>
      </c>
      <c r="BP86" s="6"/>
      <c r="BQ86" s="6"/>
      <c r="BR86" s="6"/>
      <c r="CQ86" s="6"/>
      <c r="CR86" s="6"/>
      <c r="CS86" s="7">
        <v>34359</v>
      </c>
      <c r="CT86" s="6" t="s">
        <v>39</v>
      </c>
      <c r="CU86" s="7"/>
      <c r="CV86" s="6"/>
      <c r="CW86" s="6" t="s">
        <v>152</v>
      </c>
      <c r="CX86" s="7"/>
      <c r="CY86" s="7">
        <v>32691</v>
      </c>
      <c r="CZ86" s="6" t="s">
        <v>175</v>
      </c>
      <c r="DA86" t="s">
        <v>39</v>
      </c>
      <c r="DB86" t="str">
        <f>_xlfn.XLOOKUP(Append1[[#This Row],[Ground Truth]],Groung_Truth_Mapping[Final Status],Groung_Truth_Mapping[Mapped Ground Truth])</f>
        <v>Remission</v>
      </c>
    </row>
    <row r="87" spans="1:106" hidden="1" x14ac:dyDescent="0.25">
      <c r="A87" s="6" t="s">
        <v>372</v>
      </c>
      <c r="B87">
        <v>1919</v>
      </c>
      <c r="C87" s="6" t="s">
        <v>147</v>
      </c>
      <c r="D87">
        <v>66.3</v>
      </c>
      <c r="E87">
        <v>160</v>
      </c>
      <c r="F87" s="6" t="s">
        <v>148</v>
      </c>
      <c r="G87" s="6" t="s">
        <v>149</v>
      </c>
      <c r="H87" s="6" t="s">
        <v>149</v>
      </c>
      <c r="I87" s="6" t="s">
        <v>149</v>
      </c>
      <c r="J87" s="6" t="s">
        <v>149</v>
      </c>
      <c r="K87" s="6" t="s">
        <v>151</v>
      </c>
      <c r="L87" s="6" t="s">
        <v>180</v>
      </c>
      <c r="M87" s="6" t="s">
        <v>149</v>
      </c>
      <c r="N87">
        <v>3</v>
      </c>
      <c r="O87">
        <v>0</v>
      </c>
      <c r="P87">
        <v>0</v>
      </c>
      <c r="Q87">
        <v>3</v>
      </c>
      <c r="R87" s="6" t="s">
        <v>6</v>
      </c>
      <c r="S87" s="7">
        <v>32385</v>
      </c>
      <c r="T87" s="6" t="s">
        <v>373</v>
      </c>
      <c r="U87" s="7"/>
      <c r="V87" s="6"/>
      <c r="W87" s="7"/>
      <c r="X87" s="6"/>
      <c r="AC87" s="7"/>
      <c r="AD87" s="6"/>
      <c r="AE87" s="6"/>
      <c r="AF87" s="6"/>
      <c r="AG87" s="7"/>
      <c r="AI87" s="6"/>
      <c r="AJ87" s="6"/>
      <c r="AK87" s="7">
        <v>32420</v>
      </c>
      <c r="AL87" s="7">
        <v>32473</v>
      </c>
      <c r="AM87">
        <v>70.400000000000006</v>
      </c>
      <c r="AN87">
        <v>2.2000000000000002</v>
      </c>
      <c r="AZ87" s="7">
        <v>32420</v>
      </c>
      <c r="BA87" s="7">
        <v>32461</v>
      </c>
      <c r="BB87" s="6" t="s">
        <v>165</v>
      </c>
      <c r="BC87" s="6" t="s">
        <v>177</v>
      </c>
      <c r="BD87" s="6"/>
      <c r="BE87" s="7"/>
      <c r="BF87" s="7"/>
      <c r="BG87" s="6"/>
      <c r="BH87" s="6"/>
      <c r="BO87" s="6" t="s">
        <v>158</v>
      </c>
      <c r="BP87" s="6"/>
      <c r="BQ87" s="6"/>
      <c r="BR87" s="6"/>
      <c r="CQ87" s="6"/>
      <c r="CR87" s="6"/>
      <c r="CS87" s="7">
        <v>33777</v>
      </c>
      <c r="CT87" s="6" t="s">
        <v>39</v>
      </c>
      <c r="CU87" s="7"/>
      <c r="CV87" s="6"/>
      <c r="CW87" s="6" t="s">
        <v>152</v>
      </c>
      <c r="CX87" s="7"/>
      <c r="CY87" s="7">
        <v>32685</v>
      </c>
      <c r="CZ87" s="6" t="s">
        <v>175</v>
      </c>
      <c r="DA87" t="s">
        <v>39</v>
      </c>
      <c r="DB87" t="str">
        <f>_xlfn.XLOOKUP(Append1[[#This Row],[Ground Truth]],Groung_Truth_Mapping[Final Status],Groung_Truth_Mapping[Mapped Ground Truth])</f>
        <v>Remission</v>
      </c>
    </row>
    <row r="88" spans="1:106" x14ac:dyDescent="0.25">
      <c r="A88" s="8" t="s">
        <v>374</v>
      </c>
      <c r="B88">
        <v>1928</v>
      </c>
      <c r="C88" s="6" t="s">
        <v>162</v>
      </c>
      <c r="D88">
        <v>106.1</v>
      </c>
      <c r="E88">
        <v>174</v>
      </c>
      <c r="F88" s="6" t="s">
        <v>148</v>
      </c>
      <c r="G88" s="6" t="s">
        <v>149</v>
      </c>
      <c r="H88" s="6" t="s">
        <v>149</v>
      </c>
      <c r="I88" s="6" t="s">
        <v>149</v>
      </c>
      <c r="J88" s="6" t="s">
        <v>149</v>
      </c>
      <c r="K88" s="6" t="s">
        <v>167</v>
      </c>
      <c r="L88" s="6" t="s">
        <v>152</v>
      </c>
      <c r="M88" s="6" t="s">
        <v>149</v>
      </c>
      <c r="N88">
        <v>2</v>
      </c>
      <c r="O88">
        <v>1</v>
      </c>
      <c r="P88">
        <v>0</v>
      </c>
      <c r="Q88">
        <v>3</v>
      </c>
      <c r="R88" s="6" t="s">
        <v>4</v>
      </c>
      <c r="S88" s="7">
        <v>32139</v>
      </c>
      <c r="T88" s="6" t="s">
        <v>375</v>
      </c>
      <c r="U88" s="7"/>
      <c r="V88" s="6"/>
      <c r="W88" s="7"/>
      <c r="X88" s="6"/>
      <c r="AC88" s="7"/>
      <c r="AD88" s="6"/>
      <c r="AE88" s="6"/>
      <c r="AF88" s="6"/>
      <c r="AG88" s="7"/>
      <c r="AI88" s="6"/>
      <c r="AJ88" s="6"/>
      <c r="AK88" s="7">
        <v>32160</v>
      </c>
      <c r="AL88" s="7">
        <v>32208</v>
      </c>
      <c r="AM88">
        <v>70</v>
      </c>
      <c r="AN88">
        <v>2</v>
      </c>
      <c r="AO88" t="s">
        <v>376</v>
      </c>
      <c r="AZ88" s="7">
        <v>32159</v>
      </c>
      <c r="BA88" s="7">
        <v>32194</v>
      </c>
      <c r="BB88" s="6" t="s">
        <v>165</v>
      </c>
      <c r="BC88" s="6" t="s">
        <v>177</v>
      </c>
      <c r="BD88" s="6"/>
      <c r="BE88" s="7"/>
      <c r="BF88" s="7"/>
      <c r="BG88" s="6"/>
      <c r="BH88" s="6"/>
      <c r="BO88" s="6" t="s">
        <v>158</v>
      </c>
      <c r="BP88" s="6"/>
      <c r="BQ88" s="6"/>
      <c r="BR88" s="6"/>
      <c r="CQ88" s="6"/>
      <c r="CR88" s="6"/>
      <c r="CS88" s="7">
        <v>32302</v>
      </c>
      <c r="CT88" s="6" t="s">
        <v>39</v>
      </c>
      <c r="CU88" s="7">
        <v>33007</v>
      </c>
      <c r="CV88" s="6" t="s">
        <v>33</v>
      </c>
      <c r="CW88" s="6"/>
      <c r="CX88" s="7"/>
      <c r="CY88" s="7"/>
      <c r="CZ88" s="6"/>
      <c r="DA88" t="s">
        <v>39</v>
      </c>
      <c r="DB88" t="str">
        <f>_xlfn.XLOOKUP(Append1[[#This Row],[Ground Truth]],Groung_Truth_Mapping[Final Status],Groung_Truth_Mapping[Mapped Ground Truth])</f>
        <v>Remission</v>
      </c>
    </row>
    <row r="89" spans="1:106" hidden="1" x14ac:dyDescent="0.25">
      <c r="A89" s="6" t="s">
        <v>377</v>
      </c>
      <c r="B89">
        <v>1929</v>
      </c>
      <c r="C89" s="6" t="s">
        <v>162</v>
      </c>
      <c r="D89">
        <v>78.2</v>
      </c>
      <c r="E89">
        <v>171</v>
      </c>
      <c r="F89" s="6" t="s">
        <v>148</v>
      </c>
      <c r="G89" s="6" t="s">
        <v>149</v>
      </c>
      <c r="H89" s="6" t="s">
        <v>149</v>
      </c>
      <c r="I89" s="6" t="s">
        <v>149</v>
      </c>
      <c r="J89" s="6" t="s">
        <v>149</v>
      </c>
      <c r="K89" s="6" t="s">
        <v>149</v>
      </c>
      <c r="L89" s="6" t="s">
        <v>152</v>
      </c>
      <c r="M89" s="6" t="s">
        <v>149</v>
      </c>
      <c r="N89">
        <v>1</v>
      </c>
      <c r="O89">
        <v>0</v>
      </c>
      <c r="P89">
        <v>0</v>
      </c>
      <c r="Q89">
        <v>1</v>
      </c>
      <c r="R89" s="6" t="s">
        <v>10</v>
      </c>
      <c r="S89" s="7">
        <v>32364</v>
      </c>
      <c r="T89" s="6" t="s">
        <v>10</v>
      </c>
      <c r="U89" s="7"/>
      <c r="V89" s="6"/>
      <c r="W89" s="7"/>
      <c r="X89" s="6"/>
      <c r="AC89" s="7"/>
      <c r="AD89" s="6"/>
      <c r="AE89" s="6"/>
      <c r="AF89" s="6"/>
      <c r="AG89" s="7"/>
      <c r="AI89" s="6"/>
      <c r="AJ89" s="6"/>
      <c r="AK89" s="7">
        <v>32425</v>
      </c>
      <c r="AL89" s="7">
        <v>32477</v>
      </c>
      <c r="AM89">
        <v>70</v>
      </c>
      <c r="AN89">
        <v>2</v>
      </c>
      <c r="AZ89" s="7">
        <v>32425</v>
      </c>
      <c r="BA89" s="7">
        <v>32477</v>
      </c>
      <c r="BB89" s="6" t="s">
        <v>165</v>
      </c>
      <c r="BC89" s="6"/>
      <c r="BD89" s="6"/>
      <c r="BE89" s="7"/>
      <c r="BF89" s="7"/>
      <c r="BG89" s="6"/>
      <c r="BH89" s="6"/>
      <c r="BO89" s="6"/>
      <c r="BP89" s="6"/>
      <c r="BQ89" s="6"/>
      <c r="BR89" s="6"/>
      <c r="CQ89" s="6"/>
      <c r="CR89" s="6"/>
      <c r="CS89" s="7">
        <v>33798</v>
      </c>
      <c r="CT89" s="6" t="s">
        <v>39</v>
      </c>
      <c r="CU89" s="7"/>
      <c r="CV89" s="6"/>
      <c r="CW89" s="6"/>
      <c r="CX89" s="7"/>
      <c r="CY89" s="7"/>
      <c r="CZ89" s="6"/>
      <c r="DA89" t="s">
        <v>39</v>
      </c>
      <c r="DB89" t="str">
        <f>_xlfn.XLOOKUP(Append1[[#This Row],[Ground Truth]],Groung_Truth_Mapping[Final Status],Groung_Truth_Mapping[Mapped Ground Truth])</f>
        <v>Remission</v>
      </c>
    </row>
    <row r="90" spans="1:106" hidden="1" x14ac:dyDescent="0.25">
      <c r="A90" s="6" t="s">
        <v>378</v>
      </c>
      <c r="B90">
        <v>1945</v>
      </c>
      <c r="C90" s="6" t="s">
        <v>162</v>
      </c>
      <c r="D90">
        <v>99.3</v>
      </c>
      <c r="E90">
        <v>178</v>
      </c>
      <c r="F90" s="6" t="s">
        <v>148</v>
      </c>
      <c r="G90" s="6" t="s">
        <v>149</v>
      </c>
      <c r="H90" s="6" t="s">
        <v>149</v>
      </c>
      <c r="I90" s="6" t="s">
        <v>149</v>
      </c>
      <c r="J90" s="6" t="s">
        <v>149</v>
      </c>
      <c r="K90" s="6" t="s">
        <v>167</v>
      </c>
      <c r="L90" s="6" t="s">
        <v>149</v>
      </c>
      <c r="M90" s="6" t="s">
        <v>152</v>
      </c>
      <c r="N90">
        <v>2</v>
      </c>
      <c r="O90" t="s">
        <v>181</v>
      </c>
      <c r="P90">
        <v>0</v>
      </c>
      <c r="Q90" t="s">
        <v>154</v>
      </c>
      <c r="R90" s="6" t="s">
        <v>5</v>
      </c>
      <c r="S90" s="7">
        <v>32414</v>
      </c>
      <c r="T90" s="6" t="s">
        <v>188</v>
      </c>
      <c r="U90" s="7">
        <v>32424</v>
      </c>
      <c r="V90" s="6" t="s">
        <v>5</v>
      </c>
      <c r="W90" s="7"/>
      <c r="X90" s="6"/>
      <c r="AC90" s="7"/>
      <c r="AD90" s="6"/>
      <c r="AE90" s="6"/>
      <c r="AF90" s="6"/>
      <c r="AG90" s="7"/>
      <c r="AI90" s="6"/>
      <c r="AJ90" s="6"/>
      <c r="AK90" s="7">
        <v>32433</v>
      </c>
      <c r="AL90" s="7">
        <v>32482</v>
      </c>
      <c r="AM90">
        <v>70.400000000000006</v>
      </c>
      <c r="AN90">
        <v>2.2000000000000002</v>
      </c>
      <c r="AZ90" s="7">
        <v>32433</v>
      </c>
      <c r="BA90" s="7">
        <v>32110</v>
      </c>
      <c r="BB90" s="6" t="s">
        <v>165</v>
      </c>
      <c r="BC90" s="6" t="s">
        <v>177</v>
      </c>
      <c r="BD90" s="6"/>
      <c r="BE90" s="7"/>
      <c r="BF90" s="7"/>
      <c r="BG90" s="6"/>
      <c r="BH90" s="6"/>
      <c r="BO90" s="6" t="s">
        <v>190</v>
      </c>
      <c r="BP90" s="6"/>
      <c r="BQ90" s="6"/>
      <c r="BR90" s="6"/>
      <c r="CQ90" s="6"/>
      <c r="CR90" s="6"/>
      <c r="CS90" s="7">
        <v>33832</v>
      </c>
      <c r="CT90" s="6" t="s">
        <v>39</v>
      </c>
      <c r="CU90" s="7"/>
      <c r="CV90" s="6"/>
      <c r="CW90" s="6"/>
      <c r="CX90" s="7"/>
      <c r="CY90" s="7"/>
      <c r="CZ90" s="6"/>
      <c r="DA90" t="s">
        <v>39</v>
      </c>
      <c r="DB90" t="str">
        <f>_xlfn.XLOOKUP(Append1[[#This Row],[Ground Truth]],Groung_Truth_Mapping[Final Status],Groung_Truth_Mapping[Mapped Ground Truth])</f>
        <v>Remission</v>
      </c>
    </row>
    <row r="91" spans="1:106" x14ac:dyDescent="0.25">
      <c r="A91" s="8" t="s">
        <v>379</v>
      </c>
      <c r="B91">
        <v>1936</v>
      </c>
      <c r="C91" s="6" t="s">
        <v>162</v>
      </c>
      <c r="D91">
        <v>70.099999999999994</v>
      </c>
      <c r="E91">
        <v>179</v>
      </c>
      <c r="F91" s="6" t="s">
        <v>148</v>
      </c>
      <c r="G91" s="6" t="s">
        <v>33</v>
      </c>
      <c r="H91" s="6" t="s">
        <v>149</v>
      </c>
      <c r="I91" s="6" t="s">
        <v>149</v>
      </c>
      <c r="J91" s="6" t="s">
        <v>149</v>
      </c>
      <c r="K91" s="6" t="s">
        <v>167</v>
      </c>
      <c r="L91" s="6" t="s">
        <v>152</v>
      </c>
      <c r="M91" s="6" t="s">
        <v>149</v>
      </c>
      <c r="N91" t="s">
        <v>154</v>
      </c>
      <c r="O91">
        <v>0</v>
      </c>
      <c r="P91">
        <v>0</v>
      </c>
      <c r="Q91" t="s">
        <v>154</v>
      </c>
      <c r="R91" s="6" t="s">
        <v>4</v>
      </c>
      <c r="S91" s="7">
        <v>32239</v>
      </c>
      <c r="T91" s="6" t="s">
        <v>156</v>
      </c>
      <c r="U91" s="7"/>
      <c r="V91" s="6"/>
      <c r="W91" s="7"/>
      <c r="X91" s="6"/>
      <c r="AC91" s="7"/>
      <c r="AD91" s="6"/>
      <c r="AE91" s="6"/>
      <c r="AF91" s="6"/>
      <c r="AG91" s="7"/>
      <c r="AI91" s="6"/>
      <c r="AJ91" s="6"/>
      <c r="AK91" s="7">
        <v>32294</v>
      </c>
      <c r="AL91" s="7">
        <v>32343</v>
      </c>
      <c r="AM91">
        <v>70</v>
      </c>
      <c r="AN91">
        <v>2</v>
      </c>
      <c r="AZ91" s="7">
        <v>32294</v>
      </c>
      <c r="BA91" s="7">
        <v>32336</v>
      </c>
      <c r="BB91" s="6" t="s">
        <v>165</v>
      </c>
      <c r="BC91" s="6" t="s">
        <v>177</v>
      </c>
      <c r="BD91" s="6"/>
      <c r="BE91" s="7"/>
      <c r="BF91" s="7"/>
      <c r="BG91" s="6"/>
      <c r="BH91" s="6"/>
      <c r="BO91" s="6" t="s">
        <v>268</v>
      </c>
      <c r="BP91" s="6"/>
      <c r="BQ91" s="6"/>
      <c r="BR91" s="6"/>
      <c r="CQ91" s="6"/>
      <c r="CR91" s="6"/>
      <c r="CS91" s="7">
        <v>33770</v>
      </c>
      <c r="CT91" s="6" t="s">
        <v>39</v>
      </c>
      <c r="CU91" s="7"/>
      <c r="CV91" s="6"/>
      <c r="CW91" s="6"/>
      <c r="CX91" s="7"/>
      <c r="CY91" s="7"/>
      <c r="CZ91" s="6"/>
      <c r="DA91" t="s">
        <v>39</v>
      </c>
      <c r="DB91" t="str">
        <f>_xlfn.XLOOKUP(Append1[[#This Row],[Ground Truth]],Groung_Truth_Mapping[Final Status],Groung_Truth_Mapping[Mapped Ground Truth])</f>
        <v>Remission</v>
      </c>
    </row>
    <row r="92" spans="1:106" hidden="1" x14ac:dyDescent="0.25">
      <c r="A92" s="6" t="s">
        <v>380</v>
      </c>
      <c r="B92">
        <v>1926</v>
      </c>
      <c r="C92" s="6" t="s">
        <v>147</v>
      </c>
      <c r="D92">
        <v>68.599999999999994</v>
      </c>
      <c r="E92">
        <v>160</v>
      </c>
      <c r="F92" s="6" t="s">
        <v>148</v>
      </c>
      <c r="G92" s="6" t="s">
        <v>33</v>
      </c>
      <c r="H92" s="6" t="s">
        <v>149</v>
      </c>
      <c r="I92" s="6" t="s">
        <v>149</v>
      </c>
      <c r="J92" s="6" t="s">
        <v>149</v>
      </c>
      <c r="K92" s="6" t="s">
        <v>151</v>
      </c>
      <c r="L92" s="6" t="s">
        <v>152</v>
      </c>
      <c r="M92" s="6" t="s">
        <v>149</v>
      </c>
      <c r="N92">
        <v>3</v>
      </c>
      <c r="O92" t="s">
        <v>205</v>
      </c>
      <c r="P92">
        <v>0</v>
      </c>
      <c r="Q92" t="s">
        <v>154</v>
      </c>
      <c r="R92" s="6" t="s">
        <v>6</v>
      </c>
      <c r="S92" s="7">
        <v>32399</v>
      </c>
      <c r="T92" s="6" t="s">
        <v>164</v>
      </c>
      <c r="U92" s="7">
        <v>32431</v>
      </c>
      <c r="V92" s="6" t="s">
        <v>381</v>
      </c>
      <c r="W92" s="7"/>
      <c r="X92" s="6"/>
      <c r="AC92" s="7"/>
      <c r="AD92" s="6"/>
      <c r="AE92" s="6"/>
      <c r="AF92" s="6"/>
      <c r="AG92" s="7"/>
      <c r="AI92" s="6"/>
      <c r="AJ92" s="6"/>
      <c r="AK92" s="7">
        <v>32460</v>
      </c>
      <c r="AL92" s="7">
        <v>32510</v>
      </c>
      <c r="AM92">
        <v>70.400000000000006</v>
      </c>
      <c r="AN92">
        <v>2.2000000000000002</v>
      </c>
      <c r="AZ92" s="7">
        <v>32467</v>
      </c>
      <c r="BA92" s="7">
        <v>32497</v>
      </c>
      <c r="BB92" s="6" t="s">
        <v>165</v>
      </c>
      <c r="BC92" s="6"/>
      <c r="BD92" s="6"/>
      <c r="BE92" s="7"/>
      <c r="BF92" s="7"/>
      <c r="BG92" s="6"/>
      <c r="BH92" s="6"/>
      <c r="BO92" s="6"/>
      <c r="BP92" s="6"/>
      <c r="BQ92" s="6"/>
      <c r="BR92" s="6"/>
      <c r="CQ92" s="6"/>
      <c r="CR92" s="6"/>
      <c r="CS92" s="7">
        <v>33273</v>
      </c>
      <c r="CT92" s="6" t="s">
        <v>39</v>
      </c>
      <c r="CU92" s="7">
        <v>33321</v>
      </c>
      <c r="CV92" s="6" t="s">
        <v>40</v>
      </c>
      <c r="CW92" s="6" t="s">
        <v>152</v>
      </c>
      <c r="CX92" s="7"/>
      <c r="CY92" s="7"/>
      <c r="CZ92" s="6"/>
      <c r="DA92" t="s">
        <v>39</v>
      </c>
      <c r="DB92" t="str">
        <f>_xlfn.XLOOKUP(Append1[[#This Row],[Ground Truth]],Groung_Truth_Mapping[Final Status],Groung_Truth_Mapping[Mapped Ground Truth])</f>
        <v>Remission</v>
      </c>
    </row>
    <row r="93" spans="1:106" x14ac:dyDescent="0.25">
      <c r="A93" s="8" t="s">
        <v>382</v>
      </c>
      <c r="B93">
        <v>1929</v>
      </c>
      <c r="C93" s="6" t="s">
        <v>162</v>
      </c>
      <c r="D93">
        <v>157.9</v>
      </c>
      <c r="E93">
        <v>184</v>
      </c>
      <c r="F93" s="6" t="s">
        <v>148</v>
      </c>
      <c r="G93" s="6" t="s">
        <v>149</v>
      </c>
      <c r="H93" s="6" t="s">
        <v>149</v>
      </c>
      <c r="I93" s="6" t="s">
        <v>149</v>
      </c>
      <c r="J93" s="6" t="s">
        <v>149</v>
      </c>
      <c r="K93" s="6" t="s">
        <v>151</v>
      </c>
      <c r="L93" s="6" t="s">
        <v>152</v>
      </c>
      <c r="M93" s="6" t="s">
        <v>149</v>
      </c>
      <c r="N93">
        <v>2</v>
      </c>
      <c r="O93" t="s">
        <v>153</v>
      </c>
      <c r="P93">
        <v>0</v>
      </c>
      <c r="Q93" t="s">
        <v>154</v>
      </c>
      <c r="R93" s="6" t="s">
        <v>4</v>
      </c>
      <c r="S93" s="7">
        <v>32267</v>
      </c>
      <c r="T93" s="6" t="s">
        <v>164</v>
      </c>
      <c r="U93" s="7">
        <v>32307</v>
      </c>
      <c r="V93" s="6" t="s">
        <v>182</v>
      </c>
      <c r="W93" s="7"/>
      <c r="X93" s="6"/>
      <c r="AC93" s="7"/>
      <c r="AD93" s="6"/>
      <c r="AE93" s="6"/>
      <c r="AF93" s="6"/>
      <c r="AG93" s="7"/>
      <c r="AI93" s="6"/>
      <c r="AJ93" s="6"/>
      <c r="AK93" s="7">
        <v>32320</v>
      </c>
      <c r="AL93" s="7">
        <v>32370</v>
      </c>
      <c r="AM93">
        <v>70</v>
      </c>
      <c r="AN93">
        <v>2</v>
      </c>
      <c r="AZ93" s="7">
        <v>32329</v>
      </c>
      <c r="BA93" s="7">
        <v>32357</v>
      </c>
      <c r="BB93" s="6" t="s">
        <v>165</v>
      </c>
      <c r="BC93" s="6" t="s">
        <v>177</v>
      </c>
      <c r="BD93" s="6"/>
      <c r="BE93" s="7"/>
      <c r="BF93" s="7"/>
      <c r="BG93" s="6"/>
      <c r="BH93" s="6"/>
      <c r="BO93" s="6"/>
      <c r="BP93" s="6"/>
      <c r="BQ93" s="6"/>
      <c r="BR93" s="6"/>
      <c r="CQ93" s="6"/>
      <c r="CR93" s="6"/>
      <c r="CS93" s="7">
        <v>33923</v>
      </c>
      <c r="CT93" s="6" t="s">
        <v>39</v>
      </c>
      <c r="CU93" s="7"/>
      <c r="CV93" s="6"/>
      <c r="CW93" s="6" t="s">
        <v>152</v>
      </c>
      <c r="CX93" s="7"/>
      <c r="CY93" s="7"/>
      <c r="CZ93" s="6"/>
      <c r="DA93" t="s">
        <v>39</v>
      </c>
      <c r="DB93" t="str">
        <f>_xlfn.XLOOKUP(Append1[[#This Row],[Ground Truth]],Groung_Truth_Mapping[Final Status],Groung_Truth_Mapping[Mapped Ground Truth])</f>
        <v>Remission</v>
      </c>
    </row>
    <row r="94" spans="1:106" hidden="1" x14ac:dyDescent="0.25">
      <c r="A94" s="6" t="s">
        <v>383</v>
      </c>
      <c r="B94">
        <v>1918</v>
      </c>
      <c r="C94" s="6" t="s">
        <v>147</v>
      </c>
      <c r="D94">
        <v>67.099999999999994</v>
      </c>
      <c r="E94">
        <v>135</v>
      </c>
      <c r="F94" s="6" t="s">
        <v>148</v>
      </c>
      <c r="G94" s="6" t="s">
        <v>33</v>
      </c>
      <c r="H94" s="6" t="s">
        <v>149</v>
      </c>
      <c r="I94" s="6" t="s">
        <v>152</v>
      </c>
      <c r="J94" s="6" t="s">
        <v>195</v>
      </c>
      <c r="K94" s="6" t="s">
        <v>167</v>
      </c>
      <c r="L94" s="6" t="s">
        <v>180</v>
      </c>
      <c r="M94" s="6" t="s">
        <v>149</v>
      </c>
      <c r="N94" t="s">
        <v>235</v>
      </c>
      <c r="O94" t="s">
        <v>205</v>
      </c>
      <c r="P94">
        <v>0</v>
      </c>
      <c r="Q94" t="s">
        <v>154</v>
      </c>
      <c r="R94" s="6" t="s">
        <v>5</v>
      </c>
      <c r="S94" s="7">
        <v>32452</v>
      </c>
      <c r="T94" s="6" t="s">
        <v>188</v>
      </c>
      <c r="U94" s="7"/>
      <c r="V94" s="6"/>
      <c r="W94" s="7"/>
      <c r="X94" s="6"/>
      <c r="AC94" s="7"/>
      <c r="AD94" s="6"/>
      <c r="AE94" s="6"/>
      <c r="AF94" s="6"/>
      <c r="AG94" s="7"/>
      <c r="AI94" s="6"/>
      <c r="AJ94" s="6"/>
      <c r="AK94" s="7">
        <v>32487</v>
      </c>
      <c r="AL94" s="7">
        <v>32525</v>
      </c>
      <c r="AM94">
        <v>60</v>
      </c>
      <c r="AN94">
        <v>2</v>
      </c>
      <c r="AZ94" s="7">
        <v>32489</v>
      </c>
      <c r="BA94" s="7">
        <v>32516</v>
      </c>
      <c r="BB94" s="6" t="s">
        <v>165</v>
      </c>
      <c r="BC94" s="6" t="s">
        <v>177</v>
      </c>
      <c r="BD94" s="6"/>
      <c r="BE94" s="7"/>
      <c r="BF94" s="7"/>
      <c r="BG94" s="6"/>
      <c r="BH94" s="6"/>
      <c r="BO94" s="6"/>
      <c r="BP94" s="6"/>
      <c r="BQ94" s="6"/>
      <c r="BR94" s="6"/>
      <c r="CQ94" s="6"/>
      <c r="CR94" s="6"/>
      <c r="CS94" s="7"/>
      <c r="CT94" s="6"/>
      <c r="CU94" s="7">
        <v>32900</v>
      </c>
      <c r="CV94" s="6" t="s">
        <v>37</v>
      </c>
      <c r="CW94" s="6"/>
      <c r="CX94" s="7"/>
      <c r="CY94" s="7">
        <v>32839</v>
      </c>
      <c r="CZ94" s="6" t="s">
        <v>171</v>
      </c>
      <c r="DA94" t="s">
        <v>37</v>
      </c>
      <c r="DB94" t="str">
        <f>_xlfn.XLOOKUP(Append1[[#This Row],[Ground Truth]],Groung_Truth_Mapping[Final Status],Groung_Truth_Mapping[Mapped Ground Truth])</f>
        <v>Progression</v>
      </c>
    </row>
    <row r="95" spans="1:106" hidden="1" x14ac:dyDescent="0.25">
      <c r="A95" s="6" t="s">
        <v>384</v>
      </c>
      <c r="B95">
        <v>1931</v>
      </c>
      <c r="C95" s="6" t="s">
        <v>162</v>
      </c>
      <c r="D95">
        <v>123.6</v>
      </c>
      <c r="E95">
        <v>180</v>
      </c>
      <c r="F95" s="6" t="s">
        <v>148</v>
      </c>
      <c r="G95" s="6" t="s">
        <v>149</v>
      </c>
      <c r="H95" s="6" t="s">
        <v>149</v>
      </c>
      <c r="I95" s="6"/>
      <c r="J95" s="6" t="s">
        <v>149</v>
      </c>
      <c r="K95" s="6" t="s">
        <v>167</v>
      </c>
      <c r="L95" s="6" t="s">
        <v>180</v>
      </c>
      <c r="M95" s="6" t="s">
        <v>149</v>
      </c>
      <c r="N95" t="s">
        <v>154</v>
      </c>
      <c r="O95">
        <v>3</v>
      </c>
      <c r="P95">
        <v>0</v>
      </c>
      <c r="Q95" t="s">
        <v>235</v>
      </c>
      <c r="R95" s="6" t="s">
        <v>5</v>
      </c>
      <c r="S95" s="7">
        <v>32396</v>
      </c>
      <c r="T95" s="6" t="s">
        <v>385</v>
      </c>
      <c r="U95" s="7"/>
      <c r="V95" s="6"/>
      <c r="W95" s="7"/>
      <c r="X95" s="6"/>
      <c r="AC95" s="7"/>
      <c r="AD95" s="6"/>
      <c r="AE95" s="6"/>
      <c r="AF95" s="6"/>
      <c r="AG95" s="7"/>
      <c r="AI95" s="6"/>
      <c r="AJ95" s="6"/>
      <c r="AK95" s="7">
        <v>32487</v>
      </c>
      <c r="AL95" s="7">
        <v>32536</v>
      </c>
      <c r="AM95">
        <v>70</v>
      </c>
      <c r="AN95">
        <v>2</v>
      </c>
      <c r="AZ95" s="7">
        <v>32414</v>
      </c>
      <c r="BA95" s="7">
        <v>32453</v>
      </c>
      <c r="BB95" s="6" t="s">
        <v>165</v>
      </c>
      <c r="BC95" s="6" t="s">
        <v>302</v>
      </c>
      <c r="BD95" s="6" t="s">
        <v>177</v>
      </c>
      <c r="BE95" s="7">
        <v>32490</v>
      </c>
      <c r="BF95" s="7">
        <v>32511</v>
      </c>
      <c r="BG95" s="6" t="s">
        <v>165</v>
      </c>
      <c r="BH95" s="6"/>
      <c r="BO95" s="6"/>
      <c r="BP95" s="6"/>
      <c r="BQ95" s="6"/>
      <c r="BR95" s="6"/>
      <c r="CQ95" s="6"/>
      <c r="CR95" s="6"/>
      <c r="CS95" s="7">
        <v>33882</v>
      </c>
      <c r="CT95" s="6" t="s">
        <v>39</v>
      </c>
      <c r="CU95" s="7"/>
      <c r="CV95" s="6"/>
      <c r="CW95" s="6" t="s">
        <v>152</v>
      </c>
      <c r="CX95" s="7"/>
      <c r="CY95" s="7"/>
      <c r="CZ95" s="6"/>
      <c r="DA95" t="s">
        <v>39</v>
      </c>
      <c r="DB95" t="str">
        <f>_xlfn.XLOOKUP(Append1[[#This Row],[Ground Truth]],Groung_Truth_Mapping[Final Status],Groung_Truth_Mapping[Mapped Ground Truth])</f>
        <v>Remission</v>
      </c>
    </row>
    <row r="96" spans="1:106" hidden="1" x14ac:dyDescent="0.25">
      <c r="A96" s="6" t="s">
        <v>386</v>
      </c>
      <c r="B96">
        <v>1968</v>
      </c>
      <c r="C96" s="6" t="s">
        <v>147</v>
      </c>
      <c r="D96">
        <v>110.3</v>
      </c>
      <c r="E96">
        <v>162</v>
      </c>
      <c r="F96" s="6" t="s">
        <v>148</v>
      </c>
      <c r="G96" s="6" t="s">
        <v>149</v>
      </c>
      <c r="H96" s="6" t="s">
        <v>149</v>
      </c>
      <c r="I96" s="6" t="s">
        <v>149</v>
      </c>
      <c r="J96" s="6" t="s">
        <v>149</v>
      </c>
      <c r="K96" s="6" t="s">
        <v>151</v>
      </c>
      <c r="L96" s="6" t="s">
        <v>149</v>
      </c>
      <c r="M96" s="6" t="s">
        <v>149</v>
      </c>
      <c r="N96">
        <v>2</v>
      </c>
      <c r="O96" t="s">
        <v>153</v>
      </c>
      <c r="P96">
        <v>0</v>
      </c>
      <c r="Q96">
        <v>3</v>
      </c>
      <c r="R96" s="6" t="s">
        <v>17</v>
      </c>
      <c r="S96" s="7">
        <v>32482</v>
      </c>
      <c r="T96" s="6" t="s">
        <v>188</v>
      </c>
      <c r="U96" s="7">
        <v>32484</v>
      </c>
      <c r="V96" s="6" t="s">
        <v>17</v>
      </c>
      <c r="W96" s="7"/>
      <c r="X96" s="6"/>
      <c r="AC96" s="7"/>
      <c r="AD96" s="6"/>
      <c r="AE96" s="6"/>
      <c r="AF96" s="6"/>
      <c r="AG96" s="7"/>
      <c r="AI96" s="6"/>
      <c r="AJ96" s="6"/>
      <c r="AK96" s="7">
        <v>32514</v>
      </c>
      <c r="AL96" s="7">
        <v>32564</v>
      </c>
      <c r="AM96">
        <v>70</v>
      </c>
      <c r="AN96">
        <v>2</v>
      </c>
      <c r="AZ96" s="7">
        <v>32514</v>
      </c>
      <c r="BA96" s="7">
        <v>32556</v>
      </c>
      <c r="BB96" s="6" t="s">
        <v>165</v>
      </c>
      <c r="BC96" s="6"/>
      <c r="BD96" s="6"/>
      <c r="BE96" s="7"/>
      <c r="BF96" s="7"/>
      <c r="BG96" s="6"/>
      <c r="BH96" s="6"/>
      <c r="BO96" s="6" t="s">
        <v>318</v>
      </c>
      <c r="BP96" s="6"/>
      <c r="BQ96" s="6"/>
      <c r="BR96" s="6"/>
      <c r="CQ96" s="6"/>
      <c r="CR96" s="6"/>
      <c r="CS96" s="7">
        <v>33763</v>
      </c>
      <c r="CT96" s="6" t="s">
        <v>39</v>
      </c>
      <c r="CU96" s="7"/>
      <c r="CV96" s="6"/>
      <c r="CW96" s="6"/>
      <c r="CX96" s="7"/>
      <c r="CY96" s="7"/>
      <c r="CZ96" s="6"/>
      <c r="DA96" t="s">
        <v>39</v>
      </c>
      <c r="DB96" t="str">
        <f>_xlfn.XLOOKUP(Append1[[#This Row],[Ground Truth]],Groung_Truth_Mapping[Final Status],Groung_Truth_Mapping[Mapped Ground Truth])</f>
        <v>Remission</v>
      </c>
    </row>
    <row r="97" spans="1:106" hidden="1" x14ac:dyDescent="0.25">
      <c r="A97" s="6" t="s">
        <v>387</v>
      </c>
      <c r="B97">
        <v>1927</v>
      </c>
      <c r="C97" s="6" t="s">
        <v>162</v>
      </c>
      <c r="D97">
        <v>68.3</v>
      </c>
      <c r="E97">
        <v>173</v>
      </c>
      <c r="F97" s="6" t="s">
        <v>148</v>
      </c>
      <c r="G97" s="6" t="s">
        <v>149</v>
      </c>
      <c r="H97" s="6" t="s">
        <v>149</v>
      </c>
      <c r="I97" s="6" t="s">
        <v>149</v>
      </c>
      <c r="J97" s="6" t="s">
        <v>149</v>
      </c>
      <c r="K97" s="6" t="s">
        <v>167</v>
      </c>
      <c r="L97" s="6" t="s">
        <v>180</v>
      </c>
      <c r="M97" s="6" t="s">
        <v>149</v>
      </c>
      <c r="N97">
        <v>2</v>
      </c>
      <c r="O97">
        <v>0</v>
      </c>
      <c r="P97">
        <v>0</v>
      </c>
      <c r="Q97">
        <v>2</v>
      </c>
      <c r="R97" s="6" t="s">
        <v>6</v>
      </c>
      <c r="S97" s="7">
        <v>30998</v>
      </c>
      <c r="T97" s="6" t="s">
        <v>388</v>
      </c>
      <c r="U97" s="7"/>
      <c r="V97" s="6"/>
      <c r="W97" s="7"/>
      <c r="X97" s="6"/>
      <c r="AC97" s="7"/>
      <c r="AD97" s="6"/>
      <c r="AE97" s="6"/>
      <c r="AF97" s="6"/>
      <c r="AG97" s="7"/>
      <c r="AI97" s="6"/>
      <c r="AJ97" s="6"/>
      <c r="AK97" s="7">
        <v>31031</v>
      </c>
      <c r="AL97" s="7">
        <v>31079</v>
      </c>
      <c r="AM97">
        <v>70</v>
      </c>
      <c r="AN97">
        <v>2</v>
      </c>
      <c r="AZ97" s="7"/>
      <c r="BA97" s="7"/>
      <c r="BB97" s="6"/>
      <c r="BC97" s="6"/>
      <c r="BD97" s="6"/>
      <c r="BE97" s="7"/>
      <c r="BF97" s="7"/>
      <c r="BG97" s="6"/>
      <c r="BH97" s="6"/>
      <c r="BO97" s="6"/>
      <c r="BP97" s="6"/>
      <c r="BQ97" s="6"/>
      <c r="BR97" s="6"/>
      <c r="CQ97" s="6"/>
      <c r="CR97" s="6"/>
      <c r="CS97" s="7">
        <v>33889</v>
      </c>
      <c r="CT97" s="6" t="s">
        <v>39</v>
      </c>
      <c r="CU97" s="7"/>
      <c r="CV97" s="6"/>
      <c r="CW97" s="6"/>
      <c r="CX97" s="7"/>
      <c r="CY97" s="7"/>
      <c r="CZ97" s="6"/>
      <c r="DA97" t="s">
        <v>39</v>
      </c>
      <c r="DB97" t="str">
        <f>_xlfn.XLOOKUP(Append1[[#This Row],[Ground Truth]],Groung_Truth_Mapping[Final Status],Groung_Truth_Mapping[Mapped Ground Truth])</f>
        <v>Remission</v>
      </c>
    </row>
    <row r="98" spans="1:106" hidden="1" x14ac:dyDescent="0.25">
      <c r="A98" s="6" t="s">
        <v>389</v>
      </c>
      <c r="B98">
        <v>1924</v>
      </c>
      <c r="C98" s="6" t="s">
        <v>147</v>
      </c>
      <c r="D98">
        <v>64.2</v>
      </c>
      <c r="E98">
        <v>161</v>
      </c>
      <c r="F98" s="6" t="s">
        <v>148</v>
      </c>
      <c r="G98" s="6" t="s">
        <v>33</v>
      </c>
      <c r="H98" s="6" t="s">
        <v>149</v>
      </c>
      <c r="I98" s="6" t="s">
        <v>149</v>
      </c>
      <c r="J98" s="6" t="s">
        <v>149</v>
      </c>
      <c r="K98" s="6" t="s">
        <v>149</v>
      </c>
      <c r="L98" s="6" t="s">
        <v>152</v>
      </c>
      <c r="M98" s="6" t="s">
        <v>149</v>
      </c>
      <c r="N98">
        <v>3</v>
      </c>
      <c r="O98">
        <v>1</v>
      </c>
      <c r="P98">
        <v>0</v>
      </c>
      <c r="Q98">
        <v>3</v>
      </c>
      <c r="R98" s="6" t="s">
        <v>6</v>
      </c>
      <c r="S98" s="7">
        <v>31032</v>
      </c>
      <c r="T98" s="6" t="s">
        <v>188</v>
      </c>
      <c r="U98" s="7"/>
      <c r="V98" s="6"/>
      <c r="W98" s="7"/>
      <c r="X98" s="6"/>
      <c r="AC98" s="7"/>
      <c r="AD98" s="6"/>
      <c r="AE98" s="6"/>
      <c r="AF98" s="6"/>
      <c r="AG98" s="7"/>
      <c r="AI98" s="6"/>
      <c r="AJ98" s="6"/>
      <c r="AK98" s="7">
        <v>31055</v>
      </c>
      <c r="AL98" s="7">
        <v>31104</v>
      </c>
      <c r="AM98">
        <v>70</v>
      </c>
      <c r="AN98">
        <v>2</v>
      </c>
      <c r="AZ98" s="7">
        <v>31060</v>
      </c>
      <c r="BA98" s="7">
        <v>31079</v>
      </c>
      <c r="BB98" s="6" t="s">
        <v>165</v>
      </c>
      <c r="BC98" s="6"/>
      <c r="BD98" s="6"/>
      <c r="BE98" s="7"/>
      <c r="BF98" s="7"/>
      <c r="BG98" s="6"/>
      <c r="BH98" s="6"/>
      <c r="BO98" s="6"/>
      <c r="BP98" s="6"/>
      <c r="BQ98" s="6"/>
      <c r="BR98" s="6"/>
      <c r="CQ98" s="6"/>
      <c r="CR98" s="6"/>
      <c r="CS98" s="7">
        <v>33072</v>
      </c>
      <c r="CT98" s="6" t="s">
        <v>39</v>
      </c>
      <c r="CU98" s="7">
        <v>33831</v>
      </c>
      <c r="CV98" s="6" t="s">
        <v>40</v>
      </c>
      <c r="CW98" s="6"/>
      <c r="CX98" s="7"/>
      <c r="CY98" s="7"/>
      <c r="CZ98" s="6"/>
      <c r="DA98" t="s">
        <v>39</v>
      </c>
      <c r="DB98" t="str">
        <f>_xlfn.XLOOKUP(Append1[[#This Row],[Ground Truth]],Groung_Truth_Mapping[Final Status],Groung_Truth_Mapping[Mapped Ground Truth])</f>
        <v>Remission</v>
      </c>
    </row>
    <row r="99" spans="1:106" hidden="1" x14ac:dyDescent="0.25">
      <c r="A99" s="6" t="s">
        <v>390</v>
      </c>
      <c r="B99">
        <v>1943</v>
      </c>
      <c r="C99" s="6" t="s">
        <v>147</v>
      </c>
      <c r="D99">
        <v>114.1</v>
      </c>
      <c r="E99">
        <v>170</v>
      </c>
      <c r="F99" s="6" t="s">
        <v>148</v>
      </c>
      <c r="G99" s="6" t="s">
        <v>149</v>
      </c>
      <c r="H99" s="6" t="s">
        <v>149</v>
      </c>
      <c r="I99" s="6" t="s">
        <v>149</v>
      </c>
      <c r="J99" s="6" t="s">
        <v>149</v>
      </c>
      <c r="K99" s="6" t="s">
        <v>151</v>
      </c>
      <c r="L99" s="6" t="s">
        <v>149</v>
      </c>
      <c r="M99" s="6" t="s">
        <v>149</v>
      </c>
      <c r="N99">
        <v>3</v>
      </c>
      <c r="O99">
        <v>1</v>
      </c>
      <c r="P99">
        <v>0</v>
      </c>
      <c r="Q99">
        <v>3</v>
      </c>
      <c r="R99" s="6" t="s">
        <v>17</v>
      </c>
      <c r="S99" s="7">
        <v>31033</v>
      </c>
      <c r="T99" s="6" t="s">
        <v>17</v>
      </c>
      <c r="U99" s="7"/>
      <c r="V99" s="6"/>
      <c r="W99" s="7"/>
      <c r="X99" s="6"/>
      <c r="AC99" s="7"/>
      <c r="AD99" s="6"/>
      <c r="AE99" s="6"/>
      <c r="AF99" s="6"/>
      <c r="AG99" s="7"/>
      <c r="AI99" s="6"/>
      <c r="AJ99" s="6"/>
      <c r="AK99" s="7">
        <v>31054</v>
      </c>
      <c r="AL99" s="7">
        <v>31107</v>
      </c>
      <c r="AM99">
        <v>73.8</v>
      </c>
      <c r="AN99">
        <v>2.0499999999999998</v>
      </c>
      <c r="AO99" t="s">
        <v>198</v>
      </c>
      <c r="AZ99" s="7">
        <v>31055</v>
      </c>
      <c r="BA99" s="7">
        <v>31097</v>
      </c>
      <c r="BB99" s="6" t="s">
        <v>165</v>
      </c>
      <c r="BC99" s="6"/>
      <c r="BD99" s="6"/>
      <c r="BE99" s="7"/>
      <c r="BF99" s="7"/>
      <c r="BG99" s="6"/>
      <c r="BH99" s="6"/>
      <c r="BO99" s="6" t="s">
        <v>190</v>
      </c>
      <c r="BP99" s="6"/>
      <c r="BQ99" s="6"/>
      <c r="BR99" s="6"/>
      <c r="CQ99" s="6"/>
      <c r="CR99" s="6"/>
      <c r="CS99" s="7">
        <v>33631</v>
      </c>
      <c r="CT99" s="6" t="s">
        <v>39</v>
      </c>
      <c r="CU99" s="7"/>
      <c r="CV99" s="6"/>
      <c r="CW99" s="6" t="s">
        <v>152</v>
      </c>
      <c r="CX99" s="7"/>
      <c r="CY99" s="7"/>
      <c r="CZ99" s="6"/>
      <c r="DA99" t="s">
        <v>39</v>
      </c>
      <c r="DB99" t="str">
        <f>_xlfn.XLOOKUP(Append1[[#This Row],[Ground Truth]],Groung_Truth_Mapping[Final Status],Groung_Truth_Mapping[Mapped Ground Truth])</f>
        <v>Remission</v>
      </c>
    </row>
    <row r="100" spans="1:106" hidden="1" x14ac:dyDescent="0.25">
      <c r="A100" s="6" t="s">
        <v>391</v>
      </c>
      <c r="B100">
        <v>1937</v>
      </c>
      <c r="C100" s="6" t="s">
        <v>147</v>
      </c>
      <c r="D100">
        <v>46.4</v>
      </c>
      <c r="E100">
        <v>154</v>
      </c>
      <c r="F100" s="6" t="s">
        <v>148</v>
      </c>
      <c r="G100" s="6" t="s">
        <v>33</v>
      </c>
      <c r="H100" s="6" t="s">
        <v>149</v>
      </c>
      <c r="I100" s="6" t="s">
        <v>149</v>
      </c>
      <c r="J100" s="6" t="s">
        <v>149</v>
      </c>
      <c r="K100" s="6" t="s">
        <v>167</v>
      </c>
      <c r="L100" s="6" t="s">
        <v>152</v>
      </c>
      <c r="M100" s="6" t="s">
        <v>149</v>
      </c>
      <c r="N100" t="s">
        <v>154</v>
      </c>
      <c r="O100">
        <v>3</v>
      </c>
      <c r="P100">
        <v>0</v>
      </c>
      <c r="Q100" t="s">
        <v>235</v>
      </c>
      <c r="R100" s="6" t="s">
        <v>7</v>
      </c>
      <c r="S100" s="7">
        <v>31060</v>
      </c>
      <c r="T100" s="6" t="s">
        <v>188</v>
      </c>
      <c r="U100" s="7">
        <v>31075</v>
      </c>
      <c r="V100" s="6" t="s">
        <v>222</v>
      </c>
      <c r="W100" s="7"/>
      <c r="X100" s="6"/>
      <c r="AC100" s="7"/>
      <c r="AD100" s="6"/>
      <c r="AE100" s="6"/>
      <c r="AF100" s="6"/>
      <c r="AG100" s="7"/>
      <c r="AI100" s="6"/>
      <c r="AJ100" s="6"/>
      <c r="AK100" s="7">
        <v>31087</v>
      </c>
      <c r="AL100" s="7">
        <v>31137</v>
      </c>
      <c r="AM100">
        <v>70</v>
      </c>
      <c r="AN100">
        <v>2</v>
      </c>
      <c r="AZ100" s="7">
        <v>31088</v>
      </c>
      <c r="BA100" s="7">
        <v>31109</v>
      </c>
      <c r="BB100" s="6" t="s">
        <v>165</v>
      </c>
      <c r="BC100" s="6"/>
      <c r="BD100" s="6"/>
      <c r="BE100" s="7"/>
      <c r="BF100" s="7"/>
      <c r="BG100" s="6"/>
      <c r="BH100" s="6"/>
      <c r="BO100" s="6" t="s">
        <v>158</v>
      </c>
      <c r="BP100" s="6"/>
      <c r="BQ100" s="6"/>
      <c r="BR100" s="6"/>
      <c r="CQ100" s="6"/>
      <c r="CR100" s="6"/>
      <c r="CS100" s="7"/>
      <c r="CT100" s="6"/>
      <c r="CU100" s="7">
        <v>31626</v>
      </c>
      <c r="CV100" s="6" t="s">
        <v>36</v>
      </c>
      <c r="CW100" s="6" t="s">
        <v>152</v>
      </c>
      <c r="CX100" s="7"/>
      <c r="CY100" s="7">
        <v>31371</v>
      </c>
      <c r="CZ100" s="6" t="s">
        <v>160</v>
      </c>
      <c r="DA100" t="s">
        <v>36</v>
      </c>
      <c r="DB100" t="str">
        <f>_xlfn.XLOOKUP(Append1[[#This Row],[Ground Truth]],Groung_Truth_Mapping[Final Status],Groung_Truth_Mapping[Mapped Ground Truth])</f>
        <v>Progression</v>
      </c>
    </row>
    <row r="101" spans="1:106" hidden="1" x14ac:dyDescent="0.25">
      <c r="A101" s="6" t="s">
        <v>392</v>
      </c>
      <c r="B101">
        <v>1917</v>
      </c>
      <c r="C101" s="6" t="s">
        <v>147</v>
      </c>
      <c r="D101">
        <v>69.8</v>
      </c>
      <c r="E101">
        <v>160</v>
      </c>
      <c r="F101" s="6" t="s">
        <v>148</v>
      </c>
      <c r="G101" s="6" t="s">
        <v>33</v>
      </c>
      <c r="H101" s="6" t="s">
        <v>149</v>
      </c>
      <c r="I101" s="6" t="s">
        <v>149</v>
      </c>
      <c r="J101" s="6" t="s">
        <v>195</v>
      </c>
      <c r="K101" s="6" t="s">
        <v>149</v>
      </c>
      <c r="L101" s="6" t="s">
        <v>149</v>
      </c>
      <c r="M101" s="6" t="s">
        <v>149</v>
      </c>
      <c r="N101">
        <v>2</v>
      </c>
      <c r="O101">
        <v>0</v>
      </c>
      <c r="P101">
        <v>0</v>
      </c>
      <c r="Q101">
        <v>2</v>
      </c>
      <c r="R101" s="6" t="s">
        <v>7</v>
      </c>
      <c r="S101" s="7">
        <v>30997</v>
      </c>
      <c r="T101" s="6" t="s">
        <v>248</v>
      </c>
      <c r="U101" s="7"/>
      <c r="V101" s="6"/>
      <c r="W101" s="7"/>
      <c r="X101" s="6"/>
      <c r="AC101" s="7">
        <v>31039</v>
      </c>
      <c r="AD101" s="6" t="s">
        <v>393</v>
      </c>
      <c r="AE101" s="6" t="s">
        <v>152</v>
      </c>
      <c r="AF101" s="6" t="s">
        <v>152</v>
      </c>
      <c r="AG101" s="7"/>
      <c r="AI101" s="6"/>
      <c r="AJ101" s="6"/>
      <c r="AK101" s="7">
        <v>31077</v>
      </c>
      <c r="AL101" s="7">
        <v>31142</v>
      </c>
      <c r="AM101">
        <v>64</v>
      </c>
      <c r="AN101">
        <v>2</v>
      </c>
      <c r="AZ101" s="7"/>
      <c r="BA101" s="7"/>
      <c r="BB101" s="6"/>
      <c r="BC101" s="6"/>
      <c r="BD101" s="6"/>
      <c r="BE101" s="7"/>
      <c r="BF101" s="7"/>
      <c r="BG101" s="6"/>
      <c r="BH101" s="6"/>
      <c r="BO101" s="6" t="s">
        <v>158</v>
      </c>
      <c r="BP101" s="6" t="s">
        <v>149</v>
      </c>
      <c r="BQ101" s="6" t="s">
        <v>152</v>
      </c>
      <c r="BR101" s="6" t="s">
        <v>186</v>
      </c>
      <c r="BS101">
        <v>0</v>
      </c>
      <c r="BT101">
        <v>2</v>
      </c>
      <c r="BU101">
        <v>0</v>
      </c>
      <c r="BV101">
        <v>13</v>
      </c>
      <c r="BW101">
        <v>3</v>
      </c>
      <c r="BX101">
        <v>4</v>
      </c>
      <c r="BY101">
        <v>0</v>
      </c>
      <c r="BZ101">
        <v>3</v>
      </c>
      <c r="CB101" t="s">
        <v>226</v>
      </c>
      <c r="CQ101" s="6"/>
      <c r="CR101" s="6" t="s">
        <v>149</v>
      </c>
      <c r="CS101" s="7">
        <v>32316</v>
      </c>
      <c r="CT101" s="6" t="s">
        <v>39</v>
      </c>
      <c r="CU101" s="7">
        <v>32328</v>
      </c>
      <c r="CV101" s="6" t="s">
        <v>40</v>
      </c>
      <c r="CW101" s="6" t="s">
        <v>152</v>
      </c>
      <c r="CX101" s="7"/>
      <c r="CY101" s="7"/>
      <c r="CZ101" s="6"/>
      <c r="DA101" t="s">
        <v>39</v>
      </c>
      <c r="DB101" t="str">
        <f>_xlfn.XLOOKUP(Append1[[#This Row],[Ground Truth]],Groung_Truth_Mapping[Final Status],Groung_Truth_Mapping[Mapped Ground Truth])</f>
        <v>Remission</v>
      </c>
    </row>
    <row r="102" spans="1:106" hidden="1" x14ac:dyDescent="0.25">
      <c r="A102" s="6" t="s">
        <v>394</v>
      </c>
      <c r="B102">
        <v>1943</v>
      </c>
      <c r="C102" s="6" t="s">
        <v>147</v>
      </c>
      <c r="D102">
        <v>53.9</v>
      </c>
      <c r="E102">
        <v>160</v>
      </c>
      <c r="F102" s="6" t="s">
        <v>148</v>
      </c>
      <c r="G102" s="6" t="s">
        <v>33</v>
      </c>
      <c r="H102" s="6" t="s">
        <v>149</v>
      </c>
      <c r="I102" s="6" t="s">
        <v>149</v>
      </c>
      <c r="J102" s="6" t="s">
        <v>149</v>
      </c>
      <c r="K102" s="6" t="s">
        <v>167</v>
      </c>
      <c r="L102" s="6" t="s">
        <v>152</v>
      </c>
      <c r="M102" s="6" t="s">
        <v>149</v>
      </c>
      <c r="N102" t="s">
        <v>154</v>
      </c>
      <c r="O102">
        <v>1</v>
      </c>
      <c r="P102">
        <v>0</v>
      </c>
      <c r="Q102" t="s">
        <v>154</v>
      </c>
      <c r="R102" s="6" t="s">
        <v>11</v>
      </c>
      <c r="S102" s="7">
        <v>31017</v>
      </c>
      <c r="T102" s="6" t="s">
        <v>395</v>
      </c>
      <c r="U102" s="7"/>
      <c r="V102" s="6"/>
      <c r="W102" s="7"/>
      <c r="X102" s="6"/>
      <c r="AC102" s="7">
        <v>31047</v>
      </c>
      <c r="AD102" s="6" t="s">
        <v>396</v>
      </c>
      <c r="AE102" s="6" t="s">
        <v>152</v>
      </c>
      <c r="AF102" s="6" t="s">
        <v>152</v>
      </c>
      <c r="AG102" s="7"/>
      <c r="AI102" s="6"/>
      <c r="AJ102" s="6"/>
      <c r="AK102" s="7">
        <v>31095</v>
      </c>
      <c r="AL102" s="7">
        <v>31145</v>
      </c>
      <c r="AM102">
        <v>66</v>
      </c>
      <c r="AN102">
        <v>2</v>
      </c>
      <c r="AZ102" s="7"/>
      <c r="BA102" s="7"/>
      <c r="BB102" s="6"/>
      <c r="BC102" s="6"/>
      <c r="BD102" s="6"/>
      <c r="BE102" s="7"/>
      <c r="BF102" s="7"/>
      <c r="BG102" s="6"/>
      <c r="BH102" s="6"/>
      <c r="BO102" s="6" t="s">
        <v>190</v>
      </c>
      <c r="BP102" s="6" t="s">
        <v>149</v>
      </c>
      <c r="BQ102" s="6" t="s">
        <v>152</v>
      </c>
      <c r="BR102" s="6" t="s">
        <v>186</v>
      </c>
      <c r="BS102">
        <v>1</v>
      </c>
      <c r="BT102">
        <v>2</v>
      </c>
      <c r="BU102">
        <v>0</v>
      </c>
      <c r="BV102">
        <v>3</v>
      </c>
      <c r="BW102">
        <v>0</v>
      </c>
      <c r="BX102">
        <v>4</v>
      </c>
      <c r="BY102">
        <v>0</v>
      </c>
      <c r="BZ102">
        <v>7</v>
      </c>
      <c r="CE102">
        <v>0</v>
      </c>
      <c r="CF102">
        <v>11</v>
      </c>
      <c r="CQ102" s="6"/>
      <c r="CR102" s="6" t="s">
        <v>149</v>
      </c>
      <c r="CS102" s="7">
        <v>31434</v>
      </c>
      <c r="CT102" s="6" t="s">
        <v>39</v>
      </c>
      <c r="CU102" s="7">
        <v>31536</v>
      </c>
      <c r="CV102" s="6" t="s">
        <v>33</v>
      </c>
      <c r="CW102" s="6"/>
      <c r="CX102" s="7"/>
      <c r="CY102" s="7"/>
      <c r="CZ102" s="6"/>
      <c r="DA102" t="s">
        <v>39</v>
      </c>
      <c r="DB102" t="str">
        <f>_xlfn.XLOOKUP(Append1[[#This Row],[Ground Truth]],Groung_Truth_Mapping[Final Status],Groung_Truth_Mapping[Mapped Ground Truth])</f>
        <v>Remission</v>
      </c>
    </row>
    <row r="103" spans="1:106" hidden="1" x14ac:dyDescent="0.25">
      <c r="A103" s="6" t="s">
        <v>397</v>
      </c>
      <c r="B103">
        <v>1938</v>
      </c>
      <c r="C103" s="6" t="s">
        <v>162</v>
      </c>
      <c r="D103">
        <v>73.599999999999994</v>
      </c>
      <c r="E103">
        <v>190</v>
      </c>
      <c r="F103" s="6" t="s">
        <v>148</v>
      </c>
      <c r="G103" s="6" t="s">
        <v>149</v>
      </c>
      <c r="H103" s="6" t="s">
        <v>398</v>
      </c>
      <c r="I103" s="6" t="s">
        <v>149</v>
      </c>
      <c r="J103" s="6" t="s">
        <v>149</v>
      </c>
      <c r="K103" s="6" t="s">
        <v>167</v>
      </c>
      <c r="L103" s="6" t="s">
        <v>152</v>
      </c>
      <c r="M103" s="6" t="s">
        <v>149</v>
      </c>
      <c r="N103">
        <v>2</v>
      </c>
      <c r="O103" t="s">
        <v>205</v>
      </c>
      <c r="P103">
        <v>0</v>
      </c>
      <c r="Q103" t="s">
        <v>154</v>
      </c>
      <c r="R103" s="6" t="s">
        <v>5</v>
      </c>
      <c r="S103" s="7">
        <v>31093</v>
      </c>
      <c r="T103" s="6" t="s">
        <v>399</v>
      </c>
      <c r="U103" s="7">
        <v>31100</v>
      </c>
      <c r="V103" s="6" t="s">
        <v>222</v>
      </c>
      <c r="W103" s="7"/>
      <c r="X103" s="6"/>
      <c r="AC103" s="7"/>
      <c r="AD103" s="6"/>
      <c r="AE103" s="6"/>
      <c r="AF103" s="6"/>
      <c r="AG103" s="7"/>
      <c r="AI103" s="6"/>
      <c r="AJ103" s="6"/>
      <c r="AK103" s="7">
        <v>31115</v>
      </c>
      <c r="AL103" s="7">
        <v>31158</v>
      </c>
      <c r="AM103">
        <v>72</v>
      </c>
      <c r="AN103">
        <v>2</v>
      </c>
      <c r="AO103" t="s">
        <v>400</v>
      </c>
      <c r="AZ103" s="7"/>
      <c r="BA103" s="7"/>
      <c r="BB103" s="6"/>
      <c r="BC103" s="6"/>
      <c r="BD103" s="6"/>
      <c r="BE103" s="7"/>
      <c r="BF103" s="7"/>
      <c r="BG103" s="6"/>
      <c r="BH103" s="6"/>
      <c r="BO103" s="6" t="s">
        <v>190</v>
      </c>
      <c r="BP103" s="6"/>
      <c r="BQ103" s="6"/>
      <c r="BR103" s="6" t="s">
        <v>159</v>
      </c>
      <c r="CQ103" s="6"/>
      <c r="CR103" s="6"/>
      <c r="CS103" s="7">
        <v>33749</v>
      </c>
      <c r="CT103" s="6" t="s">
        <v>39</v>
      </c>
      <c r="CU103" s="7">
        <v>33758</v>
      </c>
      <c r="CV103" s="6" t="s">
        <v>40</v>
      </c>
      <c r="CW103" s="6" t="s">
        <v>152</v>
      </c>
      <c r="CX103" s="7"/>
      <c r="CY103" s="7"/>
      <c r="CZ103" s="6"/>
      <c r="DA103" t="s">
        <v>39</v>
      </c>
      <c r="DB103" t="str">
        <f>_xlfn.XLOOKUP(Append1[[#This Row],[Ground Truth]],Groung_Truth_Mapping[Final Status],Groung_Truth_Mapping[Mapped Ground Truth])</f>
        <v>Remission</v>
      </c>
    </row>
    <row r="104" spans="1:106" x14ac:dyDescent="0.25">
      <c r="A104" s="8" t="s">
        <v>401</v>
      </c>
      <c r="B104">
        <v>1915</v>
      </c>
      <c r="C104" s="6" t="s">
        <v>162</v>
      </c>
      <c r="D104">
        <v>96.5</v>
      </c>
      <c r="E104">
        <v>181</v>
      </c>
      <c r="F104" s="6" t="s">
        <v>148</v>
      </c>
      <c r="G104" s="6" t="s">
        <v>149</v>
      </c>
      <c r="H104" s="6" t="s">
        <v>149</v>
      </c>
      <c r="I104" s="6" t="s">
        <v>149</v>
      </c>
      <c r="J104" s="6" t="s">
        <v>195</v>
      </c>
      <c r="K104" s="6" t="s">
        <v>167</v>
      </c>
      <c r="L104" s="6" t="s">
        <v>180</v>
      </c>
      <c r="M104" s="6" t="s">
        <v>149</v>
      </c>
      <c r="N104">
        <v>1</v>
      </c>
      <c r="O104">
        <v>0</v>
      </c>
      <c r="P104">
        <v>0</v>
      </c>
      <c r="Q104">
        <v>1</v>
      </c>
      <c r="R104" s="6" t="s">
        <v>4</v>
      </c>
      <c r="S104" s="7">
        <v>32328</v>
      </c>
      <c r="T104" s="6" t="s">
        <v>182</v>
      </c>
      <c r="U104" s="7"/>
      <c r="V104" s="6"/>
      <c r="W104" s="7"/>
      <c r="X104" s="6"/>
      <c r="AC104" s="7"/>
      <c r="AD104" s="6"/>
      <c r="AE104" s="6"/>
      <c r="AF104" s="6"/>
      <c r="AG104" s="7"/>
      <c r="AI104" s="6"/>
      <c r="AJ104" s="6"/>
      <c r="AK104" s="7">
        <v>32368</v>
      </c>
      <c r="AL104" s="7">
        <v>32420</v>
      </c>
      <c r="AM104">
        <v>66</v>
      </c>
      <c r="AN104">
        <v>2</v>
      </c>
      <c r="AZ104" s="7"/>
      <c r="BA104" s="7"/>
      <c r="BB104" s="6"/>
      <c r="BC104" s="6"/>
      <c r="BD104" s="6"/>
      <c r="BE104" s="7"/>
      <c r="BF104" s="7"/>
      <c r="BG104" s="6"/>
      <c r="BH104" s="6"/>
      <c r="BO104" s="6" t="s">
        <v>158</v>
      </c>
      <c r="BP104" s="6"/>
      <c r="BQ104" s="6"/>
      <c r="BR104" s="6"/>
      <c r="CQ104" s="6"/>
      <c r="CR104" s="6"/>
      <c r="CS104" s="7">
        <v>33925</v>
      </c>
      <c r="CT104" s="6" t="s">
        <v>39</v>
      </c>
      <c r="CU104" s="7">
        <v>34179</v>
      </c>
      <c r="CV104" s="6" t="s">
        <v>37</v>
      </c>
      <c r="CW104" s="6" t="s">
        <v>152</v>
      </c>
      <c r="CX104" s="7">
        <v>32952</v>
      </c>
      <c r="CY104" s="7"/>
      <c r="CZ104" s="6"/>
      <c r="DA104" t="s">
        <v>39</v>
      </c>
      <c r="DB104" t="str">
        <f>_xlfn.XLOOKUP(Append1[[#This Row],[Ground Truth]],Groung_Truth_Mapping[Final Status],Groung_Truth_Mapping[Mapped Ground Truth])</f>
        <v>Remission</v>
      </c>
    </row>
    <row r="105" spans="1:106" hidden="1" x14ac:dyDescent="0.25">
      <c r="A105" s="6" t="s">
        <v>402</v>
      </c>
      <c r="B105">
        <v>1923</v>
      </c>
      <c r="C105" s="6" t="s">
        <v>147</v>
      </c>
      <c r="D105">
        <v>70.900000000000006</v>
      </c>
      <c r="E105">
        <v>162</v>
      </c>
      <c r="F105" s="6" t="s">
        <v>148</v>
      </c>
      <c r="G105" s="6" t="s">
        <v>33</v>
      </c>
      <c r="H105" s="6" t="s">
        <v>149</v>
      </c>
      <c r="I105" s="6" t="s">
        <v>149</v>
      </c>
      <c r="J105" s="6" t="s">
        <v>149</v>
      </c>
      <c r="K105" s="6" t="s">
        <v>149</v>
      </c>
      <c r="L105" s="6" t="s">
        <v>152</v>
      </c>
      <c r="M105" s="6" t="s">
        <v>149</v>
      </c>
      <c r="N105">
        <v>2</v>
      </c>
      <c r="O105">
        <v>0</v>
      </c>
      <c r="P105">
        <v>0</v>
      </c>
      <c r="Q105">
        <v>2</v>
      </c>
      <c r="R105" s="6" t="s">
        <v>6</v>
      </c>
      <c r="S105" s="7">
        <v>31124</v>
      </c>
      <c r="T105" s="6" t="s">
        <v>403</v>
      </c>
      <c r="U105" s="7"/>
      <c r="V105" s="6"/>
      <c r="W105" s="7"/>
      <c r="X105" s="6"/>
      <c r="AC105" s="7"/>
      <c r="AD105" s="6"/>
      <c r="AE105" s="6"/>
      <c r="AF105" s="6"/>
      <c r="AG105" s="7"/>
      <c r="AI105" s="6"/>
      <c r="AJ105" s="6"/>
      <c r="AK105" s="7">
        <v>31145</v>
      </c>
      <c r="AL105" s="7">
        <v>31200</v>
      </c>
      <c r="AM105">
        <v>70</v>
      </c>
      <c r="AN105">
        <v>2</v>
      </c>
      <c r="AZ105" s="7"/>
      <c r="BA105" s="7"/>
      <c r="BB105" s="6"/>
      <c r="BC105" s="6"/>
      <c r="BD105" s="6"/>
      <c r="BE105" s="7"/>
      <c r="BF105" s="7"/>
      <c r="BG105" s="6"/>
      <c r="BH105" s="6"/>
      <c r="BO105" s="6" t="s">
        <v>158</v>
      </c>
      <c r="BP105" s="6"/>
      <c r="BQ105" s="6"/>
      <c r="BR105" s="6"/>
      <c r="CQ105" s="6"/>
      <c r="CR105" s="6"/>
      <c r="CS105" s="7">
        <v>33614</v>
      </c>
      <c r="CT105" s="6" t="s">
        <v>39</v>
      </c>
      <c r="CU105" s="7"/>
      <c r="CV105" s="6"/>
      <c r="CW105" s="6"/>
      <c r="CX105" s="7"/>
      <c r="CY105" s="7"/>
      <c r="CZ105" s="6"/>
      <c r="DA105" t="s">
        <v>39</v>
      </c>
      <c r="DB105" t="str">
        <f>_xlfn.XLOOKUP(Append1[[#This Row],[Ground Truth]],Groung_Truth_Mapping[Final Status],Groung_Truth_Mapping[Mapped Ground Truth])</f>
        <v>Remission</v>
      </c>
    </row>
    <row r="106" spans="1:106" hidden="1" x14ac:dyDescent="0.25">
      <c r="A106" s="6" t="s">
        <v>404</v>
      </c>
      <c r="B106">
        <v>1912</v>
      </c>
      <c r="C106" s="6" t="s">
        <v>162</v>
      </c>
      <c r="D106">
        <v>81.2</v>
      </c>
      <c r="E106">
        <v>173</v>
      </c>
      <c r="F106" s="6" t="s">
        <v>148</v>
      </c>
      <c r="G106" s="6" t="s">
        <v>149</v>
      </c>
      <c r="H106" s="6" t="s">
        <v>149</v>
      </c>
      <c r="I106" s="6" t="s">
        <v>149</v>
      </c>
      <c r="J106" s="6" t="s">
        <v>150</v>
      </c>
      <c r="K106" s="6" t="s">
        <v>151</v>
      </c>
      <c r="L106" s="6" t="s">
        <v>152</v>
      </c>
      <c r="M106" s="6" t="s">
        <v>149</v>
      </c>
      <c r="N106" t="s">
        <v>405</v>
      </c>
      <c r="O106">
        <v>0</v>
      </c>
      <c r="P106">
        <v>0</v>
      </c>
      <c r="Q106">
        <v>1</v>
      </c>
      <c r="R106" s="6" t="s">
        <v>8</v>
      </c>
      <c r="S106" s="7">
        <v>31122</v>
      </c>
      <c r="T106" s="6" t="s">
        <v>406</v>
      </c>
      <c r="U106" s="7"/>
      <c r="V106" s="6"/>
      <c r="W106" s="7"/>
      <c r="X106" s="6"/>
      <c r="AC106" s="7"/>
      <c r="AD106" s="6"/>
      <c r="AE106" s="6"/>
      <c r="AF106" s="6"/>
      <c r="AG106" s="7"/>
      <c r="AI106" s="6"/>
      <c r="AJ106" s="6"/>
      <c r="AK106" s="7">
        <v>31156</v>
      </c>
      <c r="AL106" s="7">
        <v>31201</v>
      </c>
      <c r="AM106">
        <v>66</v>
      </c>
      <c r="AN106">
        <v>2</v>
      </c>
      <c r="AO106" t="s">
        <v>407</v>
      </c>
      <c r="AZ106" s="7"/>
      <c r="BA106" s="7"/>
      <c r="BB106" s="6"/>
      <c r="BC106" s="6"/>
      <c r="BD106" s="6"/>
      <c r="BE106" s="7"/>
      <c r="BF106" s="7"/>
      <c r="BG106" s="6"/>
      <c r="BH106" s="6"/>
      <c r="BO106" s="6" t="s">
        <v>158</v>
      </c>
      <c r="BP106" s="6"/>
      <c r="BQ106" s="6"/>
      <c r="BR106" s="6"/>
      <c r="CQ106" s="6"/>
      <c r="CR106" s="6"/>
      <c r="CS106" s="7">
        <v>33930</v>
      </c>
      <c r="CT106" s="6" t="s">
        <v>39</v>
      </c>
      <c r="CU106" s="7"/>
      <c r="CV106" s="6"/>
      <c r="CW106" s="6" t="s">
        <v>152</v>
      </c>
      <c r="CX106" s="7"/>
      <c r="CY106" s="7"/>
      <c r="CZ106" s="6"/>
      <c r="DA106" t="s">
        <v>39</v>
      </c>
      <c r="DB106" t="str">
        <f>_xlfn.XLOOKUP(Append1[[#This Row],[Ground Truth]],Groung_Truth_Mapping[Final Status],Groung_Truth_Mapping[Mapped Ground Truth])</f>
        <v>Remission</v>
      </c>
    </row>
    <row r="107" spans="1:106" hidden="1" x14ac:dyDescent="0.25">
      <c r="A107" s="6" t="s">
        <v>408</v>
      </c>
      <c r="B107">
        <v>1921</v>
      </c>
      <c r="C107" s="6" t="s">
        <v>147</v>
      </c>
      <c r="D107">
        <v>60.8</v>
      </c>
      <c r="E107">
        <v>162</v>
      </c>
      <c r="F107" s="6" t="s">
        <v>148</v>
      </c>
      <c r="G107" s="6" t="s">
        <v>33</v>
      </c>
      <c r="H107" s="6" t="s">
        <v>149</v>
      </c>
      <c r="I107" s="6" t="s">
        <v>149</v>
      </c>
      <c r="J107" s="6" t="s">
        <v>149</v>
      </c>
      <c r="K107" s="6" t="s">
        <v>149</v>
      </c>
      <c r="L107" s="6" t="s">
        <v>180</v>
      </c>
      <c r="M107" s="6" t="s">
        <v>149</v>
      </c>
      <c r="N107">
        <v>2</v>
      </c>
      <c r="O107">
        <v>1</v>
      </c>
      <c r="P107">
        <v>0</v>
      </c>
      <c r="Q107">
        <v>3</v>
      </c>
      <c r="R107" s="6" t="s">
        <v>6</v>
      </c>
      <c r="S107" s="7">
        <v>31124</v>
      </c>
      <c r="T107" s="6" t="s">
        <v>409</v>
      </c>
      <c r="U107" s="7"/>
      <c r="V107" s="6"/>
      <c r="W107" s="7"/>
      <c r="X107" s="6"/>
      <c r="AC107" s="7"/>
      <c r="AD107" s="6"/>
      <c r="AE107" s="6"/>
      <c r="AF107" s="6"/>
      <c r="AG107" s="7"/>
      <c r="AI107" s="6"/>
      <c r="AJ107" s="6"/>
      <c r="AK107" s="7">
        <v>31172</v>
      </c>
      <c r="AL107" s="7">
        <v>31221</v>
      </c>
      <c r="AM107">
        <v>70</v>
      </c>
      <c r="AN107">
        <v>2</v>
      </c>
      <c r="AZ107" s="7">
        <v>31172</v>
      </c>
      <c r="BA107" s="7">
        <v>31222</v>
      </c>
      <c r="BB107" s="6" t="s">
        <v>165</v>
      </c>
      <c r="BC107" s="6" t="s">
        <v>177</v>
      </c>
      <c r="BD107" s="6"/>
      <c r="BE107" s="7"/>
      <c r="BF107" s="7"/>
      <c r="BG107" s="6"/>
      <c r="BH107" s="6"/>
      <c r="BO107" s="6" t="s">
        <v>190</v>
      </c>
      <c r="BP107" s="6"/>
      <c r="BQ107" s="6"/>
      <c r="BR107" s="6"/>
      <c r="CQ107" s="6"/>
      <c r="CR107" s="6"/>
      <c r="CS107" s="7"/>
      <c r="CT107" s="6"/>
      <c r="CU107" s="7">
        <v>33439</v>
      </c>
      <c r="CV107" s="6" t="s">
        <v>40</v>
      </c>
      <c r="CW107" s="6" t="s">
        <v>152</v>
      </c>
      <c r="CX107" s="7">
        <v>33372</v>
      </c>
      <c r="CY107" s="7"/>
      <c r="CZ107" s="6"/>
      <c r="DA107" t="s">
        <v>40</v>
      </c>
      <c r="DB107" t="str">
        <f>_xlfn.XLOOKUP(Append1[[#This Row],[Ground Truth]],Groung_Truth_Mapping[Final Status],Groung_Truth_Mapping[Mapped Ground Truth])</f>
        <v>Unknown</v>
      </c>
    </row>
    <row r="108" spans="1:106" x14ac:dyDescent="0.25">
      <c r="A108" s="8" t="s">
        <v>410</v>
      </c>
      <c r="B108">
        <v>1939</v>
      </c>
      <c r="C108" s="6" t="s">
        <v>162</v>
      </c>
      <c r="D108">
        <v>119.3</v>
      </c>
      <c r="E108">
        <v>178</v>
      </c>
      <c r="F108" s="6" t="s">
        <v>148</v>
      </c>
      <c r="G108" s="6" t="s">
        <v>149</v>
      </c>
      <c r="H108" s="6" t="s">
        <v>149</v>
      </c>
      <c r="I108" s="6" t="s">
        <v>149</v>
      </c>
      <c r="J108" s="6" t="s">
        <v>149</v>
      </c>
      <c r="K108" s="6" t="s">
        <v>151</v>
      </c>
      <c r="L108" s="6" t="s">
        <v>149</v>
      </c>
      <c r="M108" s="6" t="s">
        <v>180</v>
      </c>
      <c r="N108">
        <v>2</v>
      </c>
      <c r="O108" t="s">
        <v>205</v>
      </c>
      <c r="P108">
        <v>0</v>
      </c>
      <c r="Q108" t="s">
        <v>154</v>
      </c>
      <c r="R108" s="6" t="s">
        <v>4</v>
      </c>
      <c r="S108" s="7">
        <v>32382</v>
      </c>
      <c r="T108" s="6" t="s">
        <v>164</v>
      </c>
      <c r="U108" s="7">
        <v>32412</v>
      </c>
      <c r="V108" s="6" t="s">
        <v>182</v>
      </c>
      <c r="W108" s="7"/>
      <c r="X108" s="6"/>
      <c r="AC108" s="7"/>
      <c r="AD108" s="6"/>
      <c r="AE108" s="6"/>
      <c r="AF108" s="6"/>
      <c r="AG108" s="7"/>
      <c r="AI108" s="6"/>
      <c r="AJ108" s="6"/>
      <c r="AK108" s="7">
        <v>32427</v>
      </c>
      <c r="AL108" s="7">
        <v>32476</v>
      </c>
      <c r="AM108">
        <v>70.400000000000006</v>
      </c>
      <c r="AN108">
        <v>2.2000000000000002</v>
      </c>
      <c r="AZ108" s="7">
        <v>32428</v>
      </c>
      <c r="BA108" s="7">
        <v>32469</v>
      </c>
      <c r="BB108" s="6" t="s">
        <v>165</v>
      </c>
      <c r="BC108" s="6" t="s">
        <v>177</v>
      </c>
      <c r="BD108" s="6"/>
      <c r="BE108" s="7"/>
      <c r="BF108" s="7"/>
      <c r="BG108" s="6"/>
      <c r="BH108" s="6"/>
      <c r="BO108" s="6"/>
      <c r="BP108" s="6"/>
      <c r="BQ108" s="6"/>
      <c r="BR108" s="6"/>
      <c r="CQ108" s="6"/>
      <c r="CR108" s="6"/>
      <c r="CS108" s="7">
        <v>33868</v>
      </c>
      <c r="CT108" s="6" t="s">
        <v>39</v>
      </c>
      <c r="CU108" s="7"/>
      <c r="CV108" s="6"/>
      <c r="CW108" s="6" t="s">
        <v>152</v>
      </c>
      <c r="CX108" s="7"/>
      <c r="CY108" s="7"/>
      <c r="CZ108" s="6"/>
      <c r="DA108" t="s">
        <v>39</v>
      </c>
      <c r="DB108" t="str">
        <f>_xlfn.XLOOKUP(Append1[[#This Row],[Ground Truth]],Groung_Truth_Mapping[Final Status],Groung_Truth_Mapping[Mapped Ground Truth])</f>
        <v>Remission</v>
      </c>
    </row>
    <row r="109" spans="1:106" hidden="1" x14ac:dyDescent="0.25">
      <c r="A109" s="6" t="s">
        <v>411</v>
      </c>
      <c r="B109">
        <v>1915</v>
      </c>
      <c r="C109" s="6" t="s">
        <v>147</v>
      </c>
      <c r="D109">
        <v>74.2</v>
      </c>
      <c r="E109">
        <v>160</v>
      </c>
      <c r="F109" s="6" t="s">
        <v>148</v>
      </c>
      <c r="G109" s="6" t="s">
        <v>149</v>
      </c>
      <c r="H109" s="6" t="s">
        <v>179</v>
      </c>
      <c r="I109" s="6" t="s">
        <v>149</v>
      </c>
      <c r="J109" s="6" t="s">
        <v>195</v>
      </c>
      <c r="K109" s="6" t="s">
        <v>149</v>
      </c>
      <c r="L109" s="6" t="s">
        <v>180</v>
      </c>
      <c r="M109" s="6" t="s">
        <v>149</v>
      </c>
      <c r="N109" t="s">
        <v>154</v>
      </c>
      <c r="O109">
        <v>0</v>
      </c>
      <c r="P109">
        <v>0</v>
      </c>
      <c r="Q109" t="s">
        <v>154</v>
      </c>
      <c r="R109" s="6" t="s">
        <v>7</v>
      </c>
      <c r="S109" s="7">
        <v>31089</v>
      </c>
      <c r="T109" s="6" t="s">
        <v>248</v>
      </c>
      <c r="U109" s="7"/>
      <c r="V109" s="6"/>
      <c r="W109" s="7"/>
      <c r="X109" s="6"/>
      <c r="AC109" s="7">
        <v>31166</v>
      </c>
      <c r="AD109" s="6" t="s">
        <v>412</v>
      </c>
      <c r="AE109" s="6" t="s">
        <v>152</v>
      </c>
      <c r="AF109" s="6" t="s">
        <v>152</v>
      </c>
      <c r="AG109" s="7"/>
      <c r="AI109" s="6"/>
      <c r="AJ109" s="6"/>
      <c r="AK109" s="7">
        <v>31199</v>
      </c>
      <c r="AL109" s="7">
        <v>31248</v>
      </c>
      <c r="AM109">
        <v>70</v>
      </c>
      <c r="AN109">
        <v>2</v>
      </c>
      <c r="AZ109" s="7"/>
      <c r="BA109" s="7"/>
      <c r="BB109" s="6"/>
      <c r="BC109" s="6"/>
      <c r="BD109" s="6"/>
      <c r="BE109" s="7"/>
      <c r="BF109" s="7"/>
      <c r="BG109" s="6"/>
      <c r="BH109" s="6"/>
      <c r="BO109" s="6" t="s">
        <v>158</v>
      </c>
      <c r="BP109" s="6" t="s">
        <v>149</v>
      </c>
      <c r="BQ109" s="6" t="s">
        <v>149</v>
      </c>
      <c r="BR109" s="6" t="s">
        <v>170</v>
      </c>
      <c r="BS109">
        <v>0</v>
      </c>
      <c r="BT109">
        <v>7</v>
      </c>
      <c r="BU109">
        <v>0</v>
      </c>
      <c r="BV109">
        <v>7</v>
      </c>
      <c r="BW109">
        <v>0</v>
      </c>
      <c r="BX109">
        <v>13</v>
      </c>
      <c r="BY109">
        <v>0</v>
      </c>
      <c r="BZ109">
        <v>12</v>
      </c>
      <c r="CQ109" s="6"/>
      <c r="CR109" s="6"/>
      <c r="CS109" s="7">
        <v>33833</v>
      </c>
      <c r="CT109" s="6" t="s">
        <v>39</v>
      </c>
      <c r="CU109" s="7"/>
      <c r="CV109" s="6"/>
      <c r="CW109" s="6" t="s">
        <v>152</v>
      </c>
      <c r="CX109" s="7"/>
      <c r="CY109" s="7"/>
      <c r="CZ109" s="6"/>
      <c r="DA109" t="s">
        <v>39</v>
      </c>
      <c r="DB109" t="str">
        <f>_xlfn.XLOOKUP(Append1[[#This Row],[Ground Truth]],Groung_Truth_Mapping[Final Status],Groung_Truth_Mapping[Mapped Ground Truth])</f>
        <v>Remission</v>
      </c>
    </row>
    <row r="110" spans="1:106" hidden="1" x14ac:dyDescent="0.25">
      <c r="A110" s="6" t="s">
        <v>413</v>
      </c>
      <c r="B110">
        <v>1925</v>
      </c>
      <c r="C110" s="6" t="s">
        <v>147</v>
      </c>
      <c r="D110">
        <v>49.5</v>
      </c>
      <c r="E110">
        <v>162</v>
      </c>
      <c r="F110" s="6" t="s">
        <v>148</v>
      </c>
      <c r="G110" s="6" t="s">
        <v>33</v>
      </c>
      <c r="H110" s="6" t="s">
        <v>149</v>
      </c>
      <c r="I110" s="6" t="s">
        <v>149</v>
      </c>
      <c r="J110" s="6" t="s">
        <v>149</v>
      </c>
      <c r="K110" s="6" t="s">
        <v>151</v>
      </c>
      <c r="L110" s="6" t="s">
        <v>152</v>
      </c>
      <c r="M110" s="6" t="s">
        <v>149</v>
      </c>
      <c r="N110" t="s">
        <v>154</v>
      </c>
      <c r="O110">
        <v>0</v>
      </c>
      <c r="P110">
        <v>0</v>
      </c>
      <c r="Q110" t="s">
        <v>154</v>
      </c>
      <c r="R110" s="6" t="s">
        <v>13</v>
      </c>
      <c r="S110" s="7">
        <v>31163</v>
      </c>
      <c r="T110" s="6" t="s">
        <v>13</v>
      </c>
      <c r="U110" s="7"/>
      <c r="V110" s="6"/>
      <c r="W110" s="7"/>
      <c r="X110" s="6"/>
      <c r="AC110" s="7">
        <v>31194</v>
      </c>
      <c r="AD110" s="6" t="s">
        <v>414</v>
      </c>
      <c r="AE110" s="6" t="s">
        <v>152</v>
      </c>
      <c r="AF110" s="6" t="s">
        <v>152</v>
      </c>
      <c r="AG110" s="7"/>
      <c r="AI110" s="6"/>
      <c r="AJ110" s="6"/>
      <c r="AK110" s="7">
        <v>31237</v>
      </c>
      <c r="AL110" s="7">
        <v>31280</v>
      </c>
      <c r="AM110">
        <v>64</v>
      </c>
      <c r="AN110">
        <v>2</v>
      </c>
      <c r="AZ110" s="7"/>
      <c r="BA110" s="7"/>
      <c r="BB110" s="6"/>
      <c r="BC110" s="6"/>
      <c r="BD110" s="6"/>
      <c r="BE110" s="7"/>
      <c r="BF110" s="7"/>
      <c r="BG110" s="6"/>
      <c r="BH110" s="6"/>
      <c r="BO110" s="6" t="s">
        <v>158</v>
      </c>
      <c r="BP110" s="6" t="s">
        <v>149</v>
      </c>
      <c r="BQ110" s="6" t="s">
        <v>149</v>
      </c>
      <c r="BR110" s="6" t="s">
        <v>170</v>
      </c>
      <c r="BS110">
        <v>0</v>
      </c>
      <c r="BT110">
        <v>7</v>
      </c>
      <c r="BU110">
        <v>0</v>
      </c>
      <c r="BV110">
        <v>17</v>
      </c>
      <c r="BW110">
        <v>0</v>
      </c>
      <c r="BX110">
        <v>6</v>
      </c>
      <c r="BY110">
        <v>0</v>
      </c>
      <c r="BZ110">
        <v>9</v>
      </c>
      <c r="CQ110" s="6"/>
      <c r="CR110" s="6"/>
      <c r="CS110" s="7">
        <v>33740</v>
      </c>
      <c r="CT110" s="6" t="s">
        <v>39</v>
      </c>
      <c r="CU110" s="7"/>
      <c r="CV110" s="6"/>
      <c r="CW110" s="6"/>
      <c r="CX110" s="7"/>
      <c r="CY110" s="7"/>
      <c r="CZ110" s="6"/>
      <c r="DA110" t="s">
        <v>39</v>
      </c>
      <c r="DB110" t="str">
        <f>_xlfn.XLOOKUP(Append1[[#This Row],[Ground Truth]],Groung_Truth_Mapping[Final Status],Groung_Truth_Mapping[Mapped Ground Truth])</f>
        <v>Remission</v>
      </c>
    </row>
    <row r="111" spans="1:106" hidden="1" x14ac:dyDescent="0.25">
      <c r="A111" s="6" t="s">
        <v>415</v>
      </c>
      <c r="B111">
        <v>1919</v>
      </c>
      <c r="C111" s="6" t="s">
        <v>147</v>
      </c>
      <c r="D111">
        <v>72.3</v>
      </c>
      <c r="E111">
        <v>157</v>
      </c>
      <c r="F111" s="6" t="s">
        <v>148</v>
      </c>
      <c r="G111" s="6" t="s">
        <v>149</v>
      </c>
      <c r="H111" s="6" t="s">
        <v>149</v>
      </c>
      <c r="I111" s="6" t="s">
        <v>149</v>
      </c>
      <c r="J111" s="6" t="s">
        <v>149</v>
      </c>
      <c r="K111" s="6" t="s">
        <v>151</v>
      </c>
      <c r="L111" s="6" t="s">
        <v>149</v>
      </c>
      <c r="M111" s="6" t="s">
        <v>149</v>
      </c>
      <c r="N111">
        <v>1</v>
      </c>
      <c r="O111" t="s">
        <v>205</v>
      </c>
      <c r="P111">
        <v>0</v>
      </c>
      <c r="Q111" t="s">
        <v>154</v>
      </c>
      <c r="R111" s="6" t="s">
        <v>5</v>
      </c>
      <c r="S111" s="7">
        <v>31265</v>
      </c>
      <c r="T111" s="6" t="s">
        <v>222</v>
      </c>
      <c r="U111" s="7"/>
      <c r="V111" s="6"/>
      <c r="W111" s="7"/>
      <c r="X111" s="6"/>
      <c r="AC111" s="7">
        <v>31265</v>
      </c>
      <c r="AD111" s="6"/>
      <c r="AE111" s="6" t="s">
        <v>149</v>
      </c>
      <c r="AF111" s="6" t="s">
        <v>152</v>
      </c>
      <c r="AG111" s="7"/>
      <c r="AI111" s="6"/>
      <c r="AJ111" s="6"/>
      <c r="AK111" s="7">
        <v>31293</v>
      </c>
      <c r="AL111" s="7">
        <v>31353</v>
      </c>
      <c r="AM111">
        <v>70</v>
      </c>
      <c r="AN111">
        <v>2</v>
      </c>
      <c r="AZ111" s="7">
        <v>31293</v>
      </c>
      <c r="BA111" s="7">
        <v>31318</v>
      </c>
      <c r="BB111" s="6" t="s">
        <v>165</v>
      </c>
      <c r="BC111" s="6"/>
      <c r="BD111" s="6"/>
      <c r="BE111" s="7"/>
      <c r="BF111" s="7"/>
      <c r="BG111" s="6"/>
      <c r="BH111" s="6"/>
      <c r="BO111" s="6" t="s">
        <v>190</v>
      </c>
      <c r="BP111" s="6" t="s">
        <v>152</v>
      </c>
      <c r="BQ111" s="6"/>
      <c r="BR111" s="6"/>
      <c r="BS111">
        <v>0</v>
      </c>
      <c r="BT111">
        <v>3</v>
      </c>
      <c r="BU111">
        <v>1</v>
      </c>
      <c r="BV111">
        <v>4</v>
      </c>
      <c r="BW111">
        <v>0</v>
      </c>
      <c r="BX111">
        <v>5</v>
      </c>
      <c r="CQ111" s="6"/>
      <c r="CR111" s="6" t="s">
        <v>149</v>
      </c>
      <c r="CS111" s="7">
        <v>33863</v>
      </c>
      <c r="CT111" s="6" t="s">
        <v>39</v>
      </c>
      <c r="CU111" s="7"/>
      <c r="CV111" s="6"/>
      <c r="CW111" s="6"/>
      <c r="CX111" s="7"/>
      <c r="CY111" s="7"/>
      <c r="CZ111" s="6"/>
      <c r="DA111" t="s">
        <v>39</v>
      </c>
      <c r="DB111" t="str">
        <f>_xlfn.XLOOKUP(Append1[[#This Row],[Ground Truth]],Groung_Truth_Mapping[Final Status],Groung_Truth_Mapping[Mapped Ground Truth])</f>
        <v>Remission</v>
      </c>
    </row>
    <row r="112" spans="1:106" hidden="1" x14ac:dyDescent="0.25">
      <c r="A112" s="6" t="s">
        <v>416</v>
      </c>
      <c r="B112">
        <v>1943</v>
      </c>
      <c r="C112" s="6" t="s">
        <v>162</v>
      </c>
      <c r="D112">
        <v>61.6</v>
      </c>
      <c r="E112">
        <v>155</v>
      </c>
      <c r="F112" s="6" t="s">
        <v>148</v>
      </c>
      <c r="G112" s="6" t="s">
        <v>33</v>
      </c>
      <c r="H112" s="6" t="s">
        <v>149</v>
      </c>
      <c r="I112" s="6" t="s">
        <v>149</v>
      </c>
      <c r="J112" s="6" t="s">
        <v>149</v>
      </c>
      <c r="K112" s="6" t="s">
        <v>167</v>
      </c>
      <c r="L112" s="6" t="s">
        <v>152</v>
      </c>
      <c r="M112" s="6" t="s">
        <v>149</v>
      </c>
      <c r="N112">
        <v>3</v>
      </c>
      <c r="O112" t="s">
        <v>181</v>
      </c>
      <c r="P112">
        <v>0</v>
      </c>
      <c r="Q112" t="s">
        <v>154</v>
      </c>
      <c r="R112" s="6" t="s">
        <v>5</v>
      </c>
      <c r="S112" s="7">
        <v>31277</v>
      </c>
      <c r="T112" s="6" t="s">
        <v>417</v>
      </c>
      <c r="U112" s="7">
        <v>31278</v>
      </c>
      <c r="V112" s="6" t="s">
        <v>216</v>
      </c>
      <c r="W112" s="7"/>
      <c r="X112" s="6"/>
      <c r="AC112" s="7"/>
      <c r="AD112" s="6"/>
      <c r="AE112" s="6"/>
      <c r="AF112" s="6"/>
      <c r="AG112" s="7"/>
      <c r="AI112" s="6"/>
      <c r="AJ112" s="6"/>
      <c r="AK112" s="7">
        <v>31307</v>
      </c>
      <c r="AL112" s="7">
        <v>31369</v>
      </c>
      <c r="AM112">
        <v>72</v>
      </c>
      <c r="AN112">
        <v>2</v>
      </c>
      <c r="AZ112" s="7">
        <v>31311</v>
      </c>
      <c r="BA112" s="7">
        <v>31332</v>
      </c>
      <c r="BB112" s="6" t="s">
        <v>165</v>
      </c>
      <c r="BC112" s="6"/>
      <c r="BD112" s="6"/>
      <c r="BE112" s="7"/>
      <c r="BF112" s="7"/>
      <c r="BG112" s="6"/>
      <c r="BH112" s="6"/>
      <c r="BO112" s="6" t="s">
        <v>190</v>
      </c>
      <c r="BP112" s="6"/>
      <c r="BQ112" s="6"/>
      <c r="BR112" s="6"/>
      <c r="CQ112" s="6"/>
      <c r="CR112" s="6"/>
      <c r="CS112" s="7"/>
      <c r="CT112" s="6"/>
      <c r="CU112" s="7">
        <v>32526</v>
      </c>
      <c r="CV112" s="6" t="s">
        <v>36</v>
      </c>
      <c r="CW112" s="6" t="s">
        <v>152</v>
      </c>
      <c r="CX112" s="7"/>
      <c r="CY112" s="7">
        <v>31627</v>
      </c>
      <c r="CZ112" s="6" t="s">
        <v>160</v>
      </c>
      <c r="DA112" t="s">
        <v>36</v>
      </c>
      <c r="DB112" t="str">
        <f>_xlfn.XLOOKUP(Append1[[#This Row],[Ground Truth]],Groung_Truth_Mapping[Final Status],Groung_Truth_Mapping[Mapped Ground Truth])</f>
        <v>Progression</v>
      </c>
    </row>
    <row r="113" spans="1:106" hidden="1" x14ac:dyDescent="0.25">
      <c r="A113" s="6" t="s">
        <v>418</v>
      </c>
      <c r="B113">
        <v>1934</v>
      </c>
      <c r="C113" s="6" t="s">
        <v>147</v>
      </c>
      <c r="D113">
        <v>67.5</v>
      </c>
      <c r="E113">
        <v>169</v>
      </c>
      <c r="F113" s="6" t="s">
        <v>148</v>
      </c>
      <c r="G113" s="6" t="s">
        <v>149</v>
      </c>
      <c r="H113" s="6" t="s">
        <v>149</v>
      </c>
      <c r="I113" s="6" t="s">
        <v>152</v>
      </c>
      <c r="J113" s="6" t="s">
        <v>150</v>
      </c>
      <c r="K113" s="6" t="s">
        <v>151</v>
      </c>
      <c r="L113" s="6" t="s">
        <v>152</v>
      </c>
      <c r="M113" s="6" t="s">
        <v>149</v>
      </c>
      <c r="N113">
        <v>1</v>
      </c>
      <c r="O113">
        <v>1</v>
      </c>
      <c r="P113">
        <v>0</v>
      </c>
      <c r="Q113">
        <v>3</v>
      </c>
      <c r="R113" s="6" t="s">
        <v>19</v>
      </c>
      <c r="S113" s="7">
        <v>31227</v>
      </c>
      <c r="T113" s="6" t="s">
        <v>419</v>
      </c>
      <c r="U113" s="7"/>
      <c r="V113" s="6"/>
      <c r="W113" s="7"/>
      <c r="X113" s="6"/>
      <c r="AC113" s="7">
        <v>31235</v>
      </c>
      <c r="AD113" s="6" t="s">
        <v>420</v>
      </c>
      <c r="AE113" s="6" t="s">
        <v>152</v>
      </c>
      <c r="AF113" s="6" t="s">
        <v>149</v>
      </c>
      <c r="AG113" s="7">
        <v>31294</v>
      </c>
      <c r="AI113" s="6" t="s">
        <v>149</v>
      </c>
      <c r="AJ113" s="6" t="s">
        <v>152</v>
      </c>
      <c r="AK113" s="7">
        <v>31339</v>
      </c>
      <c r="AL113" s="7">
        <v>31385</v>
      </c>
      <c r="AM113">
        <v>60</v>
      </c>
      <c r="AN113">
        <v>2</v>
      </c>
      <c r="AO113" t="s">
        <v>198</v>
      </c>
      <c r="AZ113" s="7"/>
      <c r="BA113" s="7"/>
      <c r="BB113" s="6"/>
      <c r="BC113" s="6"/>
      <c r="BD113" s="6"/>
      <c r="BE113" s="7"/>
      <c r="BF113" s="7"/>
      <c r="BG113" s="6"/>
      <c r="BH113" s="6"/>
      <c r="BO113" s="6" t="s">
        <v>158</v>
      </c>
      <c r="BP113" s="6" t="s">
        <v>149</v>
      </c>
      <c r="BQ113" s="6" t="s">
        <v>152</v>
      </c>
      <c r="BR113" s="6" t="s">
        <v>186</v>
      </c>
      <c r="BS113">
        <v>1</v>
      </c>
      <c r="BT113">
        <v>1</v>
      </c>
      <c r="BU113">
        <v>0</v>
      </c>
      <c r="BV113">
        <v>6</v>
      </c>
      <c r="BW113">
        <v>0</v>
      </c>
      <c r="BX113">
        <v>5</v>
      </c>
      <c r="CE113">
        <v>0</v>
      </c>
      <c r="CF113">
        <v>4</v>
      </c>
      <c r="CG113">
        <v>0</v>
      </c>
      <c r="CH113">
        <v>1</v>
      </c>
      <c r="CI113">
        <v>0</v>
      </c>
      <c r="CJ113">
        <v>8</v>
      </c>
      <c r="CQ113" s="6"/>
      <c r="CR113" s="6" t="s">
        <v>149</v>
      </c>
      <c r="CS113" s="7">
        <v>33912</v>
      </c>
      <c r="CT113" s="6" t="s">
        <v>39</v>
      </c>
      <c r="CU113" s="7"/>
      <c r="CV113" s="6"/>
      <c r="CW113" s="6"/>
      <c r="CX113" s="7"/>
      <c r="CY113" s="7"/>
      <c r="CZ113" s="6"/>
      <c r="DA113" t="s">
        <v>39</v>
      </c>
      <c r="DB113" t="str">
        <f>_xlfn.XLOOKUP(Append1[[#This Row],[Ground Truth]],Groung_Truth_Mapping[Final Status],Groung_Truth_Mapping[Mapped Ground Truth])</f>
        <v>Remission</v>
      </c>
    </row>
    <row r="114" spans="1:106" hidden="1" x14ac:dyDescent="0.25">
      <c r="A114" s="6" t="s">
        <v>421</v>
      </c>
      <c r="B114">
        <v>1936</v>
      </c>
      <c r="C114" s="6" t="s">
        <v>162</v>
      </c>
      <c r="D114">
        <v>80</v>
      </c>
      <c r="E114">
        <v>186</v>
      </c>
      <c r="F114" s="6" t="s">
        <v>148</v>
      </c>
      <c r="G114" s="6" t="s">
        <v>33</v>
      </c>
      <c r="H114" s="6" t="s">
        <v>149</v>
      </c>
      <c r="I114" s="6" t="s">
        <v>152</v>
      </c>
      <c r="J114" s="6" t="s">
        <v>195</v>
      </c>
      <c r="K114" s="6" t="s">
        <v>149</v>
      </c>
      <c r="L114" s="6" t="s">
        <v>180</v>
      </c>
      <c r="M114" s="6" t="s">
        <v>149</v>
      </c>
      <c r="N114">
        <v>2</v>
      </c>
      <c r="O114" t="s">
        <v>153</v>
      </c>
      <c r="P114">
        <v>0</v>
      </c>
      <c r="Q114" t="s">
        <v>154</v>
      </c>
      <c r="R114" s="6" t="s">
        <v>16</v>
      </c>
      <c r="S114" s="7">
        <v>31285</v>
      </c>
      <c r="T114" s="6" t="s">
        <v>188</v>
      </c>
      <c r="U114" s="7"/>
      <c r="V114" s="6"/>
      <c r="W114" s="7"/>
      <c r="X114" s="6"/>
      <c r="AC114" s="7">
        <v>31311</v>
      </c>
      <c r="AD114" s="6" t="s">
        <v>169</v>
      </c>
      <c r="AE114" s="6" t="s">
        <v>197</v>
      </c>
      <c r="AF114" s="6" t="s">
        <v>149</v>
      </c>
      <c r="AG114" s="7"/>
      <c r="AI114" s="6"/>
      <c r="AJ114" s="6"/>
      <c r="AK114" s="7">
        <v>31360</v>
      </c>
      <c r="AL114" s="7">
        <v>31406</v>
      </c>
      <c r="AM114">
        <v>66</v>
      </c>
      <c r="AN114">
        <v>2</v>
      </c>
      <c r="AZ114" s="7"/>
      <c r="BA114" s="7"/>
      <c r="BB114" s="6"/>
      <c r="BC114" s="6"/>
      <c r="BD114" s="6"/>
      <c r="BE114" s="7"/>
      <c r="BF114" s="7"/>
      <c r="BG114" s="6"/>
      <c r="BH114" s="6"/>
      <c r="BO114" s="6" t="s">
        <v>190</v>
      </c>
      <c r="BP114" s="6" t="s">
        <v>152</v>
      </c>
      <c r="BQ114" s="6"/>
      <c r="BR114" s="6" t="s">
        <v>159</v>
      </c>
      <c r="CQ114" s="6"/>
      <c r="CR114" s="6"/>
      <c r="CS114" s="7"/>
      <c r="CT114" s="6"/>
      <c r="CU114" s="7">
        <v>31801</v>
      </c>
      <c r="CV114" s="6" t="s">
        <v>36</v>
      </c>
      <c r="CW114" s="6" t="s">
        <v>152</v>
      </c>
      <c r="CX114" s="7"/>
      <c r="CY114" s="7">
        <v>31502</v>
      </c>
      <c r="CZ114" s="6" t="s">
        <v>160</v>
      </c>
      <c r="DA114" t="s">
        <v>36</v>
      </c>
      <c r="DB114" t="str">
        <f>_xlfn.XLOOKUP(Append1[[#This Row],[Ground Truth]],Groung_Truth_Mapping[Final Status],Groung_Truth_Mapping[Mapped Ground Truth])</f>
        <v>Progression</v>
      </c>
    </row>
    <row r="115" spans="1:106" hidden="1" x14ac:dyDescent="0.25">
      <c r="A115" s="6" t="s">
        <v>422</v>
      </c>
      <c r="B115">
        <v>1928</v>
      </c>
      <c r="C115" s="6" t="s">
        <v>162</v>
      </c>
      <c r="D115">
        <v>97.1</v>
      </c>
      <c r="E115">
        <v>190</v>
      </c>
      <c r="F115" s="6" t="s">
        <v>148</v>
      </c>
      <c r="G115" s="6" t="s">
        <v>149</v>
      </c>
      <c r="H115" s="6" t="s">
        <v>149</v>
      </c>
      <c r="I115" s="6" t="s">
        <v>149</v>
      </c>
      <c r="J115" s="6" t="s">
        <v>149</v>
      </c>
      <c r="K115" s="6" t="s">
        <v>151</v>
      </c>
      <c r="L115" s="6" t="s">
        <v>152</v>
      </c>
      <c r="M115" s="6" t="s">
        <v>149</v>
      </c>
      <c r="N115">
        <v>3</v>
      </c>
      <c r="O115" t="s">
        <v>181</v>
      </c>
      <c r="P115">
        <v>0</v>
      </c>
      <c r="Q115" t="s">
        <v>154</v>
      </c>
      <c r="R115" s="6" t="s">
        <v>5</v>
      </c>
      <c r="S115" s="7">
        <v>31327</v>
      </c>
      <c r="T115" s="6" t="s">
        <v>188</v>
      </c>
      <c r="U115" s="7">
        <v>31347</v>
      </c>
      <c r="V115" s="6" t="s">
        <v>216</v>
      </c>
      <c r="W115" s="7"/>
      <c r="X115" s="6"/>
      <c r="AC115" s="7"/>
      <c r="AD115" s="6"/>
      <c r="AE115" s="6"/>
      <c r="AF115" s="6"/>
      <c r="AG115" s="7"/>
      <c r="AI115" s="6"/>
      <c r="AJ115" s="6"/>
      <c r="AK115" s="7">
        <v>31361</v>
      </c>
      <c r="AL115" s="7">
        <v>31412</v>
      </c>
      <c r="AM115">
        <v>70</v>
      </c>
      <c r="AN115">
        <v>2</v>
      </c>
      <c r="AZ115" s="7">
        <v>31361</v>
      </c>
      <c r="BA115" s="7">
        <v>31396</v>
      </c>
      <c r="BB115" s="6" t="s">
        <v>165</v>
      </c>
      <c r="BC115" s="6" t="s">
        <v>177</v>
      </c>
      <c r="BD115" s="6"/>
      <c r="BE115" s="7"/>
      <c r="BF115" s="7"/>
      <c r="BG115" s="6"/>
      <c r="BH115" s="6"/>
      <c r="BO115" s="6" t="s">
        <v>190</v>
      </c>
      <c r="BP115" s="6"/>
      <c r="BQ115" s="6"/>
      <c r="BR115" s="6"/>
      <c r="CQ115" s="6"/>
      <c r="CR115" s="6"/>
      <c r="CS115" s="7">
        <v>33918</v>
      </c>
      <c r="CT115" s="6" t="s">
        <v>39</v>
      </c>
      <c r="CU115" s="7"/>
      <c r="CV115" s="6"/>
      <c r="CW115" s="6" t="s">
        <v>152</v>
      </c>
      <c r="CX115" s="7">
        <v>33456</v>
      </c>
      <c r="CY115" s="7"/>
      <c r="CZ115" s="6"/>
      <c r="DA115" t="s">
        <v>39</v>
      </c>
      <c r="DB115" t="str">
        <f>_xlfn.XLOOKUP(Append1[[#This Row],[Ground Truth]],Groung_Truth_Mapping[Final Status],Groung_Truth_Mapping[Mapped Ground Truth])</f>
        <v>Remission</v>
      </c>
    </row>
    <row r="116" spans="1:106" hidden="1" x14ac:dyDescent="0.25">
      <c r="A116" s="6" t="s">
        <v>423</v>
      </c>
      <c r="B116">
        <v>1928</v>
      </c>
      <c r="C116" s="6" t="s">
        <v>162</v>
      </c>
      <c r="D116">
        <v>76.5</v>
      </c>
      <c r="E116">
        <v>183</v>
      </c>
      <c r="F116" s="6" t="s">
        <v>148</v>
      </c>
      <c r="G116" s="6" t="s">
        <v>33</v>
      </c>
      <c r="H116" s="6" t="s">
        <v>149</v>
      </c>
      <c r="I116" s="6" t="s">
        <v>149</v>
      </c>
      <c r="J116" s="6" t="s">
        <v>149</v>
      </c>
      <c r="K116" s="6" t="s">
        <v>167</v>
      </c>
      <c r="L116" s="6" t="s">
        <v>152</v>
      </c>
      <c r="M116" s="6" t="s">
        <v>149</v>
      </c>
      <c r="N116">
        <v>2</v>
      </c>
      <c r="O116">
        <v>0</v>
      </c>
      <c r="P116">
        <v>0</v>
      </c>
      <c r="Q116">
        <v>2</v>
      </c>
      <c r="R116" s="6" t="s">
        <v>13</v>
      </c>
      <c r="S116" s="7">
        <v>31334</v>
      </c>
      <c r="T116" s="6" t="s">
        <v>424</v>
      </c>
      <c r="U116" s="7"/>
      <c r="V116" s="6"/>
      <c r="W116" s="7"/>
      <c r="X116" s="6"/>
      <c r="AC116" s="7"/>
      <c r="AD116" s="6"/>
      <c r="AE116" s="6"/>
      <c r="AF116" s="6"/>
      <c r="AG116" s="7"/>
      <c r="AI116" s="6"/>
      <c r="AJ116" s="6"/>
      <c r="AK116" s="7">
        <v>31377</v>
      </c>
      <c r="AL116" s="7">
        <v>31426</v>
      </c>
      <c r="AM116">
        <v>70</v>
      </c>
      <c r="AN116">
        <v>2</v>
      </c>
      <c r="AZ116" s="7"/>
      <c r="BA116" s="7"/>
      <c r="BB116" s="6"/>
      <c r="BC116" s="6"/>
      <c r="BD116" s="6"/>
      <c r="BE116" s="7"/>
      <c r="BF116" s="7"/>
      <c r="BG116" s="6"/>
      <c r="BH116" s="6"/>
      <c r="BO116" s="6"/>
      <c r="BP116" s="6"/>
      <c r="BQ116" s="6"/>
      <c r="BR116" s="6"/>
      <c r="CQ116" s="6"/>
      <c r="CR116" s="6"/>
      <c r="CS116" s="7">
        <v>31622</v>
      </c>
      <c r="CT116" s="6" t="s">
        <v>39</v>
      </c>
      <c r="CU116" s="7">
        <v>32960</v>
      </c>
      <c r="CV116" s="6" t="s">
        <v>33</v>
      </c>
      <c r="CW116" s="6"/>
      <c r="CX116" s="7"/>
      <c r="CY116" s="7"/>
      <c r="CZ116" s="6"/>
      <c r="DA116" t="s">
        <v>39</v>
      </c>
      <c r="DB116" t="str">
        <f>_xlfn.XLOOKUP(Append1[[#This Row],[Ground Truth]],Groung_Truth_Mapping[Final Status],Groung_Truth_Mapping[Mapped Ground Truth])</f>
        <v>Remission</v>
      </c>
    </row>
    <row r="117" spans="1:106" hidden="1" x14ac:dyDescent="0.25">
      <c r="A117" s="6" t="s">
        <v>425</v>
      </c>
      <c r="B117">
        <v>1937</v>
      </c>
      <c r="C117" s="6" t="s">
        <v>147</v>
      </c>
      <c r="D117">
        <v>78.2</v>
      </c>
      <c r="E117">
        <v>157</v>
      </c>
      <c r="F117" s="6" t="s">
        <v>148</v>
      </c>
      <c r="G117" s="6" t="s">
        <v>33</v>
      </c>
      <c r="H117" s="6" t="s">
        <v>149</v>
      </c>
      <c r="I117" s="6" t="s">
        <v>149</v>
      </c>
      <c r="J117" s="6" t="s">
        <v>149</v>
      </c>
      <c r="K117" s="6" t="s">
        <v>149</v>
      </c>
      <c r="L117" s="6" t="s">
        <v>152</v>
      </c>
      <c r="M117" s="6" t="s">
        <v>149</v>
      </c>
      <c r="N117">
        <v>2</v>
      </c>
      <c r="O117" t="s">
        <v>181</v>
      </c>
      <c r="P117">
        <v>0</v>
      </c>
      <c r="Q117" t="s">
        <v>154</v>
      </c>
      <c r="R117" s="6" t="s">
        <v>5</v>
      </c>
      <c r="S117" s="7">
        <v>31328</v>
      </c>
      <c r="T117" s="6" t="s">
        <v>399</v>
      </c>
      <c r="U117" s="7">
        <v>31339</v>
      </c>
      <c r="V117" s="6" t="s">
        <v>222</v>
      </c>
      <c r="W117" s="7"/>
      <c r="X117" s="6"/>
      <c r="AC117" s="7"/>
      <c r="AD117" s="6"/>
      <c r="AE117" s="6"/>
      <c r="AF117" s="6"/>
      <c r="AG117" s="7"/>
      <c r="AI117" s="6"/>
      <c r="AJ117" s="6"/>
      <c r="AK117" s="7">
        <v>31383</v>
      </c>
      <c r="AL117" s="7">
        <v>31431</v>
      </c>
      <c r="AM117">
        <v>70</v>
      </c>
      <c r="AN117">
        <v>2</v>
      </c>
      <c r="AZ117" s="7">
        <v>31384</v>
      </c>
      <c r="BA117" s="7">
        <v>31427</v>
      </c>
      <c r="BB117" s="6" t="s">
        <v>165</v>
      </c>
      <c r="BC117" s="6"/>
      <c r="BD117" s="6"/>
      <c r="BE117" s="7"/>
      <c r="BF117" s="7"/>
      <c r="BG117" s="6"/>
      <c r="BH117" s="6"/>
      <c r="BO117" s="6" t="s">
        <v>158</v>
      </c>
      <c r="BP117" s="6"/>
      <c r="BQ117" s="6"/>
      <c r="BR117" s="6"/>
      <c r="CQ117" s="6"/>
      <c r="CR117" s="6"/>
      <c r="CS117" s="7"/>
      <c r="CT117" s="6"/>
      <c r="CU117" s="7">
        <v>32227</v>
      </c>
      <c r="CV117" s="6" t="s">
        <v>37</v>
      </c>
      <c r="CW117" s="6" t="s">
        <v>152</v>
      </c>
      <c r="CX117" s="7"/>
      <c r="CY117" s="7">
        <v>31618</v>
      </c>
      <c r="CZ117" s="6" t="s">
        <v>171</v>
      </c>
      <c r="DA117" t="s">
        <v>37</v>
      </c>
      <c r="DB117" t="str">
        <f>_xlfn.XLOOKUP(Append1[[#This Row],[Ground Truth]],Groung_Truth_Mapping[Final Status],Groung_Truth_Mapping[Mapped Ground Truth])</f>
        <v>Progression</v>
      </c>
    </row>
    <row r="118" spans="1:106" hidden="1" x14ac:dyDescent="0.25">
      <c r="A118" s="6" t="s">
        <v>426</v>
      </c>
      <c r="B118">
        <v>1930</v>
      </c>
      <c r="C118" s="6" t="s">
        <v>147</v>
      </c>
      <c r="D118">
        <v>58.4</v>
      </c>
      <c r="E118">
        <v>168</v>
      </c>
      <c r="F118" s="6" t="s">
        <v>148</v>
      </c>
      <c r="G118" s="6" t="s">
        <v>33</v>
      </c>
      <c r="H118" s="6" t="s">
        <v>149</v>
      </c>
      <c r="I118" s="6" t="s">
        <v>149</v>
      </c>
      <c r="J118" s="6" t="s">
        <v>149</v>
      </c>
      <c r="K118" s="6" t="s">
        <v>151</v>
      </c>
      <c r="L118" s="6" t="s">
        <v>152</v>
      </c>
      <c r="M118" s="6" t="s">
        <v>149</v>
      </c>
      <c r="N118">
        <v>3</v>
      </c>
      <c r="O118">
        <v>1</v>
      </c>
      <c r="P118">
        <v>0</v>
      </c>
      <c r="Q118" t="s">
        <v>154</v>
      </c>
      <c r="R118" s="6" t="s">
        <v>6</v>
      </c>
      <c r="S118" s="7">
        <v>31355</v>
      </c>
      <c r="T118" s="6" t="s">
        <v>427</v>
      </c>
      <c r="U118" s="7"/>
      <c r="V118" s="6"/>
      <c r="W118" s="7"/>
      <c r="X118" s="6"/>
      <c r="AC118" s="7"/>
      <c r="AD118" s="6"/>
      <c r="AE118" s="6"/>
      <c r="AF118" s="6"/>
      <c r="AG118" s="7"/>
      <c r="AI118" s="6"/>
      <c r="AJ118" s="6"/>
      <c r="AK118" s="7">
        <v>31390</v>
      </c>
      <c r="AL118" s="7">
        <v>31439</v>
      </c>
      <c r="AM118">
        <v>70</v>
      </c>
      <c r="AN118">
        <v>2</v>
      </c>
      <c r="AZ118" s="7">
        <v>31390</v>
      </c>
      <c r="BA118" s="7">
        <v>31438</v>
      </c>
      <c r="BB118" s="6" t="s">
        <v>165</v>
      </c>
      <c r="BC118" s="6"/>
      <c r="BD118" s="6"/>
      <c r="BE118" s="7"/>
      <c r="BF118" s="7"/>
      <c r="BG118" s="6"/>
      <c r="BH118" s="6"/>
      <c r="BO118" s="6" t="s">
        <v>158</v>
      </c>
      <c r="BP118" s="6"/>
      <c r="BQ118" s="6"/>
      <c r="BR118" s="6"/>
      <c r="CQ118" s="6"/>
      <c r="CR118" s="6"/>
      <c r="CS118" s="7">
        <v>33829</v>
      </c>
      <c r="CT118" s="6" t="s">
        <v>39</v>
      </c>
      <c r="CU118" s="7"/>
      <c r="CV118" s="6"/>
      <c r="CW118" s="6" t="s">
        <v>152</v>
      </c>
      <c r="CX118" s="7"/>
      <c r="CY118" s="7"/>
      <c r="CZ118" s="6"/>
      <c r="DA118" t="s">
        <v>39</v>
      </c>
      <c r="DB118" t="str">
        <f>_xlfn.XLOOKUP(Append1[[#This Row],[Ground Truth]],Groung_Truth_Mapping[Final Status],Groung_Truth_Mapping[Mapped Ground Truth])</f>
        <v>Remission</v>
      </c>
    </row>
    <row r="119" spans="1:106" hidden="1" x14ac:dyDescent="0.25">
      <c r="A119" s="6" t="s">
        <v>428</v>
      </c>
      <c r="B119">
        <v>1914</v>
      </c>
      <c r="C119" s="6" t="s">
        <v>162</v>
      </c>
      <c r="D119">
        <v>91</v>
      </c>
      <c r="E119">
        <v>183</v>
      </c>
      <c r="F119" s="6" t="s">
        <v>148</v>
      </c>
      <c r="G119" s="6" t="s">
        <v>33</v>
      </c>
      <c r="H119" s="6" t="s">
        <v>149</v>
      </c>
      <c r="I119" s="6" t="s">
        <v>149</v>
      </c>
      <c r="J119" s="6" t="s">
        <v>149</v>
      </c>
      <c r="K119" s="6" t="s">
        <v>167</v>
      </c>
      <c r="L119" s="6" t="s">
        <v>152</v>
      </c>
      <c r="M119" s="6" t="s">
        <v>149</v>
      </c>
      <c r="N119" t="s">
        <v>154</v>
      </c>
      <c r="O119" t="s">
        <v>153</v>
      </c>
      <c r="P119">
        <v>0</v>
      </c>
      <c r="Q119" t="s">
        <v>154</v>
      </c>
      <c r="R119" s="6" t="s">
        <v>7</v>
      </c>
      <c r="S119" s="7">
        <v>31348</v>
      </c>
      <c r="T119" s="6" t="s">
        <v>369</v>
      </c>
      <c r="U119" s="7"/>
      <c r="V119" s="6"/>
      <c r="W119" s="7"/>
      <c r="X119" s="6"/>
      <c r="AC119" s="7"/>
      <c r="AD119" s="6"/>
      <c r="AE119" s="6"/>
      <c r="AF119" s="6"/>
      <c r="AG119" s="7"/>
      <c r="AI119" s="6"/>
      <c r="AJ119" s="6"/>
      <c r="AK119" s="7">
        <v>31395</v>
      </c>
      <c r="AL119" s="7">
        <v>31446</v>
      </c>
      <c r="AM119">
        <v>70</v>
      </c>
      <c r="AN119">
        <v>2</v>
      </c>
      <c r="AZ119" s="7">
        <v>31397</v>
      </c>
      <c r="BA119" s="7">
        <v>31397</v>
      </c>
      <c r="BB119" s="6" t="s">
        <v>165</v>
      </c>
      <c r="BC119" s="6"/>
      <c r="BD119" s="6"/>
      <c r="BE119" s="7"/>
      <c r="BF119" s="7"/>
      <c r="BG119" s="6"/>
      <c r="BH119" s="6"/>
      <c r="BO119" s="6" t="s">
        <v>190</v>
      </c>
      <c r="BP119" s="6"/>
      <c r="BQ119" s="6"/>
      <c r="BR119" s="6"/>
      <c r="CQ119" s="6"/>
      <c r="CR119" s="6"/>
      <c r="CS119" s="7">
        <v>33896</v>
      </c>
      <c r="CT119" s="6" t="s">
        <v>39</v>
      </c>
      <c r="CU119" s="7"/>
      <c r="CV119" s="6"/>
      <c r="CW119" s="6" t="s">
        <v>152</v>
      </c>
      <c r="CX119" s="7"/>
      <c r="CY119" s="7">
        <v>31588</v>
      </c>
      <c r="CZ119" s="6" t="s">
        <v>256</v>
      </c>
      <c r="DA119" t="s">
        <v>39</v>
      </c>
      <c r="DB119" t="str">
        <f>_xlfn.XLOOKUP(Append1[[#This Row],[Ground Truth]],Groung_Truth_Mapping[Final Status],Groung_Truth_Mapping[Mapped Ground Truth])</f>
        <v>Remission</v>
      </c>
    </row>
    <row r="120" spans="1:106" x14ac:dyDescent="0.25">
      <c r="A120" s="8" t="s">
        <v>429</v>
      </c>
      <c r="B120">
        <v>1938</v>
      </c>
      <c r="C120" s="6" t="s">
        <v>162</v>
      </c>
      <c r="D120">
        <v>104.6</v>
      </c>
      <c r="E120">
        <v>177</v>
      </c>
      <c r="F120" s="6" t="s">
        <v>148</v>
      </c>
      <c r="G120" s="6" t="s">
        <v>149</v>
      </c>
      <c r="H120" s="6" t="s">
        <v>149</v>
      </c>
      <c r="I120" s="6" t="s">
        <v>149</v>
      </c>
      <c r="J120" s="6" t="s">
        <v>149</v>
      </c>
      <c r="K120" s="6" t="s">
        <v>149</v>
      </c>
      <c r="L120" s="6" t="s">
        <v>149</v>
      </c>
      <c r="M120" s="6" t="s">
        <v>149</v>
      </c>
      <c r="N120">
        <v>2</v>
      </c>
      <c r="O120" t="s">
        <v>153</v>
      </c>
      <c r="P120">
        <v>0</v>
      </c>
      <c r="Q120" t="s">
        <v>154</v>
      </c>
      <c r="R120" s="6" t="s">
        <v>4</v>
      </c>
      <c r="S120" s="7">
        <v>32420</v>
      </c>
      <c r="T120" s="6" t="s">
        <v>164</v>
      </c>
      <c r="U120" s="7"/>
      <c r="V120" s="6"/>
      <c r="W120" s="7"/>
      <c r="X120" s="6"/>
      <c r="AC120" s="7">
        <v>32433</v>
      </c>
      <c r="AD120" s="6" t="s">
        <v>430</v>
      </c>
      <c r="AE120" s="6" t="s">
        <v>152</v>
      </c>
      <c r="AF120" s="6" t="s">
        <v>149</v>
      </c>
      <c r="AG120" s="7"/>
      <c r="AI120" s="6"/>
      <c r="AJ120" s="6"/>
      <c r="AK120" s="7">
        <v>32459</v>
      </c>
      <c r="AL120" s="7">
        <v>32509</v>
      </c>
      <c r="AM120">
        <v>70.400000000000006</v>
      </c>
      <c r="AN120">
        <v>2.2000000000000002</v>
      </c>
      <c r="AZ120" s="7">
        <v>32462</v>
      </c>
      <c r="BA120" s="7">
        <v>32462</v>
      </c>
      <c r="BB120" s="6" t="s">
        <v>165</v>
      </c>
      <c r="BC120" s="6" t="s">
        <v>177</v>
      </c>
      <c r="BD120" s="6"/>
      <c r="BE120" s="7"/>
      <c r="BF120" s="7"/>
      <c r="BG120" s="6"/>
      <c r="BH120" s="6"/>
      <c r="BO120" s="6" t="s">
        <v>158</v>
      </c>
      <c r="BP120" s="6"/>
      <c r="BQ120" s="6"/>
      <c r="BR120" s="6" t="s">
        <v>170</v>
      </c>
      <c r="CQ120" s="6"/>
      <c r="CR120" s="6"/>
      <c r="CS120" s="7">
        <v>33777</v>
      </c>
      <c r="CT120" s="6" t="s">
        <v>39</v>
      </c>
      <c r="CU120" s="7"/>
      <c r="CV120" s="6"/>
      <c r="CW120" s="6" t="s">
        <v>152</v>
      </c>
      <c r="CX120" s="7">
        <v>32578</v>
      </c>
      <c r="CY120" s="7"/>
      <c r="CZ120" s="6"/>
      <c r="DA120" t="s">
        <v>39</v>
      </c>
      <c r="DB120" t="str">
        <f>_xlfn.XLOOKUP(Append1[[#This Row],[Ground Truth]],Groung_Truth_Mapping[Final Status],Groung_Truth_Mapping[Mapped Ground Truth])</f>
        <v>Remission</v>
      </c>
    </row>
    <row r="121" spans="1:106" x14ac:dyDescent="0.25">
      <c r="A121" s="8" t="s">
        <v>431</v>
      </c>
      <c r="B121">
        <v>1923</v>
      </c>
      <c r="C121" s="6" t="s">
        <v>162</v>
      </c>
      <c r="D121">
        <v>50.1</v>
      </c>
      <c r="E121">
        <v>174</v>
      </c>
      <c r="F121" s="6" t="s">
        <v>148</v>
      </c>
      <c r="G121" s="6" t="s">
        <v>33</v>
      </c>
      <c r="H121" s="6" t="s">
        <v>149</v>
      </c>
      <c r="I121" s="6" t="s">
        <v>149</v>
      </c>
      <c r="J121" s="6" t="s">
        <v>149</v>
      </c>
      <c r="K121" s="6" t="s">
        <v>167</v>
      </c>
      <c r="L121" s="6" t="s">
        <v>152</v>
      </c>
      <c r="M121" s="6" t="s">
        <v>149</v>
      </c>
      <c r="N121" t="s">
        <v>235</v>
      </c>
      <c r="O121" t="s">
        <v>153</v>
      </c>
      <c r="P121">
        <v>0</v>
      </c>
      <c r="Q121" t="s">
        <v>235</v>
      </c>
      <c r="R121" s="6" t="s">
        <v>4</v>
      </c>
      <c r="S121" s="7">
        <v>31159</v>
      </c>
      <c r="T121" s="6" t="s">
        <v>432</v>
      </c>
      <c r="U121" s="7"/>
      <c r="V121" s="6"/>
      <c r="W121" s="7"/>
      <c r="X121" s="6"/>
      <c r="AC121" s="7"/>
      <c r="AD121" s="6"/>
      <c r="AE121" s="6"/>
      <c r="AF121" s="6"/>
      <c r="AG121" s="7"/>
      <c r="AI121" s="6"/>
      <c r="AJ121" s="6"/>
      <c r="AK121" s="7">
        <v>31195</v>
      </c>
      <c r="AL121" s="7">
        <v>31244</v>
      </c>
      <c r="AM121">
        <v>70</v>
      </c>
      <c r="AN121">
        <v>2</v>
      </c>
      <c r="AZ121" s="7">
        <v>31207</v>
      </c>
      <c r="BA121" s="7">
        <v>31236</v>
      </c>
      <c r="BB121" s="6" t="s">
        <v>165</v>
      </c>
      <c r="BC121" s="6"/>
      <c r="BD121" s="6"/>
      <c r="BE121" s="7"/>
      <c r="BF121" s="7"/>
      <c r="BG121" s="6"/>
      <c r="BH121" s="6"/>
      <c r="BO121" s="6" t="s">
        <v>158</v>
      </c>
      <c r="BP121" s="6"/>
      <c r="BQ121" s="6"/>
      <c r="BR121" s="6"/>
      <c r="CQ121" s="6"/>
      <c r="CR121" s="6"/>
      <c r="CS121" s="7">
        <v>32146</v>
      </c>
      <c r="CT121" s="6" t="s">
        <v>39</v>
      </c>
      <c r="CU121" s="7">
        <v>32889</v>
      </c>
      <c r="CV121" s="6" t="s">
        <v>33</v>
      </c>
      <c r="CW121" s="6"/>
      <c r="CX121" s="7"/>
      <c r="CY121" s="7"/>
      <c r="CZ121" s="6"/>
      <c r="DA121" t="s">
        <v>39</v>
      </c>
      <c r="DB121" t="str">
        <f>_xlfn.XLOOKUP(Append1[[#This Row],[Ground Truth]],Groung_Truth_Mapping[Final Status],Groung_Truth_Mapping[Mapped Ground Truth])</f>
        <v>Remission</v>
      </c>
    </row>
    <row r="122" spans="1:106" hidden="1" x14ac:dyDescent="0.25">
      <c r="A122" s="6" t="s">
        <v>433</v>
      </c>
      <c r="B122">
        <v>1921</v>
      </c>
      <c r="C122" s="6" t="s">
        <v>162</v>
      </c>
      <c r="D122">
        <v>104.5</v>
      </c>
      <c r="E122">
        <v>177</v>
      </c>
      <c r="F122" s="6" t="s">
        <v>148</v>
      </c>
      <c r="G122" s="6" t="s">
        <v>33</v>
      </c>
      <c r="H122" s="6" t="s">
        <v>149</v>
      </c>
      <c r="I122" s="6" t="s">
        <v>149</v>
      </c>
      <c r="J122" s="6" t="s">
        <v>149</v>
      </c>
      <c r="K122" s="6" t="s">
        <v>151</v>
      </c>
      <c r="L122" s="6" t="s">
        <v>149</v>
      </c>
      <c r="M122" s="6" t="s">
        <v>149</v>
      </c>
      <c r="N122">
        <v>2</v>
      </c>
      <c r="O122" t="s">
        <v>153</v>
      </c>
      <c r="P122">
        <v>0</v>
      </c>
      <c r="Q122" t="s">
        <v>154</v>
      </c>
      <c r="R122" s="6" t="s">
        <v>5</v>
      </c>
      <c r="S122" s="7">
        <v>31392</v>
      </c>
      <c r="T122" s="6" t="s">
        <v>434</v>
      </c>
      <c r="U122" s="7">
        <v>31416</v>
      </c>
      <c r="V122" s="6" t="s">
        <v>216</v>
      </c>
      <c r="W122" s="7"/>
      <c r="X122" s="6"/>
      <c r="AC122" s="7"/>
      <c r="AD122" s="6"/>
      <c r="AE122" s="6"/>
      <c r="AF122" s="6"/>
      <c r="AG122" s="7"/>
      <c r="AI122" s="6"/>
      <c r="AJ122" s="6"/>
      <c r="AK122" s="7">
        <v>31437</v>
      </c>
      <c r="AL122" s="7">
        <v>31486</v>
      </c>
      <c r="AM122">
        <v>70</v>
      </c>
      <c r="AN122">
        <v>2</v>
      </c>
      <c r="AO122" t="s">
        <v>435</v>
      </c>
      <c r="AZ122" s="7">
        <v>31437</v>
      </c>
      <c r="BA122" s="7">
        <v>31478</v>
      </c>
      <c r="BB122" s="6" t="s">
        <v>165</v>
      </c>
      <c r="BC122" s="6"/>
      <c r="BD122" s="6"/>
      <c r="BE122" s="7"/>
      <c r="BF122" s="7"/>
      <c r="BG122" s="6"/>
      <c r="BH122" s="6"/>
      <c r="BO122" s="6" t="s">
        <v>190</v>
      </c>
      <c r="BP122" s="6" t="s">
        <v>149</v>
      </c>
      <c r="BQ122" s="6" t="s">
        <v>149</v>
      </c>
      <c r="BR122" s="6" t="s">
        <v>159</v>
      </c>
      <c r="CQ122" s="6"/>
      <c r="CR122" s="6"/>
      <c r="CS122" s="7">
        <v>33820</v>
      </c>
      <c r="CT122" s="6" t="s">
        <v>39</v>
      </c>
      <c r="CU122" s="7"/>
      <c r="CV122" s="6"/>
      <c r="CW122" s="6" t="s">
        <v>152</v>
      </c>
      <c r="CX122" s="7">
        <v>31592</v>
      </c>
      <c r="CY122" s="7"/>
      <c r="CZ122" s="6"/>
      <c r="DA122" t="s">
        <v>39</v>
      </c>
      <c r="DB122" t="str">
        <f>_xlfn.XLOOKUP(Append1[[#This Row],[Ground Truth]],Groung_Truth_Mapping[Final Status],Groung_Truth_Mapping[Mapped Ground Truth])</f>
        <v>Remission</v>
      </c>
    </row>
    <row r="123" spans="1:106" hidden="1" x14ac:dyDescent="0.25">
      <c r="A123" s="6" t="s">
        <v>436</v>
      </c>
      <c r="B123">
        <v>1926</v>
      </c>
      <c r="C123" s="6" t="s">
        <v>162</v>
      </c>
      <c r="D123">
        <v>121.7</v>
      </c>
      <c r="E123">
        <v>200</v>
      </c>
      <c r="F123" s="6" t="s">
        <v>148</v>
      </c>
      <c r="G123" s="6" t="s">
        <v>33</v>
      </c>
      <c r="H123" s="6" t="s">
        <v>149</v>
      </c>
      <c r="I123" s="6" t="s">
        <v>149</v>
      </c>
      <c r="J123" s="6" t="s">
        <v>149</v>
      </c>
      <c r="K123" s="6" t="s">
        <v>167</v>
      </c>
      <c r="L123" s="6" t="s">
        <v>152</v>
      </c>
      <c r="M123" s="6" t="s">
        <v>149</v>
      </c>
      <c r="N123">
        <v>2</v>
      </c>
      <c r="O123" t="s">
        <v>153</v>
      </c>
      <c r="P123">
        <v>0</v>
      </c>
      <c r="Q123" t="s">
        <v>154</v>
      </c>
      <c r="R123" s="6" t="s">
        <v>5</v>
      </c>
      <c r="S123" s="7">
        <v>31419</v>
      </c>
      <c r="T123" s="6" t="s">
        <v>437</v>
      </c>
      <c r="U123" s="7"/>
      <c r="V123" s="6"/>
      <c r="W123" s="7"/>
      <c r="X123" s="6"/>
      <c r="AC123" s="7"/>
      <c r="AD123" s="6"/>
      <c r="AE123" s="6"/>
      <c r="AF123" s="6"/>
      <c r="AG123" s="7"/>
      <c r="AI123" s="6"/>
      <c r="AJ123" s="6"/>
      <c r="AK123" s="7">
        <v>31451</v>
      </c>
      <c r="AL123" s="7">
        <v>31500</v>
      </c>
      <c r="AM123">
        <v>70</v>
      </c>
      <c r="AN123">
        <v>2</v>
      </c>
      <c r="AZ123" s="7">
        <v>31454</v>
      </c>
      <c r="BA123" s="7">
        <v>31481</v>
      </c>
      <c r="BB123" s="6" t="s">
        <v>165</v>
      </c>
      <c r="BC123" s="6"/>
      <c r="BD123" s="6"/>
      <c r="BE123" s="7"/>
      <c r="BF123" s="7"/>
      <c r="BG123" s="6"/>
      <c r="BH123" s="6"/>
      <c r="BO123" s="6"/>
      <c r="BP123" s="6"/>
      <c r="BQ123" s="6"/>
      <c r="BR123" s="6"/>
      <c r="CQ123" s="6"/>
      <c r="CR123" s="6"/>
      <c r="CS123" s="7">
        <v>33616</v>
      </c>
      <c r="CT123" s="6" t="s">
        <v>39</v>
      </c>
      <c r="CU123" s="7"/>
      <c r="CV123" s="6"/>
      <c r="CW123" s="6" t="s">
        <v>152</v>
      </c>
      <c r="CX123" s="7"/>
      <c r="CY123" s="7"/>
      <c r="CZ123" s="6"/>
      <c r="DA123" t="s">
        <v>39</v>
      </c>
      <c r="DB123" t="str">
        <f>_xlfn.XLOOKUP(Append1[[#This Row],[Ground Truth]],Groung_Truth_Mapping[Final Status],Groung_Truth_Mapping[Mapped Ground Truth])</f>
        <v>Remission</v>
      </c>
    </row>
    <row r="124" spans="1:106" hidden="1" x14ac:dyDescent="0.25">
      <c r="A124" s="6" t="s">
        <v>438</v>
      </c>
      <c r="B124">
        <v>1930</v>
      </c>
      <c r="C124" s="6" t="s">
        <v>162</v>
      </c>
      <c r="D124">
        <v>93.2</v>
      </c>
      <c r="E124">
        <v>174</v>
      </c>
      <c r="F124" s="6" t="s">
        <v>148</v>
      </c>
      <c r="G124" s="6" t="s">
        <v>33</v>
      </c>
      <c r="H124" s="6" t="s">
        <v>149</v>
      </c>
      <c r="I124" s="6" t="s">
        <v>149</v>
      </c>
      <c r="J124" s="6" t="s">
        <v>149</v>
      </c>
      <c r="K124" s="6" t="s">
        <v>151</v>
      </c>
      <c r="L124" s="6" t="s">
        <v>152</v>
      </c>
      <c r="M124" s="6" t="s">
        <v>149</v>
      </c>
      <c r="N124">
        <v>3</v>
      </c>
      <c r="O124">
        <v>0</v>
      </c>
      <c r="P124">
        <v>0</v>
      </c>
      <c r="Q124">
        <v>3</v>
      </c>
      <c r="R124" s="6" t="s">
        <v>8</v>
      </c>
      <c r="S124" s="7">
        <v>31398</v>
      </c>
      <c r="T124" s="6" t="s">
        <v>439</v>
      </c>
      <c r="U124" s="7"/>
      <c r="V124" s="6"/>
      <c r="W124" s="7"/>
      <c r="X124" s="6"/>
      <c r="AC124" s="7"/>
      <c r="AD124" s="6"/>
      <c r="AE124" s="6"/>
      <c r="AF124" s="6"/>
      <c r="AG124" s="7"/>
      <c r="AI124" s="6"/>
      <c r="AJ124" s="6"/>
      <c r="AK124" s="7">
        <v>31445</v>
      </c>
      <c r="AL124" s="7">
        <v>31494</v>
      </c>
      <c r="AM124">
        <v>72</v>
      </c>
      <c r="AN124">
        <v>2</v>
      </c>
      <c r="AZ124" s="7">
        <v>31446</v>
      </c>
      <c r="BA124" s="7">
        <v>31493</v>
      </c>
      <c r="BB124" s="6" t="s">
        <v>165</v>
      </c>
      <c r="BC124" s="6"/>
      <c r="BD124" s="6"/>
      <c r="BE124" s="7"/>
      <c r="BF124" s="7"/>
      <c r="BG124" s="6"/>
      <c r="BH124" s="6"/>
      <c r="BO124" s="6" t="s">
        <v>158</v>
      </c>
      <c r="BP124" s="6"/>
      <c r="BQ124" s="6"/>
      <c r="BR124" s="6"/>
      <c r="CC124">
        <v>0</v>
      </c>
      <c r="CO124">
        <v>0</v>
      </c>
      <c r="CQ124" s="6" t="s">
        <v>440</v>
      </c>
      <c r="CR124" s="6"/>
      <c r="CS124" s="7"/>
      <c r="CT124" s="6"/>
      <c r="CU124" s="7">
        <v>33560</v>
      </c>
      <c r="CV124" s="6" t="s">
        <v>40</v>
      </c>
      <c r="CW124" s="6" t="s">
        <v>152</v>
      </c>
      <c r="CX124" s="7">
        <v>33038</v>
      </c>
      <c r="CY124" s="7"/>
      <c r="CZ124" s="6"/>
      <c r="DA124" t="s">
        <v>40</v>
      </c>
      <c r="DB124" t="str">
        <f>_xlfn.XLOOKUP(Append1[[#This Row],[Ground Truth]],Groung_Truth_Mapping[Final Status],Groung_Truth_Mapping[Mapped Ground Truth])</f>
        <v>Unknown</v>
      </c>
    </row>
    <row r="125" spans="1:106" x14ac:dyDescent="0.25">
      <c r="A125" s="8" t="s">
        <v>441</v>
      </c>
      <c r="B125">
        <v>1921</v>
      </c>
      <c r="C125" s="6" t="s">
        <v>162</v>
      </c>
      <c r="D125">
        <v>146.6</v>
      </c>
      <c r="E125">
        <v>191</v>
      </c>
      <c r="F125" s="6" t="s">
        <v>148</v>
      </c>
      <c r="G125" s="6" t="s">
        <v>149</v>
      </c>
      <c r="H125" s="6" t="s">
        <v>149</v>
      </c>
      <c r="I125" s="6" t="s">
        <v>149</v>
      </c>
      <c r="J125" s="6" t="s">
        <v>150</v>
      </c>
      <c r="K125" s="6" t="s">
        <v>149</v>
      </c>
      <c r="L125" s="6" t="s">
        <v>180</v>
      </c>
      <c r="M125" s="6" t="s">
        <v>149</v>
      </c>
      <c r="N125">
        <v>2</v>
      </c>
      <c r="O125">
        <v>1</v>
      </c>
      <c r="P125">
        <v>0</v>
      </c>
      <c r="Q125">
        <v>3</v>
      </c>
      <c r="R125" s="6" t="s">
        <v>4</v>
      </c>
      <c r="S125" s="7">
        <v>31390</v>
      </c>
      <c r="T125" s="6" t="s">
        <v>156</v>
      </c>
      <c r="U125" s="7"/>
      <c r="V125" s="6"/>
      <c r="W125" s="7"/>
      <c r="X125" s="6"/>
      <c r="AC125" s="7"/>
      <c r="AD125" s="6"/>
      <c r="AE125" s="6"/>
      <c r="AF125" s="6"/>
      <c r="AG125" s="7"/>
      <c r="AI125" s="6"/>
      <c r="AJ125" s="6"/>
      <c r="AK125" s="7">
        <v>31416</v>
      </c>
      <c r="AL125" s="7">
        <v>31461</v>
      </c>
      <c r="AM125">
        <v>70</v>
      </c>
      <c r="AN125">
        <v>2</v>
      </c>
      <c r="AZ125" s="7">
        <v>31416</v>
      </c>
      <c r="BA125" s="7">
        <v>31457</v>
      </c>
      <c r="BB125" s="6" t="s">
        <v>165</v>
      </c>
      <c r="BC125" s="6"/>
      <c r="BD125" s="6"/>
      <c r="BE125" s="7"/>
      <c r="BF125" s="7"/>
      <c r="BG125" s="6"/>
      <c r="BH125" s="6"/>
      <c r="BO125" s="6" t="s">
        <v>158</v>
      </c>
      <c r="BP125" s="6"/>
      <c r="BQ125" s="6"/>
      <c r="BR125" s="6"/>
      <c r="CQ125" s="6"/>
      <c r="CR125" s="6"/>
      <c r="CS125" s="7">
        <v>33645</v>
      </c>
      <c r="CT125" s="6" t="s">
        <v>39</v>
      </c>
      <c r="CU125" s="7"/>
      <c r="CV125" s="6"/>
      <c r="CW125" s="6" t="s">
        <v>152</v>
      </c>
      <c r="CX125" s="7"/>
      <c r="CY125" s="7"/>
      <c r="CZ125" s="6"/>
      <c r="DA125" t="s">
        <v>39</v>
      </c>
      <c r="DB125" t="str">
        <f>_xlfn.XLOOKUP(Append1[[#This Row],[Ground Truth]],Groung_Truth_Mapping[Final Status],Groung_Truth_Mapping[Mapped Ground Truth])</f>
        <v>Remission</v>
      </c>
    </row>
    <row r="126" spans="1:106" hidden="1" x14ac:dyDescent="0.25">
      <c r="A126" s="6" t="s">
        <v>442</v>
      </c>
      <c r="B126">
        <v>1928</v>
      </c>
      <c r="C126" s="6" t="s">
        <v>147</v>
      </c>
      <c r="D126">
        <v>66.900000000000006</v>
      </c>
      <c r="E126">
        <v>154</v>
      </c>
      <c r="F126" s="6" t="s">
        <v>148</v>
      </c>
      <c r="G126" s="6" t="s">
        <v>33</v>
      </c>
      <c r="H126" s="6" t="s">
        <v>149</v>
      </c>
      <c r="I126" s="6" t="s">
        <v>149</v>
      </c>
      <c r="J126" s="6" t="s">
        <v>149</v>
      </c>
      <c r="K126" s="6" t="s">
        <v>151</v>
      </c>
      <c r="L126" s="6" t="s">
        <v>180</v>
      </c>
      <c r="M126" s="6" t="s">
        <v>149</v>
      </c>
      <c r="N126">
        <v>2</v>
      </c>
      <c r="O126" t="s">
        <v>153</v>
      </c>
      <c r="P126">
        <v>0</v>
      </c>
      <c r="Q126" t="s">
        <v>154</v>
      </c>
      <c r="R126" s="6" t="s">
        <v>13</v>
      </c>
      <c r="S126" s="7">
        <v>31458</v>
      </c>
      <c r="T126" s="6" t="s">
        <v>443</v>
      </c>
      <c r="U126" s="7"/>
      <c r="V126" s="6"/>
      <c r="W126" s="7"/>
      <c r="X126" s="6"/>
      <c r="AC126" s="7">
        <v>31466</v>
      </c>
      <c r="AD126" s="6" t="s">
        <v>444</v>
      </c>
      <c r="AE126" s="6" t="s">
        <v>152</v>
      </c>
      <c r="AF126" s="6" t="s">
        <v>152</v>
      </c>
      <c r="AG126" s="7"/>
      <c r="AI126" s="6"/>
      <c r="AJ126" s="6"/>
      <c r="AK126" s="7">
        <v>31513</v>
      </c>
      <c r="AL126" s="7">
        <v>31559</v>
      </c>
      <c r="AM126">
        <v>65.92</v>
      </c>
      <c r="AN126">
        <v>2.06</v>
      </c>
      <c r="AZ126" s="7"/>
      <c r="BA126" s="7"/>
      <c r="BB126" s="6"/>
      <c r="BC126" s="6"/>
      <c r="BD126" s="6"/>
      <c r="BE126" s="7"/>
      <c r="BF126" s="7"/>
      <c r="BG126" s="6"/>
      <c r="BH126" s="6"/>
      <c r="BO126" s="6" t="s">
        <v>158</v>
      </c>
      <c r="BP126" s="6" t="s">
        <v>149</v>
      </c>
      <c r="BQ126" s="6" t="s">
        <v>149</v>
      </c>
      <c r="BR126" s="6" t="s">
        <v>170</v>
      </c>
      <c r="BS126">
        <v>2</v>
      </c>
      <c r="BT126">
        <v>3</v>
      </c>
      <c r="BU126">
        <v>1</v>
      </c>
      <c r="BV126">
        <v>7</v>
      </c>
      <c r="BW126">
        <v>0</v>
      </c>
      <c r="BX126">
        <v>5</v>
      </c>
      <c r="BY126">
        <v>0</v>
      </c>
      <c r="BZ126">
        <v>4</v>
      </c>
      <c r="CQ126" s="6"/>
      <c r="CR126" s="6" t="s">
        <v>152</v>
      </c>
      <c r="CS126" s="7"/>
      <c r="CT126" s="6"/>
      <c r="CU126" s="7">
        <v>31625</v>
      </c>
      <c r="CV126" s="6" t="s">
        <v>36</v>
      </c>
      <c r="CW126" s="6" t="s">
        <v>152</v>
      </c>
      <c r="CX126" s="7"/>
      <c r="CY126" s="7">
        <v>31595</v>
      </c>
      <c r="CZ126" s="6" t="s">
        <v>160</v>
      </c>
      <c r="DA126" t="s">
        <v>36</v>
      </c>
      <c r="DB126" t="str">
        <f>_xlfn.XLOOKUP(Append1[[#This Row],[Ground Truth]],Groung_Truth_Mapping[Final Status],Groung_Truth_Mapping[Mapped Ground Truth])</f>
        <v>Progression</v>
      </c>
    </row>
    <row r="127" spans="1:106" hidden="1" x14ac:dyDescent="0.25">
      <c r="A127" s="6" t="s">
        <v>445</v>
      </c>
      <c r="B127">
        <v>1924</v>
      </c>
      <c r="C127" s="6" t="s">
        <v>162</v>
      </c>
      <c r="D127">
        <v>73.8</v>
      </c>
      <c r="E127">
        <v>181</v>
      </c>
      <c r="F127" s="6" t="s">
        <v>148</v>
      </c>
      <c r="G127" s="6" t="s">
        <v>33</v>
      </c>
      <c r="H127" s="6" t="s">
        <v>149</v>
      </c>
      <c r="I127" s="6" t="s">
        <v>149</v>
      </c>
      <c r="J127" s="6" t="s">
        <v>149</v>
      </c>
      <c r="K127" s="6" t="s">
        <v>151</v>
      </c>
      <c r="L127" s="6" t="s">
        <v>180</v>
      </c>
      <c r="M127" s="6" t="s">
        <v>149</v>
      </c>
      <c r="N127" t="s">
        <v>154</v>
      </c>
      <c r="O127">
        <v>0</v>
      </c>
      <c r="P127">
        <v>0</v>
      </c>
      <c r="Q127" t="s">
        <v>154</v>
      </c>
      <c r="R127" s="6" t="s">
        <v>5</v>
      </c>
      <c r="S127" s="7">
        <v>31516</v>
      </c>
      <c r="T127" s="6" t="s">
        <v>446</v>
      </c>
      <c r="U127" s="7"/>
      <c r="V127" s="6"/>
      <c r="W127" s="7"/>
      <c r="X127" s="6"/>
      <c r="AC127" s="7"/>
      <c r="AD127" s="6"/>
      <c r="AE127" s="6"/>
      <c r="AF127" s="6"/>
      <c r="AG127" s="7"/>
      <c r="AI127" s="6"/>
      <c r="AJ127" s="6"/>
      <c r="AK127" s="7">
        <v>31563</v>
      </c>
      <c r="AL127" s="7">
        <v>31615</v>
      </c>
      <c r="AM127">
        <v>70</v>
      </c>
      <c r="AN127">
        <v>2</v>
      </c>
      <c r="AZ127" s="7">
        <v>31564</v>
      </c>
      <c r="BA127" s="7">
        <v>31605</v>
      </c>
      <c r="BB127" s="6" t="s">
        <v>165</v>
      </c>
      <c r="BC127" s="6" t="s">
        <v>177</v>
      </c>
      <c r="BD127" s="6"/>
      <c r="BE127" s="7"/>
      <c r="BF127" s="7"/>
      <c r="BG127" s="6"/>
      <c r="BH127" s="6"/>
      <c r="BO127" s="6" t="s">
        <v>158</v>
      </c>
      <c r="BP127" s="6"/>
      <c r="BQ127" s="6"/>
      <c r="BR127" s="6"/>
      <c r="CQ127" s="6"/>
      <c r="CR127" s="6"/>
      <c r="CS127" s="7"/>
      <c r="CT127" s="6"/>
      <c r="CU127" s="7">
        <v>33218</v>
      </c>
      <c r="CV127" s="6" t="s">
        <v>36</v>
      </c>
      <c r="CW127" s="6" t="s">
        <v>152</v>
      </c>
      <c r="CX127" s="7"/>
      <c r="CY127" s="7">
        <v>31957</v>
      </c>
      <c r="CZ127" s="6" t="s">
        <v>160</v>
      </c>
      <c r="DA127" t="s">
        <v>36</v>
      </c>
      <c r="DB127" t="str">
        <f>_xlfn.XLOOKUP(Append1[[#This Row],[Ground Truth]],Groung_Truth_Mapping[Final Status],Groung_Truth_Mapping[Mapped Ground Truth])</f>
        <v>Progression</v>
      </c>
    </row>
    <row r="128" spans="1:106" hidden="1" x14ac:dyDescent="0.25">
      <c r="A128" s="6" t="s">
        <v>447</v>
      </c>
      <c r="B128">
        <v>1938</v>
      </c>
      <c r="C128" s="6" t="s">
        <v>162</v>
      </c>
      <c r="D128">
        <v>60.2</v>
      </c>
      <c r="E128">
        <v>181</v>
      </c>
      <c r="F128" s="6" t="s">
        <v>148</v>
      </c>
      <c r="G128" s="6" t="s">
        <v>149</v>
      </c>
      <c r="H128" s="6" t="s">
        <v>149</v>
      </c>
      <c r="I128" s="6" t="s">
        <v>149</v>
      </c>
      <c r="J128" s="6" t="s">
        <v>149</v>
      </c>
      <c r="K128" s="6" t="s">
        <v>149</v>
      </c>
      <c r="L128" s="6" t="s">
        <v>180</v>
      </c>
      <c r="M128" s="6" t="s">
        <v>149</v>
      </c>
      <c r="N128" t="s">
        <v>154</v>
      </c>
      <c r="O128" t="s">
        <v>181</v>
      </c>
      <c r="P128">
        <v>0</v>
      </c>
      <c r="Q128" t="s">
        <v>154</v>
      </c>
      <c r="R128" s="6" t="s">
        <v>6</v>
      </c>
      <c r="S128" s="7">
        <v>31559</v>
      </c>
      <c r="T128" s="6" t="s">
        <v>6</v>
      </c>
      <c r="U128" s="7"/>
      <c r="V128" s="6"/>
      <c r="W128" s="7"/>
      <c r="X128" s="6"/>
      <c r="AC128" s="7"/>
      <c r="AD128" s="6"/>
      <c r="AE128" s="6"/>
      <c r="AF128" s="6"/>
      <c r="AG128" s="7"/>
      <c r="AI128" s="6"/>
      <c r="AJ128" s="6"/>
      <c r="AK128" s="7">
        <v>31593</v>
      </c>
      <c r="AL128" s="7">
        <v>31642</v>
      </c>
      <c r="AM128">
        <v>70</v>
      </c>
      <c r="AN128">
        <v>2</v>
      </c>
      <c r="AZ128" s="7">
        <v>31567</v>
      </c>
      <c r="BA128" s="7">
        <v>31634</v>
      </c>
      <c r="BB128" s="6" t="s">
        <v>165</v>
      </c>
      <c r="BC128" s="6"/>
      <c r="BD128" s="6"/>
      <c r="BE128" s="7"/>
      <c r="BF128" s="7"/>
      <c r="BG128" s="6"/>
      <c r="BH128" s="6"/>
      <c r="BO128" s="6" t="s">
        <v>158</v>
      </c>
      <c r="BP128" s="6"/>
      <c r="BQ128" s="6"/>
      <c r="BR128" s="6"/>
      <c r="CQ128" s="6"/>
      <c r="CR128" s="6"/>
      <c r="CS128" s="7">
        <v>34039</v>
      </c>
      <c r="CT128" s="6" t="s">
        <v>39</v>
      </c>
      <c r="CU128" s="7"/>
      <c r="CV128" s="6"/>
      <c r="CW128" s="6" t="s">
        <v>152</v>
      </c>
      <c r="CX128" s="7"/>
      <c r="CY128" s="7"/>
      <c r="CZ128" s="6"/>
      <c r="DA128" t="s">
        <v>39</v>
      </c>
      <c r="DB128" t="str">
        <f>_xlfn.XLOOKUP(Append1[[#This Row],[Ground Truth]],Groung_Truth_Mapping[Final Status],Groung_Truth_Mapping[Mapped Ground Truth])</f>
        <v>Remission</v>
      </c>
    </row>
    <row r="129" spans="1:106" hidden="1" x14ac:dyDescent="0.25">
      <c r="A129" s="6" t="s">
        <v>448</v>
      </c>
      <c r="B129">
        <v>1934</v>
      </c>
      <c r="C129" s="6" t="s">
        <v>162</v>
      </c>
      <c r="D129">
        <v>63.8</v>
      </c>
      <c r="E129">
        <v>176</v>
      </c>
      <c r="F129" s="6" t="s">
        <v>148</v>
      </c>
      <c r="G129" s="6" t="s">
        <v>33</v>
      </c>
      <c r="H129" s="6" t="s">
        <v>149</v>
      </c>
      <c r="I129" s="6" t="s">
        <v>149</v>
      </c>
      <c r="J129" s="6" t="s">
        <v>149</v>
      </c>
      <c r="K129" s="6" t="s">
        <v>167</v>
      </c>
      <c r="L129" s="6" t="s">
        <v>152</v>
      </c>
      <c r="M129" s="6" t="s">
        <v>149</v>
      </c>
      <c r="N129" t="s">
        <v>154</v>
      </c>
      <c r="O129" t="s">
        <v>181</v>
      </c>
      <c r="P129">
        <v>0</v>
      </c>
      <c r="Q129" t="s">
        <v>154</v>
      </c>
      <c r="R129" s="6" t="s">
        <v>7</v>
      </c>
      <c r="S129" s="7">
        <v>31566</v>
      </c>
      <c r="T129" s="6" t="s">
        <v>248</v>
      </c>
      <c r="U129" s="7"/>
      <c r="V129" s="6"/>
      <c r="W129" s="7"/>
      <c r="X129" s="6"/>
      <c r="AC129" s="7">
        <v>31601</v>
      </c>
      <c r="AD129" s="6" t="s">
        <v>449</v>
      </c>
      <c r="AE129" s="6" t="s">
        <v>152</v>
      </c>
      <c r="AF129" s="6" t="s">
        <v>152</v>
      </c>
      <c r="AG129" s="7"/>
      <c r="AI129" s="6"/>
      <c r="AJ129" s="6"/>
      <c r="AK129" s="7">
        <v>31651</v>
      </c>
      <c r="AL129" s="7">
        <v>31699</v>
      </c>
      <c r="AM129">
        <v>66</v>
      </c>
      <c r="AN129">
        <v>2</v>
      </c>
      <c r="AZ129" s="7"/>
      <c r="BA129" s="7"/>
      <c r="BB129" s="6"/>
      <c r="BC129" s="6"/>
      <c r="BD129" s="6"/>
      <c r="BE129" s="7"/>
      <c r="BF129" s="7"/>
      <c r="BG129" s="6"/>
      <c r="BH129" s="6"/>
      <c r="BO129" s="6" t="s">
        <v>158</v>
      </c>
      <c r="BP129" s="6" t="s">
        <v>152</v>
      </c>
      <c r="BQ129" s="6" t="s">
        <v>149</v>
      </c>
      <c r="BR129" s="6" t="s">
        <v>186</v>
      </c>
      <c r="BS129">
        <v>8</v>
      </c>
      <c r="BT129">
        <v>48</v>
      </c>
      <c r="BV129" t="s">
        <v>226</v>
      </c>
      <c r="BX129" t="s">
        <v>226</v>
      </c>
      <c r="BZ129" t="s">
        <v>226</v>
      </c>
      <c r="CB129" t="s">
        <v>226</v>
      </c>
      <c r="CE129">
        <v>0</v>
      </c>
      <c r="CF129">
        <v>4</v>
      </c>
      <c r="CG129">
        <v>5</v>
      </c>
      <c r="CH129">
        <v>35</v>
      </c>
      <c r="CJ129" t="s">
        <v>226</v>
      </c>
      <c r="CL129" t="s">
        <v>226</v>
      </c>
      <c r="CQ129" s="6"/>
      <c r="CR129" s="6" t="s">
        <v>152</v>
      </c>
      <c r="CS129" s="7"/>
      <c r="CT129" s="6"/>
      <c r="CU129" s="7">
        <v>31989</v>
      </c>
      <c r="CV129" s="6" t="s">
        <v>36</v>
      </c>
      <c r="CW129" s="6" t="s">
        <v>152</v>
      </c>
      <c r="CX129" s="7"/>
      <c r="CY129" s="7">
        <v>31971</v>
      </c>
      <c r="CZ129" s="6" t="s">
        <v>160</v>
      </c>
      <c r="DA129" t="s">
        <v>36</v>
      </c>
      <c r="DB129" t="str">
        <f>_xlfn.XLOOKUP(Append1[[#This Row],[Ground Truth]],Groung_Truth_Mapping[Final Status],Groung_Truth_Mapping[Mapped Ground Truth])</f>
        <v>Progression</v>
      </c>
    </row>
    <row r="130" spans="1:106" hidden="1" x14ac:dyDescent="0.25">
      <c r="A130" s="6" t="s">
        <v>450</v>
      </c>
      <c r="B130">
        <v>1908</v>
      </c>
      <c r="C130" s="6" t="s">
        <v>162</v>
      </c>
      <c r="D130">
        <v>67.400000000000006</v>
      </c>
      <c r="E130">
        <v>161</v>
      </c>
      <c r="F130" s="6" t="s">
        <v>148</v>
      </c>
      <c r="G130" s="6" t="s">
        <v>33</v>
      </c>
      <c r="H130" s="6" t="s">
        <v>149</v>
      </c>
      <c r="I130" s="6" t="s">
        <v>149</v>
      </c>
      <c r="J130" s="6" t="s">
        <v>149</v>
      </c>
      <c r="K130" s="6" t="s">
        <v>167</v>
      </c>
      <c r="L130" s="6" t="s">
        <v>180</v>
      </c>
      <c r="M130" s="6" t="s">
        <v>149</v>
      </c>
      <c r="N130">
        <v>2</v>
      </c>
      <c r="O130" t="s">
        <v>181</v>
      </c>
      <c r="P130">
        <v>0</v>
      </c>
      <c r="Q130" t="s">
        <v>154</v>
      </c>
      <c r="R130" s="6" t="s">
        <v>5</v>
      </c>
      <c r="S130" s="7">
        <v>31656</v>
      </c>
      <c r="T130" s="6" t="s">
        <v>317</v>
      </c>
      <c r="U130" s="7">
        <v>31663</v>
      </c>
      <c r="V130" s="6" t="s">
        <v>216</v>
      </c>
      <c r="W130" s="7"/>
      <c r="X130" s="6"/>
      <c r="AC130" s="7"/>
      <c r="AD130" s="6"/>
      <c r="AE130" s="6"/>
      <c r="AF130" s="6"/>
      <c r="AG130" s="7"/>
      <c r="AI130" s="6"/>
      <c r="AJ130" s="6"/>
      <c r="AK130" s="7">
        <v>31683</v>
      </c>
      <c r="AL130" s="7">
        <v>31735</v>
      </c>
      <c r="AM130">
        <v>70</v>
      </c>
      <c r="AN130">
        <v>2</v>
      </c>
      <c r="AZ130" s="7">
        <v>31683</v>
      </c>
      <c r="BA130" s="7">
        <v>31727</v>
      </c>
      <c r="BB130" s="6" t="s">
        <v>165</v>
      </c>
      <c r="BC130" s="6" t="s">
        <v>177</v>
      </c>
      <c r="BD130" s="6"/>
      <c r="BE130" s="7"/>
      <c r="BF130" s="7"/>
      <c r="BG130" s="6"/>
      <c r="BH130" s="6"/>
      <c r="BO130" s="6" t="s">
        <v>158</v>
      </c>
      <c r="BP130" s="6"/>
      <c r="BQ130" s="6"/>
      <c r="BR130" s="6"/>
      <c r="CQ130" s="6"/>
      <c r="CR130" s="6"/>
      <c r="CS130" s="7">
        <v>32838</v>
      </c>
      <c r="CT130" s="6" t="s">
        <v>39</v>
      </c>
      <c r="CU130" s="7">
        <v>32994</v>
      </c>
      <c r="CV130" s="6" t="s">
        <v>40</v>
      </c>
      <c r="CW130" s="6" t="s">
        <v>152</v>
      </c>
      <c r="CX130" s="7"/>
      <c r="CY130" s="7"/>
      <c r="CZ130" s="6"/>
      <c r="DA130" t="s">
        <v>39</v>
      </c>
      <c r="DB130" t="str">
        <f>_xlfn.XLOOKUP(Append1[[#This Row],[Ground Truth]],Groung_Truth_Mapping[Final Status],Groung_Truth_Mapping[Mapped Ground Truth])</f>
        <v>Remission</v>
      </c>
    </row>
    <row r="131" spans="1:106" x14ac:dyDescent="0.25">
      <c r="A131" s="8" t="s">
        <v>451</v>
      </c>
      <c r="B131">
        <v>1922</v>
      </c>
      <c r="C131" s="6" t="s">
        <v>147</v>
      </c>
      <c r="D131">
        <v>60.8</v>
      </c>
      <c r="E131">
        <v>166</v>
      </c>
      <c r="F131" s="6" t="s">
        <v>148</v>
      </c>
      <c r="G131" s="6" t="s">
        <v>33</v>
      </c>
      <c r="H131" s="6" t="s">
        <v>398</v>
      </c>
      <c r="I131" s="6" t="s">
        <v>149</v>
      </c>
      <c r="J131" s="6" t="s">
        <v>150</v>
      </c>
      <c r="K131" s="6" t="s">
        <v>149</v>
      </c>
      <c r="L131" s="6" t="s">
        <v>149</v>
      </c>
      <c r="M131" s="6" t="s">
        <v>149</v>
      </c>
      <c r="N131" t="s">
        <v>235</v>
      </c>
      <c r="O131">
        <v>1</v>
      </c>
      <c r="P131">
        <v>0</v>
      </c>
      <c r="Q131" t="s">
        <v>235</v>
      </c>
      <c r="R131" s="6" t="s">
        <v>4</v>
      </c>
      <c r="S131" s="7">
        <v>31472</v>
      </c>
      <c r="T131" s="6" t="s">
        <v>452</v>
      </c>
      <c r="U131" s="7"/>
      <c r="V131" s="6"/>
      <c r="W131" s="7"/>
      <c r="X131" s="6"/>
      <c r="AC131" s="7"/>
      <c r="AD131" s="6"/>
      <c r="AE131" s="6"/>
      <c r="AF131" s="6"/>
      <c r="AG131" s="7"/>
      <c r="AI131" s="6"/>
      <c r="AJ131" s="6"/>
      <c r="AK131" s="7">
        <v>31486</v>
      </c>
      <c r="AL131" s="7">
        <v>31539</v>
      </c>
      <c r="AM131">
        <v>70</v>
      </c>
      <c r="AN131">
        <v>2</v>
      </c>
      <c r="AZ131" s="7">
        <v>31486</v>
      </c>
      <c r="BA131" s="7">
        <v>31536</v>
      </c>
      <c r="BB131" s="6" t="s">
        <v>165</v>
      </c>
      <c r="BC131" s="6" t="s">
        <v>177</v>
      </c>
      <c r="BD131" s="6"/>
      <c r="BE131" s="7"/>
      <c r="BF131" s="7"/>
      <c r="BG131" s="6"/>
      <c r="BH131" s="6"/>
      <c r="BO131" s="6" t="s">
        <v>190</v>
      </c>
      <c r="BP131" s="6"/>
      <c r="BQ131" s="6"/>
      <c r="BR131" s="6"/>
      <c r="CQ131" s="6"/>
      <c r="CR131" s="6"/>
      <c r="CS131" s="7">
        <v>33600</v>
      </c>
      <c r="CT131" s="6" t="s">
        <v>39</v>
      </c>
      <c r="CU131" s="7"/>
      <c r="CV131" s="6"/>
      <c r="CW131" s="6"/>
      <c r="CX131" s="7"/>
      <c r="CY131" s="7"/>
      <c r="CZ131" s="6"/>
      <c r="DA131" t="s">
        <v>39</v>
      </c>
      <c r="DB131" t="str">
        <f>_xlfn.XLOOKUP(Append1[[#This Row],[Ground Truth]],Groung_Truth_Mapping[Final Status],Groung_Truth_Mapping[Mapped Ground Truth])</f>
        <v>Remission</v>
      </c>
    </row>
    <row r="132" spans="1:106" hidden="1" x14ac:dyDescent="0.25">
      <c r="A132" s="6" t="s">
        <v>453</v>
      </c>
      <c r="B132">
        <v>1908</v>
      </c>
      <c r="C132" s="6" t="s">
        <v>162</v>
      </c>
      <c r="D132">
        <v>86</v>
      </c>
      <c r="E132">
        <v>168</v>
      </c>
      <c r="F132" s="6" t="s">
        <v>148</v>
      </c>
      <c r="G132" s="6" t="s">
        <v>149</v>
      </c>
      <c r="H132" s="6" t="s">
        <v>149</v>
      </c>
      <c r="I132" s="6" t="s">
        <v>149</v>
      </c>
      <c r="J132" s="6" t="s">
        <v>149</v>
      </c>
      <c r="K132" s="6" t="s">
        <v>149</v>
      </c>
      <c r="L132" s="6" t="s">
        <v>180</v>
      </c>
      <c r="M132" s="6" t="s">
        <v>149</v>
      </c>
      <c r="N132">
        <v>2</v>
      </c>
      <c r="O132">
        <v>0</v>
      </c>
      <c r="P132">
        <v>0</v>
      </c>
      <c r="Q132">
        <v>2</v>
      </c>
      <c r="R132" s="6" t="s">
        <v>10</v>
      </c>
      <c r="S132" s="7">
        <v>31705</v>
      </c>
      <c r="T132" s="6" t="s">
        <v>454</v>
      </c>
      <c r="U132" s="7"/>
      <c r="V132" s="6"/>
      <c r="W132" s="7"/>
      <c r="X132" s="6"/>
      <c r="AC132" s="7"/>
      <c r="AD132" s="6"/>
      <c r="AE132" s="6"/>
      <c r="AF132" s="6"/>
      <c r="AG132" s="7"/>
      <c r="AI132" s="6"/>
      <c r="AJ132" s="6"/>
      <c r="AK132" s="7">
        <v>31725</v>
      </c>
      <c r="AL132" s="7">
        <v>31770</v>
      </c>
      <c r="AM132">
        <v>66</v>
      </c>
      <c r="AN132">
        <v>2</v>
      </c>
      <c r="AZ132" s="7"/>
      <c r="BA132" s="7"/>
      <c r="BB132" s="6"/>
      <c r="BC132" s="6"/>
      <c r="BD132" s="6"/>
      <c r="BE132" s="7"/>
      <c r="BF132" s="7"/>
      <c r="BG132" s="6"/>
      <c r="BH132" s="6"/>
      <c r="BO132" s="6" t="s">
        <v>158</v>
      </c>
      <c r="BP132" s="6" t="s">
        <v>149</v>
      </c>
      <c r="BQ132" s="6" t="s">
        <v>149</v>
      </c>
      <c r="BR132" s="6"/>
      <c r="CQ132" s="6"/>
      <c r="CR132" s="6"/>
      <c r="CS132" s="7">
        <v>33885</v>
      </c>
      <c r="CT132" s="6" t="s">
        <v>39</v>
      </c>
      <c r="CU132" s="7"/>
      <c r="CV132" s="6"/>
      <c r="CW132" s="6" t="s">
        <v>152</v>
      </c>
      <c r="CX132" s="7">
        <v>33295</v>
      </c>
      <c r="CY132" s="7"/>
      <c r="CZ132" s="6"/>
      <c r="DA132" t="s">
        <v>39</v>
      </c>
      <c r="DB132" t="str">
        <f>_xlfn.XLOOKUP(Append1[[#This Row],[Ground Truth]],Groung_Truth_Mapping[Final Status],Groung_Truth_Mapping[Mapped Ground Truth])</f>
        <v>Remission</v>
      </c>
    </row>
    <row r="133" spans="1:106" x14ac:dyDescent="0.25">
      <c r="A133" s="8" t="s">
        <v>455</v>
      </c>
      <c r="B133">
        <v>1937</v>
      </c>
      <c r="C133" s="6" t="s">
        <v>162</v>
      </c>
      <c r="D133">
        <v>88.5</v>
      </c>
      <c r="E133">
        <v>178</v>
      </c>
      <c r="F133" s="6" t="s">
        <v>148</v>
      </c>
      <c r="G133" s="6" t="s">
        <v>33</v>
      </c>
      <c r="H133" s="6" t="s">
        <v>149</v>
      </c>
      <c r="I133" s="6" t="s">
        <v>149</v>
      </c>
      <c r="J133" s="6" t="s">
        <v>149</v>
      </c>
      <c r="K133" s="6" t="s">
        <v>167</v>
      </c>
      <c r="L133" s="6" t="s">
        <v>152</v>
      </c>
      <c r="M133" s="6" t="s">
        <v>149</v>
      </c>
      <c r="N133">
        <v>2</v>
      </c>
      <c r="O133" t="s">
        <v>153</v>
      </c>
      <c r="P133">
        <v>0</v>
      </c>
      <c r="Q133" t="s">
        <v>154</v>
      </c>
      <c r="R133" s="6" t="s">
        <v>4</v>
      </c>
      <c r="S133" s="7">
        <v>31662</v>
      </c>
      <c r="T133" s="6" t="s">
        <v>164</v>
      </c>
      <c r="U133" s="7"/>
      <c r="V133" s="6"/>
      <c r="W133" s="7"/>
      <c r="X133" s="6"/>
      <c r="AC133" s="7">
        <v>31658</v>
      </c>
      <c r="AD133" s="6" t="s">
        <v>456</v>
      </c>
      <c r="AE133" s="6" t="s">
        <v>152</v>
      </c>
      <c r="AF133" s="6" t="s">
        <v>149</v>
      </c>
      <c r="AG133" s="7"/>
      <c r="AI133" s="6"/>
      <c r="AJ133" s="6"/>
      <c r="AK133" s="7">
        <v>31683</v>
      </c>
      <c r="AL133" s="7">
        <v>31739</v>
      </c>
      <c r="AM133">
        <v>72</v>
      </c>
      <c r="AN133">
        <v>2</v>
      </c>
      <c r="AZ133" s="7">
        <v>31667</v>
      </c>
      <c r="BA133" s="7">
        <v>31725</v>
      </c>
      <c r="BB133" s="6" t="s">
        <v>165</v>
      </c>
      <c r="BC133" s="6"/>
      <c r="BD133" s="6"/>
      <c r="BE133" s="7"/>
      <c r="BF133" s="7"/>
      <c r="BG133" s="6"/>
      <c r="BH133" s="6"/>
      <c r="BO133" s="6" t="s">
        <v>190</v>
      </c>
      <c r="BP133" s="6"/>
      <c r="BQ133" s="6"/>
      <c r="BR133" s="6" t="s">
        <v>159</v>
      </c>
      <c r="CQ133" s="6"/>
      <c r="CR133" s="6"/>
      <c r="CS133" s="7">
        <v>33740</v>
      </c>
      <c r="CT133" s="6" t="s">
        <v>39</v>
      </c>
      <c r="CU133" s="7"/>
      <c r="CV133" s="6"/>
      <c r="CW133" s="6" t="s">
        <v>152</v>
      </c>
      <c r="CX133" s="7"/>
      <c r="CY133" s="7"/>
      <c r="CZ133" s="6"/>
      <c r="DA133" t="s">
        <v>39</v>
      </c>
      <c r="DB133" t="str">
        <f>_xlfn.XLOOKUP(Append1[[#This Row],[Ground Truth]],Groung_Truth_Mapping[Final Status],Groung_Truth_Mapping[Mapped Ground Truth])</f>
        <v>Remission</v>
      </c>
    </row>
    <row r="134" spans="1:106" hidden="1" x14ac:dyDescent="0.25">
      <c r="A134" s="6" t="s">
        <v>457</v>
      </c>
      <c r="B134">
        <v>1930</v>
      </c>
      <c r="C134" s="6" t="s">
        <v>147</v>
      </c>
      <c r="D134">
        <v>133.4</v>
      </c>
      <c r="E134">
        <v>165</v>
      </c>
      <c r="F134" s="6" t="s">
        <v>458</v>
      </c>
      <c r="G134" s="6" t="s">
        <v>149</v>
      </c>
      <c r="H134" s="6" t="s">
        <v>398</v>
      </c>
      <c r="I134" s="6" t="s">
        <v>149</v>
      </c>
      <c r="J134" s="6" t="s">
        <v>150</v>
      </c>
      <c r="K134" s="6" t="s">
        <v>149</v>
      </c>
      <c r="L134" s="6" t="s">
        <v>180</v>
      </c>
      <c r="M134" s="6" t="s">
        <v>149</v>
      </c>
      <c r="N134">
        <v>2</v>
      </c>
      <c r="O134" t="s">
        <v>153</v>
      </c>
      <c r="P134">
        <v>0</v>
      </c>
      <c r="Q134" t="s">
        <v>154</v>
      </c>
      <c r="R134" s="6" t="s">
        <v>5</v>
      </c>
      <c r="S134" s="7">
        <v>31835</v>
      </c>
      <c r="T134" s="6" t="s">
        <v>164</v>
      </c>
      <c r="U134" s="7">
        <v>31853</v>
      </c>
      <c r="V134" s="6" t="s">
        <v>222</v>
      </c>
      <c r="W134" s="7"/>
      <c r="X134" s="6"/>
      <c r="AC134" s="7"/>
      <c r="AD134" s="6"/>
      <c r="AE134" s="6"/>
      <c r="AF134" s="6"/>
      <c r="AG134" s="7"/>
      <c r="AI134" s="6"/>
      <c r="AJ134" s="6"/>
      <c r="AK134" s="7">
        <v>31892</v>
      </c>
      <c r="AL134" s="7">
        <v>31944</v>
      </c>
      <c r="AM134">
        <v>70</v>
      </c>
      <c r="AN134">
        <v>2</v>
      </c>
      <c r="AZ134" s="7">
        <v>31894</v>
      </c>
      <c r="BA134" s="7">
        <v>31931</v>
      </c>
      <c r="BB134" s="6" t="s">
        <v>165</v>
      </c>
      <c r="BC134" s="6" t="s">
        <v>177</v>
      </c>
      <c r="BD134" s="6"/>
      <c r="BE134" s="7"/>
      <c r="BF134" s="7"/>
      <c r="BG134" s="6"/>
      <c r="BH134" s="6"/>
      <c r="BO134" s="6" t="s">
        <v>190</v>
      </c>
      <c r="BP134" s="6"/>
      <c r="BQ134" s="6"/>
      <c r="BR134" s="6"/>
      <c r="CQ134" s="6"/>
      <c r="CR134" s="6"/>
      <c r="CS134" s="7">
        <v>33940</v>
      </c>
      <c r="CT134" s="6" t="s">
        <v>39</v>
      </c>
      <c r="CU134" s="7"/>
      <c r="CV134" s="6"/>
      <c r="CW134" s="6" t="s">
        <v>152</v>
      </c>
      <c r="CX134" s="7"/>
      <c r="CY134" s="7"/>
      <c r="CZ134" s="6"/>
      <c r="DA134" t="s">
        <v>39</v>
      </c>
      <c r="DB134" t="str">
        <f>_xlfn.XLOOKUP(Append1[[#This Row],[Ground Truth]],Groung_Truth_Mapping[Final Status],Groung_Truth_Mapping[Mapped Ground Truth])</f>
        <v>Remission</v>
      </c>
    </row>
    <row r="135" spans="1:106" hidden="1" x14ac:dyDescent="0.25">
      <c r="A135" s="6" t="s">
        <v>459</v>
      </c>
      <c r="B135">
        <v>1932</v>
      </c>
      <c r="C135" s="6" t="s">
        <v>147</v>
      </c>
      <c r="D135">
        <v>51.5</v>
      </c>
      <c r="E135">
        <v>160</v>
      </c>
      <c r="F135" s="6" t="s">
        <v>33</v>
      </c>
      <c r="G135" s="6" t="s">
        <v>33</v>
      </c>
      <c r="H135" s="6" t="s">
        <v>149</v>
      </c>
      <c r="I135" s="6" t="s">
        <v>149</v>
      </c>
      <c r="J135" s="6" t="s">
        <v>149</v>
      </c>
      <c r="K135" s="6" t="s">
        <v>167</v>
      </c>
      <c r="L135" s="6" t="s">
        <v>152</v>
      </c>
      <c r="M135" s="6" t="s">
        <v>149</v>
      </c>
      <c r="N135" t="s">
        <v>154</v>
      </c>
      <c r="O135" t="s">
        <v>181</v>
      </c>
      <c r="P135">
        <v>0</v>
      </c>
      <c r="Q135" t="s">
        <v>154</v>
      </c>
      <c r="R135" s="6" t="s">
        <v>9</v>
      </c>
      <c r="S135" s="7">
        <v>32085</v>
      </c>
      <c r="T135" s="6" t="s">
        <v>369</v>
      </c>
      <c r="U135" s="7"/>
      <c r="V135" s="6"/>
      <c r="W135" s="7"/>
      <c r="X135" s="6"/>
      <c r="AC135" s="7"/>
      <c r="AD135" s="6"/>
      <c r="AE135" s="6"/>
      <c r="AF135" s="6"/>
      <c r="AG135" s="7"/>
      <c r="AI135" s="6"/>
      <c r="AJ135" s="6"/>
      <c r="AK135" s="7">
        <v>32103</v>
      </c>
      <c r="AL135" s="7">
        <v>32150</v>
      </c>
      <c r="AM135">
        <v>70</v>
      </c>
      <c r="AN135">
        <v>2</v>
      </c>
      <c r="AZ135" s="7">
        <v>32109</v>
      </c>
      <c r="BA135" s="7">
        <v>32130</v>
      </c>
      <c r="BB135" s="6"/>
      <c r="BC135" s="6"/>
      <c r="BD135" s="6"/>
      <c r="BE135" s="7"/>
      <c r="BF135" s="7"/>
      <c r="BG135" s="6"/>
      <c r="BH135" s="6"/>
      <c r="BO135" s="6" t="s">
        <v>158</v>
      </c>
      <c r="BP135" s="6" t="s">
        <v>149</v>
      </c>
      <c r="BQ135" s="6" t="s">
        <v>149</v>
      </c>
      <c r="BR135" s="6"/>
      <c r="CQ135" s="6"/>
      <c r="CR135" s="6"/>
      <c r="CS135" s="7">
        <v>32663</v>
      </c>
      <c r="CT135" s="6" t="s">
        <v>39</v>
      </c>
      <c r="CU135" s="7">
        <v>32816</v>
      </c>
      <c r="CV135" s="6" t="s">
        <v>40</v>
      </c>
      <c r="CW135" s="6" t="s">
        <v>152</v>
      </c>
      <c r="CX135" s="7"/>
      <c r="CY135" s="7"/>
      <c r="CZ135" s="6"/>
      <c r="DA135" t="s">
        <v>39</v>
      </c>
      <c r="DB135" t="str">
        <f>_xlfn.XLOOKUP(Append1[[#This Row],[Ground Truth]],Groung_Truth_Mapping[Final Status],Groung_Truth_Mapping[Mapped Ground Truth])</f>
        <v>Remission</v>
      </c>
    </row>
    <row r="136" spans="1:106" hidden="1" x14ac:dyDescent="0.25">
      <c r="A136" s="6" t="s">
        <v>460</v>
      </c>
      <c r="B136">
        <v>1921</v>
      </c>
      <c r="C136" s="6" t="s">
        <v>162</v>
      </c>
      <c r="D136">
        <v>75.900000000000006</v>
      </c>
      <c r="E136">
        <v>161</v>
      </c>
      <c r="F136" s="6" t="s">
        <v>148</v>
      </c>
      <c r="G136" s="6" t="s">
        <v>33</v>
      </c>
      <c r="H136" s="6" t="s">
        <v>149</v>
      </c>
      <c r="I136" s="6" t="s">
        <v>149</v>
      </c>
      <c r="J136" s="6" t="s">
        <v>149</v>
      </c>
      <c r="K136" s="6" t="s">
        <v>167</v>
      </c>
      <c r="L136" s="6" t="s">
        <v>152</v>
      </c>
      <c r="M136" s="6" t="s">
        <v>149</v>
      </c>
      <c r="N136">
        <v>3</v>
      </c>
      <c r="O136">
        <v>0</v>
      </c>
      <c r="P136">
        <v>0</v>
      </c>
      <c r="Q136">
        <v>3</v>
      </c>
      <c r="R136" s="6" t="s">
        <v>15</v>
      </c>
      <c r="S136" s="7">
        <v>32102</v>
      </c>
      <c r="T136" s="6" t="s">
        <v>461</v>
      </c>
      <c r="U136" s="7"/>
      <c r="V136" s="6"/>
      <c r="W136" s="7"/>
      <c r="X136" s="6"/>
      <c r="AC136" s="7"/>
      <c r="AD136" s="6"/>
      <c r="AE136" s="6"/>
      <c r="AF136" s="6"/>
      <c r="AG136" s="7"/>
      <c r="AI136" s="6"/>
      <c r="AJ136" s="6"/>
      <c r="AK136" s="7">
        <v>32137</v>
      </c>
      <c r="AL136" s="7">
        <v>32182</v>
      </c>
      <c r="AM136">
        <v>70</v>
      </c>
      <c r="AN136">
        <v>2</v>
      </c>
      <c r="AZ136" s="7">
        <v>32140</v>
      </c>
      <c r="BA136" s="7">
        <v>32181</v>
      </c>
      <c r="BB136" s="6" t="s">
        <v>165</v>
      </c>
      <c r="BC136" s="6" t="s">
        <v>177</v>
      </c>
      <c r="BD136" s="6"/>
      <c r="BE136" s="7"/>
      <c r="BF136" s="7"/>
      <c r="BG136" s="6"/>
      <c r="BH136" s="6"/>
      <c r="BO136" s="6" t="s">
        <v>265</v>
      </c>
      <c r="BP136" s="6"/>
      <c r="BQ136" s="6"/>
      <c r="BR136" s="6"/>
      <c r="CQ136" s="6"/>
      <c r="CR136" s="6"/>
      <c r="CS136" s="7">
        <v>32593</v>
      </c>
      <c r="CT136" s="6" t="s">
        <v>39</v>
      </c>
      <c r="CU136" s="7">
        <v>33243</v>
      </c>
      <c r="CV136" s="6" t="s">
        <v>33</v>
      </c>
      <c r="CW136" s="6"/>
      <c r="CX136" s="7"/>
      <c r="CY136" s="7"/>
      <c r="CZ136" s="6"/>
      <c r="DA136" t="s">
        <v>39</v>
      </c>
      <c r="DB136" t="str">
        <f>_xlfn.XLOOKUP(Append1[[#This Row],[Ground Truth]],Groung_Truth_Mapping[Final Status],Groung_Truth_Mapping[Mapped Ground Truth])</f>
        <v>Remission</v>
      </c>
    </row>
    <row r="137" spans="1:106" hidden="1" x14ac:dyDescent="0.25">
      <c r="A137" s="6" t="s">
        <v>462</v>
      </c>
      <c r="B137">
        <v>1933</v>
      </c>
      <c r="C137" s="6" t="s">
        <v>162</v>
      </c>
      <c r="D137">
        <v>134.5</v>
      </c>
      <c r="E137">
        <v>191</v>
      </c>
      <c r="F137" s="6" t="s">
        <v>148</v>
      </c>
      <c r="G137" s="6" t="s">
        <v>149</v>
      </c>
      <c r="H137" s="6" t="s">
        <v>149</v>
      </c>
      <c r="I137" s="6" t="s">
        <v>152</v>
      </c>
      <c r="J137" s="6" t="s">
        <v>195</v>
      </c>
      <c r="K137" s="6" t="s">
        <v>149</v>
      </c>
      <c r="L137" s="6" t="s">
        <v>180</v>
      </c>
      <c r="M137" s="6" t="s">
        <v>149</v>
      </c>
      <c r="N137" t="s">
        <v>163</v>
      </c>
      <c r="O137">
        <v>3</v>
      </c>
      <c r="P137">
        <v>0</v>
      </c>
      <c r="Q137" t="s">
        <v>235</v>
      </c>
      <c r="R137" s="6" t="s">
        <v>12</v>
      </c>
      <c r="S137" s="7">
        <v>32146</v>
      </c>
      <c r="T137" s="6" t="s">
        <v>164</v>
      </c>
      <c r="U137" s="7"/>
      <c r="V137" s="6"/>
      <c r="W137" s="7"/>
      <c r="X137" s="6"/>
      <c r="AC137" s="7"/>
      <c r="AD137" s="6"/>
      <c r="AE137" s="6"/>
      <c r="AF137" s="6"/>
      <c r="AG137" s="7"/>
      <c r="AI137" s="6"/>
      <c r="AJ137" s="6"/>
      <c r="AK137" s="7">
        <v>32167</v>
      </c>
      <c r="AL137" s="7">
        <v>32215</v>
      </c>
      <c r="AM137">
        <v>74.2</v>
      </c>
      <c r="AN137">
        <v>2</v>
      </c>
      <c r="AZ137" s="7">
        <v>32168</v>
      </c>
      <c r="BA137" s="7">
        <v>32203</v>
      </c>
      <c r="BB137" s="6" t="s">
        <v>165</v>
      </c>
      <c r="BC137" s="6" t="s">
        <v>177</v>
      </c>
      <c r="BD137" s="6"/>
      <c r="BE137" s="7"/>
      <c r="BF137" s="7"/>
      <c r="BG137" s="6"/>
      <c r="BH137" s="6"/>
      <c r="BO137" s="6"/>
      <c r="BP137" s="6"/>
      <c r="BQ137" s="6"/>
      <c r="BR137" s="6"/>
      <c r="CQ137" s="6"/>
      <c r="CR137" s="6"/>
      <c r="CS137" s="7">
        <v>33860</v>
      </c>
      <c r="CT137" s="6" t="s">
        <v>39</v>
      </c>
      <c r="CU137" s="7"/>
      <c r="CV137" s="6"/>
      <c r="CW137" s="6" t="s">
        <v>152</v>
      </c>
      <c r="CX137" s="7"/>
      <c r="CY137" s="7">
        <v>32608</v>
      </c>
      <c r="CZ137" s="6"/>
      <c r="DA137" t="s">
        <v>39</v>
      </c>
      <c r="DB137" t="str">
        <f>_xlfn.XLOOKUP(Append1[[#This Row],[Ground Truth]],Groung_Truth_Mapping[Final Status],Groung_Truth_Mapping[Mapped Ground Truth])</f>
        <v>Remission</v>
      </c>
    </row>
    <row r="138" spans="1:106" x14ac:dyDescent="0.25">
      <c r="A138" s="8" t="s">
        <v>463</v>
      </c>
      <c r="B138">
        <v>1928</v>
      </c>
      <c r="C138" s="6" t="s">
        <v>147</v>
      </c>
      <c r="D138">
        <v>52.2</v>
      </c>
      <c r="E138">
        <v>160</v>
      </c>
      <c r="F138" s="6" t="s">
        <v>148</v>
      </c>
      <c r="G138" s="6" t="s">
        <v>33</v>
      </c>
      <c r="H138" s="6" t="s">
        <v>149</v>
      </c>
      <c r="I138" s="6" t="s">
        <v>149</v>
      </c>
      <c r="J138" s="6" t="s">
        <v>149</v>
      </c>
      <c r="K138" s="6" t="s">
        <v>151</v>
      </c>
      <c r="L138" s="6" t="s">
        <v>180</v>
      </c>
      <c r="M138" s="6" t="s">
        <v>149</v>
      </c>
      <c r="N138">
        <v>3</v>
      </c>
      <c r="O138" t="s">
        <v>153</v>
      </c>
      <c r="P138">
        <v>0</v>
      </c>
      <c r="Q138" t="s">
        <v>154</v>
      </c>
      <c r="R138" s="6" t="s">
        <v>4</v>
      </c>
      <c r="S138" s="7">
        <v>31741</v>
      </c>
      <c r="T138" s="6" t="s">
        <v>182</v>
      </c>
      <c r="U138" s="7"/>
      <c r="V138" s="6"/>
      <c r="W138" s="7"/>
      <c r="X138" s="6"/>
      <c r="AC138" s="7"/>
      <c r="AD138" s="6"/>
      <c r="AE138" s="6"/>
      <c r="AF138" s="6"/>
      <c r="AG138" s="7"/>
      <c r="AI138" s="6"/>
      <c r="AJ138" s="6"/>
      <c r="AK138" s="7">
        <v>31759</v>
      </c>
      <c r="AL138" s="7">
        <v>31805</v>
      </c>
      <c r="AM138">
        <v>70</v>
      </c>
      <c r="AN138">
        <v>2</v>
      </c>
      <c r="AZ138" s="7">
        <v>31760</v>
      </c>
      <c r="BA138" s="7">
        <v>31802</v>
      </c>
      <c r="BB138" s="6" t="s">
        <v>165</v>
      </c>
      <c r="BC138" s="6" t="s">
        <v>177</v>
      </c>
      <c r="BD138" s="6"/>
      <c r="BE138" s="7"/>
      <c r="BF138" s="7"/>
      <c r="BG138" s="6"/>
      <c r="BH138" s="6"/>
      <c r="BO138" s="6" t="s">
        <v>190</v>
      </c>
      <c r="BP138" s="6"/>
      <c r="BQ138" s="6"/>
      <c r="BR138" s="6"/>
      <c r="CQ138" s="6"/>
      <c r="CR138" s="6"/>
      <c r="CS138" s="7">
        <v>33862</v>
      </c>
      <c r="CT138" s="6" t="s">
        <v>39</v>
      </c>
      <c r="CU138" s="7"/>
      <c r="CV138" s="6"/>
      <c r="CW138" s="6" t="s">
        <v>152</v>
      </c>
      <c r="CX138" s="7"/>
      <c r="CY138" s="7"/>
      <c r="CZ138" s="6"/>
      <c r="DA138" t="s">
        <v>39</v>
      </c>
      <c r="DB138" t="str">
        <f>_xlfn.XLOOKUP(Append1[[#This Row],[Ground Truth]],Groung_Truth_Mapping[Final Status],Groung_Truth_Mapping[Mapped Ground Truth])</f>
        <v>Remission</v>
      </c>
    </row>
    <row r="139" spans="1:106" hidden="1" x14ac:dyDescent="0.25">
      <c r="A139" s="6" t="s">
        <v>464</v>
      </c>
      <c r="B139">
        <v>1942</v>
      </c>
      <c r="C139" s="6" t="s">
        <v>162</v>
      </c>
      <c r="D139">
        <v>147.80000000000001</v>
      </c>
      <c r="E139">
        <v>188</v>
      </c>
      <c r="F139" s="6" t="s">
        <v>148</v>
      </c>
      <c r="G139" s="6" t="s">
        <v>149</v>
      </c>
      <c r="H139" s="6" t="s">
        <v>398</v>
      </c>
      <c r="I139" s="6" t="s">
        <v>149</v>
      </c>
      <c r="J139" s="6" t="s">
        <v>149</v>
      </c>
      <c r="K139" s="6" t="s">
        <v>149</v>
      </c>
      <c r="L139" s="6" t="s">
        <v>180</v>
      </c>
      <c r="M139" s="6" t="s">
        <v>149</v>
      </c>
      <c r="N139" t="s">
        <v>163</v>
      </c>
      <c r="O139" t="s">
        <v>205</v>
      </c>
      <c r="P139">
        <v>0</v>
      </c>
      <c r="Q139" t="s">
        <v>154</v>
      </c>
      <c r="R139" s="6" t="s">
        <v>12</v>
      </c>
      <c r="S139" s="7">
        <v>32134</v>
      </c>
      <c r="T139" s="6" t="s">
        <v>188</v>
      </c>
      <c r="U139" s="7"/>
      <c r="V139" s="6"/>
      <c r="W139" s="7"/>
      <c r="X139" s="6"/>
      <c r="AC139" s="7"/>
      <c r="AD139" s="6"/>
      <c r="AE139" s="6"/>
      <c r="AF139" s="6"/>
      <c r="AG139" s="7"/>
      <c r="AI139" s="6"/>
      <c r="AJ139" s="6"/>
      <c r="AK139" s="7">
        <v>32187</v>
      </c>
      <c r="AL139" s="7">
        <v>32239</v>
      </c>
      <c r="AM139">
        <v>70</v>
      </c>
      <c r="AN139">
        <v>2</v>
      </c>
      <c r="AZ139" s="7">
        <v>32188</v>
      </c>
      <c r="BA139" s="7">
        <v>32223</v>
      </c>
      <c r="BB139" s="6" t="s">
        <v>165</v>
      </c>
      <c r="BC139" s="6" t="s">
        <v>177</v>
      </c>
      <c r="BD139" s="6"/>
      <c r="BE139" s="7"/>
      <c r="BF139" s="7"/>
      <c r="BG139" s="6"/>
      <c r="BH139" s="6"/>
      <c r="BO139" s="6" t="s">
        <v>190</v>
      </c>
      <c r="BP139" s="6"/>
      <c r="BQ139" s="6"/>
      <c r="BR139" s="6"/>
      <c r="CQ139" s="6"/>
      <c r="CR139" s="6"/>
      <c r="CS139" s="7">
        <v>33938</v>
      </c>
      <c r="CT139" s="6" t="s">
        <v>39</v>
      </c>
      <c r="CU139" s="7"/>
      <c r="CV139" s="6"/>
      <c r="CW139" s="6"/>
      <c r="CX139" s="7"/>
      <c r="CY139" s="7"/>
      <c r="CZ139" s="6"/>
      <c r="DA139" t="s">
        <v>39</v>
      </c>
      <c r="DB139" t="str">
        <f>_xlfn.XLOOKUP(Append1[[#This Row],[Ground Truth]],Groung_Truth_Mapping[Final Status],Groung_Truth_Mapping[Mapped Ground Truth])</f>
        <v>Remission</v>
      </c>
    </row>
    <row r="140" spans="1:106" hidden="1" x14ac:dyDescent="0.25">
      <c r="A140" s="6" t="s">
        <v>465</v>
      </c>
      <c r="B140">
        <v>1927</v>
      </c>
      <c r="C140" s="6" t="s">
        <v>147</v>
      </c>
      <c r="D140">
        <v>65.099999999999994</v>
      </c>
      <c r="E140">
        <v>164</v>
      </c>
      <c r="F140" s="6" t="s">
        <v>33</v>
      </c>
      <c r="G140" s="6" t="s">
        <v>33</v>
      </c>
      <c r="H140" s="6" t="s">
        <v>149</v>
      </c>
      <c r="I140" s="6" t="s">
        <v>149</v>
      </c>
      <c r="J140" s="6" t="s">
        <v>149</v>
      </c>
      <c r="K140" s="6" t="s">
        <v>167</v>
      </c>
      <c r="L140" s="6" t="s">
        <v>152</v>
      </c>
      <c r="M140" s="6" t="s">
        <v>149</v>
      </c>
      <c r="N140">
        <v>1</v>
      </c>
      <c r="O140" t="s">
        <v>153</v>
      </c>
      <c r="P140">
        <v>0</v>
      </c>
      <c r="Q140" t="s">
        <v>154</v>
      </c>
      <c r="R140" s="6" t="s">
        <v>6</v>
      </c>
      <c r="S140" s="7">
        <v>32118</v>
      </c>
      <c r="T140" s="6" t="s">
        <v>164</v>
      </c>
      <c r="U140" s="7"/>
      <c r="V140" s="6"/>
      <c r="W140" s="7"/>
      <c r="X140" s="6"/>
      <c r="AC140" s="7">
        <v>32179</v>
      </c>
      <c r="AD140" s="6" t="s">
        <v>466</v>
      </c>
      <c r="AE140" s="6" t="s">
        <v>152</v>
      </c>
      <c r="AF140" s="6" t="s">
        <v>152</v>
      </c>
      <c r="AG140" s="7"/>
      <c r="AI140" s="6"/>
      <c r="AJ140" s="6"/>
      <c r="AK140" s="7">
        <v>32235</v>
      </c>
      <c r="AL140" s="7">
        <v>32284</v>
      </c>
      <c r="AM140">
        <v>66</v>
      </c>
      <c r="AN140">
        <v>2</v>
      </c>
      <c r="AZ140" s="7"/>
      <c r="BA140" s="7"/>
      <c r="BB140" s="6"/>
      <c r="BC140" s="6"/>
      <c r="BD140" s="6"/>
      <c r="BE140" s="7"/>
      <c r="BF140" s="7"/>
      <c r="BG140" s="6"/>
      <c r="BH140" s="6"/>
      <c r="BO140" s="6" t="s">
        <v>190</v>
      </c>
      <c r="BP140" s="6" t="s">
        <v>149</v>
      </c>
      <c r="BQ140" s="6" t="s">
        <v>149</v>
      </c>
      <c r="BR140" s="6" t="s">
        <v>186</v>
      </c>
      <c r="BS140">
        <v>0</v>
      </c>
      <c r="BT140">
        <v>6</v>
      </c>
      <c r="BU140">
        <v>5</v>
      </c>
      <c r="BV140">
        <v>11</v>
      </c>
      <c r="BW140">
        <v>2</v>
      </c>
      <c r="BX140">
        <v>7</v>
      </c>
      <c r="BY140">
        <v>0</v>
      </c>
      <c r="BZ140">
        <v>13</v>
      </c>
      <c r="CA140">
        <v>2</v>
      </c>
      <c r="CB140">
        <v>6</v>
      </c>
      <c r="CQ140" s="6"/>
      <c r="CR140" s="6" t="s">
        <v>149</v>
      </c>
      <c r="CS140" s="7"/>
      <c r="CT140" s="6"/>
      <c r="CU140" s="7">
        <v>32492</v>
      </c>
      <c r="CV140" s="6" t="s">
        <v>36</v>
      </c>
      <c r="CW140" s="6"/>
      <c r="CX140" s="7"/>
      <c r="CY140" s="7">
        <v>32391</v>
      </c>
      <c r="CZ140" s="6"/>
      <c r="DA140" t="s">
        <v>36</v>
      </c>
      <c r="DB140" t="str">
        <f>_xlfn.XLOOKUP(Append1[[#This Row],[Ground Truth]],Groung_Truth_Mapping[Final Status],Groung_Truth_Mapping[Mapped Ground Truth])</f>
        <v>Progression</v>
      </c>
    </row>
    <row r="141" spans="1:106" hidden="1" x14ac:dyDescent="0.25">
      <c r="A141" s="6" t="s">
        <v>467</v>
      </c>
      <c r="B141">
        <v>1947</v>
      </c>
      <c r="C141" s="6" t="s">
        <v>162</v>
      </c>
      <c r="D141">
        <v>62.9</v>
      </c>
      <c r="E141">
        <v>175</v>
      </c>
      <c r="F141" s="6" t="s">
        <v>148</v>
      </c>
      <c r="G141" s="6" t="s">
        <v>149</v>
      </c>
      <c r="H141" s="6" t="s">
        <v>149</v>
      </c>
      <c r="I141" s="6" t="s">
        <v>149</v>
      </c>
      <c r="J141" s="6" t="s">
        <v>149</v>
      </c>
      <c r="K141" s="6" t="s">
        <v>151</v>
      </c>
      <c r="L141" s="6" t="s">
        <v>152</v>
      </c>
      <c r="M141" s="6" t="s">
        <v>149</v>
      </c>
      <c r="N141">
        <v>3</v>
      </c>
      <c r="O141" t="s">
        <v>153</v>
      </c>
      <c r="P141">
        <v>0</v>
      </c>
      <c r="Q141" t="s">
        <v>154</v>
      </c>
      <c r="R141" s="6" t="s">
        <v>7</v>
      </c>
      <c r="S141" s="7">
        <v>32175</v>
      </c>
      <c r="T141" s="6" t="s">
        <v>369</v>
      </c>
      <c r="U141" s="7"/>
      <c r="V141" s="6"/>
      <c r="W141" s="7"/>
      <c r="X141" s="6"/>
      <c r="AC141" s="7">
        <v>32206</v>
      </c>
      <c r="AD141" s="6" t="s">
        <v>468</v>
      </c>
      <c r="AE141" s="6" t="s">
        <v>152</v>
      </c>
      <c r="AF141" s="6" t="s">
        <v>152</v>
      </c>
      <c r="AG141" s="7"/>
      <c r="AI141" s="6"/>
      <c r="AJ141" s="6"/>
      <c r="AK141" s="7">
        <v>32249</v>
      </c>
      <c r="AL141" s="7">
        <v>32294</v>
      </c>
      <c r="AM141">
        <v>66</v>
      </c>
      <c r="AN141">
        <v>6</v>
      </c>
      <c r="AZ141" s="7"/>
      <c r="BA141" s="7"/>
      <c r="BB141" s="6"/>
      <c r="BC141" s="6"/>
      <c r="BD141" s="6"/>
      <c r="BE141" s="7"/>
      <c r="BF141" s="7"/>
      <c r="BG141" s="6"/>
      <c r="BH141" s="6"/>
      <c r="BO141" s="6" t="s">
        <v>158</v>
      </c>
      <c r="BP141" s="6" t="s">
        <v>152</v>
      </c>
      <c r="BQ141" s="6" t="s">
        <v>149</v>
      </c>
      <c r="BR141" s="6" t="s">
        <v>186</v>
      </c>
      <c r="BS141">
        <v>0</v>
      </c>
      <c r="BT141">
        <v>5</v>
      </c>
      <c r="BU141">
        <v>3</v>
      </c>
      <c r="BV141">
        <v>15</v>
      </c>
      <c r="BW141">
        <v>0</v>
      </c>
      <c r="BX141">
        <v>10</v>
      </c>
      <c r="CQ141" s="6"/>
      <c r="CR141" s="6" t="s">
        <v>149</v>
      </c>
      <c r="CS141" s="7">
        <v>33888</v>
      </c>
      <c r="CT141" s="6" t="s">
        <v>39</v>
      </c>
      <c r="CU141" s="7"/>
      <c r="CV141" s="6"/>
      <c r="CW141" s="6" t="s">
        <v>152</v>
      </c>
      <c r="CX141" s="7"/>
      <c r="CY141" s="7"/>
      <c r="CZ141" s="6"/>
      <c r="DA141" t="s">
        <v>39</v>
      </c>
      <c r="DB141" t="str">
        <f>_xlfn.XLOOKUP(Append1[[#This Row],[Ground Truth]],Groung_Truth_Mapping[Final Status],Groung_Truth_Mapping[Mapped Ground Truth])</f>
        <v>Remission</v>
      </c>
    </row>
    <row r="142" spans="1:106" x14ac:dyDescent="0.25">
      <c r="A142" s="8" t="s">
        <v>469</v>
      </c>
      <c r="B142">
        <v>1917</v>
      </c>
      <c r="C142" s="6" t="s">
        <v>162</v>
      </c>
      <c r="D142">
        <v>89.5</v>
      </c>
      <c r="E142">
        <v>178</v>
      </c>
      <c r="F142" s="6" t="s">
        <v>148</v>
      </c>
      <c r="G142" s="6" t="s">
        <v>33</v>
      </c>
      <c r="H142" s="6" t="s">
        <v>149</v>
      </c>
      <c r="I142" s="6" t="s">
        <v>149</v>
      </c>
      <c r="J142" s="6" t="s">
        <v>149</v>
      </c>
      <c r="K142" s="6" t="s">
        <v>149</v>
      </c>
      <c r="L142" s="6" t="s">
        <v>180</v>
      </c>
      <c r="M142" s="6" t="s">
        <v>149</v>
      </c>
      <c r="N142">
        <v>1</v>
      </c>
      <c r="O142" t="s">
        <v>153</v>
      </c>
      <c r="P142">
        <v>0</v>
      </c>
      <c r="Q142" t="s">
        <v>154</v>
      </c>
      <c r="R142" s="6" t="s">
        <v>4</v>
      </c>
      <c r="S142" s="7"/>
      <c r="T142" s="6"/>
      <c r="U142" s="7"/>
      <c r="V142" s="6"/>
      <c r="W142" s="7"/>
      <c r="X142" s="6"/>
      <c r="AC142" s="7">
        <v>31756</v>
      </c>
      <c r="AD142" s="6" t="s">
        <v>295</v>
      </c>
      <c r="AE142" s="6" t="s">
        <v>152</v>
      </c>
      <c r="AF142" s="6" t="s">
        <v>149</v>
      </c>
      <c r="AG142" s="7"/>
      <c r="AI142" s="6"/>
      <c r="AJ142" s="6"/>
      <c r="AK142" s="7">
        <v>31801</v>
      </c>
      <c r="AL142" s="7">
        <v>31849</v>
      </c>
      <c r="AM142">
        <v>70</v>
      </c>
      <c r="AN142">
        <v>2</v>
      </c>
      <c r="AZ142" s="7">
        <v>31803</v>
      </c>
      <c r="BA142" s="7">
        <v>31838</v>
      </c>
      <c r="BB142" s="6" t="s">
        <v>177</v>
      </c>
      <c r="BC142" s="6"/>
      <c r="BD142" s="6"/>
      <c r="BE142" s="7"/>
      <c r="BF142" s="7"/>
      <c r="BG142" s="6"/>
      <c r="BH142" s="6"/>
      <c r="BO142" s="6" t="s">
        <v>158</v>
      </c>
      <c r="BP142" s="6" t="s">
        <v>152</v>
      </c>
      <c r="BQ142" s="6"/>
      <c r="BR142" s="6" t="s">
        <v>186</v>
      </c>
      <c r="CQ142" s="6"/>
      <c r="CR142" s="6"/>
      <c r="CS142" s="7">
        <v>33679</v>
      </c>
      <c r="CT142" s="6" t="s">
        <v>39</v>
      </c>
      <c r="CU142" s="7"/>
      <c r="CV142" s="6"/>
      <c r="CW142" s="6" t="s">
        <v>152</v>
      </c>
      <c r="CX142" s="7"/>
      <c r="CY142" s="7"/>
      <c r="CZ142" s="6"/>
      <c r="DA142" t="s">
        <v>39</v>
      </c>
      <c r="DB142" t="str">
        <f>_xlfn.XLOOKUP(Append1[[#This Row],[Ground Truth]],Groung_Truth_Mapping[Final Status],Groung_Truth_Mapping[Mapped Ground Truth])</f>
        <v>Remission</v>
      </c>
    </row>
    <row r="143" spans="1:106" hidden="1" x14ac:dyDescent="0.25">
      <c r="A143" s="6" t="s">
        <v>470</v>
      </c>
      <c r="B143">
        <v>1907</v>
      </c>
      <c r="C143" s="6" t="s">
        <v>147</v>
      </c>
      <c r="D143">
        <v>37</v>
      </c>
      <c r="E143">
        <v>155</v>
      </c>
      <c r="F143" s="6" t="s">
        <v>148</v>
      </c>
      <c r="G143" s="6" t="s">
        <v>33</v>
      </c>
      <c r="H143" s="6" t="s">
        <v>149</v>
      </c>
      <c r="I143" s="6" t="s">
        <v>149</v>
      </c>
      <c r="J143" s="6" t="s">
        <v>149</v>
      </c>
      <c r="K143" s="6" t="s">
        <v>151</v>
      </c>
      <c r="L143" s="6" t="s">
        <v>152</v>
      </c>
      <c r="M143" s="6" t="s">
        <v>149</v>
      </c>
      <c r="N143">
        <v>3</v>
      </c>
      <c r="O143" t="s">
        <v>153</v>
      </c>
      <c r="P143">
        <v>0</v>
      </c>
      <c r="Q143" t="s">
        <v>154</v>
      </c>
      <c r="R143" s="6" t="s">
        <v>7</v>
      </c>
      <c r="S143" s="7">
        <v>31941</v>
      </c>
      <c r="T143" s="6" t="s">
        <v>471</v>
      </c>
      <c r="U143" s="7"/>
      <c r="V143" s="6"/>
      <c r="W143" s="7"/>
      <c r="X143" s="6"/>
      <c r="AC143" s="7">
        <v>31985</v>
      </c>
      <c r="AD143" s="6" t="s">
        <v>472</v>
      </c>
      <c r="AE143" s="6" t="s">
        <v>152</v>
      </c>
      <c r="AF143" s="6" t="s">
        <v>152</v>
      </c>
      <c r="AG143" s="7"/>
      <c r="AI143" s="6"/>
      <c r="AJ143" s="6"/>
      <c r="AK143" s="7">
        <v>32047</v>
      </c>
      <c r="AL143" s="7">
        <v>32090</v>
      </c>
      <c r="AM143">
        <v>52</v>
      </c>
      <c r="AN143">
        <v>2</v>
      </c>
      <c r="AO143" t="s">
        <v>473</v>
      </c>
      <c r="AZ143" s="7"/>
      <c r="BA143" s="7"/>
      <c r="BB143" s="6"/>
      <c r="BC143" s="6"/>
      <c r="BD143" s="6"/>
      <c r="BE143" s="7"/>
      <c r="BF143" s="7"/>
      <c r="BG143" s="6"/>
      <c r="BH143" s="6"/>
      <c r="BO143" s="6" t="s">
        <v>158</v>
      </c>
      <c r="BP143" s="6" t="s">
        <v>149</v>
      </c>
      <c r="BQ143" s="6" t="s">
        <v>152</v>
      </c>
      <c r="BR143" s="6" t="s">
        <v>170</v>
      </c>
      <c r="BS143">
        <v>3</v>
      </c>
      <c r="BT143">
        <v>7</v>
      </c>
      <c r="BU143">
        <v>2</v>
      </c>
      <c r="BV143">
        <v>19</v>
      </c>
      <c r="BX143" t="s">
        <v>226</v>
      </c>
      <c r="CQ143" s="6"/>
      <c r="CR143" s="6" t="s">
        <v>152</v>
      </c>
      <c r="CS143" s="7">
        <v>32358</v>
      </c>
      <c r="CT143" s="6" t="s">
        <v>39</v>
      </c>
      <c r="CU143" s="7">
        <v>32553</v>
      </c>
      <c r="CV143" s="6" t="s">
        <v>40</v>
      </c>
      <c r="CW143" s="6"/>
      <c r="CX143" s="7"/>
      <c r="CY143" s="7"/>
      <c r="CZ143" s="6"/>
      <c r="DA143" t="s">
        <v>39</v>
      </c>
      <c r="DB143" t="str">
        <f>_xlfn.XLOOKUP(Append1[[#This Row],[Ground Truth]],Groung_Truth_Mapping[Final Status],Groung_Truth_Mapping[Mapped Ground Truth])</f>
        <v>Remission</v>
      </c>
    </row>
    <row r="144" spans="1:106" x14ac:dyDescent="0.25">
      <c r="A144" s="8" t="s">
        <v>474</v>
      </c>
      <c r="B144">
        <v>1926</v>
      </c>
      <c r="C144" s="6" t="s">
        <v>162</v>
      </c>
      <c r="D144">
        <v>97.3</v>
      </c>
      <c r="E144">
        <v>185</v>
      </c>
      <c r="F144" s="6" t="s">
        <v>148</v>
      </c>
      <c r="G144" s="6" t="s">
        <v>149</v>
      </c>
      <c r="H144" s="6" t="s">
        <v>149</v>
      </c>
      <c r="I144" s="6" t="s">
        <v>149</v>
      </c>
      <c r="J144" s="6" t="s">
        <v>149</v>
      </c>
      <c r="K144" s="6" t="s">
        <v>149</v>
      </c>
      <c r="L144" s="6" t="s">
        <v>180</v>
      </c>
      <c r="M144" s="6" t="s">
        <v>149</v>
      </c>
      <c r="N144" t="s">
        <v>154</v>
      </c>
      <c r="O144" t="s">
        <v>205</v>
      </c>
      <c r="P144">
        <v>0</v>
      </c>
      <c r="Q144" t="s">
        <v>154</v>
      </c>
      <c r="R144" s="6" t="s">
        <v>4</v>
      </c>
      <c r="S144" s="7">
        <v>31427</v>
      </c>
      <c r="T144" s="6" t="s">
        <v>182</v>
      </c>
      <c r="U144" s="7"/>
      <c r="V144" s="6"/>
      <c r="W144" s="7"/>
      <c r="X144" s="6"/>
      <c r="AC144" s="7"/>
      <c r="AD144" s="6"/>
      <c r="AE144" s="6"/>
      <c r="AF144" s="6"/>
      <c r="AG144" s="7"/>
      <c r="AI144" s="6"/>
      <c r="AJ144" s="6"/>
      <c r="AK144" s="7">
        <v>31458</v>
      </c>
      <c r="AL144" s="7">
        <v>31519</v>
      </c>
      <c r="AM144">
        <v>70</v>
      </c>
      <c r="AN144">
        <v>2</v>
      </c>
      <c r="AZ144" s="7">
        <v>31461</v>
      </c>
      <c r="BA144" s="7">
        <v>31502</v>
      </c>
      <c r="BB144" s="6" t="s">
        <v>165</v>
      </c>
      <c r="BC144" s="6" t="s">
        <v>177</v>
      </c>
      <c r="BD144" s="6"/>
      <c r="BE144" s="7"/>
      <c r="BF144" s="7"/>
      <c r="BG144" s="6"/>
      <c r="BH144" s="6"/>
      <c r="BO144" s="6" t="s">
        <v>158</v>
      </c>
      <c r="BP144" s="6"/>
      <c r="BQ144" s="6"/>
      <c r="BR144" s="6"/>
      <c r="CQ144" s="6"/>
      <c r="CR144" s="6"/>
      <c r="CS144" s="7">
        <v>33713</v>
      </c>
      <c r="CT144" s="6" t="s">
        <v>39</v>
      </c>
      <c r="CU144" s="7"/>
      <c r="CV144" s="6"/>
      <c r="CW144" s="6" t="s">
        <v>152</v>
      </c>
      <c r="CX144" s="7"/>
      <c r="CY144" s="7"/>
      <c r="CZ144" s="6"/>
      <c r="DA144" t="s">
        <v>39</v>
      </c>
      <c r="DB144" t="str">
        <f>_xlfn.XLOOKUP(Append1[[#This Row],[Ground Truth]],Groung_Truth_Mapping[Final Status],Groung_Truth_Mapping[Mapped Ground Truth])</f>
        <v>Remission</v>
      </c>
    </row>
    <row r="145" spans="1:106" hidden="1" x14ac:dyDescent="0.25">
      <c r="A145" s="6" t="s">
        <v>475</v>
      </c>
      <c r="B145">
        <v>1919</v>
      </c>
      <c r="C145" s="6" t="s">
        <v>162</v>
      </c>
      <c r="D145">
        <v>81.7</v>
      </c>
      <c r="E145">
        <v>178</v>
      </c>
      <c r="F145" s="6" t="s">
        <v>148</v>
      </c>
      <c r="G145" s="6" t="s">
        <v>33</v>
      </c>
      <c r="H145" s="6" t="s">
        <v>149</v>
      </c>
      <c r="I145" s="6" t="s">
        <v>149</v>
      </c>
      <c r="J145" s="6" t="s">
        <v>149</v>
      </c>
      <c r="K145" s="6" t="s">
        <v>151</v>
      </c>
      <c r="L145" s="6" t="s">
        <v>152</v>
      </c>
      <c r="M145" s="6" t="s">
        <v>149</v>
      </c>
      <c r="N145">
        <v>2</v>
      </c>
      <c r="O145">
        <v>0</v>
      </c>
      <c r="P145">
        <v>0</v>
      </c>
      <c r="Q145">
        <v>2</v>
      </c>
      <c r="R145" s="6" t="s">
        <v>6</v>
      </c>
      <c r="S145" s="7">
        <v>31383</v>
      </c>
      <c r="T145" s="6" t="s">
        <v>476</v>
      </c>
      <c r="U145" s="7"/>
      <c r="V145" s="6"/>
      <c r="W145" s="7"/>
      <c r="X145" s="6"/>
      <c r="AC145" s="7"/>
      <c r="AD145" s="6"/>
      <c r="AE145" s="6"/>
      <c r="AF145" s="6"/>
      <c r="AG145" s="7"/>
      <c r="AI145" s="6"/>
      <c r="AJ145" s="6"/>
      <c r="AK145" s="7">
        <v>31398</v>
      </c>
      <c r="AL145" s="7">
        <v>31446</v>
      </c>
      <c r="AM145">
        <v>70</v>
      </c>
      <c r="AN145">
        <v>2</v>
      </c>
      <c r="AZ145" s="7"/>
      <c r="BA145" s="7"/>
      <c r="BB145" s="6"/>
      <c r="BC145" s="6"/>
      <c r="BD145" s="6"/>
      <c r="BE145" s="7"/>
      <c r="BF145" s="7"/>
      <c r="BG145" s="6"/>
      <c r="BH145" s="6"/>
      <c r="BO145" s="6" t="s">
        <v>158</v>
      </c>
      <c r="BP145" s="6"/>
      <c r="BQ145" s="6"/>
      <c r="BR145" s="6"/>
      <c r="CQ145" s="6"/>
      <c r="CR145" s="6"/>
      <c r="CS145" s="7">
        <v>33792</v>
      </c>
      <c r="CT145" s="6" t="s">
        <v>39</v>
      </c>
      <c r="CU145" s="7"/>
      <c r="CV145" s="6"/>
      <c r="CW145" s="6" t="s">
        <v>152</v>
      </c>
      <c r="CX145" s="7"/>
      <c r="CY145" s="7"/>
      <c r="CZ145" s="6"/>
      <c r="DA145" t="s">
        <v>39</v>
      </c>
      <c r="DB145" t="str">
        <f>_xlfn.XLOOKUP(Append1[[#This Row],[Ground Truth]],Groung_Truth_Mapping[Final Status],Groung_Truth_Mapping[Mapped Ground Truth])</f>
        <v>Remission</v>
      </c>
    </row>
    <row r="146" spans="1:106" x14ac:dyDescent="0.25">
      <c r="A146" s="8" t="s">
        <v>477</v>
      </c>
      <c r="B146">
        <v>1939</v>
      </c>
      <c r="C146" s="6" t="s">
        <v>162</v>
      </c>
      <c r="D146">
        <v>95.6</v>
      </c>
      <c r="E146">
        <v>185</v>
      </c>
      <c r="F146" s="6" t="s">
        <v>148</v>
      </c>
      <c r="G146" s="6" t="s">
        <v>33</v>
      </c>
      <c r="H146" s="6" t="s">
        <v>149</v>
      </c>
      <c r="I146" s="6" t="s">
        <v>149</v>
      </c>
      <c r="J146" s="6" t="s">
        <v>149</v>
      </c>
      <c r="K146" s="6" t="s">
        <v>149</v>
      </c>
      <c r="L146" s="6" t="s">
        <v>149</v>
      </c>
      <c r="M146" s="6" t="s">
        <v>149</v>
      </c>
      <c r="N146">
        <v>1</v>
      </c>
      <c r="O146" t="s">
        <v>153</v>
      </c>
      <c r="P146">
        <v>0</v>
      </c>
      <c r="Q146" t="s">
        <v>154</v>
      </c>
      <c r="R146" s="6" t="s">
        <v>4</v>
      </c>
      <c r="S146" s="7">
        <v>32557</v>
      </c>
      <c r="T146" s="6" t="s">
        <v>182</v>
      </c>
      <c r="U146" s="7"/>
      <c r="V146" s="6"/>
      <c r="W146" s="7"/>
      <c r="X146" s="6"/>
      <c r="AC146" s="7"/>
      <c r="AD146" s="6"/>
      <c r="AE146" s="6"/>
      <c r="AF146" s="6"/>
      <c r="AG146" s="7"/>
      <c r="AI146" s="6"/>
      <c r="AJ146" s="6"/>
      <c r="AK146" s="7">
        <v>32578</v>
      </c>
      <c r="AL146" s="7">
        <v>32629</v>
      </c>
      <c r="AM146">
        <v>70</v>
      </c>
      <c r="AN146">
        <v>2</v>
      </c>
      <c r="AZ146" s="7"/>
      <c r="BA146" s="7"/>
      <c r="BB146" s="6"/>
      <c r="BC146" s="6"/>
      <c r="BD146" s="6"/>
      <c r="BE146" s="7"/>
      <c r="BF146" s="7"/>
      <c r="BG146" s="6"/>
      <c r="BH146" s="6"/>
      <c r="BO146" s="6" t="s">
        <v>158</v>
      </c>
      <c r="BP146" s="6" t="s">
        <v>149</v>
      </c>
      <c r="BQ146" s="6"/>
      <c r="BR146" s="6"/>
      <c r="CQ146" s="6"/>
      <c r="CR146" s="6"/>
      <c r="CS146" s="7">
        <v>34007</v>
      </c>
      <c r="CT146" s="6" t="s">
        <v>39</v>
      </c>
      <c r="CU146" s="7"/>
      <c r="CV146" s="6"/>
      <c r="CW146" s="6" t="s">
        <v>152</v>
      </c>
      <c r="CX146" s="7"/>
      <c r="CY146" s="7"/>
      <c r="CZ146" s="6"/>
      <c r="DA146" t="s">
        <v>39</v>
      </c>
      <c r="DB146" t="str">
        <f>_xlfn.XLOOKUP(Append1[[#This Row],[Ground Truth]],Groung_Truth_Mapping[Final Status],Groung_Truth_Mapping[Mapped Ground Truth])</f>
        <v>Remission</v>
      </c>
    </row>
    <row r="147" spans="1:106" x14ac:dyDescent="0.25">
      <c r="A147" s="8" t="s">
        <v>478</v>
      </c>
      <c r="B147">
        <v>1934</v>
      </c>
      <c r="C147" s="6" t="s">
        <v>162</v>
      </c>
      <c r="D147">
        <v>88.4</v>
      </c>
      <c r="E147">
        <v>175</v>
      </c>
      <c r="F147" s="6" t="s">
        <v>148</v>
      </c>
      <c r="G147" s="6" t="s">
        <v>149</v>
      </c>
      <c r="H147" s="6" t="s">
        <v>149</v>
      </c>
      <c r="I147" s="6" t="s">
        <v>149</v>
      </c>
      <c r="J147" s="6" t="s">
        <v>149</v>
      </c>
      <c r="K147" s="6" t="s">
        <v>149</v>
      </c>
      <c r="L147" s="6" t="s">
        <v>149</v>
      </c>
      <c r="M147" s="6" t="s">
        <v>149</v>
      </c>
      <c r="N147">
        <v>3</v>
      </c>
      <c r="O147" t="s">
        <v>181</v>
      </c>
      <c r="P147">
        <v>0</v>
      </c>
      <c r="Q147" t="s">
        <v>154</v>
      </c>
      <c r="R147" s="6" t="s">
        <v>4</v>
      </c>
      <c r="S147" s="7">
        <v>32697</v>
      </c>
      <c r="T147" s="6" t="s">
        <v>4</v>
      </c>
      <c r="U147" s="7"/>
      <c r="V147" s="6"/>
      <c r="W147" s="7"/>
      <c r="X147" s="6"/>
      <c r="AC147" s="7"/>
      <c r="AD147" s="6"/>
      <c r="AE147" s="6"/>
      <c r="AF147" s="6"/>
      <c r="AG147" s="7"/>
      <c r="AI147" s="6"/>
      <c r="AJ147" s="6"/>
      <c r="AK147" s="7">
        <v>32742</v>
      </c>
      <c r="AL147" s="7">
        <v>32792</v>
      </c>
      <c r="AM147">
        <v>70.400000000000006</v>
      </c>
      <c r="AN147">
        <v>2.2000000000000002</v>
      </c>
      <c r="AZ147" s="7">
        <v>32748</v>
      </c>
      <c r="BA147" s="7">
        <v>32769</v>
      </c>
      <c r="BB147" s="6" t="s">
        <v>165</v>
      </c>
      <c r="BC147" s="6" t="s">
        <v>177</v>
      </c>
      <c r="BD147" s="6"/>
      <c r="BE147" s="7"/>
      <c r="BF147" s="7"/>
      <c r="BG147" s="6"/>
      <c r="BH147" s="6"/>
      <c r="BO147" s="6" t="s">
        <v>158</v>
      </c>
      <c r="BP147" s="6"/>
      <c r="BQ147" s="6"/>
      <c r="BR147" s="6"/>
      <c r="CQ147" s="6"/>
      <c r="CR147" s="6"/>
      <c r="CS147" s="7">
        <v>34348</v>
      </c>
      <c r="CT147" s="6" t="s">
        <v>39</v>
      </c>
      <c r="CU147" s="7"/>
      <c r="CV147" s="6"/>
      <c r="CW147" s="6"/>
      <c r="CX147" s="7"/>
      <c r="CY147" s="7"/>
      <c r="CZ147" s="6"/>
      <c r="DA147" t="s">
        <v>39</v>
      </c>
      <c r="DB147" t="str">
        <f>_xlfn.XLOOKUP(Append1[[#This Row],[Ground Truth]],Groung_Truth_Mapping[Final Status],Groung_Truth_Mapping[Mapped Ground Truth])</f>
        <v>Remission</v>
      </c>
    </row>
    <row r="148" spans="1:106" x14ac:dyDescent="0.25">
      <c r="A148" s="8" t="s">
        <v>479</v>
      </c>
      <c r="B148">
        <v>1939</v>
      </c>
      <c r="C148" s="6" t="s">
        <v>162</v>
      </c>
      <c r="D148">
        <v>81.8</v>
      </c>
      <c r="E148">
        <v>165</v>
      </c>
      <c r="F148" s="6" t="s">
        <v>148</v>
      </c>
      <c r="G148" s="6" t="s">
        <v>149</v>
      </c>
      <c r="H148" s="6" t="s">
        <v>149</v>
      </c>
      <c r="I148" s="6" t="s">
        <v>149</v>
      </c>
      <c r="J148" s="6" t="s">
        <v>149</v>
      </c>
      <c r="K148" s="6" t="s">
        <v>167</v>
      </c>
      <c r="L148" s="6" t="s">
        <v>152</v>
      </c>
      <c r="M148" s="6" t="s">
        <v>149</v>
      </c>
      <c r="N148">
        <v>2</v>
      </c>
      <c r="O148" t="s">
        <v>153</v>
      </c>
      <c r="P148">
        <v>0</v>
      </c>
      <c r="Q148">
        <v>3</v>
      </c>
      <c r="R148" s="6" t="s">
        <v>4</v>
      </c>
      <c r="S148" s="7">
        <v>31899</v>
      </c>
      <c r="T148" s="6" t="s">
        <v>480</v>
      </c>
      <c r="U148" s="7"/>
      <c r="V148" s="6"/>
      <c r="W148" s="7"/>
      <c r="X148" s="6"/>
      <c r="AC148" s="7"/>
      <c r="AD148" s="6"/>
      <c r="AE148" s="6"/>
      <c r="AF148" s="6"/>
      <c r="AG148" s="7"/>
      <c r="AI148" s="6"/>
      <c r="AJ148" s="6"/>
      <c r="AK148" s="7">
        <v>31920</v>
      </c>
      <c r="AL148" s="7">
        <v>31969</v>
      </c>
      <c r="AM148">
        <v>70</v>
      </c>
      <c r="AN148">
        <v>2</v>
      </c>
      <c r="AZ148" s="7">
        <v>31924</v>
      </c>
      <c r="BA148" s="7">
        <v>31969</v>
      </c>
      <c r="BB148" s="6" t="s">
        <v>165</v>
      </c>
      <c r="BC148" s="6" t="s">
        <v>177</v>
      </c>
      <c r="BD148" s="6"/>
      <c r="BE148" s="7"/>
      <c r="BF148" s="7"/>
      <c r="BG148" s="6"/>
      <c r="BH148" s="6"/>
      <c r="BO148" s="6" t="s">
        <v>190</v>
      </c>
      <c r="BP148" s="6" t="s">
        <v>152</v>
      </c>
      <c r="BQ148" s="6" t="s">
        <v>33</v>
      </c>
      <c r="BR148" s="6"/>
      <c r="CQ148" s="6"/>
      <c r="CR148" s="6"/>
      <c r="CS148" s="7">
        <v>33897</v>
      </c>
      <c r="CT148" s="6" t="s">
        <v>39</v>
      </c>
      <c r="CU148" s="7"/>
      <c r="CV148" s="6"/>
      <c r="CW148" s="6"/>
      <c r="CX148" s="7"/>
      <c r="CY148" s="7"/>
      <c r="CZ148" s="6"/>
      <c r="DA148" t="s">
        <v>39</v>
      </c>
      <c r="DB148" t="str">
        <f>_xlfn.XLOOKUP(Append1[[#This Row],[Ground Truth]],Groung_Truth_Mapping[Final Status],Groung_Truth_Mapping[Mapped Ground Truth])</f>
        <v>Remission</v>
      </c>
    </row>
    <row r="149" spans="1:106" x14ac:dyDescent="0.25">
      <c r="A149" s="8" t="s">
        <v>481</v>
      </c>
      <c r="B149">
        <v>1929</v>
      </c>
      <c r="C149" s="6" t="s">
        <v>147</v>
      </c>
      <c r="D149">
        <v>87.4</v>
      </c>
      <c r="E149">
        <v>175</v>
      </c>
      <c r="F149" s="6" t="s">
        <v>148</v>
      </c>
      <c r="G149" s="6" t="s">
        <v>149</v>
      </c>
      <c r="H149" s="6" t="s">
        <v>149</v>
      </c>
      <c r="I149" s="6" t="s">
        <v>149</v>
      </c>
      <c r="J149" s="6" t="s">
        <v>149</v>
      </c>
      <c r="K149" s="6" t="s">
        <v>151</v>
      </c>
      <c r="L149" s="6" t="s">
        <v>180</v>
      </c>
      <c r="M149" s="6" t="s">
        <v>33</v>
      </c>
      <c r="N149">
        <v>2</v>
      </c>
      <c r="O149" t="s">
        <v>153</v>
      </c>
      <c r="P149">
        <v>0</v>
      </c>
      <c r="Q149" t="s">
        <v>154</v>
      </c>
      <c r="R149" s="6" t="s">
        <v>4</v>
      </c>
      <c r="S149" s="7">
        <v>31068</v>
      </c>
      <c r="T149" s="6" t="s">
        <v>482</v>
      </c>
      <c r="U149" s="7">
        <v>31077</v>
      </c>
      <c r="V149" s="6" t="s">
        <v>480</v>
      </c>
      <c r="W149" s="7"/>
      <c r="X149" s="6"/>
      <c r="AC149" s="7"/>
      <c r="AD149" s="6"/>
      <c r="AE149" s="6"/>
      <c r="AF149" s="6"/>
      <c r="AG149" s="7"/>
      <c r="AI149" s="6"/>
      <c r="AJ149" s="6"/>
      <c r="AK149" s="7">
        <v>31108</v>
      </c>
      <c r="AL149" s="7">
        <v>31158</v>
      </c>
      <c r="AM149">
        <v>70</v>
      </c>
      <c r="AN149">
        <v>2</v>
      </c>
      <c r="AZ149" s="7">
        <v>31108</v>
      </c>
      <c r="BA149" s="7">
        <v>31158</v>
      </c>
      <c r="BB149" s="6" t="s">
        <v>165</v>
      </c>
      <c r="BC149" s="6"/>
      <c r="BD149" s="6"/>
      <c r="BE149" s="7"/>
      <c r="BF149" s="7"/>
      <c r="BG149" s="6"/>
      <c r="BH149" s="6"/>
      <c r="BO149" s="6" t="s">
        <v>158</v>
      </c>
      <c r="BP149" s="6"/>
      <c r="BQ149" s="6"/>
      <c r="BR149" s="6"/>
      <c r="CQ149" s="6"/>
      <c r="CR149" s="6"/>
      <c r="CS149" s="7">
        <v>33665</v>
      </c>
      <c r="CT149" s="6" t="s">
        <v>39</v>
      </c>
      <c r="CU149" s="7"/>
      <c r="CV149" s="6"/>
      <c r="CW149" s="6"/>
      <c r="CX149" s="7"/>
      <c r="CY149" s="7"/>
      <c r="CZ149" s="6"/>
      <c r="DA149" t="s">
        <v>39</v>
      </c>
      <c r="DB149" t="str">
        <f>_xlfn.XLOOKUP(Append1[[#This Row],[Ground Truth]],Groung_Truth_Mapping[Final Status],Groung_Truth_Mapping[Mapped Ground Truth])</f>
        <v>Remission</v>
      </c>
    </row>
    <row r="150" spans="1:106" hidden="1" x14ac:dyDescent="0.25">
      <c r="A150" s="6" t="s">
        <v>483</v>
      </c>
      <c r="B150">
        <v>1916</v>
      </c>
      <c r="C150" s="6" t="s">
        <v>162</v>
      </c>
      <c r="D150">
        <v>86.6</v>
      </c>
      <c r="E150">
        <v>172</v>
      </c>
      <c r="F150" s="6" t="s">
        <v>148</v>
      </c>
      <c r="G150" s="6" t="s">
        <v>33</v>
      </c>
      <c r="H150" s="6" t="s">
        <v>179</v>
      </c>
      <c r="I150" s="6" t="s">
        <v>149</v>
      </c>
      <c r="J150" s="6" t="s">
        <v>150</v>
      </c>
      <c r="K150" s="6" t="s">
        <v>167</v>
      </c>
      <c r="L150" s="6" t="s">
        <v>152</v>
      </c>
      <c r="M150" s="6" t="s">
        <v>152</v>
      </c>
      <c r="N150">
        <v>2</v>
      </c>
      <c r="O150" t="s">
        <v>181</v>
      </c>
      <c r="P150">
        <v>0</v>
      </c>
      <c r="Q150" t="s">
        <v>154</v>
      </c>
      <c r="R150" s="6" t="s">
        <v>5</v>
      </c>
      <c r="S150" s="7">
        <v>32586</v>
      </c>
      <c r="T150" s="6" t="s">
        <v>5</v>
      </c>
      <c r="U150" s="7"/>
      <c r="V150" s="6"/>
      <c r="W150" s="7"/>
      <c r="X150" s="6"/>
      <c r="AC150" s="7"/>
      <c r="AD150" s="6"/>
      <c r="AE150" s="6"/>
      <c r="AF150" s="6"/>
      <c r="AG150" s="7"/>
      <c r="AI150" s="6"/>
      <c r="AJ150" s="6"/>
      <c r="AK150" s="7">
        <v>32634</v>
      </c>
      <c r="AL150" s="7">
        <v>32680</v>
      </c>
      <c r="AM150">
        <v>70</v>
      </c>
      <c r="AN150">
        <v>2</v>
      </c>
      <c r="AZ150" s="7">
        <v>32636</v>
      </c>
      <c r="BA150" s="7">
        <v>32657</v>
      </c>
      <c r="BB150" s="6" t="s">
        <v>165</v>
      </c>
      <c r="BC150" s="6" t="s">
        <v>177</v>
      </c>
      <c r="BD150" s="6"/>
      <c r="BE150" s="7"/>
      <c r="BF150" s="7"/>
      <c r="BG150" s="6"/>
      <c r="BH150" s="6"/>
      <c r="BO150" s="6"/>
      <c r="BP150" s="6"/>
      <c r="BQ150" s="6"/>
      <c r="BR150" s="6"/>
      <c r="CQ150" s="6"/>
      <c r="CR150" s="6"/>
      <c r="CS150" s="7">
        <v>33302</v>
      </c>
      <c r="CT150" s="6" t="s">
        <v>36</v>
      </c>
      <c r="CU150" s="7">
        <v>33937</v>
      </c>
      <c r="CV150" s="6" t="s">
        <v>36</v>
      </c>
      <c r="CW150" s="6" t="s">
        <v>152</v>
      </c>
      <c r="CX150" s="7"/>
      <c r="CY150" s="7">
        <v>33030</v>
      </c>
      <c r="CZ150" s="6" t="s">
        <v>160</v>
      </c>
      <c r="DA150" t="s">
        <v>36</v>
      </c>
      <c r="DB150" t="str">
        <f>_xlfn.XLOOKUP(Append1[[#This Row],[Ground Truth]],Groung_Truth_Mapping[Final Status],Groung_Truth_Mapping[Mapped Ground Truth])</f>
        <v>Progression</v>
      </c>
    </row>
    <row r="151" spans="1:106" hidden="1" x14ac:dyDescent="0.25">
      <c r="A151" s="6" t="s">
        <v>484</v>
      </c>
      <c r="B151">
        <v>1906</v>
      </c>
      <c r="C151" s="6" t="s">
        <v>162</v>
      </c>
      <c r="D151">
        <v>91.4</v>
      </c>
      <c r="E151">
        <v>180</v>
      </c>
      <c r="F151" s="6" t="s">
        <v>148</v>
      </c>
      <c r="G151" s="6" t="s">
        <v>149</v>
      </c>
      <c r="H151" s="6" t="s">
        <v>149</v>
      </c>
      <c r="I151" s="6" t="s">
        <v>149</v>
      </c>
      <c r="J151" s="6" t="s">
        <v>149</v>
      </c>
      <c r="K151" s="6" t="s">
        <v>151</v>
      </c>
      <c r="L151" s="6" t="s">
        <v>180</v>
      </c>
      <c r="M151" s="6" t="s">
        <v>149</v>
      </c>
      <c r="N151">
        <v>2</v>
      </c>
      <c r="O151" t="s">
        <v>181</v>
      </c>
      <c r="P151">
        <v>0</v>
      </c>
      <c r="Q151" t="s">
        <v>154</v>
      </c>
      <c r="R151" s="6" t="s">
        <v>6</v>
      </c>
      <c r="S151" s="7"/>
      <c r="T151" s="6"/>
      <c r="U151" s="7"/>
      <c r="V151" s="6"/>
      <c r="W151" s="7"/>
      <c r="X151" s="6"/>
      <c r="AC151" s="7"/>
      <c r="AD151" s="6"/>
      <c r="AE151" s="6"/>
      <c r="AF151" s="6"/>
      <c r="AG151" s="7"/>
      <c r="AI151" s="6"/>
      <c r="AJ151" s="6"/>
      <c r="AK151" s="7">
        <v>32665</v>
      </c>
      <c r="AL151" s="7">
        <v>32714</v>
      </c>
      <c r="AM151">
        <v>70</v>
      </c>
      <c r="AN151">
        <v>2</v>
      </c>
      <c r="AZ151" s="7">
        <v>32665</v>
      </c>
      <c r="BA151" s="7">
        <v>32714</v>
      </c>
      <c r="BB151" s="6" t="s">
        <v>157</v>
      </c>
      <c r="BC151" s="6"/>
      <c r="BD151" s="6"/>
      <c r="BE151" s="7"/>
      <c r="BF151" s="7"/>
      <c r="BG151" s="6"/>
      <c r="BH151" s="6"/>
      <c r="BO151" s="6" t="s">
        <v>158</v>
      </c>
      <c r="BP151" s="6"/>
      <c r="BQ151" s="6"/>
      <c r="BR151" s="6"/>
      <c r="CQ151" s="6"/>
      <c r="CR151" s="6"/>
      <c r="CS151" s="7">
        <v>33821</v>
      </c>
      <c r="CT151" s="6" t="s">
        <v>39</v>
      </c>
      <c r="CU151" s="7"/>
      <c r="CV151" s="6"/>
      <c r="CW151" s="6"/>
      <c r="CX151" s="7"/>
      <c r="CY151" s="7"/>
      <c r="CZ151" s="6"/>
      <c r="DA151" t="s">
        <v>39</v>
      </c>
      <c r="DB151" t="str">
        <f>_xlfn.XLOOKUP(Append1[[#This Row],[Ground Truth]],Groung_Truth_Mapping[Final Status],Groung_Truth_Mapping[Mapped Ground Truth])</f>
        <v>Remission</v>
      </c>
    </row>
    <row r="152" spans="1:106" hidden="1" x14ac:dyDescent="0.25">
      <c r="A152" s="6" t="s">
        <v>485</v>
      </c>
      <c r="B152">
        <v>1933</v>
      </c>
      <c r="C152" s="6" t="s">
        <v>162</v>
      </c>
      <c r="D152">
        <v>55.1</v>
      </c>
      <c r="E152">
        <v>170</v>
      </c>
      <c r="F152" s="6" t="s">
        <v>33</v>
      </c>
      <c r="G152" s="6" t="s">
        <v>33</v>
      </c>
      <c r="H152" s="6" t="s">
        <v>149</v>
      </c>
      <c r="I152" s="6" t="s">
        <v>149</v>
      </c>
      <c r="J152" s="6" t="s">
        <v>149</v>
      </c>
      <c r="K152" s="6" t="s">
        <v>167</v>
      </c>
      <c r="L152" s="6" t="s">
        <v>180</v>
      </c>
      <c r="M152" s="6" t="s">
        <v>149</v>
      </c>
      <c r="N152">
        <v>4</v>
      </c>
      <c r="O152">
        <v>0</v>
      </c>
      <c r="P152">
        <v>0</v>
      </c>
      <c r="Q152" t="s">
        <v>154</v>
      </c>
      <c r="R152" s="6" t="s">
        <v>11</v>
      </c>
      <c r="S152" s="7">
        <v>32659</v>
      </c>
      <c r="T152" s="6" t="s">
        <v>11</v>
      </c>
      <c r="U152" s="7"/>
      <c r="V152" s="6"/>
      <c r="W152" s="7"/>
      <c r="X152" s="6"/>
      <c r="AC152" s="7">
        <v>32672</v>
      </c>
      <c r="AD152" s="6" t="s">
        <v>486</v>
      </c>
      <c r="AE152" s="6" t="s">
        <v>152</v>
      </c>
      <c r="AF152" s="6" t="s">
        <v>152</v>
      </c>
      <c r="AG152" s="7"/>
      <c r="AI152" s="6"/>
      <c r="AJ152" s="6"/>
      <c r="AK152" s="7">
        <v>32707</v>
      </c>
      <c r="AL152" s="7">
        <v>32753</v>
      </c>
      <c r="AM152">
        <v>66</v>
      </c>
      <c r="AN152">
        <v>2</v>
      </c>
      <c r="AZ152" s="7"/>
      <c r="BA152" s="7"/>
      <c r="BB152" s="6"/>
      <c r="BC152" s="6"/>
      <c r="BD152" s="6"/>
      <c r="BE152" s="7"/>
      <c r="BF152" s="7"/>
      <c r="BG152" s="6"/>
      <c r="BH152" s="6"/>
      <c r="BO152" s="6"/>
      <c r="BP152" s="6" t="s">
        <v>152</v>
      </c>
      <c r="BQ152" s="6" t="s">
        <v>152</v>
      </c>
      <c r="BR152" s="6"/>
      <c r="CC152">
        <v>0</v>
      </c>
      <c r="CD152" t="s">
        <v>226</v>
      </c>
      <c r="CO152">
        <v>0</v>
      </c>
      <c r="CP152" t="s">
        <v>226</v>
      </c>
      <c r="CQ152" s="6" t="s">
        <v>487</v>
      </c>
      <c r="CR152" s="6"/>
      <c r="CS152" s="7">
        <v>33936</v>
      </c>
      <c r="CT152" s="6" t="s">
        <v>39</v>
      </c>
      <c r="CU152" s="7"/>
      <c r="CV152" s="6"/>
      <c r="CW152" s="6"/>
      <c r="CX152" s="7"/>
      <c r="CY152" s="7"/>
      <c r="CZ152" s="6"/>
      <c r="DA152" t="s">
        <v>39</v>
      </c>
      <c r="DB152" t="str">
        <f>_xlfn.XLOOKUP(Append1[[#This Row],[Ground Truth]],Groung_Truth_Mapping[Final Status],Groung_Truth_Mapping[Mapped Ground Truth])</f>
        <v>Remission</v>
      </c>
    </row>
    <row r="153" spans="1:106" hidden="1" x14ac:dyDescent="0.25">
      <c r="A153" s="6" t="s">
        <v>488</v>
      </c>
      <c r="B153">
        <v>1936</v>
      </c>
      <c r="C153" s="6" t="s">
        <v>162</v>
      </c>
      <c r="D153">
        <v>59.4</v>
      </c>
      <c r="E153">
        <v>168</v>
      </c>
      <c r="F153" s="6" t="s">
        <v>33</v>
      </c>
      <c r="G153" s="6" t="s">
        <v>33</v>
      </c>
      <c r="H153" s="6" t="s">
        <v>149</v>
      </c>
      <c r="I153" s="6" t="s">
        <v>149</v>
      </c>
      <c r="J153" s="6" t="s">
        <v>149</v>
      </c>
      <c r="K153" s="6" t="s">
        <v>151</v>
      </c>
      <c r="L153" s="6" t="s">
        <v>180</v>
      </c>
      <c r="M153" s="6" t="s">
        <v>149</v>
      </c>
      <c r="N153" t="s">
        <v>154</v>
      </c>
      <c r="O153" t="s">
        <v>153</v>
      </c>
      <c r="P153">
        <v>0</v>
      </c>
      <c r="Q153" t="s">
        <v>154</v>
      </c>
      <c r="R153" s="6" t="s">
        <v>8</v>
      </c>
      <c r="S153" s="7">
        <v>32433</v>
      </c>
      <c r="T153" s="6" t="s">
        <v>489</v>
      </c>
      <c r="U153" s="7"/>
      <c r="V153" s="6"/>
      <c r="W153" s="7"/>
      <c r="X153" s="6"/>
      <c r="AC153" s="7">
        <v>32469</v>
      </c>
      <c r="AD153" s="6" t="s">
        <v>169</v>
      </c>
      <c r="AE153" s="6" t="s">
        <v>152</v>
      </c>
      <c r="AF153" s="6" t="s">
        <v>152</v>
      </c>
      <c r="AG153" s="7"/>
      <c r="AI153" s="6"/>
      <c r="AJ153" s="6"/>
      <c r="AK153" s="7">
        <v>32509</v>
      </c>
      <c r="AL153" s="7">
        <v>32562</v>
      </c>
      <c r="AM153">
        <v>66</v>
      </c>
      <c r="AN153">
        <v>2</v>
      </c>
      <c r="AZ153" s="7"/>
      <c r="BA153" s="7"/>
      <c r="BB153" s="6"/>
      <c r="BC153" s="6"/>
      <c r="BD153" s="6"/>
      <c r="BE153" s="7"/>
      <c r="BF153" s="7"/>
      <c r="BG153" s="6"/>
      <c r="BH153" s="6"/>
      <c r="BO153" s="6" t="s">
        <v>158</v>
      </c>
      <c r="BP153" s="6" t="s">
        <v>152</v>
      </c>
      <c r="BQ153" s="6" t="s">
        <v>149</v>
      </c>
      <c r="BR153" s="6" t="s">
        <v>170</v>
      </c>
      <c r="BU153">
        <v>2</v>
      </c>
      <c r="BV153">
        <v>15</v>
      </c>
      <c r="BW153">
        <v>0</v>
      </c>
      <c r="BX153">
        <v>9</v>
      </c>
      <c r="BY153">
        <v>0</v>
      </c>
      <c r="BZ153">
        <v>12</v>
      </c>
      <c r="CB153" t="s">
        <v>226</v>
      </c>
      <c r="CG153">
        <v>0</v>
      </c>
      <c r="CH153">
        <v>13</v>
      </c>
      <c r="CI153">
        <v>0</v>
      </c>
      <c r="CJ153">
        <v>7</v>
      </c>
      <c r="CK153">
        <v>0</v>
      </c>
      <c r="CL153">
        <v>11</v>
      </c>
      <c r="CQ153" s="6"/>
      <c r="CR153" s="6" t="s">
        <v>149</v>
      </c>
      <c r="CS153" s="7">
        <v>32652</v>
      </c>
      <c r="CT153" s="6" t="s">
        <v>36</v>
      </c>
      <c r="CU153" s="7">
        <v>32965</v>
      </c>
      <c r="CV153" s="6" t="s">
        <v>36</v>
      </c>
      <c r="CW153" s="6" t="s">
        <v>152</v>
      </c>
      <c r="CX153" s="7"/>
      <c r="CY153" s="7">
        <v>32651</v>
      </c>
      <c r="CZ153" s="6" t="s">
        <v>160</v>
      </c>
      <c r="DA153" t="s">
        <v>36</v>
      </c>
      <c r="DB153" t="str">
        <f>_xlfn.XLOOKUP(Append1[[#This Row],[Ground Truth]],Groung_Truth_Mapping[Final Status],Groung_Truth_Mapping[Mapped Ground Truth])</f>
        <v>Progression</v>
      </c>
    </row>
    <row r="154" spans="1:106" x14ac:dyDescent="0.25">
      <c r="A154" s="8" t="s">
        <v>490</v>
      </c>
      <c r="B154">
        <v>1934</v>
      </c>
      <c r="C154" s="6" t="s">
        <v>162</v>
      </c>
      <c r="D154">
        <v>94.8</v>
      </c>
      <c r="E154">
        <v>183</v>
      </c>
      <c r="F154" s="6" t="s">
        <v>148</v>
      </c>
      <c r="G154" s="6" t="s">
        <v>149</v>
      </c>
      <c r="H154" s="6" t="s">
        <v>149</v>
      </c>
      <c r="I154" s="6" t="s">
        <v>149</v>
      </c>
      <c r="J154" s="6" t="s">
        <v>149</v>
      </c>
      <c r="K154" s="6" t="s">
        <v>167</v>
      </c>
      <c r="L154" s="6" t="s">
        <v>180</v>
      </c>
      <c r="M154" s="6" t="s">
        <v>149</v>
      </c>
      <c r="N154" t="s">
        <v>154</v>
      </c>
      <c r="O154">
        <v>1</v>
      </c>
      <c r="P154">
        <v>0</v>
      </c>
      <c r="Q154" t="s">
        <v>154</v>
      </c>
      <c r="R154" s="6" t="s">
        <v>4</v>
      </c>
      <c r="S154" s="7">
        <v>32727</v>
      </c>
      <c r="T154" s="6" t="s">
        <v>369</v>
      </c>
      <c r="U154" s="7"/>
      <c r="V154" s="6"/>
      <c r="W154" s="7"/>
      <c r="X154" s="6"/>
      <c r="AC154" s="7">
        <v>32727</v>
      </c>
      <c r="AD154" s="6" t="s">
        <v>295</v>
      </c>
      <c r="AE154" s="6" t="s">
        <v>152</v>
      </c>
      <c r="AF154" s="6" t="s">
        <v>149</v>
      </c>
      <c r="AG154" s="7"/>
      <c r="AI154" s="6"/>
      <c r="AJ154" s="6"/>
      <c r="AK154" s="7">
        <v>32802</v>
      </c>
      <c r="AL154" s="7">
        <v>32851</v>
      </c>
      <c r="AM154">
        <v>70.400000000000006</v>
      </c>
      <c r="AN154">
        <v>2.2000000000000002</v>
      </c>
      <c r="AZ154" s="7">
        <v>32802</v>
      </c>
      <c r="BA154" s="7">
        <v>32837</v>
      </c>
      <c r="BB154" s="6" t="s">
        <v>165</v>
      </c>
      <c r="BC154" s="6" t="s">
        <v>177</v>
      </c>
      <c r="BD154" s="6"/>
      <c r="BE154" s="7"/>
      <c r="BF154" s="7"/>
      <c r="BG154" s="6"/>
      <c r="BH154" s="6"/>
      <c r="BO154" s="6" t="s">
        <v>158</v>
      </c>
      <c r="BP154" s="6" t="s">
        <v>149</v>
      </c>
      <c r="BQ154" s="6" t="s">
        <v>149</v>
      </c>
      <c r="BR154" s="6"/>
      <c r="CQ154" s="6"/>
      <c r="CR154" s="6"/>
      <c r="CS154" s="7">
        <v>36029</v>
      </c>
      <c r="CT154" s="6" t="s">
        <v>39</v>
      </c>
      <c r="CU154" s="7"/>
      <c r="CV154" s="6"/>
      <c r="CW154" s="6" t="s">
        <v>152</v>
      </c>
      <c r="CX154" s="7"/>
      <c r="CY154" s="7"/>
      <c r="CZ154" s="6"/>
      <c r="DA154" t="s">
        <v>39</v>
      </c>
      <c r="DB154" t="str">
        <f>_xlfn.XLOOKUP(Append1[[#This Row],[Ground Truth]],Groung_Truth_Mapping[Final Status],Groung_Truth_Mapping[Mapped Ground Truth])</f>
        <v>Remission</v>
      </c>
    </row>
    <row r="155" spans="1:106" hidden="1" x14ac:dyDescent="0.25">
      <c r="A155" s="6" t="s">
        <v>491</v>
      </c>
      <c r="B155">
        <v>1939</v>
      </c>
      <c r="C155" s="6" t="s">
        <v>147</v>
      </c>
      <c r="D155">
        <v>82.7</v>
      </c>
      <c r="E155">
        <v>160</v>
      </c>
      <c r="F155" s="6" t="s">
        <v>148</v>
      </c>
      <c r="G155" s="6" t="s">
        <v>33</v>
      </c>
      <c r="H155" s="6" t="s">
        <v>149</v>
      </c>
      <c r="I155" s="6" t="s">
        <v>149</v>
      </c>
      <c r="J155" s="6" t="s">
        <v>149</v>
      </c>
      <c r="K155" s="6" t="s">
        <v>149</v>
      </c>
      <c r="L155" s="6" t="s">
        <v>149</v>
      </c>
      <c r="M155" s="6" t="s">
        <v>149</v>
      </c>
      <c r="N155">
        <v>1</v>
      </c>
      <c r="O155" t="s">
        <v>153</v>
      </c>
      <c r="P155">
        <v>0</v>
      </c>
      <c r="Q155" t="s">
        <v>154</v>
      </c>
      <c r="R155" s="6" t="s">
        <v>5</v>
      </c>
      <c r="S155" s="7"/>
      <c r="T155" s="6"/>
      <c r="U155" s="7"/>
      <c r="V155" s="6"/>
      <c r="W155" s="7"/>
      <c r="X155" s="6"/>
      <c r="AC155" s="7">
        <v>32574</v>
      </c>
      <c r="AD155" s="6" t="s">
        <v>492</v>
      </c>
      <c r="AE155" s="6" t="s">
        <v>152</v>
      </c>
      <c r="AF155" s="6" t="s">
        <v>152</v>
      </c>
      <c r="AG155" s="7"/>
      <c r="AI155" s="6"/>
      <c r="AJ155" s="6"/>
      <c r="AK155" s="7">
        <v>32597</v>
      </c>
      <c r="AL155" s="7">
        <v>32658</v>
      </c>
      <c r="AM155">
        <v>70</v>
      </c>
      <c r="AN155">
        <v>2</v>
      </c>
      <c r="AZ155" s="7">
        <v>32610</v>
      </c>
      <c r="BA155" s="7">
        <v>32641</v>
      </c>
      <c r="BB155" s="6" t="s">
        <v>165</v>
      </c>
      <c r="BC155" s="6" t="s">
        <v>177</v>
      </c>
      <c r="BD155" s="6"/>
      <c r="BE155" s="7"/>
      <c r="BF155" s="7"/>
      <c r="BG155" s="6"/>
      <c r="BH155" s="6"/>
      <c r="BO155" s="6" t="s">
        <v>190</v>
      </c>
      <c r="BP155" s="6"/>
      <c r="BQ155" s="6"/>
      <c r="BR155" s="6" t="s">
        <v>159</v>
      </c>
      <c r="BU155">
        <v>2</v>
      </c>
      <c r="BV155">
        <v>4</v>
      </c>
      <c r="CQ155" s="6"/>
      <c r="CR155" s="6" t="s">
        <v>149</v>
      </c>
      <c r="CS155" s="7">
        <v>33217</v>
      </c>
      <c r="CT155" s="6" t="s">
        <v>39</v>
      </c>
      <c r="CU155" s="7"/>
      <c r="CV155" s="6"/>
      <c r="CW155" s="6"/>
      <c r="CX155" s="7"/>
      <c r="CY155" s="7"/>
      <c r="CZ155" s="6"/>
      <c r="DA155" t="s">
        <v>39</v>
      </c>
      <c r="DB155" t="str">
        <f>_xlfn.XLOOKUP(Append1[[#This Row],[Ground Truth]],Groung_Truth_Mapping[Final Status],Groung_Truth_Mapping[Mapped Ground Truth])</f>
        <v>Remission</v>
      </c>
    </row>
    <row r="156" spans="1:106" hidden="1" x14ac:dyDescent="0.25">
      <c r="A156" s="6" t="s">
        <v>493</v>
      </c>
      <c r="B156">
        <v>1924</v>
      </c>
      <c r="C156" s="6" t="s">
        <v>162</v>
      </c>
      <c r="D156">
        <v>90.7</v>
      </c>
      <c r="E156">
        <v>180</v>
      </c>
      <c r="F156" s="6" t="s">
        <v>148</v>
      </c>
      <c r="G156" s="6" t="s">
        <v>149</v>
      </c>
      <c r="H156" s="6" t="s">
        <v>149</v>
      </c>
      <c r="I156" s="6" t="s">
        <v>149</v>
      </c>
      <c r="J156" s="6" t="s">
        <v>149</v>
      </c>
      <c r="K156" s="6" t="s">
        <v>167</v>
      </c>
      <c r="L156" s="6" t="s">
        <v>152</v>
      </c>
      <c r="M156" s="6" t="s">
        <v>149</v>
      </c>
      <c r="N156">
        <v>2</v>
      </c>
      <c r="O156" t="s">
        <v>205</v>
      </c>
      <c r="P156">
        <v>0</v>
      </c>
      <c r="Q156" t="s">
        <v>154</v>
      </c>
      <c r="R156" s="6" t="s">
        <v>6</v>
      </c>
      <c r="S156" s="7">
        <v>32665</v>
      </c>
      <c r="T156" s="6" t="s">
        <v>209</v>
      </c>
      <c r="U156" s="7"/>
      <c r="V156" s="6"/>
      <c r="W156" s="7"/>
      <c r="X156" s="6"/>
      <c r="AC156" s="7"/>
      <c r="AD156" s="6"/>
      <c r="AE156" s="6"/>
      <c r="AF156" s="6"/>
      <c r="AG156" s="7"/>
      <c r="AI156" s="6"/>
      <c r="AJ156" s="6"/>
      <c r="AK156" s="7">
        <v>32718</v>
      </c>
      <c r="AL156" s="7">
        <v>32764</v>
      </c>
      <c r="AM156">
        <v>70</v>
      </c>
      <c r="AN156">
        <v>2</v>
      </c>
      <c r="AZ156" s="7">
        <v>32720</v>
      </c>
      <c r="BA156" s="7">
        <v>32756</v>
      </c>
      <c r="BB156" s="6" t="s">
        <v>165</v>
      </c>
      <c r="BC156" s="6" t="s">
        <v>177</v>
      </c>
      <c r="BD156" s="6"/>
      <c r="BE156" s="7"/>
      <c r="BF156" s="7"/>
      <c r="BG156" s="6"/>
      <c r="BH156" s="6"/>
      <c r="BO156" s="6" t="s">
        <v>158</v>
      </c>
      <c r="BP156" s="6" t="s">
        <v>149</v>
      </c>
      <c r="BQ156" s="6" t="s">
        <v>149</v>
      </c>
      <c r="BR156" s="6" t="s">
        <v>159</v>
      </c>
      <c r="CQ156" s="6"/>
      <c r="CR156" s="6"/>
      <c r="CS156" s="7">
        <v>33692</v>
      </c>
      <c r="CT156" s="6" t="s">
        <v>36</v>
      </c>
      <c r="CU156" s="7">
        <v>33772</v>
      </c>
      <c r="CV156" s="6" t="s">
        <v>38</v>
      </c>
      <c r="CW156" s="6" t="s">
        <v>152</v>
      </c>
      <c r="CX156" s="7"/>
      <c r="CY156" s="7">
        <v>33582</v>
      </c>
      <c r="CZ156" s="6" t="s">
        <v>38</v>
      </c>
      <c r="DA156" t="s">
        <v>36</v>
      </c>
      <c r="DB156" t="str">
        <f>_xlfn.XLOOKUP(Append1[[#This Row],[Ground Truth]],Groung_Truth_Mapping[Final Status],Groung_Truth_Mapping[Mapped Ground Truth])</f>
        <v>Progression</v>
      </c>
    </row>
    <row r="157" spans="1:106" hidden="1" x14ac:dyDescent="0.25">
      <c r="A157" s="6" t="s">
        <v>494</v>
      </c>
      <c r="B157">
        <v>1922</v>
      </c>
      <c r="C157" s="6" t="s">
        <v>162</v>
      </c>
      <c r="D157">
        <v>79.900000000000006</v>
      </c>
      <c r="E157">
        <v>172</v>
      </c>
      <c r="F157" s="6" t="s">
        <v>33</v>
      </c>
      <c r="G157" s="6" t="s">
        <v>33</v>
      </c>
      <c r="H157" s="6" t="s">
        <v>149</v>
      </c>
      <c r="I157" s="6" t="s">
        <v>149</v>
      </c>
      <c r="J157" s="6" t="s">
        <v>150</v>
      </c>
      <c r="K157" s="6" t="s">
        <v>167</v>
      </c>
      <c r="L157" s="6" t="s">
        <v>180</v>
      </c>
      <c r="M157" s="6" t="s">
        <v>149</v>
      </c>
      <c r="N157" t="s">
        <v>153</v>
      </c>
      <c r="O157">
        <v>3</v>
      </c>
      <c r="P157">
        <v>0</v>
      </c>
      <c r="Q157" t="s">
        <v>235</v>
      </c>
      <c r="R157" s="6" t="s">
        <v>5</v>
      </c>
      <c r="S157" s="7">
        <v>32612</v>
      </c>
      <c r="T157" s="6" t="s">
        <v>164</v>
      </c>
      <c r="U157" s="7"/>
      <c r="V157" s="6"/>
      <c r="W157" s="7"/>
      <c r="X157" s="6"/>
      <c r="AC157" s="7"/>
      <c r="AD157" s="6"/>
      <c r="AE157" s="6"/>
      <c r="AF157" s="6"/>
      <c r="AG157" s="7"/>
      <c r="AI157" s="6"/>
      <c r="AJ157" s="6"/>
      <c r="AK157" s="7">
        <v>32658</v>
      </c>
      <c r="AL157" s="7">
        <v>32704</v>
      </c>
      <c r="AM157">
        <v>70.400000000000006</v>
      </c>
      <c r="AN157">
        <v>2.2000000000000002</v>
      </c>
      <c r="AZ157" s="7">
        <v>32658</v>
      </c>
      <c r="BA157" s="7">
        <v>32704</v>
      </c>
      <c r="BB157" s="6" t="s">
        <v>157</v>
      </c>
      <c r="BC157" s="6"/>
      <c r="BD157" s="6"/>
      <c r="BE157" s="7"/>
      <c r="BF157" s="7"/>
      <c r="BG157" s="6"/>
      <c r="BH157" s="6"/>
      <c r="BO157" s="6"/>
      <c r="BP157" s="6"/>
      <c r="BQ157" s="6"/>
      <c r="BR157" s="6"/>
      <c r="CQ157" s="6"/>
      <c r="CR157" s="6"/>
      <c r="CS157" s="7">
        <v>32720</v>
      </c>
      <c r="CT157" s="6" t="s">
        <v>39</v>
      </c>
      <c r="CU157" s="7">
        <v>32915</v>
      </c>
      <c r="CV157" s="6" t="s">
        <v>33</v>
      </c>
      <c r="CW157" s="6"/>
      <c r="CX157" s="7"/>
      <c r="CY157" s="7"/>
      <c r="CZ157" s="6"/>
      <c r="DA157" t="s">
        <v>39</v>
      </c>
      <c r="DB157" t="str">
        <f>_xlfn.XLOOKUP(Append1[[#This Row],[Ground Truth]],Groung_Truth_Mapping[Final Status],Groung_Truth_Mapping[Mapped Ground Truth])</f>
        <v>Remission</v>
      </c>
    </row>
    <row r="158" spans="1:106" hidden="1" x14ac:dyDescent="0.25">
      <c r="A158" s="6" t="s">
        <v>495</v>
      </c>
      <c r="B158">
        <v>1913</v>
      </c>
      <c r="C158" s="6" t="s">
        <v>162</v>
      </c>
      <c r="D158">
        <v>71.3</v>
      </c>
      <c r="E158">
        <v>175</v>
      </c>
      <c r="F158" s="6" t="s">
        <v>148</v>
      </c>
      <c r="G158" s="6" t="s">
        <v>149</v>
      </c>
      <c r="H158" s="6" t="s">
        <v>149</v>
      </c>
      <c r="I158" s="6" t="s">
        <v>152</v>
      </c>
      <c r="J158" s="6" t="s">
        <v>150</v>
      </c>
      <c r="K158" s="6" t="s">
        <v>149</v>
      </c>
      <c r="L158" s="6" t="s">
        <v>180</v>
      </c>
      <c r="M158" s="6" t="s">
        <v>33</v>
      </c>
      <c r="N158">
        <v>4</v>
      </c>
      <c r="O158">
        <v>1</v>
      </c>
      <c r="P158">
        <v>0</v>
      </c>
      <c r="Q158" t="s">
        <v>154</v>
      </c>
      <c r="R158" s="6" t="s">
        <v>17</v>
      </c>
      <c r="S158" s="7">
        <v>31668</v>
      </c>
      <c r="T158" s="6" t="s">
        <v>496</v>
      </c>
      <c r="U158" s="7">
        <v>31696</v>
      </c>
      <c r="V158" s="6" t="s">
        <v>497</v>
      </c>
      <c r="W158" s="7"/>
      <c r="X158" s="6"/>
      <c r="AC158" s="7"/>
      <c r="AD158" s="6"/>
      <c r="AE158" s="6"/>
      <c r="AF158" s="6"/>
      <c r="AG158" s="7"/>
      <c r="AI158" s="6"/>
      <c r="AJ158" s="6"/>
      <c r="AK158" s="7">
        <v>31691</v>
      </c>
      <c r="AL158" s="7">
        <v>31754</v>
      </c>
      <c r="AM158">
        <v>75.400000000000006</v>
      </c>
      <c r="AN158">
        <v>2</v>
      </c>
      <c r="AZ158" s="7"/>
      <c r="BA158" s="7"/>
      <c r="BB158" s="6"/>
      <c r="BC158" s="6"/>
      <c r="BD158" s="6"/>
      <c r="BE158" s="7"/>
      <c r="BF158" s="7"/>
      <c r="BG158" s="6"/>
      <c r="BH158" s="6"/>
      <c r="BO158" s="6" t="s">
        <v>190</v>
      </c>
      <c r="BP158" s="6"/>
      <c r="BQ158" s="6"/>
      <c r="BR158" s="6"/>
      <c r="CQ158" s="6"/>
      <c r="CR158" s="6"/>
      <c r="CS158" s="7">
        <v>33814</v>
      </c>
      <c r="CT158" s="6" t="s">
        <v>39</v>
      </c>
      <c r="CU158" s="7"/>
      <c r="CV158" s="6"/>
      <c r="CW158" s="6" t="s">
        <v>152</v>
      </c>
      <c r="CX158" s="7">
        <v>33320</v>
      </c>
      <c r="CY158" s="7"/>
      <c r="CZ158" s="6"/>
      <c r="DA158" t="s">
        <v>39</v>
      </c>
      <c r="DB158" t="str">
        <f>_xlfn.XLOOKUP(Append1[[#This Row],[Ground Truth]],Groung_Truth_Mapping[Final Status],Groung_Truth_Mapping[Mapped Ground Truth])</f>
        <v>Remission</v>
      </c>
    </row>
    <row r="159" spans="1:106" x14ac:dyDescent="0.25">
      <c r="A159" s="8" t="s">
        <v>498</v>
      </c>
      <c r="B159">
        <v>1923</v>
      </c>
      <c r="C159" s="6" t="s">
        <v>162</v>
      </c>
      <c r="D159">
        <v>88.2</v>
      </c>
      <c r="E159">
        <v>180</v>
      </c>
      <c r="F159" s="6" t="s">
        <v>148</v>
      </c>
      <c r="G159" s="6" t="s">
        <v>149</v>
      </c>
      <c r="H159" s="6" t="s">
        <v>149</v>
      </c>
      <c r="I159" s="6" t="s">
        <v>149</v>
      </c>
      <c r="J159" s="6" t="s">
        <v>149</v>
      </c>
      <c r="K159" s="6" t="s">
        <v>167</v>
      </c>
      <c r="L159" s="6" t="s">
        <v>180</v>
      </c>
      <c r="M159" s="6" t="s">
        <v>33</v>
      </c>
      <c r="N159">
        <v>2</v>
      </c>
      <c r="O159" t="s">
        <v>205</v>
      </c>
      <c r="P159" t="s">
        <v>163</v>
      </c>
      <c r="Q159" t="s">
        <v>154</v>
      </c>
      <c r="R159" s="6" t="s">
        <v>4</v>
      </c>
      <c r="S159" s="7">
        <v>32796</v>
      </c>
      <c r="T159" s="6" t="s">
        <v>499</v>
      </c>
      <c r="U159" s="7"/>
      <c r="V159" s="6"/>
      <c r="W159" s="7"/>
      <c r="X159" s="6"/>
      <c r="AC159" s="7"/>
      <c r="AD159" s="6"/>
      <c r="AE159" s="6"/>
      <c r="AF159" s="6"/>
      <c r="AG159" s="7"/>
      <c r="AI159" s="6"/>
      <c r="AJ159" s="6"/>
      <c r="AK159" s="7">
        <v>32851</v>
      </c>
      <c r="AL159" s="7">
        <v>32894</v>
      </c>
      <c r="AM159">
        <v>70.400000000000006</v>
      </c>
      <c r="AN159">
        <v>2.2000000000000002</v>
      </c>
      <c r="AZ159" s="7">
        <v>32851</v>
      </c>
      <c r="BA159" s="7">
        <v>32894</v>
      </c>
      <c r="BB159" s="6" t="s">
        <v>165</v>
      </c>
      <c r="BC159" s="6" t="s">
        <v>177</v>
      </c>
      <c r="BD159" s="6"/>
      <c r="BE159" s="7"/>
      <c r="BF159" s="7"/>
      <c r="BG159" s="6"/>
      <c r="BH159" s="6"/>
      <c r="BO159" s="6" t="s">
        <v>190</v>
      </c>
      <c r="BP159" s="6" t="s">
        <v>149</v>
      </c>
      <c r="BQ159" s="6" t="s">
        <v>149</v>
      </c>
      <c r="BR159" s="6"/>
      <c r="CQ159" s="6"/>
      <c r="CR159" s="6"/>
      <c r="CS159" s="7">
        <v>33831</v>
      </c>
      <c r="CT159" s="6" t="s">
        <v>39</v>
      </c>
      <c r="CU159" s="7"/>
      <c r="CV159" s="6"/>
      <c r="CW159" s="6"/>
      <c r="CX159" s="7"/>
      <c r="CY159" s="7"/>
      <c r="CZ159" s="6"/>
      <c r="DA159" t="s">
        <v>39</v>
      </c>
      <c r="DB159" t="str">
        <f>_xlfn.XLOOKUP(Append1[[#This Row],[Ground Truth]],Groung_Truth_Mapping[Final Status],Groung_Truth_Mapping[Mapped Ground Truth])</f>
        <v>Remission</v>
      </c>
    </row>
    <row r="160" spans="1:106" hidden="1" x14ac:dyDescent="0.25">
      <c r="A160" s="6" t="s">
        <v>500</v>
      </c>
      <c r="B160">
        <v>1933</v>
      </c>
      <c r="C160" s="6" t="s">
        <v>162</v>
      </c>
      <c r="D160">
        <v>65.599999999999994</v>
      </c>
      <c r="E160">
        <v>171.5</v>
      </c>
      <c r="F160" s="6" t="s">
        <v>148</v>
      </c>
      <c r="G160" s="6" t="s">
        <v>149</v>
      </c>
      <c r="H160" s="6" t="s">
        <v>149</v>
      </c>
      <c r="I160" s="6" t="s">
        <v>149</v>
      </c>
      <c r="J160" s="6" t="s">
        <v>149</v>
      </c>
      <c r="K160" s="6" t="s">
        <v>167</v>
      </c>
      <c r="L160" s="6" t="s">
        <v>152</v>
      </c>
      <c r="M160" s="6" t="s">
        <v>149</v>
      </c>
      <c r="N160">
        <v>2</v>
      </c>
      <c r="O160">
        <v>0</v>
      </c>
      <c r="P160">
        <v>0</v>
      </c>
      <c r="Q160">
        <v>2</v>
      </c>
      <c r="R160" s="6" t="s">
        <v>5</v>
      </c>
      <c r="S160" s="7">
        <v>32130</v>
      </c>
      <c r="T160" s="6" t="s">
        <v>501</v>
      </c>
      <c r="U160" s="7"/>
      <c r="V160" s="6"/>
      <c r="W160" s="7"/>
      <c r="X160" s="6"/>
      <c r="AC160" s="7"/>
      <c r="AD160" s="6"/>
      <c r="AE160" s="6"/>
      <c r="AF160" s="6"/>
      <c r="AG160" s="7"/>
      <c r="AI160" s="6"/>
      <c r="AJ160" s="6"/>
      <c r="AK160" s="7">
        <v>32158</v>
      </c>
      <c r="AL160" s="7">
        <v>32207</v>
      </c>
      <c r="AM160">
        <v>70</v>
      </c>
      <c r="AN160">
        <v>2</v>
      </c>
      <c r="AZ160" s="7">
        <v>32159</v>
      </c>
      <c r="BA160" s="7">
        <v>32193</v>
      </c>
      <c r="BB160" s="6" t="s">
        <v>165</v>
      </c>
      <c r="BC160" s="6" t="s">
        <v>177</v>
      </c>
      <c r="BD160" s="6"/>
      <c r="BE160" s="7"/>
      <c r="BF160" s="7"/>
      <c r="BG160" s="6"/>
      <c r="BH160" s="6"/>
      <c r="BO160" s="6" t="s">
        <v>190</v>
      </c>
      <c r="BP160" s="6"/>
      <c r="BQ160" s="6"/>
      <c r="BR160" s="6"/>
      <c r="CQ160" s="6"/>
      <c r="CR160" s="6"/>
      <c r="CS160" s="7">
        <v>33912</v>
      </c>
      <c r="CT160" s="6" t="s">
        <v>39</v>
      </c>
      <c r="CU160" s="7"/>
      <c r="CV160" s="6"/>
      <c r="CW160" s="6" t="s">
        <v>152</v>
      </c>
      <c r="CX160" s="7">
        <v>33190</v>
      </c>
      <c r="CY160" s="7"/>
      <c r="CZ160" s="6"/>
      <c r="DA160" t="s">
        <v>39</v>
      </c>
      <c r="DB160" t="str">
        <f>_xlfn.XLOOKUP(Append1[[#This Row],[Ground Truth]],Groung_Truth_Mapping[Final Status],Groung_Truth_Mapping[Mapped Ground Truth])</f>
        <v>Remission</v>
      </c>
    </row>
    <row r="161" spans="1:106" hidden="1" x14ac:dyDescent="0.25">
      <c r="A161" s="6" t="s">
        <v>502</v>
      </c>
      <c r="B161">
        <v>1923</v>
      </c>
      <c r="C161" s="6" t="s">
        <v>162</v>
      </c>
      <c r="D161">
        <v>64.3</v>
      </c>
      <c r="E161">
        <v>163</v>
      </c>
      <c r="F161" s="6" t="s">
        <v>148</v>
      </c>
      <c r="G161" s="6" t="s">
        <v>149</v>
      </c>
      <c r="H161" s="6" t="s">
        <v>149</v>
      </c>
      <c r="I161" s="6" t="s">
        <v>149</v>
      </c>
      <c r="J161" s="6" t="s">
        <v>149</v>
      </c>
      <c r="K161" s="6" t="s">
        <v>167</v>
      </c>
      <c r="L161" s="6" t="s">
        <v>152</v>
      </c>
      <c r="M161" s="6" t="s">
        <v>33</v>
      </c>
      <c r="N161">
        <v>3</v>
      </c>
      <c r="O161" t="s">
        <v>181</v>
      </c>
      <c r="P161">
        <v>0</v>
      </c>
      <c r="Q161" t="s">
        <v>154</v>
      </c>
      <c r="R161" s="6" t="s">
        <v>6</v>
      </c>
      <c r="S161" s="7">
        <v>32365</v>
      </c>
      <c r="T161" s="6" t="s">
        <v>503</v>
      </c>
      <c r="U161" s="7"/>
      <c r="V161" s="6"/>
      <c r="W161" s="7"/>
      <c r="X161" s="6"/>
      <c r="AC161" s="7">
        <v>32378</v>
      </c>
      <c r="AD161" s="6" t="s">
        <v>504</v>
      </c>
      <c r="AE161" s="6" t="s">
        <v>152</v>
      </c>
      <c r="AF161" s="6" t="s">
        <v>152</v>
      </c>
      <c r="AG161" s="7"/>
      <c r="AI161" s="6"/>
      <c r="AJ161" s="6"/>
      <c r="AK161" s="7">
        <v>32454</v>
      </c>
      <c r="AL161" s="7">
        <v>32502</v>
      </c>
      <c r="AM161">
        <v>66</v>
      </c>
      <c r="AN161">
        <v>2</v>
      </c>
      <c r="AZ161" s="7"/>
      <c r="BA161" s="7"/>
      <c r="BB161" s="6"/>
      <c r="BC161" s="6"/>
      <c r="BD161" s="6"/>
      <c r="BE161" s="7"/>
      <c r="BF161" s="7"/>
      <c r="BG161" s="6"/>
      <c r="BH161" s="6"/>
      <c r="BO161" s="6" t="s">
        <v>158</v>
      </c>
      <c r="BP161" s="6" t="s">
        <v>149</v>
      </c>
      <c r="BQ161" s="6" t="s">
        <v>152</v>
      </c>
      <c r="BR161" s="6" t="s">
        <v>186</v>
      </c>
      <c r="BU161">
        <v>0</v>
      </c>
      <c r="BV161">
        <v>7</v>
      </c>
      <c r="BW161">
        <v>0</v>
      </c>
      <c r="BX161">
        <v>5</v>
      </c>
      <c r="BY161">
        <v>0</v>
      </c>
      <c r="BZ161">
        <v>7</v>
      </c>
      <c r="CG161">
        <v>0</v>
      </c>
      <c r="CH161">
        <v>5</v>
      </c>
      <c r="CI161">
        <v>0</v>
      </c>
      <c r="CJ161">
        <v>5</v>
      </c>
      <c r="CK161">
        <v>0</v>
      </c>
      <c r="CL161">
        <v>8</v>
      </c>
      <c r="CQ161" s="6"/>
      <c r="CR161" s="6"/>
      <c r="CS161" s="7">
        <v>33932</v>
      </c>
      <c r="CT161" s="6" t="s">
        <v>39</v>
      </c>
      <c r="CU161" s="7"/>
      <c r="CV161" s="6"/>
      <c r="CW161" s="6" t="s">
        <v>152</v>
      </c>
      <c r="CX161" s="7">
        <v>32368</v>
      </c>
      <c r="CY161" s="7"/>
      <c r="CZ161" s="6"/>
      <c r="DA161" t="s">
        <v>39</v>
      </c>
      <c r="DB161" t="str">
        <f>_xlfn.XLOOKUP(Append1[[#This Row],[Ground Truth]],Groung_Truth_Mapping[Final Status],Groung_Truth_Mapping[Mapped Ground Truth])</f>
        <v>Remission</v>
      </c>
    </row>
    <row r="162" spans="1:106" hidden="1" x14ac:dyDescent="0.25">
      <c r="A162" s="6" t="s">
        <v>505</v>
      </c>
      <c r="B162">
        <v>1906</v>
      </c>
      <c r="C162" s="6" t="s">
        <v>162</v>
      </c>
      <c r="D162">
        <v>79.5</v>
      </c>
      <c r="E162">
        <v>174</v>
      </c>
      <c r="F162" s="6" t="s">
        <v>148</v>
      </c>
      <c r="G162" s="6" t="s">
        <v>149</v>
      </c>
      <c r="H162" s="6" t="s">
        <v>149</v>
      </c>
      <c r="I162" s="6" t="s">
        <v>149</v>
      </c>
      <c r="J162" s="6" t="s">
        <v>150</v>
      </c>
      <c r="K162" s="6" t="s">
        <v>149</v>
      </c>
      <c r="L162" s="6" t="s">
        <v>180</v>
      </c>
      <c r="M162" s="6" t="s">
        <v>149</v>
      </c>
      <c r="N162">
        <v>2</v>
      </c>
      <c r="O162">
        <v>0</v>
      </c>
      <c r="P162">
        <v>0</v>
      </c>
      <c r="Q162">
        <v>2</v>
      </c>
      <c r="R162" s="6" t="s">
        <v>8</v>
      </c>
      <c r="S162" s="7">
        <v>32484</v>
      </c>
      <c r="T162" s="6" t="s">
        <v>506</v>
      </c>
      <c r="U162" s="7"/>
      <c r="V162" s="6"/>
      <c r="W162" s="7"/>
      <c r="X162" s="6"/>
      <c r="AC162" s="7"/>
      <c r="AD162" s="6"/>
      <c r="AE162" s="6"/>
      <c r="AF162" s="6"/>
      <c r="AG162" s="7"/>
      <c r="AI162" s="6"/>
      <c r="AJ162" s="6"/>
      <c r="AK162" s="7">
        <v>32557</v>
      </c>
      <c r="AL162" s="7">
        <v>32595</v>
      </c>
      <c r="AM162">
        <v>63</v>
      </c>
      <c r="AN162">
        <v>2.25</v>
      </c>
      <c r="AZ162" s="7"/>
      <c r="BA162" s="7"/>
      <c r="BB162" s="6"/>
      <c r="BC162" s="6"/>
      <c r="BD162" s="6"/>
      <c r="BE162" s="7"/>
      <c r="BF162" s="7"/>
      <c r="BG162" s="6"/>
      <c r="BH162" s="6"/>
      <c r="BO162" s="6"/>
      <c r="BP162" s="6"/>
      <c r="BQ162" s="6"/>
      <c r="BR162" s="6"/>
      <c r="CQ162" s="6"/>
      <c r="CR162" s="6"/>
      <c r="CS162" s="7">
        <v>33936</v>
      </c>
      <c r="CT162" s="6" t="s">
        <v>39</v>
      </c>
      <c r="CU162" s="7"/>
      <c r="CV162" s="6"/>
      <c r="CW162" s="6"/>
      <c r="CX162" s="7">
        <v>32512</v>
      </c>
      <c r="CY162" s="7"/>
      <c r="CZ162" s="6"/>
      <c r="DA162" t="s">
        <v>39</v>
      </c>
      <c r="DB162" t="str">
        <f>_xlfn.XLOOKUP(Append1[[#This Row],[Ground Truth]],Groung_Truth_Mapping[Final Status],Groung_Truth_Mapping[Mapped Ground Truth])</f>
        <v>Remission</v>
      </c>
    </row>
    <row r="163" spans="1:106" hidden="1" x14ac:dyDescent="0.25">
      <c r="A163" s="6" t="s">
        <v>507</v>
      </c>
      <c r="B163">
        <v>1937</v>
      </c>
      <c r="C163" s="6" t="s">
        <v>162</v>
      </c>
      <c r="D163">
        <v>99.1</v>
      </c>
      <c r="E163">
        <v>185</v>
      </c>
      <c r="F163" s="6" t="s">
        <v>148</v>
      </c>
      <c r="G163" s="6" t="s">
        <v>149</v>
      </c>
      <c r="H163" s="6" t="s">
        <v>149</v>
      </c>
      <c r="I163" s="6" t="s">
        <v>149</v>
      </c>
      <c r="J163" s="6" t="s">
        <v>149</v>
      </c>
      <c r="K163" s="6" t="s">
        <v>151</v>
      </c>
      <c r="L163" s="6" t="s">
        <v>180</v>
      </c>
      <c r="M163" s="6" t="s">
        <v>180</v>
      </c>
      <c r="N163">
        <v>3</v>
      </c>
      <c r="O163" t="s">
        <v>153</v>
      </c>
      <c r="P163">
        <v>0</v>
      </c>
      <c r="Q163">
        <v>3</v>
      </c>
      <c r="R163" s="6" t="s">
        <v>5</v>
      </c>
      <c r="S163" s="7">
        <v>32194</v>
      </c>
      <c r="T163" s="6" t="s">
        <v>508</v>
      </c>
      <c r="U163" s="7"/>
      <c r="V163" s="6"/>
      <c r="W163" s="7"/>
      <c r="X163" s="6"/>
      <c r="AC163" s="7"/>
      <c r="AD163" s="6"/>
      <c r="AE163" s="6"/>
      <c r="AF163" s="6"/>
      <c r="AG163" s="7"/>
      <c r="AI163" s="6"/>
      <c r="AJ163" s="6"/>
      <c r="AK163" s="7">
        <v>32210</v>
      </c>
      <c r="AL163" s="7">
        <v>32260</v>
      </c>
      <c r="AM163">
        <v>70</v>
      </c>
      <c r="AN163">
        <v>2</v>
      </c>
      <c r="AZ163" s="7">
        <v>32210</v>
      </c>
      <c r="BA163" s="7">
        <v>32260</v>
      </c>
      <c r="BB163" s="6" t="s">
        <v>165</v>
      </c>
      <c r="BC163" s="6" t="s">
        <v>177</v>
      </c>
      <c r="BD163" s="6"/>
      <c r="BE163" s="7"/>
      <c r="BF163" s="7"/>
      <c r="BG163" s="6"/>
      <c r="BH163" s="6"/>
      <c r="BO163" s="6" t="s">
        <v>190</v>
      </c>
      <c r="BP163" s="6"/>
      <c r="BQ163" s="6"/>
      <c r="BR163" s="6"/>
      <c r="CQ163" s="6"/>
      <c r="CR163" s="6"/>
      <c r="CS163" s="7">
        <v>33818</v>
      </c>
      <c r="CT163" s="6" t="s">
        <v>39</v>
      </c>
      <c r="CU163" s="7"/>
      <c r="CV163" s="6"/>
      <c r="CW163" s="6" t="s">
        <v>152</v>
      </c>
      <c r="CX163" s="7"/>
      <c r="CY163" s="7">
        <v>32385</v>
      </c>
      <c r="CZ163" s="6" t="s">
        <v>509</v>
      </c>
      <c r="DA163" t="s">
        <v>39</v>
      </c>
      <c r="DB163" t="str">
        <f>_xlfn.XLOOKUP(Append1[[#This Row],[Ground Truth]],Groung_Truth_Mapping[Final Status],Groung_Truth_Mapping[Mapped Ground Truth])</f>
        <v>Remission</v>
      </c>
    </row>
    <row r="164" spans="1:106" x14ac:dyDescent="0.25">
      <c r="A164" s="8" t="s">
        <v>510</v>
      </c>
      <c r="B164">
        <v>1933</v>
      </c>
      <c r="C164" s="6" t="s">
        <v>162</v>
      </c>
      <c r="D164">
        <v>66.45</v>
      </c>
      <c r="E164">
        <v>175.3</v>
      </c>
      <c r="F164" s="6" t="s">
        <v>148</v>
      </c>
      <c r="G164" s="6" t="s">
        <v>149</v>
      </c>
      <c r="H164" s="6" t="s">
        <v>149</v>
      </c>
      <c r="I164" s="6" t="s">
        <v>149</v>
      </c>
      <c r="J164" s="6" t="s">
        <v>149</v>
      </c>
      <c r="K164" s="6" t="s">
        <v>167</v>
      </c>
      <c r="L164" s="6" t="s">
        <v>152</v>
      </c>
      <c r="M164" s="6" t="s">
        <v>33</v>
      </c>
      <c r="N164">
        <v>1</v>
      </c>
      <c r="O164">
        <v>1</v>
      </c>
      <c r="P164">
        <v>0</v>
      </c>
      <c r="Q164">
        <v>3</v>
      </c>
      <c r="R164" s="6" t="s">
        <v>4</v>
      </c>
      <c r="S164" s="7">
        <v>33058</v>
      </c>
      <c r="T164" s="6" t="s">
        <v>511</v>
      </c>
      <c r="U164" s="7"/>
      <c r="V164" s="6"/>
      <c r="W164" s="7"/>
      <c r="X164" s="6"/>
      <c r="AC164" s="7">
        <v>33068</v>
      </c>
      <c r="AD164" s="6" t="s">
        <v>512</v>
      </c>
      <c r="AE164" s="6" t="s">
        <v>152</v>
      </c>
      <c r="AF164" s="6" t="s">
        <v>149</v>
      </c>
      <c r="AG164" s="7"/>
      <c r="AI164" s="6"/>
      <c r="AJ164" s="6"/>
      <c r="AK164" s="7">
        <v>33085</v>
      </c>
      <c r="AL164" s="7">
        <v>33135</v>
      </c>
      <c r="AM164">
        <v>70</v>
      </c>
      <c r="AN164">
        <v>2</v>
      </c>
      <c r="AZ164" s="7">
        <v>33089</v>
      </c>
      <c r="BA164" s="7">
        <v>33135</v>
      </c>
      <c r="BB164" s="6" t="s">
        <v>165</v>
      </c>
      <c r="BC164" s="6" t="s">
        <v>177</v>
      </c>
      <c r="BD164" s="6"/>
      <c r="BE164" s="7"/>
      <c r="BF164" s="7"/>
      <c r="BG164" s="6"/>
      <c r="BH164" s="6"/>
      <c r="BO164" s="6" t="s">
        <v>158</v>
      </c>
      <c r="BP164" s="6" t="s">
        <v>33</v>
      </c>
      <c r="BQ164" s="6" t="s">
        <v>33</v>
      </c>
      <c r="BR164" s="6" t="s">
        <v>159</v>
      </c>
      <c r="CQ164" s="6"/>
      <c r="CR164" s="6"/>
      <c r="CS164" s="7">
        <v>33912</v>
      </c>
      <c r="CT164" s="6" t="s">
        <v>39</v>
      </c>
      <c r="CU164" s="7"/>
      <c r="CV164" s="6"/>
      <c r="CW164" s="6"/>
      <c r="CX164" s="7"/>
      <c r="CY164" s="7"/>
      <c r="CZ164" s="6"/>
      <c r="DA164" t="s">
        <v>39</v>
      </c>
      <c r="DB164" t="str">
        <f>_xlfn.XLOOKUP(Append1[[#This Row],[Ground Truth]],Groung_Truth_Mapping[Final Status],Groung_Truth_Mapping[Mapped Ground Truth])</f>
        <v>Remission</v>
      </c>
    </row>
    <row r="165" spans="1:106" x14ac:dyDescent="0.25">
      <c r="A165" s="8" t="s">
        <v>513</v>
      </c>
      <c r="B165">
        <v>1928</v>
      </c>
      <c r="C165" s="6" t="s">
        <v>162</v>
      </c>
      <c r="D165">
        <v>99.4</v>
      </c>
      <c r="F165" s="6" t="s">
        <v>148</v>
      </c>
      <c r="G165" s="6" t="s">
        <v>33</v>
      </c>
      <c r="H165" s="6" t="s">
        <v>149</v>
      </c>
      <c r="I165" s="6" t="s">
        <v>149</v>
      </c>
      <c r="J165" s="6" t="s">
        <v>149</v>
      </c>
      <c r="K165" s="6" t="s">
        <v>167</v>
      </c>
      <c r="L165" s="6" t="s">
        <v>152</v>
      </c>
      <c r="M165" s="6" t="s">
        <v>33</v>
      </c>
      <c r="N165">
        <v>2</v>
      </c>
      <c r="O165" t="s">
        <v>181</v>
      </c>
      <c r="P165">
        <v>0</v>
      </c>
      <c r="Q165">
        <v>3</v>
      </c>
      <c r="R165" s="6" t="s">
        <v>4</v>
      </c>
      <c r="S165" s="7">
        <v>31133</v>
      </c>
      <c r="T165" s="6" t="s">
        <v>514</v>
      </c>
      <c r="U165" s="7"/>
      <c r="V165" s="6"/>
      <c r="W165" s="7"/>
      <c r="X165" s="6"/>
      <c r="AC165" s="7"/>
      <c r="AD165" s="6"/>
      <c r="AE165" s="6"/>
      <c r="AF165" s="6"/>
      <c r="AG165" s="7"/>
      <c r="AI165" s="6"/>
      <c r="AJ165" s="6"/>
      <c r="AK165" s="7">
        <v>31178</v>
      </c>
      <c r="AL165" s="7">
        <v>31242</v>
      </c>
      <c r="AM165">
        <v>76</v>
      </c>
      <c r="AN165">
        <v>2</v>
      </c>
      <c r="AZ165" s="7">
        <v>31178</v>
      </c>
      <c r="BA165" s="7">
        <v>31242</v>
      </c>
      <c r="BB165" s="6" t="s">
        <v>165</v>
      </c>
      <c r="BC165" s="6"/>
      <c r="BD165" s="6"/>
      <c r="BE165" s="7"/>
      <c r="BF165" s="7"/>
      <c r="BG165" s="6"/>
      <c r="BH165" s="6"/>
      <c r="BO165" s="6"/>
      <c r="BP165" s="6"/>
      <c r="BQ165" s="6"/>
      <c r="BR165" s="6"/>
      <c r="CQ165" s="6"/>
      <c r="CR165" s="6"/>
      <c r="CS165" s="7">
        <v>32013</v>
      </c>
      <c r="CT165" s="6" t="s">
        <v>39</v>
      </c>
      <c r="CU165" s="7"/>
      <c r="CV165" s="6"/>
      <c r="CW165" s="6"/>
      <c r="CX165" s="7"/>
      <c r="CY165" s="7"/>
      <c r="CZ165" s="6"/>
      <c r="DA165" t="s">
        <v>39</v>
      </c>
      <c r="DB165" t="str">
        <f>_xlfn.XLOOKUP(Append1[[#This Row],[Ground Truth]],Groung_Truth_Mapping[Final Status],Groung_Truth_Mapping[Mapped Ground Truth])</f>
        <v>Remission</v>
      </c>
    </row>
    <row r="166" spans="1:106" hidden="1" x14ac:dyDescent="0.25">
      <c r="A166" s="6" t="s">
        <v>515</v>
      </c>
      <c r="B166">
        <v>1932</v>
      </c>
      <c r="C166" s="6" t="s">
        <v>147</v>
      </c>
      <c r="D166">
        <v>74.099999999999994</v>
      </c>
      <c r="E166">
        <v>158</v>
      </c>
      <c r="F166" s="6" t="s">
        <v>148</v>
      </c>
      <c r="G166" s="6" t="s">
        <v>149</v>
      </c>
      <c r="H166" s="6" t="s">
        <v>149</v>
      </c>
      <c r="I166" s="6" t="s">
        <v>149</v>
      </c>
      <c r="J166" s="6" t="s">
        <v>149</v>
      </c>
      <c r="K166" s="6" t="s">
        <v>151</v>
      </c>
      <c r="L166" s="6" t="s">
        <v>180</v>
      </c>
      <c r="M166" s="6" t="s">
        <v>33</v>
      </c>
      <c r="N166" t="s">
        <v>154</v>
      </c>
      <c r="O166">
        <v>0</v>
      </c>
      <c r="P166">
        <v>0</v>
      </c>
      <c r="Q166" t="s">
        <v>154</v>
      </c>
      <c r="R166" s="6" t="s">
        <v>20</v>
      </c>
      <c r="S166" s="7">
        <v>32568</v>
      </c>
      <c r="T166" s="6" t="s">
        <v>516</v>
      </c>
      <c r="U166" s="7"/>
      <c r="V166" s="6"/>
      <c r="W166" s="7"/>
      <c r="X166" s="6"/>
      <c r="AC166" s="7">
        <v>32595</v>
      </c>
      <c r="AD166" s="6" t="s">
        <v>517</v>
      </c>
      <c r="AE166" s="6" t="s">
        <v>152</v>
      </c>
      <c r="AF166" s="6" t="s">
        <v>149</v>
      </c>
      <c r="AG166" s="7"/>
      <c r="AI166" s="6"/>
      <c r="AJ166" s="6"/>
      <c r="AK166" s="7">
        <v>32651</v>
      </c>
      <c r="AL166" s="7">
        <v>32698</v>
      </c>
      <c r="AM166">
        <v>66</v>
      </c>
      <c r="AN166">
        <v>2</v>
      </c>
      <c r="AZ166" s="7"/>
      <c r="BA166" s="7"/>
      <c r="BB166" s="6"/>
      <c r="BC166" s="6"/>
      <c r="BD166" s="6"/>
      <c r="BE166" s="7"/>
      <c r="BF166" s="7"/>
      <c r="BG166" s="6"/>
      <c r="BH166" s="6"/>
      <c r="BO166" s="6" t="s">
        <v>158</v>
      </c>
      <c r="BP166" s="6" t="s">
        <v>152</v>
      </c>
      <c r="BQ166" s="6" t="s">
        <v>149</v>
      </c>
      <c r="BR166" s="6" t="s">
        <v>159</v>
      </c>
      <c r="CQ166" s="6"/>
      <c r="CR166" s="6"/>
      <c r="CS166" s="7">
        <v>33832</v>
      </c>
      <c r="CT166" s="6" t="s">
        <v>39</v>
      </c>
      <c r="CU166" s="7"/>
      <c r="CV166" s="6"/>
      <c r="CW166" s="6" t="s">
        <v>152</v>
      </c>
      <c r="CX166" s="7"/>
      <c r="CY166" s="7">
        <v>33111</v>
      </c>
      <c r="CZ166" s="6" t="s">
        <v>175</v>
      </c>
      <c r="DA166" t="s">
        <v>39</v>
      </c>
      <c r="DB166" t="str">
        <f>_xlfn.XLOOKUP(Append1[[#This Row],[Ground Truth]],Groung_Truth_Mapping[Final Status],Groung_Truth_Mapping[Mapped Ground Truth])</f>
        <v>Remission</v>
      </c>
    </row>
    <row r="167" spans="1:106" hidden="1" x14ac:dyDescent="0.25">
      <c r="A167" s="6" t="s">
        <v>518</v>
      </c>
      <c r="B167">
        <v>1928</v>
      </c>
      <c r="C167" s="6" t="s">
        <v>147</v>
      </c>
      <c r="D167">
        <v>110.3</v>
      </c>
      <c r="E167">
        <v>166</v>
      </c>
      <c r="F167" s="6" t="s">
        <v>148</v>
      </c>
      <c r="G167" s="6" t="s">
        <v>33</v>
      </c>
      <c r="H167" s="6" t="s">
        <v>149</v>
      </c>
      <c r="I167" s="6" t="s">
        <v>149</v>
      </c>
      <c r="J167" s="6" t="s">
        <v>149</v>
      </c>
      <c r="K167" s="6" t="s">
        <v>151</v>
      </c>
      <c r="L167" s="6" t="s">
        <v>180</v>
      </c>
      <c r="M167" s="6" t="s">
        <v>33</v>
      </c>
      <c r="N167">
        <v>3</v>
      </c>
      <c r="O167">
        <v>1</v>
      </c>
      <c r="P167">
        <v>0</v>
      </c>
      <c r="Q167">
        <v>3</v>
      </c>
      <c r="R167" s="6" t="s">
        <v>13</v>
      </c>
      <c r="S167" s="7">
        <v>32250</v>
      </c>
      <c r="T167" s="6" t="s">
        <v>519</v>
      </c>
      <c r="U167" s="7"/>
      <c r="V167" s="6"/>
      <c r="W167" s="7"/>
      <c r="X167" s="6"/>
      <c r="AC167" s="7">
        <v>32300</v>
      </c>
      <c r="AD167" s="6" t="s">
        <v>520</v>
      </c>
      <c r="AE167" s="6" t="s">
        <v>152</v>
      </c>
      <c r="AF167" s="6" t="s">
        <v>152</v>
      </c>
      <c r="AG167" s="7"/>
      <c r="AI167" s="6"/>
      <c r="AJ167" s="6"/>
      <c r="AK167" s="7">
        <v>32651</v>
      </c>
      <c r="AL167" s="7">
        <v>32701</v>
      </c>
      <c r="AM167">
        <v>66</v>
      </c>
      <c r="AN167">
        <v>2</v>
      </c>
      <c r="AZ167" s="7">
        <v>32652</v>
      </c>
      <c r="BA167" s="7">
        <v>32666</v>
      </c>
      <c r="BB167" s="6" t="s">
        <v>165</v>
      </c>
      <c r="BC167" s="6" t="s">
        <v>177</v>
      </c>
      <c r="BD167" s="6"/>
      <c r="BE167" s="7"/>
      <c r="BF167" s="7"/>
      <c r="BG167" s="6"/>
      <c r="BH167" s="6"/>
      <c r="BO167" s="6" t="s">
        <v>33</v>
      </c>
      <c r="BP167" s="6" t="s">
        <v>149</v>
      </c>
      <c r="BQ167" s="6" t="s">
        <v>149</v>
      </c>
      <c r="BR167" s="6" t="s">
        <v>186</v>
      </c>
      <c r="BS167">
        <v>0</v>
      </c>
      <c r="BT167">
        <v>5</v>
      </c>
      <c r="BU167">
        <v>0</v>
      </c>
      <c r="BV167">
        <v>10</v>
      </c>
      <c r="BW167">
        <v>0</v>
      </c>
      <c r="BX167">
        <v>7</v>
      </c>
      <c r="CC167">
        <v>0</v>
      </c>
      <c r="CD167">
        <v>3</v>
      </c>
      <c r="CQ167" s="6"/>
      <c r="CR167" s="6"/>
      <c r="CS167" s="7">
        <v>32835</v>
      </c>
      <c r="CT167" s="6" t="s">
        <v>38</v>
      </c>
      <c r="CU167" s="7">
        <v>32835</v>
      </c>
      <c r="CV167" s="6" t="s">
        <v>521</v>
      </c>
      <c r="CW167" s="6" t="s">
        <v>152</v>
      </c>
      <c r="CX167" s="7">
        <v>32827</v>
      </c>
      <c r="CY167" s="7">
        <v>32622</v>
      </c>
      <c r="CZ167" s="6" t="s">
        <v>175</v>
      </c>
      <c r="DA167" t="s">
        <v>38</v>
      </c>
      <c r="DB167" t="str">
        <f>_xlfn.XLOOKUP(Append1[[#This Row],[Ground Truth]],Groung_Truth_Mapping[Final Status],Groung_Truth_Mapping[Mapped Ground Truth])</f>
        <v>Progression</v>
      </c>
    </row>
    <row r="168" spans="1:106" hidden="1" x14ac:dyDescent="0.25">
      <c r="A168" s="6" t="s">
        <v>522</v>
      </c>
      <c r="B168">
        <v>1944</v>
      </c>
      <c r="C168" s="6" t="s">
        <v>162</v>
      </c>
      <c r="D168">
        <v>60.8</v>
      </c>
      <c r="E168">
        <v>185</v>
      </c>
      <c r="F168" s="6" t="s">
        <v>33</v>
      </c>
      <c r="G168" s="6" t="s">
        <v>152</v>
      </c>
      <c r="H168" s="6" t="s">
        <v>149</v>
      </c>
      <c r="I168" s="6" t="s">
        <v>149</v>
      </c>
      <c r="J168" s="6" t="s">
        <v>149</v>
      </c>
      <c r="K168" s="6" t="s">
        <v>167</v>
      </c>
      <c r="L168" s="6" t="s">
        <v>152</v>
      </c>
      <c r="M168" s="6" t="s">
        <v>149</v>
      </c>
      <c r="N168" t="s">
        <v>235</v>
      </c>
      <c r="O168" t="s">
        <v>153</v>
      </c>
      <c r="P168">
        <v>0</v>
      </c>
      <c r="Q168" t="s">
        <v>235</v>
      </c>
      <c r="R168" s="6" t="s">
        <v>15</v>
      </c>
      <c r="S168" s="7">
        <v>32512</v>
      </c>
      <c r="T168" s="6" t="s">
        <v>21</v>
      </c>
      <c r="U168" s="7"/>
      <c r="V168" s="6"/>
      <c r="W168" s="7"/>
      <c r="X168" s="6"/>
      <c r="AC168" s="7">
        <v>32545</v>
      </c>
      <c r="AD168" s="6" t="s">
        <v>523</v>
      </c>
      <c r="AE168" s="6" t="s">
        <v>152</v>
      </c>
      <c r="AF168" s="6" t="s">
        <v>152</v>
      </c>
      <c r="AG168" s="7"/>
      <c r="AI168" s="6"/>
      <c r="AJ168" s="6"/>
      <c r="AK168" s="7">
        <v>32595</v>
      </c>
      <c r="AL168" s="7">
        <v>32637</v>
      </c>
      <c r="AM168">
        <v>66</v>
      </c>
      <c r="AN168">
        <v>2.2000000000000002</v>
      </c>
      <c r="AZ168" s="7"/>
      <c r="BA168" s="7"/>
      <c r="BB168" s="6"/>
      <c r="BC168" s="6"/>
      <c r="BD168" s="6"/>
      <c r="BE168" s="7"/>
      <c r="BF168" s="7"/>
      <c r="BG168" s="6"/>
      <c r="BH168" s="6"/>
      <c r="BO168" s="6" t="s">
        <v>158</v>
      </c>
      <c r="BP168" s="6" t="s">
        <v>152</v>
      </c>
      <c r="BQ168" s="6" t="s">
        <v>152</v>
      </c>
      <c r="BR168" s="6" t="s">
        <v>186</v>
      </c>
      <c r="BU168">
        <v>0</v>
      </c>
      <c r="BV168">
        <v>6</v>
      </c>
      <c r="BW168">
        <v>0</v>
      </c>
      <c r="BX168">
        <v>16</v>
      </c>
      <c r="BY168">
        <v>0</v>
      </c>
      <c r="BZ168">
        <v>2</v>
      </c>
      <c r="CQ168" s="6"/>
      <c r="CR168" s="6"/>
      <c r="CS168" s="7">
        <v>33358</v>
      </c>
      <c r="CT168" s="6" t="s">
        <v>33</v>
      </c>
      <c r="CU168" s="7">
        <v>33443</v>
      </c>
      <c r="CV168" s="6" t="s">
        <v>40</v>
      </c>
      <c r="CW168" s="6" t="s">
        <v>152</v>
      </c>
      <c r="CX168" s="7"/>
      <c r="CY168" s="7">
        <v>33049</v>
      </c>
      <c r="CZ168" s="6" t="s">
        <v>175</v>
      </c>
      <c r="DA168" t="s">
        <v>33</v>
      </c>
      <c r="DB168" t="str">
        <f>_xlfn.XLOOKUP(Append1[[#This Row],[Ground Truth]],Groung_Truth_Mapping[Final Status],Groung_Truth_Mapping[Mapped Ground Truth])</f>
        <v>Unknown</v>
      </c>
    </row>
    <row r="169" spans="1:106" x14ac:dyDescent="0.25">
      <c r="A169" s="8" t="s">
        <v>524</v>
      </c>
      <c r="B169">
        <v>1943</v>
      </c>
      <c r="C169" s="6" t="s">
        <v>162</v>
      </c>
      <c r="D169">
        <v>115.9</v>
      </c>
      <c r="E169">
        <v>183</v>
      </c>
      <c r="F169" s="6" t="s">
        <v>148</v>
      </c>
      <c r="G169" s="6" t="s">
        <v>149</v>
      </c>
      <c r="H169" s="6" t="s">
        <v>149</v>
      </c>
      <c r="I169" s="6" t="s">
        <v>149</v>
      </c>
      <c r="J169" s="6" t="s">
        <v>149</v>
      </c>
      <c r="K169" s="6" t="s">
        <v>149</v>
      </c>
      <c r="L169" s="6" t="s">
        <v>149</v>
      </c>
      <c r="M169" s="6" t="s">
        <v>180</v>
      </c>
      <c r="N169">
        <v>2</v>
      </c>
      <c r="O169" t="s">
        <v>153</v>
      </c>
      <c r="P169" t="s">
        <v>163</v>
      </c>
      <c r="Q169">
        <v>4</v>
      </c>
      <c r="R169" s="6" t="s">
        <v>4</v>
      </c>
      <c r="S169" s="7">
        <v>32775</v>
      </c>
      <c r="T169" s="6" t="s">
        <v>525</v>
      </c>
      <c r="U169" s="7"/>
      <c r="V169" s="6"/>
      <c r="W169" s="7"/>
      <c r="X169" s="6"/>
      <c r="AC169" s="7"/>
      <c r="AD169" s="6"/>
      <c r="AE169" s="6"/>
      <c r="AF169" s="6"/>
      <c r="AG169" s="7"/>
      <c r="AI169" s="6"/>
      <c r="AJ169" s="6"/>
      <c r="AK169" s="7">
        <v>32818</v>
      </c>
      <c r="AL169" s="7">
        <v>32865</v>
      </c>
      <c r="AM169">
        <v>70.400000000000006</v>
      </c>
      <c r="AN169">
        <v>2.2000000000000002</v>
      </c>
      <c r="AZ169" s="7">
        <v>32818</v>
      </c>
      <c r="BA169" s="7">
        <v>32865</v>
      </c>
      <c r="BB169" s="6" t="s">
        <v>165</v>
      </c>
      <c r="BC169" s="6" t="s">
        <v>177</v>
      </c>
      <c r="BD169" s="6"/>
      <c r="BE169" s="7"/>
      <c r="BF169" s="7"/>
      <c r="BG169" s="6"/>
      <c r="BH169" s="6"/>
      <c r="BO169" s="6" t="s">
        <v>158</v>
      </c>
      <c r="BP169" s="6"/>
      <c r="BQ169" s="6"/>
      <c r="BR169" s="6"/>
      <c r="CQ169" s="6"/>
      <c r="CR169" s="6"/>
      <c r="CS169" s="7">
        <v>36033</v>
      </c>
      <c r="CT169" s="6" t="s">
        <v>39</v>
      </c>
      <c r="CU169" s="7"/>
      <c r="CV169" s="6"/>
      <c r="CW169" s="6"/>
      <c r="CX169" s="7"/>
      <c r="CY169" s="7"/>
      <c r="CZ169" s="6"/>
      <c r="DA169" t="s">
        <v>39</v>
      </c>
      <c r="DB169" t="str">
        <f>_xlfn.XLOOKUP(Append1[[#This Row],[Ground Truth]],Groung_Truth_Mapping[Final Status],Groung_Truth_Mapping[Mapped Ground Truth])</f>
        <v>Remission</v>
      </c>
    </row>
    <row r="170" spans="1:106" x14ac:dyDescent="0.25">
      <c r="A170" s="8" t="s">
        <v>526</v>
      </c>
      <c r="B170">
        <v>1935</v>
      </c>
      <c r="C170" s="6" t="s">
        <v>162</v>
      </c>
      <c r="D170">
        <v>91</v>
      </c>
      <c r="E170">
        <v>183</v>
      </c>
      <c r="F170" s="6" t="s">
        <v>148</v>
      </c>
      <c r="G170" s="6" t="s">
        <v>149</v>
      </c>
      <c r="H170" s="6" t="s">
        <v>149</v>
      </c>
      <c r="I170" s="6" t="s">
        <v>149</v>
      </c>
      <c r="J170" s="6" t="s">
        <v>149</v>
      </c>
      <c r="K170" s="6" t="s">
        <v>151</v>
      </c>
      <c r="L170" s="6" t="s">
        <v>149</v>
      </c>
      <c r="M170" s="6" t="s">
        <v>33</v>
      </c>
      <c r="N170">
        <v>3</v>
      </c>
      <c r="O170" t="s">
        <v>153</v>
      </c>
      <c r="P170">
        <v>0</v>
      </c>
      <c r="Q170" t="s">
        <v>154</v>
      </c>
      <c r="R170" s="6" t="s">
        <v>4</v>
      </c>
      <c r="S170" s="7">
        <v>32820</v>
      </c>
      <c r="T170" s="6" t="s">
        <v>527</v>
      </c>
      <c r="U170" s="7"/>
      <c r="V170" s="6"/>
      <c r="W170" s="7"/>
      <c r="X170" s="6"/>
      <c r="AC170" s="7"/>
      <c r="AD170" s="6"/>
      <c r="AE170" s="6"/>
      <c r="AF170" s="6"/>
      <c r="AG170" s="7"/>
      <c r="AI170" s="6"/>
      <c r="AJ170" s="6"/>
      <c r="AK170" s="7">
        <v>32845</v>
      </c>
      <c r="AL170" s="7">
        <v>32888</v>
      </c>
      <c r="AM170">
        <v>70.400000000000006</v>
      </c>
      <c r="AN170">
        <v>2.2000000000000002</v>
      </c>
      <c r="AZ170" s="7">
        <v>32845</v>
      </c>
      <c r="BA170" s="7">
        <v>32888</v>
      </c>
      <c r="BB170" s="6" t="s">
        <v>165</v>
      </c>
      <c r="BC170" s="6" t="s">
        <v>177</v>
      </c>
      <c r="BD170" s="6"/>
      <c r="BE170" s="7"/>
      <c r="BF170" s="7"/>
      <c r="BG170" s="6"/>
      <c r="BH170" s="6"/>
      <c r="BO170" s="6"/>
      <c r="BP170" s="6"/>
      <c r="BQ170" s="6"/>
      <c r="BR170" s="6"/>
      <c r="CQ170" s="6"/>
      <c r="CR170" s="6"/>
      <c r="CS170" s="7">
        <v>36134</v>
      </c>
      <c r="CT170" s="6" t="s">
        <v>39</v>
      </c>
      <c r="CU170" s="7"/>
      <c r="CV170" s="6"/>
      <c r="CW170" s="6" t="s">
        <v>152</v>
      </c>
      <c r="CX170" s="7"/>
      <c r="CY170" s="7"/>
      <c r="CZ170" s="6"/>
      <c r="DA170" t="s">
        <v>39</v>
      </c>
      <c r="DB170" t="str">
        <f>_xlfn.XLOOKUP(Append1[[#This Row],[Ground Truth]],Groung_Truth_Mapping[Final Status],Groung_Truth_Mapping[Mapped Ground Truth])</f>
        <v>Remission</v>
      </c>
    </row>
    <row r="171" spans="1:106" hidden="1" x14ac:dyDescent="0.25">
      <c r="A171" s="6" t="s">
        <v>528</v>
      </c>
      <c r="B171">
        <v>1916</v>
      </c>
      <c r="C171" s="6" t="s">
        <v>162</v>
      </c>
      <c r="D171">
        <v>96.12</v>
      </c>
      <c r="E171">
        <v>178</v>
      </c>
      <c r="F171" s="6" t="s">
        <v>148</v>
      </c>
      <c r="G171" s="6" t="s">
        <v>149</v>
      </c>
      <c r="H171" s="6" t="s">
        <v>179</v>
      </c>
      <c r="I171" s="6" t="s">
        <v>149</v>
      </c>
      <c r="J171" s="6" t="s">
        <v>149</v>
      </c>
      <c r="K171" s="6" t="s">
        <v>149</v>
      </c>
      <c r="L171" s="6" t="s">
        <v>180</v>
      </c>
      <c r="M171" s="6" t="s">
        <v>33</v>
      </c>
      <c r="N171">
        <v>3</v>
      </c>
      <c r="O171">
        <v>0</v>
      </c>
      <c r="P171">
        <v>0</v>
      </c>
      <c r="Q171">
        <v>3</v>
      </c>
      <c r="R171" s="6" t="s">
        <v>8</v>
      </c>
      <c r="S171" s="7">
        <v>33201</v>
      </c>
      <c r="T171" s="6" t="s">
        <v>529</v>
      </c>
      <c r="U171" s="7"/>
      <c r="V171" s="6"/>
      <c r="W171" s="7"/>
      <c r="X171" s="6"/>
      <c r="AC171" s="7"/>
      <c r="AD171" s="6"/>
      <c r="AE171" s="6"/>
      <c r="AF171" s="6"/>
      <c r="AG171" s="7"/>
      <c r="AI171" s="6"/>
      <c r="AJ171" s="6"/>
      <c r="AK171" s="7">
        <v>33218</v>
      </c>
      <c r="AL171" s="7">
        <v>33271</v>
      </c>
      <c r="AM171">
        <v>70</v>
      </c>
      <c r="AN171">
        <v>2</v>
      </c>
      <c r="AZ171" s="7">
        <v>33219</v>
      </c>
      <c r="BA171" s="7">
        <v>33271</v>
      </c>
      <c r="BB171" s="6" t="s">
        <v>165</v>
      </c>
      <c r="BC171" s="6" t="s">
        <v>177</v>
      </c>
      <c r="BD171" s="6"/>
      <c r="BE171" s="7"/>
      <c r="BF171" s="7"/>
      <c r="BG171" s="6"/>
      <c r="BH171" s="6"/>
      <c r="BO171" s="6" t="s">
        <v>158</v>
      </c>
      <c r="BP171" s="6"/>
      <c r="BQ171" s="6"/>
      <c r="BR171" s="6"/>
      <c r="CQ171" s="6"/>
      <c r="CR171" s="6"/>
      <c r="CS171" s="7">
        <v>33926</v>
      </c>
      <c r="CT171" s="6" t="s">
        <v>39</v>
      </c>
      <c r="CU171" s="7"/>
      <c r="CV171" s="6"/>
      <c r="CW171" s="6"/>
      <c r="CX171" s="7"/>
      <c r="CY171" s="7"/>
      <c r="CZ171" s="6"/>
      <c r="DA171" t="s">
        <v>39</v>
      </c>
      <c r="DB171" t="str">
        <f>_xlfn.XLOOKUP(Append1[[#This Row],[Ground Truth]],Groung_Truth_Mapping[Final Status],Groung_Truth_Mapping[Mapped Ground Truth])</f>
        <v>Remission</v>
      </c>
    </row>
    <row r="172" spans="1:106" hidden="1" x14ac:dyDescent="0.25">
      <c r="A172" s="6" t="s">
        <v>530</v>
      </c>
      <c r="B172">
        <v>1921</v>
      </c>
      <c r="C172" s="6" t="s">
        <v>162</v>
      </c>
      <c r="D172">
        <v>103.2</v>
      </c>
      <c r="E172">
        <v>183</v>
      </c>
      <c r="F172" s="6" t="s">
        <v>148</v>
      </c>
      <c r="G172" s="6" t="s">
        <v>33</v>
      </c>
      <c r="H172" s="6" t="s">
        <v>149</v>
      </c>
      <c r="I172" s="6" t="s">
        <v>149</v>
      </c>
      <c r="J172" s="6" t="s">
        <v>149</v>
      </c>
      <c r="K172" s="6" t="s">
        <v>149</v>
      </c>
      <c r="L172" s="6" t="s">
        <v>149</v>
      </c>
      <c r="M172" s="6" t="s">
        <v>149</v>
      </c>
      <c r="N172">
        <v>1</v>
      </c>
      <c r="O172" t="s">
        <v>205</v>
      </c>
      <c r="P172">
        <v>0</v>
      </c>
      <c r="Q172">
        <v>3</v>
      </c>
      <c r="R172" s="6" t="s">
        <v>14</v>
      </c>
      <c r="S172" s="7">
        <v>32862</v>
      </c>
      <c r="T172" s="6" t="s">
        <v>531</v>
      </c>
      <c r="U172" s="7"/>
      <c r="V172" s="6"/>
      <c r="W172" s="7"/>
      <c r="X172" s="6"/>
      <c r="AC172" s="7">
        <v>32882</v>
      </c>
      <c r="AD172" s="6" t="s">
        <v>532</v>
      </c>
      <c r="AE172" s="6" t="s">
        <v>197</v>
      </c>
      <c r="AF172" s="6" t="s">
        <v>152</v>
      </c>
      <c r="AG172" s="7"/>
      <c r="AI172" s="6"/>
      <c r="AJ172" s="6"/>
      <c r="AK172" s="7">
        <v>32952</v>
      </c>
      <c r="AL172" s="7">
        <v>33000</v>
      </c>
      <c r="AM172">
        <v>66</v>
      </c>
      <c r="AN172">
        <v>2</v>
      </c>
      <c r="AZ172" s="7">
        <v>32952</v>
      </c>
      <c r="BA172" s="7">
        <v>33000</v>
      </c>
      <c r="BB172" s="6" t="s">
        <v>165</v>
      </c>
      <c r="BC172" s="6" t="s">
        <v>177</v>
      </c>
      <c r="BD172" s="6"/>
      <c r="BE172" s="7"/>
      <c r="BF172" s="7"/>
      <c r="BG172" s="6"/>
      <c r="BH172" s="6"/>
      <c r="BO172" s="6" t="s">
        <v>158</v>
      </c>
      <c r="BP172" s="6" t="s">
        <v>152</v>
      </c>
      <c r="BQ172" s="6" t="s">
        <v>149</v>
      </c>
      <c r="BR172" s="6" t="s">
        <v>159</v>
      </c>
      <c r="BS172">
        <v>0</v>
      </c>
      <c r="BT172">
        <v>8</v>
      </c>
      <c r="BU172">
        <v>6</v>
      </c>
      <c r="BV172">
        <v>20</v>
      </c>
      <c r="BW172">
        <v>2</v>
      </c>
      <c r="BX172">
        <v>11</v>
      </c>
      <c r="BY172">
        <v>0</v>
      </c>
      <c r="BZ172">
        <v>14</v>
      </c>
      <c r="CQ172" s="6"/>
      <c r="CR172" s="6" t="s">
        <v>152</v>
      </c>
      <c r="CS172" s="7">
        <v>33426</v>
      </c>
      <c r="CT172" s="6" t="s">
        <v>36</v>
      </c>
      <c r="CU172" s="7">
        <v>33595</v>
      </c>
      <c r="CV172" s="6" t="s">
        <v>33</v>
      </c>
      <c r="CW172" s="6" t="s">
        <v>152</v>
      </c>
      <c r="CX172" s="7"/>
      <c r="CY172" s="7">
        <v>33230</v>
      </c>
      <c r="CZ172" s="6" t="s">
        <v>160</v>
      </c>
      <c r="DA172" t="s">
        <v>36</v>
      </c>
      <c r="DB172" t="str">
        <f>_xlfn.XLOOKUP(Append1[[#This Row],[Ground Truth]],Groung_Truth_Mapping[Final Status],Groung_Truth_Mapping[Mapped Ground Truth])</f>
        <v>Progression</v>
      </c>
    </row>
    <row r="173" spans="1:106" hidden="1" x14ac:dyDescent="0.25">
      <c r="A173" s="6" t="s">
        <v>533</v>
      </c>
      <c r="B173">
        <v>1933</v>
      </c>
      <c r="C173" s="6" t="s">
        <v>162</v>
      </c>
      <c r="D173">
        <v>99.8</v>
      </c>
      <c r="E173">
        <v>178</v>
      </c>
      <c r="F173" s="6" t="s">
        <v>148</v>
      </c>
      <c r="G173" s="6" t="s">
        <v>149</v>
      </c>
      <c r="H173" s="6" t="s">
        <v>149</v>
      </c>
      <c r="I173" s="6" t="s">
        <v>149</v>
      </c>
      <c r="J173" s="6" t="s">
        <v>149</v>
      </c>
      <c r="K173" s="6" t="s">
        <v>167</v>
      </c>
      <c r="L173" s="6" t="s">
        <v>180</v>
      </c>
      <c r="M173" s="6" t="s">
        <v>33</v>
      </c>
      <c r="N173">
        <v>3</v>
      </c>
      <c r="O173">
        <v>0</v>
      </c>
      <c r="P173">
        <v>0</v>
      </c>
      <c r="Q173">
        <v>3</v>
      </c>
      <c r="R173" s="6" t="s">
        <v>6</v>
      </c>
      <c r="S173" s="7">
        <v>32874</v>
      </c>
      <c r="T173" s="6" t="s">
        <v>534</v>
      </c>
      <c r="U173" s="7"/>
      <c r="V173" s="6"/>
      <c r="W173" s="7"/>
      <c r="X173" s="6"/>
      <c r="AC173" s="7"/>
      <c r="AD173" s="6"/>
      <c r="AE173" s="6"/>
      <c r="AF173" s="6"/>
      <c r="AG173" s="7"/>
      <c r="AI173" s="6"/>
      <c r="AJ173" s="6"/>
      <c r="AK173" s="7">
        <v>32915</v>
      </c>
      <c r="AL173" s="7">
        <v>32963</v>
      </c>
      <c r="AM173">
        <v>70</v>
      </c>
      <c r="AN173">
        <v>2</v>
      </c>
      <c r="AZ173" s="7">
        <v>32915</v>
      </c>
      <c r="BA173" s="7">
        <v>32963</v>
      </c>
      <c r="BB173" s="6" t="s">
        <v>165</v>
      </c>
      <c r="BC173" s="6" t="s">
        <v>177</v>
      </c>
      <c r="BD173" s="6"/>
      <c r="BE173" s="7"/>
      <c r="BF173" s="7"/>
      <c r="BG173" s="6"/>
      <c r="BH173" s="6"/>
      <c r="BO173" s="6" t="s">
        <v>190</v>
      </c>
      <c r="BP173" s="6"/>
      <c r="BQ173" s="6"/>
      <c r="BR173" s="6"/>
      <c r="CQ173" s="6"/>
      <c r="CR173" s="6"/>
      <c r="CS173" s="7">
        <v>33796</v>
      </c>
      <c r="CT173" s="6" t="s">
        <v>39</v>
      </c>
      <c r="CU173" s="7"/>
      <c r="CV173" s="6"/>
      <c r="CW173" s="6"/>
      <c r="CX173" s="7"/>
      <c r="CY173" s="7"/>
      <c r="CZ173" s="6"/>
      <c r="DA173" t="s">
        <v>39</v>
      </c>
      <c r="DB173" t="str">
        <f>_xlfn.XLOOKUP(Append1[[#This Row],[Ground Truth]],Groung_Truth_Mapping[Final Status],Groung_Truth_Mapping[Mapped Ground Truth])</f>
        <v>Remission</v>
      </c>
    </row>
    <row r="174" spans="1:106" hidden="1" x14ac:dyDescent="0.25">
      <c r="A174" s="6" t="s">
        <v>535</v>
      </c>
      <c r="B174">
        <v>1931</v>
      </c>
      <c r="C174" s="6" t="s">
        <v>162</v>
      </c>
      <c r="D174">
        <v>70.2</v>
      </c>
      <c r="E174">
        <v>152</v>
      </c>
      <c r="F174" s="6" t="s">
        <v>148</v>
      </c>
      <c r="G174" s="6" t="s">
        <v>149</v>
      </c>
      <c r="H174" s="6" t="s">
        <v>149</v>
      </c>
      <c r="I174" s="6" t="s">
        <v>149</v>
      </c>
      <c r="J174" s="6" t="s">
        <v>149</v>
      </c>
      <c r="K174" s="6" t="s">
        <v>167</v>
      </c>
      <c r="L174" s="6" t="s">
        <v>152</v>
      </c>
      <c r="M174" s="6" t="s">
        <v>149</v>
      </c>
      <c r="N174">
        <v>3</v>
      </c>
      <c r="O174">
        <v>0</v>
      </c>
      <c r="P174">
        <v>0</v>
      </c>
      <c r="Q174">
        <v>3</v>
      </c>
      <c r="R174" s="6" t="s">
        <v>8</v>
      </c>
      <c r="S174" s="7">
        <v>32853</v>
      </c>
      <c r="T174" s="6" t="s">
        <v>536</v>
      </c>
      <c r="U174" s="7"/>
      <c r="V174" s="6"/>
      <c r="W174" s="7"/>
      <c r="X174" s="6"/>
      <c r="AC174" s="7">
        <v>32860</v>
      </c>
      <c r="AD174" s="6" t="s">
        <v>537</v>
      </c>
      <c r="AE174" s="6" t="s">
        <v>152</v>
      </c>
      <c r="AF174" s="6" t="s">
        <v>152</v>
      </c>
      <c r="AG174" s="7"/>
      <c r="AI174" s="6"/>
      <c r="AJ174" s="6"/>
      <c r="AK174" s="7"/>
      <c r="AL174" s="7"/>
      <c r="AZ174" s="7"/>
      <c r="BA174" s="7"/>
      <c r="BB174" s="6"/>
      <c r="BC174" s="6"/>
      <c r="BD174" s="6"/>
      <c r="BE174" s="7"/>
      <c r="BF174" s="7"/>
      <c r="BG174" s="6"/>
      <c r="BH174" s="6"/>
      <c r="BO174" s="6" t="s">
        <v>158</v>
      </c>
      <c r="BP174" s="6" t="s">
        <v>149</v>
      </c>
      <c r="BQ174" s="6" t="s">
        <v>149</v>
      </c>
      <c r="BR174" s="6" t="s">
        <v>186</v>
      </c>
      <c r="BU174">
        <v>0</v>
      </c>
      <c r="BV174">
        <v>8</v>
      </c>
      <c r="BW174">
        <v>0</v>
      </c>
      <c r="BX174">
        <v>7</v>
      </c>
      <c r="BY174">
        <v>0</v>
      </c>
      <c r="BZ174">
        <v>16</v>
      </c>
      <c r="CC174">
        <v>0</v>
      </c>
      <c r="CD174">
        <v>2</v>
      </c>
      <c r="CQ174" s="6"/>
      <c r="CR174" s="6"/>
      <c r="CS174" s="7">
        <v>33827</v>
      </c>
      <c r="CT174" s="6" t="s">
        <v>39</v>
      </c>
      <c r="CU174" s="7"/>
      <c r="CV174" s="6"/>
      <c r="CW174" s="6"/>
      <c r="CX174" s="7"/>
      <c r="CY174" s="7"/>
      <c r="CZ174" s="6"/>
      <c r="DA174" t="s">
        <v>39</v>
      </c>
      <c r="DB174" t="str">
        <f>_xlfn.XLOOKUP(Append1[[#This Row],[Ground Truth]],Groung_Truth_Mapping[Final Status],Groung_Truth_Mapping[Mapped Ground Truth])</f>
        <v>Remission</v>
      </c>
    </row>
    <row r="175" spans="1:106" hidden="1" x14ac:dyDescent="0.25">
      <c r="A175" s="6" t="s">
        <v>538</v>
      </c>
      <c r="B175">
        <v>1922</v>
      </c>
      <c r="C175" s="6" t="s">
        <v>162</v>
      </c>
      <c r="D175">
        <v>64.2</v>
      </c>
      <c r="E175">
        <v>173</v>
      </c>
      <c r="F175" s="6" t="s">
        <v>348</v>
      </c>
      <c r="G175" s="6" t="s">
        <v>149</v>
      </c>
      <c r="H175" s="6" t="s">
        <v>149</v>
      </c>
      <c r="I175" s="6" t="s">
        <v>149</v>
      </c>
      <c r="J175" s="6" t="s">
        <v>149</v>
      </c>
      <c r="K175" s="6" t="s">
        <v>151</v>
      </c>
      <c r="L175" s="6" t="s">
        <v>180</v>
      </c>
      <c r="M175" s="6" t="s">
        <v>33</v>
      </c>
      <c r="N175">
        <v>4</v>
      </c>
      <c r="O175">
        <v>0</v>
      </c>
      <c r="P175">
        <v>0</v>
      </c>
      <c r="Q175">
        <v>4</v>
      </c>
      <c r="R175" s="6" t="s">
        <v>10</v>
      </c>
      <c r="S175" s="7">
        <v>33155</v>
      </c>
      <c r="T175" s="6" t="s">
        <v>539</v>
      </c>
      <c r="U175" s="7"/>
      <c r="V175" s="6"/>
      <c r="W175" s="7"/>
      <c r="X175" s="6"/>
      <c r="AC175" s="7">
        <v>33189</v>
      </c>
      <c r="AD175" s="6" t="s">
        <v>540</v>
      </c>
      <c r="AE175" s="6" t="s">
        <v>152</v>
      </c>
      <c r="AF175" s="6" t="s">
        <v>152</v>
      </c>
      <c r="AG175" s="7"/>
      <c r="AI175" s="6"/>
      <c r="AJ175" s="6"/>
      <c r="AK175" s="7">
        <v>33224</v>
      </c>
      <c r="AL175" s="7">
        <v>33268</v>
      </c>
      <c r="AM175">
        <v>66</v>
      </c>
      <c r="AN175">
        <v>2</v>
      </c>
      <c r="AZ175" s="7">
        <v>33224</v>
      </c>
      <c r="BA175" s="7">
        <v>33268</v>
      </c>
      <c r="BB175" s="6" t="s">
        <v>165</v>
      </c>
      <c r="BC175" s="6" t="s">
        <v>177</v>
      </c>
      <c r="BD175" s="6"/>
      <c r="BE175" s="7"/>
      <c r="BF175" s="7"/>
      <c r="BG175" s="6"/>
      <c r="BH175" s="6"/>
      <c r="BO175" s="6" t="s">
        <v>190</v>
      </c>
      <c r="BP175" s="6" t="s">
        <v>152</v>
      </c>
      <c r="BQ175" s="6" t="s">
        <v>152</v>
      </c>
      <c r="BR175" s="6" t="s">
        <v>159</v>
      </c>
      <c r="BS175">
        <v>0</v>
      </c>
      <c r="BT175">
        <v>3</v>
      </c>
      <c r="BU175">
        <v>1</v>
      </c>
      <c r="BV175">
        <v>1</v>
      </c>
      <c r="CC175">
        <v>0</v>
      </c>
      <c r="CD175">
        <v>17</v>
      </c>
      <c r="CG175">
        <v>0</v>
      </c>
      <c r="CH175">
        <v>3</v>
      </c>
      <c r="CO175">
        <v>0</v>
      </c>
      <c r="CP175">
        <v>9</v>
      </c>
      <c r="CQ175" s="6" t="s">
        <v>541</v>
      </c>
      <c r="CR175" s="6"/>
      <c r="CS175" s="7">
        <v>33940</v>
      </c>
      <c r="CT175" s="6" t="s">
        <v>39</v>
      </c>
      <c r="CU175" s="7"/>
      <c r="CV175" s="6"/>
      <c r="CW175" s="6"/>
      <c r="CX175" s="7"/>
      <c r="CY175" s="7"/>
      <c r="CZ175" s="6"/>
      <c r="DA175" t="s">
        <v>39</v>
      </c>
      <c r="DB175" t="str">
        <f>_xlfn.XLOOKUP(Append1[[#This Row],[Ground Truth]],Groung_Truth_Mapping[Final Status],Groung_Truth_Mapping[Mapped Ground Truth])</f>
        <v>Remission</v>
      </c>
    </row>
    <row r="176" spans="1:106" hidden="1" x14ac:dyDescent="0.25">
      <c r="A176" s="6" t="s">
        <v>542</v>
      </c>
      <c r="B176">
        <v>1941</v>
      </c>
      <c r="C176" s="6" t="s">
        <v>162</v>
      </c>
      <c r="D176">
        <v>74</v>
      </c>
      <c r="E176">
        <v>170</v>
      </c>
      <c r="F176" s="6" t="s">
        <v>148</v>
      </c>
      <c r="G176" s="6" t="s">
        <v>149</v>
      </c>
      <c r="H176" s="6" t="s">
        <v>149</v>
      </c>
      <c r="I176" s="6" t="s">
        <v>149</v>
      </c>
      <c r="J176" s="6" t="s">
        <v>149</v>
      </c>
      <c r="K176" s="6" t="s">
        <v>167</v>
      </c>
      <c r="L176" s="6" t="s">
        <v>152</v>
      </c>
      <c r="M176" s="6" t="s">
        <v>33</v>
      </c>
      <c r="N176" t="s">
        <v>154</v>
      </c>
      <c r="O176">
        <v>2</v>
      </c>
      <c r="P176">
        <v>0</v>
      </c>
      <c r="Q176" t="s">
        <v>154</v>
      </c>
      <c r="R176" s="6" t="s">
        <v>17</v>
      </c>
      <c r="S176" s="7">
        <v>32874</v>
      </c>
      <c r="T176" s="6" t="s">
        <v>497</v>
      </c>
      <c r="U176" s="7"/>
      <c r="V176" s="6"/>
      <c r="W176" s="7"/>
      <c r="X176" s="6"/>
      <c r="AC176" s="7"/>
      <c r="AD176" s="6"/>
      <c r="AE176" s="6"/>
      <c r="AF176" s="6"/>
      <c r="AG176" s="7"/>
      <c r="AI176" s="6"/>
      <c r="AJ176" s="6"/>
      <c r="AK176" s="7">
        <v>32902</v>
      </c>
      <c r="AL176" s="7">
        <v>32942</v>
      </c>
      <c r="AM176">
        <v>6720</v>
      </c>
      <c r="AN176">
        <v>1.2</v>
      </c>
      <c r="AZ176" s="7">
        <v>32902</v>
      </c>
      <c r="BA176" s="7">
        <v>32942</v>
      </c>
      <c r="BB176" s="6" t="s">
        <v>165</v>
      </c>
      <c r="BC176" s="6"/>
      <c r="BD176" s="6"/>
      <c r="BE176" s="7"/>
      <c r="BF176" s="7"/>
      <c r="BG176" s="6"/>
      <c r="BH176" s="6"/>
      <c r="BO176" s="6" t="s">
        <v>190</v>
      </c>
      <c r="BP176" s="6"/>
      <c r="BQ176" s="6"/>
      <c r="BR176" s="6"/>
      <c r="CQ176" s="6"/>
      <c r="CR176" s="6"/>
      <c r="CS176" s="7">
        <v>33917</v>
      </c>
      <c r="CT176" s="6" t="s">
        <v>39</v>
      </c>
      <c r="CU176" s="7">
        <v>33941</v>
      </c>
      <c r="CV176" s="6" t="s">
        <v>36</v>
      </c>
      <c r="CW176" s="6" t="s">
        <v>149</v>
      </c>
      <c r="CX176" s="7">
        <v>33415</v>
      </c>
      <c r="CY176" s="7"/>
      <c r="CZ176" s="6"/>
      <c r="DA176" t="s">
        <v>39</v>
      </c>
      <c r="DB176" t="str">
        <f>_xlfn.XLOOKUP(Append1[[#This Row],[Ground Truth]],Groung_Truth_Mapping[Final Status],Groung_Truth_Mapping[Mapped Ground Truth])</f>
        <v>Remission</v>
      </c>
    </row>
    <row r="177" spans="1:106" hidden="1" x14ac:dyDescent="0.25">
      <c r="A177" s="6" t="s">
        <v>543</v>
      </c>
      <c r="B177">
        <v>1930</v>
      </c>
      <c r="C177" s="6" t="s">
        <v>162</v>
      </c>
      <c r="D177">
        <v>120.7</v>
      </c>
      <c r="E177">
        <v>188</v>
      </c>
      <c r="F177" s="6" t="s">
        <v>148</v>
      </c>
      <c r="G177" s="6" t="s">
        <v>149</v>
      </c>
      <c r="H177" s="6" t="s">
        <v>149</v>
      </c>
      <c r="I177" s="6" t="s">
        <v>149</v>
      </c>
      <c r="J177" s="6" t="s">
        <v>149</v>
      </c>
      <c r="K177" s="6" t="s">
        <v>151</v>
      </c>
      <c r="L177" s="6" t="s">
        <v>149</v>
      </c>
      <c r="M177" s="6" t="s">
        <v>33</v>
      </c>
      <c r="N177">
        <v>2</v>
      </c>
      <c r="O177">
        <v>0</v>
      </c>
      <c r="P177">
        <v>0</v>
      </c>
      <c r="Q177">
        <v>2</v>
      </c>
      <c r="R177" s="6" t="s">
        <v>7</v>
      </c>
      <c r="S177" s="7">
        <v>32370</v>
      </c>
      <c r="T177" s="6" t="s">
        <v>544</v>
      </c>
      <c r="U177" s="7"/>
      <c r="V177" s="6"/>
      <c r="W177" s="7"/>
      <c r="X177" s="6"/>
      <c r="AC177" s="7">
        <v>32397</v>
      </c>
      <c r="AD177" s="6" t="s">
        <v>545</v>
      </c>
      <c r="AE177" s="6" t="s">
        <v>152</v>
      </c>
      <c r="AF177" s="6" t="s">
        <v>152</v>
      </c>
      <c r="AG177" s="7"/>
      <c r="AI177" s="6"/>
      <c r="AJ177" s="6"/>
      <c r="AK177" s="7"/>
      <c r="AL177" s="7"/>
      <c r="AZ177" s="7"/>
      <c r="BA177" s="7"/>
      <c r="BB177" s="6"/>
      <c r="BC177" s="6"/>
      <c r="BD177" s="6"/>
      <c r="BE177" s="7"/>
      <c r="BF177" s="7"/>
      <c r="BG177" s="6"/>
      <c r="BH177" s="6"/>
      <c r="BO177" s="6" t="s">
        <v>158</v>
      </c>
      <c r="BP177" s="6" t="s">
        <v>149</v>
      </c>
      <c r="BQ177" s="6" t="s">
        <v>149</v>
      </c>
      <c r="BR177" s="6" t="s">
        <v>186</v>
      </c>
      <c r="BS177">
        <v>0</v>
      </c>
      <c r="BT177">
        <v>2</v>
      </c>
      <c r="BU177">
        <v>0</v>
      </c>
      <c r="BV177">
        <v>13</v>
      </c>
      <c r="BW177">
        <v>0</v>
      </c>
      <c r="BX177">
        <v>1</v>
      </c>
      <c r="CQ177" s="6"/>
      <c r="CR177" s="6"/>
      <c r="CS177" s="7">
        <v>35653</v>
      </c>
      <c r="CT177" s="6" t="s">
        <v>39</v>
      </c>
      <c r="CU177" s="7"/>
      <c r="CV177" s="6"/>
      <c r="CW177" s="6"/>
      <c r="CX177" s="7"/>
      <c r="CY177" s="7"/>
      <c r="CZ177" s="6"/>
      <c r="DA177" t="s">
        <v>39</v>
      </c>
      <c r="DB177" t="str">
        <f>_xlfn.XLOOKUP(Append1[[#This Row],[Ground Truth]],Groung_Truth_Mapping[Final Status],Groung_Truth_Mapping[Mapped Ground Truth])</f>
        <v>Remission</v>
      </c>
    </row>
    <row r="178" spans="1:106" hidden="1" x14ac:dyDescent="0.25">
      <c r="A178" s="6" t="s">
        <v>546</v>
      </c>
      <c r="B178">
        <v>1969</v>
      </c>
      <c r="C178" s="6" t="s">
        <v>147</v>
      </c>
      <c r="D178">
        <v>53.9</v>
      </c>
      <c r="E178">
        <v>150</v>
      </c>
      <c r="F178" s="6" t="s">
        <v>148</v>
      </c>
      <c r="G178" s="6" t="s">
        <v>149</v>
      </c>
      <c r="H178" s="6" t="s">
        <v>149</v>
      </c>
      <c r="I178" s="6" t="s">
        <v>149</v>
      </c>
      <c r="J178" s="6" t="s">
        <v>149</v>
      </c>
      <c r="K178" s="6" t="s">
        <v>149</v>
      </c>
      <c r="L178" s="6" t="s">
        <v>149</v>
      </c>
      <c r="M178" s="6" t="s">
        <v>149</v>
      </c>
      <c r="N178">
        <v>2</v>
      </c>
      <c r="O178">
        <v>0</v>
      </c>
      <c r="P178">
        <v>0</v>
      </c>
      <c r="Q178">
        <v>2</v>
      </c>
      <c r="R178" s="6" t="s">
        <v>7</v>
      </c>
      <c r="S178" s="7">
        <v>32820</v>
      </c>
      <c r="T178" s="6" t="s">
        <v>544</v>
      </c>
      <c r="U178" s="7"/>
      <c r="V178" s="6"/>
      <c r="W178" s="7"/>
      <c r="X178" s="6"/>
      <c r="AC178" s="7">
        <v>32841</v>
      </c>
      <c r="AD178" s="6" t="s">
        <v>547</v>
      </c>
      <c r="AE178" s="6" t="s">
        <v>152</v>
      </c>
      <c r="AF178" s="6" t="s">
        <v>152</v>
      </c>
      <c r="AG178" s="7"/>
      <c r="AI178" s="6"/>
      <c r="AJ178" s="6"/>
      <c r="AK178" s="7"/>
      <c r="AL178" s="7"/>
      <c r="AZ178" s="7"/>
      <c r="BA178" s="7"/>
      <c r="BB178" s="6"/>
      <c r="BC178" s="6"/>
      <c r="BD178" s="6"/>
      <c r="BE178" s="7"/>
      <c r="BF178" s="7"/>
      <c r="BG178" s="6"/>
      <c r="BH178" s="6"/>
      <c r="BO178" s="6" t="s">
        <v>158</v>
      </c>
      <c r="BP178" s="6" t="s">
        <v>149</v>
      </c>
      <c r="BQ178" s="6" t="s">
        <v>152</v>
      </c>
      <c r="BR178" s="6" t="s">
        <v>186</v>
      </c>
      <c r="BS178">
        <v>0</v>
      </c>
      <c r="BT178">
        <v>5</v>
      </c>
      <c r="BU178">
        <v>0</v>
      </c>
      <c r="BV178">
        <v>19</v>
      </c>
      <c r="BW178">
        <v>0</v>
      </c>
      <c r="BX178">
        <v>5</v>
      </c>
      <c r="CQ178" s="6"/>
      <c r="CR178" s="6"/>
      <c r="CS178" s="7">
        <v>33881</v>
      </c>
      <c r="CT178" s="6" t="s">
        <v>39</v>
      </c>
      <c r="CU178" s="7"/>
      <c r="CV178" s="6"/>
      <c r="CW178" s="6" t="s">
        <v>152</v>
      </c>
      <c r="CX178" s="7"/>
      <c r="CY178" s="7"/>
      <c r="CZ178" s="6"/>
      <c r="DA178" t="s">
        <v>39</v>
      </c>
      <c r="DB178" t="str">
        <f>_xlfn.XLOOKUP(Append1[[#This Row],[Ground Truth]],Groung_Truth_Mapping[Final Status],Groung_Truth_Mapping[Mapped Ground Truth])</f>
        <v>Remission</v>
      </c>
    </row>
    <row r="179" spans="1:106" hidden="1" x14ac:dyDescent="0.25">
      <c r="A179" s="6" t="s">
        <v>548</v>
      </c>
      <c r="B179">
        <v>1926</v>
      </c>
      <c r="C179" s="6" t="s">
        <v>162</v>
      </c>
      <c r="D179">
        <v>119.9</v>
      </c>
      <c r="E179">
        <v>180</v>
      </c>
      <c r="F179" s="6" t="s">
        <v>148</v>
      </c>
      <c r="G179" s="6" t="s">
        <v>149</v>
      </c>
      <c r="H179" s="6" t="s">
        <v>149</v>
      </c>
      <c r="I179" s="6" t="s">
        <v>149</v>
      </c>
      <c r="J179" s="6" t="s">
        <v>149</v>
      </c>
      <c r="K179" s="6" t="s">
        <v>151</v>
      </c>
      <c r="L179" s="6" t="s">
        <v>180</v>
      </c>
      <c r="M179" s="6" t="s">
        <v>33</v>
      </c>
      <c r="N179">
        <v>2</v>
      </c>
      <c r="O179">
        <v>1</v>
      </c>
      <c r="P179">
        <v>0</v>
      </c>
      <c r="Q179">
        <v>2</v>
      </c>
      <c r="R179" s="6" t="s">
        <v>11</v>
      </c>
      <c r="S179" s="7">
        <v>32834</v>
      </c>
      <c r="T179" s="6" t="s">
        <v>549</v>
      </c>
      <c r="U179" s="7"/>
      <c r="V179" s="6"/>
      <c r="W179" s="7"/>
      <c r="X179" s="6"/>
      <c r="AC179" s="7">
        <v>32894</v>
      </c>
      <c r="AD179" s="6" t="s">
        <v>550</v>
      </c>
      <c r="AE179" s="6" t="s">
        <v>152</v>
      </c>
      <c r="AF179" s="6" t="s">
        <v>152</v>
      </c>
      <c r="AG179" s="7"/>
      <c r="AI179" s="6"/>
      <c r="AJ179" s="6"/>
      <c r="AK179" s="7">
        <v>32952</v>
      </c>
      <c r="AL179" s="7">
        <v>33000</v>
      </c>
      <c r="AM179">
        <v>66</v>
      </c>
      <c r="AN179">
        <v>2</v>
      </c>
      <c r="AZ179" s="7"/>
      <c r="BA179" s="7"/>
      <c r="BB179" s="6"/>
      <c r="BC179" s="6"/>
      <c r="BD179" s="6"/>
      <c r="BE179" s="7"/>
      <c r="BF179" s="7"/>
      <c r="BG179" s="6"/>
      <c r="BH179" s="6"/>
      <c r="BO179" s="6" t="s">
        <v>158</v>
      </c>
      <c r="BP179" s="6" t="s">
        <v>149</v>
      </c>
      <c r="BQ179" s="6" t="s">
        <v>149</v>
      </c>
      <c r="BR179" s="6" t="s">
        <v>170</v>
      </c>
      <c r="BS179">
        <v>0</v>
      </c>
      <c r="BT179">
        <v>3</v>
      </c>
      <c r="BU179">
        <v>0</v>
      </c>
      <c r="BV179">
        <v>3</v>
      </c>
      <c r="BW179">
        <v>0</v>
      </c>
      <c r="BX179">
        <v>2</v>
      </c>
      <c r="CQ179" s="6"/>
      <c r="CR179" s="6"/>
      <c r="CS179" s="7">
        <v>33929</v>
      </c>
      <c r="CT179" s="6" t="s">
        <v>39</v>
      </c>
      <c r="CU179" s="7"/>
      <c r="CV179" s="6"/>
      <c r="CW179" s="6"/>
      <c r="CX179" s="7"/>
      <c r="CY179" s="7"/>
      <c r="CZ179" s="6"/>
      <c r="DA179" t="s">
        <v>39</v>
      </c>
      <c r="DB179" t="str">
        <f>_xlfn.XLOOKUP(Append1[[#This Row],[Ground Truth]],Groung_Truth_Mapping[Final Status],Groung_Truth_Mapping[Mapped Ground Truth])</f>
        <v>Remission</v>
      </c>
    </row>
    <row r="180" spans="1:106" hidden="1" x14ac:dyDescent="0.25">
      <c r="A180" s="6" t="s">
        <v>551</v>
      </c>
      <c r="B180">
        <v>1936</v>
      </c>
      <c r="C180" s="6" t="s">
        <v>162</v>
      </c>
      <c r="D180">
        <v>89.9</v>
      </c>
      <c r="E180">
        <v>183</v>
      </c>
      <c r="F180" s="6" t="s">
        <v>148</v>
      </c>
      <c r="G180" s="6" t="s">
        <v>149</v>
      </c>
      <c r="H180" s="6" t="s">
        <v>149</v>
      </c>
      <c r="I180" s="6" t="s">
        <v>149</v>
      </c>
      <c r="J180" s="6" t="s">
        <v>150</v>
      </c>
      <c r="K180" s="6" t="s">
        <v>149</v>
      </c>
      <c r="L180" s="6" t="s">
        <v>180</v>
      </c>
      <c r="M180" s="6" t="s">
        <v>33</v>
      </c>
      <c r="N180" t="s">
        <v>154</v>
      </c>
      <c r="O180">
        <v>0</v>
      </c>
      <c r="P180">
        <v>0</v>
      </c>
      <c r="Q180">
        <v>4</v>
      </c>
      <c r="R180" s="6" t="s">
        <v>13</v>
      </c>
      <c r="S180" s="7">
        <v>32936</v>
      </c>
      <c r="T180" s="6" t="s">
        <v>552</v>
      </c>
      <c r="U180" s="7">
        <v>32999</v>
      </c>
      <c r="V180" s="6" t="s">
        <v>553</v>
      </c>
      <c r="W180" s="7"/>
      <c r="X180" s="6"/>
      <c r="AC180" s="7">
        <v>33000</v>
      </c>
      <c r="AD180" s="6" t="s">
        <v>554</v>
      </c>
      <c r="AE180" s="6" t="s">
        <v>152</v>
      </c>
      <c r="AF180" s="6" t="s">
        <v>152</v>
      </c>
      <c r="AG180" s="7"/>
      <c r="AI180" s="6"/>
      <c r="AJ180" s="6"/>
      <c r="AK180" s="7">
        <v>33036</v>
      </c>
      <c r="AL180" s="7">
        <v>33079</v>
      </c>
      <c r="AM180">
        <v>66</v>
      </c>
      <c r="AN180">
        <v>2.2000000000000002</v>
      </c>
      <c r="AZ180" s="7"/>
      <c r="BA180" s="7"/>
      <c r="BB180" s="6"/>
      <c r="BC180" s="6"/>
      <c r="BD180" s="6"/>
      <c r="BE180" s="7"/>
      <c r="BF180" s="7"/>
      <c r="BG180" s="6"/>
      <c r="BH180" s="6"/>
      <c r="BO180" s="6" t="s">
        <v>158</v>
      </c>
      <c r="BP180" s="6"/>
      <c r="BQ180" s="6" t="s">
        <v>152</v>
      </c>
      <c r="BR180" s="6" t="s">
        <v>170</v>
      </c>
      <c r="BS180">
        <v>0</v>
      </c>
      <c r="BT180">
        <v>3</v>
      </c>
      <c r="CC180">
        <v>0</v>
      </c>
      <c r="CD180">
        <v>20</v>
      </c>
      <c r="CQ180" s="6" t="s">
        <v>555</v>
      </c>
      <c r="CR180" s="6"/>
      <c r="CS180" s="7">
        <v>33867</v>
      </c>
      <c r="CT180" s="6" t="s">
        <v>39</v>
      </c>
      <c r="CU180" s="7"/>
      <c r="CV180" s="6"/>
      <c r="CW180" s="6"/>
      <c r="CX180" s="7"/>
      <c r="CY180" s="7"/>
      <c r="CZ180" s="6"/>
      <c r="DA180" t="s">
        <v>39</v>
      </c>
      <c r="DB180" t="str">
        <f>_xlfn.XLOOKUP(Append1[[#This Row],[Ground Truth]],Groung_Truth_Mapping[Final Status],Groung_Truth_Mapping[Mapped Ground Truth])</f>
        <v>Remission</v>
      </c>
    </row>
    <row r="181" spans="1:106" hidden="1" x14ac:dyDescent="0.25">
      <c r="A181" s="6" t="s">
        <v>556</v>
      </c>
      <c r="B181">
        <v>1920</v>
      </c>
      <c r="C181" s="6" t="s">
        <v>162</v>
      </c>
      <c r="D181">
        <v>62.6</v>
      </c>
      <c r="E181">
        <v>180</v>
      </c>
      <c r="F181" s="6" t="s">
        <v>148</v>
      </c>
      <c r="G181" s="6" t="s">
        <v>33</v>
      </c>
      <c r="H181" s="6" t="s">
        <v>149</v>
      </c>
      <c r="I181" s="6" t="s">
        <v>149</v>
      </c>
      <c r="J181" s="6" t="s">
        <v>149</v>
      </c>
      <c r="K181" s="6" t="s">
        <v>167</v>
      </c>
      <c r="L181" s="6" t="s">
        <v>152</v>
      </c>
      <c r="M181" s="6" t="s">
        <v>33</v>
      </c>
      <c r="N181">
        <v>1</v>
      </c>
      <c r="O181" t="s">
        <v>153</v>
      </c>
      <c r="P181">
        <v>0</v>
      </c>
      <c r="Q181" t="s">
        <v>154</v>
      </c>
      <c r="R181" s="6" t="s">
        <v>7</v>
      </c>
      <c r="S181" s="7">
        <v>33033</v>
      </c>
      <c r="T181" s="6" t="s">
        <v>557</v>
      </c>
      <c r="U181" s="7"/>
      <c r="V181" s="6"/>
      <c r="W181" s="7"/>
      <c r="X181" s="6"/>
      <c r="AC181" s="7"/>
      <c r="AD181" s="6"/>
      <c r="AE181" s="6"/>
      <c r="AF181" s="6"/>
      <c r="AG181" s="7"/>
      <c r="AI181" s="6"/>
      <c r="AJ181" s="6"/>
      <c r="AK181" s="7">
        <v>33075</v>
      </c>
      <c r="AL181" s="7">
        <v>33124</v>
      </c>
      <c r="AM181">
        <v>70</v>
      </c>
      <c r="AN181">
        <v>2</v>
      </c>
      <c r="AZ181" s="7">
        <v>33075</v>
      </c>
      <c r="BA181" s="7">
        <v>33124</v>
      </c>
      <c r="BB181" s="6" t="s">
        <v>165</v>
      </c>
      <c r="BC181" s="6" t="s">
        <v>177</v>
      </c>
      <c r="BD181" s="6"/>
      <c r="BE181" s="7"/>
      <c r="BF181" s="7"/>
      <c r="BG181" s="6"/>
      <c r="BH181" s="6"/>
      <c r="BO181" s="6" t="s">
        <v>158</v>
      </c>
      <c r="BP181" s="6" t="s">
        <v>149</v>
      </c>
      <c r="BQ181" s="6" t="s">
        <v>152</v>
      </c>
      <c r="BR181" s="6"/>
      <c r="CQ181" s="6"/>
      <c r="CR181" s="6"/>
      <c r="CS181" s="7">
        <v>33280</v>
      </c>
      <c r="CT181" s="6" t="s">
        <v>33</v>
      </c>
      <c r="CU181" s="7">
        <v>33569</v>
      </c>
      <c r="CV181" s="6" t="s">
        <v>33</v>
      </c>
      <c r="CW181" s="6" t="s">
        <v>152</v>
      </c>
      <c r="CX181" s="7"/>
      <c r="CY181" s="7"/>
      <c r="CZ181" s="6"/>
      <c r="DA181" t="s">
        <v>33</v>
      </c>
      <c r="DB181" t="str">
        <f>_xlfn.XLOOKUP(Append1[[#This Row],[Ground Truth]],Groung_Truth_Mapping[Final Status],Groung_Truth_Mapping[Mapped Ground Truth])</f>
        <v>Unknown</v>
      </c>
    </row>
    <row r="182" spans="1:106" hidden="1" x14ac:dyDescent="0.25">
      <c r="A182" s="6" t="s">
        <v>558</v>
      </c>
      <c r="B182">
        <v>1926</v>
      </c>
      <c r="C182" s="6" t="s">
        <v>162</v>
      </c>
      <c r="D182">
        <v>54.1</v>
      </c>
      <c r="E182">
        <v>178</v>
      </c>
      <c r="F182" s="6" t="s">
        <v>148</v>
      </c>
      <c r="G182" s="6" t="s">
        <v>33</v>
      </c>
      <c r="H182" s="6" t="s">
        <v>149</v>
      </c>
      <c r="I182" s="6" t="s">
        <v>149</v>
      </c>
      <c r="J182" s="6" t="s">
        <v>149</v>
      </c>
      <c r="K182" s="6" t="s">
        <v>167</v>
      </c>
      <c r="L182" s="6" t="s">
        <v>152</v>
      </c>
      <c r="M182" s="6" t="s">
        <v>33</v>
      </c>
      <c r="N182" t="s">
        <v>235</v>
      </c>
      <c r="O182">
        <v>3</v>
      </c>
      <c r="P182">
        <v>0</v>
      </c>
      <c r="Q182" t="s">
        <v>235</v>
      </c>
      <c r="R182" s="6" t="s">
        <v>15</v>
      </c>
      <c r="S182" s="7">
        <v>33049</v>
      </c>
      <c r="T182" s="6" t="s">
        <v>559</v>
      </c>
      <c r="U182" s="7"/>
      <c r="V182" s="6"/>
      <c r="W182" s="7"/>
      <c r="X182" s="6"/>
      <c r="AC182" s="7"/>
      <c r="AD182" s="6"/>
      <c r="AE182" s="6"/>
      <c r="AF182" s="6"/>
      <c r="AG182" s="7"/>
      <c r="AI182" s="6"/>
      <c r="AJ182" s="6"/>
      <c r="AK182" s="7">
        <v>33111</v>
      </c>
      <c r="AL182" s="7">
        <v>33124</v>
      </c>
      <c r="AM182">
        <v>30</v>
      </c>
      <c r="AN182">
        <v>10</v>
      </c>
      <c r="AZ182" s="7">
        <v>33089</v>
      </c>
      <c r="BA182" s="7">
        <v>33093</v>
      </c>
      <c r="BB182" s="6" t="s">
        <v>165</v>
      </c>
      <c r="BC182" s="6" t="s">
        <v>243</v>
      </c>
      <c r="BD182" s="6" t="s">
        <v>177</v>
      </c>
      <c r="BE182" s="7"/>
      <c r="BF182" s="7"/>
      <c r="BG182" s="6"/>
      <c r="BH182" s="6"/>
      <c r="BO182" s="6" t="s">
        <v>158</v>
      </c>
      <c r="BP182" s="6"/>
      <c r="BQ182" s="6"/>
      <c r="BR182" s="6"/>
      <c r="CQ182" s="6"/>
      <c r="CR182" s="6"/>
      <c r="CS182" s="7">
        <v>33191</v>
      </c>
      <c r="CT182" s="6" t="s">
        <v>37</v>
      </c>
      <c r="CU182" s="7">
        <v>33210</v>
      </c>
      <c r="CV182" s="6" t="s">
        <v>37</v>
      </c>
      <c r="CW182" s="6"/>
      <c r="CX182" s="7"/>
      <c r="CY182" s="7"/>
      <c r="CZ182" s="6"/>
      <c r="DA182" t="s">
        <v>37</v>
      </c>
      <c r="DB182" t="str">
        <f>_xlfn.XLOOKUP(Append1[[#This Row],[Ground Truth]],Groung_Truth_Mapping[Final Status],Groung_Truth_Mapping[Mapped Ground Truth])</f>
        <v>Progression</v>
      </c>
    </row>
    <row r="183" spans="1:106" hidden="1" x14ac:dyDescent="0.25">
      <c r="A183" s="6" t="s">
        <v>560</v>
      </c>
      <c r="B183">
        <v>1933</v>
      </c>
      <c r="C183" s="6" t="s">
        <v>147</v>
      </c>
      <c r="D183">
        <v>84.9</v>
      </c>
      <c r="E183">
        <v>170</v>
      </c>
      <c r="F183" s="6" t="s">
        <v>148</v>
      </c>
      <c r="G183" s="6" t="s">
        <v>149</v>
      </c>
      <c r="H183" s="6" t="s">
        <v>149</v>
      </c>
      <c r="I183" s="6" t="s">
        <v>149</v>
      </c>
      <c r="J183" s="6" t="s">
        <v>149</v>
      </c>
      <c r="K183" s="6" t="s">
        <v>149</v>
      </c>
      <c r="L183" s="6" t="s">
        <v>180</v>
      </c>
      <c r="M183" s="6" t="s">
        <v>33</v>
      </c>
      <c r="N183">
        <v>2</v>
      </c>
      <c r="O183">
        <v>1</v>
      </c>
      <c r="P183">
        <v>0</v>
      </c>
      <c r="Q183">
        <v>3</v>
      </c>
      <c r="R183" s="6" t="s">
        <v>7</v>
      </c>
      <c r="S183" s="7">
        <v>33156</v>
      </c>
      <c r="T183" s="6" t="s">
        <v>561</v>
      </c>
      <c r="U183" s="7"/>
      <c r="V183" s="6"/>
      <c r="W183" s="7"/>
      <c r="X183" s="6"/>
      <c r="AC183" s="7">
        <v>33211</v>
      </c>
      <c r="AD183" s="6" t="s">
        <v>562</v>
      </c>
      <c r="AE183" s="6" t="s">
        <v>152</v>
      </c>
      <c r="AF183" s="6" t="s">
        <v>152</v>
      </c>
      <c r="AG183" s="7"/>
      <c r="AI183" s="6"/>
      <c r="AJ183" s="6"/>
      <c r="AK183" s="7">
        <v>33251</v>
      </c>
      <c r="AL183" s="7">
        <v>33295</v>
      </c>
      <c r="AM183">
        <v>66</v>
      </c>
      <c r="AN183">
        <v>2</v>
      </c>
      <c r="AZ183" s="7"/>
      <c r="BA183" s="7"/>
      <c r="BB183" s="6"/>
      <c r="BC183" s="6"/>
      <c r="BD183" s="6"/>
      <c r="BE183" s="7"/>
      <c r="BF183" s="7"/>
      <c r="BG183" s="6"/>
      <c r="BH183" s="6"/>
      <c r="BO183" s="6" t="s">
        <v>158</v>
      </c>
      <c r="BP183" s="6" t="s">
        <v>152</v>
      </c>
      <c r="BQ183" s="6" t="s">
        <v>152</v>
      </c>
      <c r="BR183" s="6" t="s">
        <v>186</v>
      </c>
      <c r="BS183">
        <v>1</v>
      </c>
      <c r="BT183">
        <v>5</v>
      </c>
      <c r="BU183">
        <v>1</v>
      </c>
      <c r="BV183">
        <v>22</v>
      </c>
      <c r="BW183">
        <v>0</v>
      </c>
      <c r="BX183">
        <v>4</v>
      </c>
      <c r="CC183">
        <v>0</v>
      </c>
      <c r="CD183">
        <v>11</v>
      </c>
      <c r="CQ183" s="6" t="s">
        <v>563</v>
      </c>
      <c r="CR183" s="6" t="s">
        <v>149</v>
      </c>
      <c r="CS183" s="7">
        <v>33881</v>
      </c>
      <c r="CT183" s="6" t="s">
        <v>39</v>
      </c>
      <c r="CU183" s="7"/>
      <c r="CV183" s="6"/>
      <c r="CW183" s="6" t="s">
        <v>152</v>
      </c>
      <c r="CX183" s="7"/>
      <c r="CY183" s="7"/>
      <c r="CZ183" s="6"/>
      <c r="DA183" t="s">
        <v>39</v>
      </c>
      <c r="DB183" t="str">
        <f>_xlfn.XLOOKUP(Append1[[#This Row],[Ground Truth]],Groung_Truth_Mapping[Final Status],Groung_Truth_Mapping[Mapped Ground Truth])</f>
        <v>Remission</v>
      </c>
    </row>
    <row r="184" spans="1:106" hidden="1" x14ac:dyDescent="0.25">
      <c r="A184" s="6" t="s">
        <v>564</v>
      </c>
      <c r="B184">
        <v>1937</v>
      </c>
      <c r="C184" s="6" t="s">
        <v>162</v>
      </c>
      <c r="D184">
        <v>67.3</v>
      </c>
      <c r="E184">
        <v>168</v>
      </c>
      <c r="F184" s="6" t="s">
        <v>148</v>
      </c>
      <c r="G184" s="6" t="s">
        <v>149</v>
      </c>
      <c r="H184" s="6" t="s">
        <v>149</v>
      </c>
      <c r="I184" s="6" t="s">
        <v>149</v>
      </c>
      <c r="J184" s="6" t="s">
        <v>149</v>
      </c>
      <c r="K184" s="6" t="s">
        <v>151</v>
      </c>
      <c r="L184" s="6" t="s">
        <v>149</v>
      </c>
      <c r="M184" s="6" t="s">
        <v>149</v>
      </c>
      <c r="N184">
        <v>2</v>
      </c>
      <c r="O184">
        <v>1</v>
      </c>
      <c r="P184">
        <v>0</v>
      </c>
      <c r="Q184">
        <v>2</v>
      </c>
      <c r="R184" s="6" t="s">
        <v>7</v>
      </c>
      <c r="S184" s="7">
        <v>32148</v>
      </c>
      <c r="T184" s="6" t="s">
        <v>565</v>
      </c>
      <c r="U184" s="7"/>
      <c r="V184" s="6"/>
      <c r="W184" s="7"/>
      <c r="X184" s="6"/>
      <c r="AC184" s="7">
        <v>32165</v>
      </c>
      <c r="AD184" s="6" t="s">
        <v>566</v>
      </c>
      <c r="AE184" s="6" t="s">
        <v>152</v>
      </c>
      <c r="AF184" s="6" t="s">
        <v>152</v>
      </c>
      <c r="AG184" s="7"/>
      <c r="AI184" s="6"/>
      <c r="AJ184" s="6"/>
      <c r="AK184" s="7"/>
      <c r="AL184" s="7"/>
      <c r="AZ184" s="7"/>
      <c r="BA184" s="7"/>
      <c r="BB184" s="6"/>
      <c r="BC184" s="6"/>
      <c r="BD184" s="6"/>
      <c r="BE184" s="7"/>
      <c r="BF184" s="7"/>
      <c r="BG184" s="6"/>
      <c r="BH184" s="6"/>
      <c r="BO184" s="6" t="s">
        <v>158</v>
      </c>
      <c r="BP184" s="6" t="s">
        <v>149</v>
      </c>
      <c r="BQ184" s="6" t="s">
        <v>149</v>
      </c>
      <c r="BR184" s="6" t="s">
        <v>186</v>
      </c>
      <c r="BS184">
        <v>0</v>
      </c>
      <c r="BT184">
        <v>3</v>
      </c>
      <c r="BU184">
        <v>0</v>
      </c>
      <c r="BV184">
        <v>9</v>
      </c>
      <c r="BW184">
        <v>0</v>
      </c>
      <c r="BX184">
        <v>6</v>
      </c>
      <c r="CQ184" s="6"/>
      <c r="CR184" s="6"/>
      <c r="CS184" s="7">
        <v>36036</v>
      </c>
      <c r="CT184" s="6" t="s">
        <v>39</v>
      </c>
      <c r="CU184" s="7"/>
      <c r="CV184" s="6"/>
      <c r="CW184" s="6"/>
      <c r="CX184" s="7"/>
      <c r="CY184" s="7"/>
      <c r="CZ184" s="6"/>
      <c r="DA184" t="s">
        <v>39</v>
      </c>
      <c r="DB184" t="str">
        <f>_xlfn.XLOOKUP(Append1[[#This Row],[Ground Truth]],Groung_Truth_Mapping[Final Status],Groung_Truth_Mapping[Mapped Ground Truth])</f>
        <v>Remission</v>
      </c>
    </row>
    <row r="185" spans="1:106" hidden="1" x14ac:dyDescent="0.25">
      <c r="A185" s="6" t="s">
        <v>567</v>
      </c>
      <c r="B185">
        <v>1918</v>
      </c>
      <c r="C185" s="6" t="s">
        <v>147</v>
      </c>
      <c r="D185">
        <v>38.1</v>
      </c>
      <c r="E185">
        <v>157</v>
      </c>
      <c r="F185" s="6" t="s">
        <v>148</v>
      </c>
      <c r="G185" s="6" t="s">
        <v>149</v>
      </c>
      <c r="H185" s="6" t="s">
        <v>149</v>
      </c>
      <c r="I185" s="6" t="s">
        <v>149</v>
      </c>
      <c r="J185" s="6" t="s">
        <v>149</v>
      </c>
      <c r="K185" s="6" t="s">
        <v>167</v>
      </c>
      <c r="L185" s="6" t="s">
        <v>152</v>
      </c>
      <c r="M185" s="6" t="s">
        <v>33</v>
      </c>
      <c r="N185" t="s">
        <v>154</v>
      </c>
      <c r="O185" t="s">
        <v>153</v>
      </c>
      <c r="P185">
        <v>0</v>
      </c>
      <c r="Q185">
        <v>3</v>
      </c>
      <c r="R185" s="6" t="s">
        <v>15</v>
      </c>
      <c r="S185" s="7">
        <v>32076</v>
      </c>
      <c r="T185" s="6" t="s">
        <v>568</v>
      </c>
      <c r="U185" s="7"/>
      <c r="V185" s="6"/>
      <c r="W185" s="7"/>
      <c r="X185" s="6"/>
      <c r="AC185" s="7">
        <v>32112</v>
      </c>
      <c r="AD185" s="6" t="s">
        <v>569</v>
      </c>
      <c r="AE185" s="6" t="s">
        <v>152</v>
      </c>
      <c r="AF185" s="6" t="s">
        <v>152</v>
      </c>
      <c r="AG185" s="7"/>
      <c r="AI185" s="6"/>
      <c r="AJ185" s="6"/>
      <c r="AK185" s="7"/>
      <c r="AL185" s="7"/>
      <c r="AZ185" s="7"/>
      <c r="BA185" s="7"/>
      <c r="BB185" s="6"/>
      <c r="BC185" s="6"/>
      <c r="BD185" s="6"/>
      <c r="BE185" s="7"/>
      <c r="BF185" s="7"/>
      <c r="BG185" s="6"/>
      <c r="BH185" s="6"/>
      <c r="BO185" s="6" t="s">
        <v>158</v>
      </c>
      <c r="BP185" s="6" t="s">
        <v>152</v>
      </c>
      <c r="BQ185" s="6" t="s">
        <v>152</v>
      </c>
      <c r="BR185" s="6" t="s">
        <v>186</v>
      </c>
      <c r="BS185">
        <v>0</v>
      </c>
      <c r="BT185">
        <v>4</v>
      </c>
      <c r="BU185">
        <v>0</v>
      </c>
      <c r="BV185">
        <v>4</v>
      </c>
      <c r="BW185">
        <v>0</v>
      </c>
      <c r="BX185">
        <v>13</v>
      </c>
      <c r="BY185">
        <v>0</v>
      </c>
      <c r="BZ185">
        <v>8</v>
      </c>
      <c r="CQ185" s="6"/>
      <c r="CR185" s="6"/>
      <c r="CS185" s="7">
        <v>33924</v>
      </c>
      <c r="CT185" s="6" t="s">
        <v>39</v>
      </c>
      <c r="CU185" s="7"/>
      <c r="CV185" s="6"/>
      <c r="CW185" s="6"/>
      <c r="CX185" s="7"/>
      <c r="CY185" s="7"/>
      <c r="CZ185" s="6"/>
      <c r="DA185" t="s">
        <v>39</v>
      </c>
      <c r="DB185" t="str">
        <f>_xlfn.XLOOKUP(Append1[[#This Row],[Ground Truth]],Groung_Truth_Mapping[Final Status],Groung_Truth_Mapping[Mapped Ground Truth])</f>
        <v>Remission</v>
      </c>
    </row>
    <row r="186" spans="1:106" hidden="1" x14ac:dyDescent="0.25">
      <c r="A186" s="6" t="s">
        <v>570</v>
      </c>
      <c r="B186">
        <v>1930</v>
      </c>
      <c r="C186" s="6" t="s">
        <v>147</v>
      </c>
      <c r="D186">
        <v>106.2</v>
      </c>
      <c r="E186">
        <v>170</v>
      </c>
      <c r="F186" s="6" t="s">
        <v>148</v>
      </c>
      <c r="G186" s="6" t="s">
        <v>149</v>
      </c>
      <c r="H186" s="6" t="s">
        <v>149</v>
      </c>
      <c r="I186" s="6" t="s">
        <v>149</v>
      </c>
      <c r="J186" s="6" t="s">
        <v>149</v>
      </c>
      <c r="K186" s="6" t="s">
        <v>149</v>
      </c>
      <c r="L186" s="6" t="s">
        <v>149</v>
      </c>
      <c r="M186" s="6" t="s">
        <v>33</v>
      </c>
      <c r="N186">
        <v>2</v>
      </c>
      <c r="O186">
        <v>1</v>
      </c>
      <c r="P186">
        <v>0</v>
      </c>
      <c r="Q186">
        <v>2</v>
      </c>
      <c r="R186" s="6" t="s">
        <v>7</v>
      </c>
      <c r="S186" s="7">
        <v>31749</v>
      </c>
      <c r="T186" s="6" t="s">
        <v>571</v>
      </c>
      <c r="U186" s="7">
        <v>31931</v>
      </c>
      <c r="V186" s="6" t="s">
        <v>544</v>
      </c>
      <c r="W186" s="7">
        <v>32204</v>
      </c>
      <c r="X186" s="6" t="s">
        <v>572</v>
      </c>
      <c r="Y186">
        <v>32357</v>
      </c>
      <c r="Z186" t="s">
        <v>573</v>
      </c>
      <c r="AC186" s="7">
        <v>31775</v>
      </c>
      <c r="AD186" s="6" t="s">
        <v>574</v>
      </c>
      <c r="AE186" s="6" t="s">
        <v>152</v>
      </c>
      <c r="AF186" s="6" t="s">
        <v>152</v>
      </c>
      <c r="AG186" s="7">
        <v>31861</v>
      </c>
      <c r="AH186" t="s">
        <v>575</v>
      </c>
      <c r="AI186" s="6" t="s">
        <v>149</v>
      </c>
      <c r="AJ186" s="6" t="s">
        <v>149</v>
      </c>
      <c r="AK186" s="7"/>
      <c r="AL186" s="7"/>
      <c r="AZ186" s="7"/>
      <c r="BA186" s="7"/>
      <c r="BB186" s="6"/>
      <c r="BC186" s="6"/>
      <c r="BD186" s="6"/>
      <c r="BE186" s="7"/>
      <c r="BF186" s="7"/>
      <c r="BG186" s="6"/>
      <c r="BH186" s="6"/>
      <c r="BO186" s="6" t="s">
        <v>158</v>
      </c>
      <c r="BP186" s="6" t="s">
        <v>149</v>
      </c>
      <c r="BQ186" s="6" t="s">
        <v>152</v>
      </c>
      <c r="BR186" s="6" t="s">
        <v>186</v>
      </c>
      <c r="BS186">
        <v>0</v>
      </c>
      <c r="BT186">
        <v>6</v>
      </c>
      <c r="BU186">
        <v>0</v>
      </c>
      <c r="BV186">
        <v>15</v>
      </c>
      <c r="BW186">
        <v>0</v>
      </c>
      <c r="BX186">
        <v>10</v>
      </c>
      <c r="CQ186" s="6"/>
      <c r="CR186" s="6"/>
      <c r="CS186" s="7">
        <v>33680</v>
      </c>
      <c r="CT186" s="6" t="s">
        <v>39</v>
      </c>
      <c r="CU186" s="7"/>
      <c r="CV186" s="6"/>
      <c r="CW186" s="6"/>
      <c r="CX186" s="7">
        <v>31861</v>
      </c>
      <c r="CY186" s="7"/>
      <c r="CZ186" s="6"/>
      <c r="DA186" t="s">
        <v>39</v>
      </c>
      <c r="DB186" t="str">
        <f>_xlfn.XLOOKUP(Append1[[#This Row],[Ground Truth]],Groung_Truth_Mapping[Final Status],Groung_Truth_Mapping[Mapped Ground Truth])</f>
        <v>Remission</v>
      </c>
    </row>
    <row r="187" spans="1:106" hidden="1" x14ac:dyDescent="0.25">
      <c r="A187" s="6" t="s">
        <v>576</v>
      </c>
      <c r="B187">
        <v>1948</v>
      </c>
      <c r="C187" s="6" t="s">
        <v>147</v>
      </c>
      <c r="D187">
        <v>76.900000000000006</v>
      </c>
      <c r="E187">
        <v>172</v>
      </c>
      <c r="F187" s="6" t="s">
        <v>148</v>
      </c>
      <c r="G187" s="6" t="s">
        <v>149</v>
      </c>
      <c r="H187" s="6" t="s">
        <v>149</v>
      </c>
      <c r="I187" s="6" t="s">
        <v>149</v>
      </c>
      <c r="J187" s="6" t="s">
        <v>149</v>
      </c>
      <c r="K187" s="6" t="s">
        <v>151</v>
      </c>
      <c r="L187" s="6" t="s">
        <v>149</v>
      </c>
      <c r="M187" s="6" t="s">
        <v>33</v>
      </c>
      <c r="N187">
        <v>1</v>
      </c>
      <c r="O187">
        <v>0</v>
      </c>
      <c r="P187">
        <v>0</v>
      </c>
      <c r="Q187">
        <v>1</v>
      </c>
      <c r="R187" s="6" t="s">
        <v>7</v>
      </c>
      <c r="S187" s="7">
        <v>31944</v>
      </c>
      <c r="T187" s="6" t="s">
        <v>577</v>
      </c>
      <c r="U187" s="7"/>
      <c r="V187" s="6"/>
      <c r="W187" s="7"/>
      <c r="X187" s="6"/>
      <c r="AC187" s="7">
        <v>31957</v>
      </c>
      <c r="AD187" s="6" t="s">
        <v>578</v>
      </c>
      <c r="AE187" s="6" t="s">
        <v>152</v>
      </c>
      <c r="AF187" s="6" t="s">
        <v>152</v>
      </c>
      <c r="AG187" s="7"/>
      <c r="AI187" s="6"/>
      <c r="AJ187" s="6"/>
      <c r="AK187" s="7"/>
      <c r="AL187" s="7"/>
      <c r="AZ187" s="7"/>
      <c r="BA187" s="7"/>
      <c r="BB187" s="6"/>
      <c r="BC187" s="6"/>
      <c r="BD187" s="6"/>
      <c r="BE187" s="7"/>
      <c r="BF187" s="7"/>
      <c r="BG187" s="6"/>
      <c r="BH187" s="6"/>
      <c r="BO187" s="6" t="s">
        <v>158</v>
      </c>
      <c r="BP187" s="6" t="s">
        <v>149</v>
      </c>
      <c r="BQ187" s="6" t="s">
        <v>152</v>
      </c>
      <c r="BR187" s="6" t="s">
        <v>186</v>
      </c>
      <c r="BS187">
        <v>0</v>
      </c>
      <c r="BT187">
        <v>4</v>
      </c>
      <c r="BU187">
        <v>0</v>
      </c>
      <c r="BV187">
        <v>35</v>
      </c>
      <c r="BW187">
        <v>0</v>
      </c>
      <c r="BX187">
        <v>11</v>
      </c>
      <c r="CQ187" s="6"/>
      <c r="CR187" s="6"/>
      <c r="CS187" s="7">
        <v>33891</v>
      </c>
      <c r="CT187" s="6" t="s">
        <v>39</v>
      </c>
      <c r="CU187" s="7"/>
      <c r="CV187" s="6"/>
      <c r="CW187" s="6"/>
      <c r="CX187" s="7"/>
      <c r="CY187" s="7"/>
      <c r="CZ187" s="6"/>
      <c r="DA187" t="s">
        <v>39</v>
      </c>
      <c r="DB187" t="str">
        <f>_xlfn.XLOOKUP(Append1[[#This Row],[Ground Truth]],Groung_Truth_Mapping[Final Status],Groung_Truth_Mapping[Mapped Ground Truth])</f>
        <v>Remission</v>
      </c>
    </row>
    <row r="188" spans="1:106" x14ac:dyDescent="0.25">
      <c r="A188" s="8" t="s">
        <v>579</v>
      </c>
      <c r="B188">
        <v>1933</v>
      </c>
      <c r="C188" s="6" t="s">
        <v>162</v>
      </c>
      <c r="D188">
        <v>103.4</v>
      </c>
      <c r="E188">
        <v>188</v>
      </c>
      <c r="F188" s="6" t="s">
        <v>33</v>
      </c>
      <c r="G188" s="6" t="s">
        <v>152</v>
      </c>
      <c r="H188" s="6" t="s">
        <v>149</v>
      </c>
      <c r="I188" s="6" t="s">
        <v>149</v>
      </c>
      <c r="J188" s="6" t="s">
        <v>149</v>
      </c>
      <c r="K188" s="6" t="s">
        <v>167</v>
      </c>
      <c r="L188" s="6" t="s">
        <v>180</v>
      </c>
      <c r="M188" s="6" t="s">
        <v>33</v>
      </c>
      <c r="N188">
        <v>1</v>
      </c>
      <c r="O188" t="s">
        <v>205</v>
      </c>
      <c r="P188">
        <v>0</v>
      </c>
      <c r="Q188" t="s">
        <v>154</v>
      </c>
      <c r="R188" s="6" t="s">
        <v>4</v>
      </c>
      <c r="S188" s="7">
        <v>33120</v>
      </c>
      <c r="T188" s="6" t="s">
        <v>580</v>
      </c>
      <c r="U188" s="7">
        <v>33145</v>
      </c>
      <c r="V188" s="6" t="s">
        <v>480</v>
      </c>
      <c r="W188" s="7"/>
      <c r="X188" s="6"/>
      <c r="AC188" s="7">
        <v>33145</v>
      </c>
      <c r="AD188" s="6" t="s">
        <v>581</v>
      </c>
      <c r="AE188" s="6" t="s">
        <v>152</v>
      </c>
      <c r="AF188" s="6" t="s">
        <v>149</v>
      </c>
      <c r="AG188" s="7"/>
      <c r="AI188" s="6"/>
      <c r="AJ188" s="6"/>
      <c r="AK188" s="7">
        <v>33173</v>
      </c>
      <c r="AL188" s="7">
        <v>33226</v>
      </c>
      <c r="AM188">
        <v>70</v>
      </c>
      <c r="AN188">
        <v>2</v>
      </c>
      <c r="AZ188" s="7">
        <v>33173</v>
      </c>
      <c r="BA188" s="7">
        <v>33226</v>
      </c>
      <c r="BB188" s="6" t="s">
        <v>165</v>
      </c>
      <c r="BC188" s="6" t="s">
        <v>177</v>
      </c>
      <c r="BD188" s="6"/>
      <c r="BE188" s="7"/>
      <c r="BF188" s="7"/>
      <c r="BG188" s="6"/>
      <c r="BH188" s="6"/>
      <c r="BO188" s="6" t="s">
        <v>190</v>
      </c>
      <c r="BP188" s="6"/>
      <c r="BQ188" s="6"/>
      <c r="BR188" s="6" t="s">
        <v>159</v>
      </c>
      <c r="CQ188" s="6"/>
      <c r="CR188" s="6"/>
      <c r="CS188" s="7">
        <v>35815</v>
      </c>
      <c r="CT188" s="6" t="s">
        <v>39</v>
      </c>
      <c r="CU188" s="7"/>
      <c r="CV188" s="6"/>
      <c r="CW188" s="6"/>
      <c r="CX188" s="7">
        <v>33139</v>
      </c>
      <c r="CY188" s="7"/>
      <c r="CZ188" s="6"/>
      <c r="DA188" t="s">
        <v>39</v>
      </c>
      <c r="DB188" t="str">
        <f>_xlfn.XLOOKUP(Append1[[#This Row],[Ground Truth]],Groung_Truth_Mapping[Final Status],Groung_Truth_Mapping[Mapped Ground Truth])</f>
        <v>Remission</v>
      </c>
    </row>
    <row r="189" spans="1:106" hidden="1" x14ac:dyDescent="0.25">
      <c r="A189" s="6" t="s">
        <v>582</v>
      </c>
      <c r="B189">
        <v>1923</v>
      </c>
      <c r="C189" s="6" t="s">
        <v>162</v>
      </c>
      <c r="D189">
        <v>87.8</v>
      </c>
      <c r="E189">
        <v>184</v>
      </c>
      <c r="F189" s="6" t="s">
        <v>148</v>
      </c>
      <c r="G189" s="6" t="s">
        <v>33</v>
      </c>
      <c r="H189" s="6" t="s">
        <v>149</v>
      </c>
      <c r="I189" s="6" t="s">
        <v>149</v>
      </c>
      <c r="J189" s="6" t="s">
        <v>149</v>
      </c>
      <c r="K189" s="6" t="s">
        <v>167</v>
      </c>
      <c r="L189" s="6" t="s">
        <v>152</v>
      </c>
      <c r="M189" s="6" t="s">
        <v>33</v>
      </c>
      <c r="N189" t="s">
        <v>163</v>
      </c>
      <c r="O189" t="s">
        <v>205</v>
      </c>
      <c r="P189">
        <v>0</v>
      </c>
      <c r="Q189">
        <v>3</v>
      </c>
      <c r="R189" s="6" t="s">
        <v>5</v>
      </c>
      <c r="S189" s="7">
        <v>31998</v>
      </c>
      <c r="T189" s="6" t="s">
        <v>583</v>
      </c>
      <c r="U189" s="7"/>
      <c r="V189" s="6"/>
      <c r="W189" s="7"/>
      <c r="X189" s="6"/>
      <c r="AC189" s="7">
        <v>32035</v>
      </c>
      <c r="AD189" s="6" t="s">
        <v>584</v>
      </c>
      <c r="AE189" s="6" t="s">
        <v>152</v>
      </c>
      <c r="AF189" s="6" t="s">
        <v>149</v>
      </c>
      <c r="AG189" s="7"/>
      <c r="AI189" s="6"/>
      <c r="AJ189" s="6"/>
      <c r="AK189" s="7">
        <v>32056</v>
      </c>
      <c r="AL189" s="7">
        <v>32110</v>
      </c>
      <c r="AM189">
        <v>70</v>
      </c>
      <c r="AN189">
        <v>2</v>
      </c>
      <c r="AZ189" s="7">
        <v>32056</v>
      </c>
      <c r="BA189" s="7">
        <v>32110</v>
      </c>
      <c r="BB189" s="6" t="s">
        <v>165</v>
      </c>
      <c r="BC189" s="6" t="s">
        <v>177</v>
      </c>
      <c r="BD189" s="6"/>
      <c r="BE189" s="7"/>
      <c r="BF189" s="7"/>
      <c r="BG189" s="6"/>
      <c r="BH189" s="6"/>
      <c r="BO189" s="6" t="s">
        <v>158</v>
      </c>
      <c r="BP189" s="6"/>
      <c r="BQ189" s="6"/>
      <c r="BR189" s="6"/>
      <c r="CQ189" s="6"/>
      <c r="CR189" s="6"/>
      <c r="CS189" s="7">
        <v>32215</v>
      </c>
      <c r="CT189" s="6" t="s">
        <v>39</v>
      </c>
      <c r="CU189" s="7">
        <v>33208</v>
      </c>
      <c r="CV189" s="6" t="s">
        <v>33</v>
      </c>
      <c r="CW189" s="6"/>
      <c r="CX189" s="7"/>
      <c r="CY189" s="7"/>
      <c r="CZ189" s="6"/>
      <c r="DA189" t="s">
        <v>39</v>
      </c>
      <c r="DB189" t="str">
        <f>_xlfn.XLOOKUP(Append1[[#This Row],[Ground Truth]],Groung_Truth_Mapping[Final Status],Groung_Truth_Mapping[Mapped Ground Truth])</f>
        <v>Remission</v>
      </c>
    </row>
    <row r="190" spans="1:106" x14ac:dyDescent="0.25">
      <c r="A190" s="8" t="s">
        <v>585</v>
      </c>
      <c r="B190">
        <v>1925</v>
      </c>
      <c r="C190" s="6" t="s">
        <v>162</v>
      </c>
      <c r="D190">
        <v>115.5</v>
      </c>
      <c r="E190">
        <v>187</v>
      </c>
      <c r="F190" s="6" t="s">
        <v>33</v>
      </c>
      <c r="G190" s="6" t="s">
        <v>33</v>
      </c>
      <c r="H190" s="6" t="s">
        <v>149</v>
      </c>
      <c r="I190" s="6" t="s">
        <v>149</v>
      </c>
      <c r="J190" s="6" t="s">
        <v>149</v>
      </c>
      <c r="K190" s="6" t="s">
        <v>151</v>
      </c>
      <c r="L190" s="6" t="s">
        <v>180</v>
      </c>
      <c r="M190" s="6" t="s">
        <v>152</v>
      </c>
      <c r="N190">
        <v>2</v>
      </c>
      <c r="O190" t="s">
        <v>205</v>
      </c>
      <c r="P190">
        <v>0</v>
      </c>
      <c r="Q190" t="s">
        <v>154</v>
      </c>
      <c r="R190" s="6" t="s">
        <v>4</v>
      </c>
      <c r="S190" s="7">
        <v>31844</v>
      </c>
      <c r="T190" s="6" t="s">
        <v>586</v>
      </c>
      <c r="U190" s="7"/>
      <c r="V190" s="6"/>
      <c r="W190" s="7"/>
      <c r="X190" s="6"/>
      <c r="AC190" s="7"/>
      <c r="AD190" s="6"/>
      <c r="AE190" s="6"/>
      <c r="AF190" s="6"/>
      <c r="AG190" s="7"/>
      <c r="AI190" s="6"/>
      <c r="AJ190" s="6"/>
      <c r="AK190" s="7">
        <v>31878</v>
      </c>
      <c r="AL190" s="7">
        <v>31927</v>
      </c>
      <c r="AM190">
        <v>70</v>
      </c>
      <c r="AN190">
        <v>2</v>
      </c>
      <c r="AZ190" s="7">
        <v>31878</v>
      </c>
      <c r="BA190" s="7">
        <v>31927</v>
      </c>
      <c r="BB190" s="6" t="s">
        <v>165</v>
      </c>
      <c r="BC190" s="6"/>
      <c r="BD190" s="6"/>
      <c r="BE190" s="7"/>
      <c r="BF190" s="7"/>
      <c r="BG190" s="6"/>
      <c r="BH190" s="6"/>
      <c r="BO190" s="6" t="s">
        <v>158</v>
      </c>
      <c r="BP190" s="6"/>
      <c r="BQ190" s="6"/>
      <c r="BR190" s="6"/>
      <c r="CQ190" s="6"/>
      <c r="CR190" s="6"/>
      <c r="CS190" s="7">
        <v>36147</v>
      </c>
      <c r="CT190" s="6" t="s">
        <v>39</v>
      </c>
      <c r="CU190" s="7"/>
      <c r="CV190" s="6"/>
      <c r="CW190" s="6"/>
      <c r="CX190" s="7"/>
      <c r="CY190" s="7"/>
      <c r="CZ190" s="6"/>
      <c r="DA190" t="s">
        <v>39</v>
      </c>
      <c r="DB190" t="str">
        <f>_xlfn.XLOOKUP(Append1[[#This Row],[Ground Truth]],Groung_Truth_Mapping[Final Status],Groung_Truth_Mapping[Mapped Ground Truth])</f>
        <v>Remission</v>
      </c>
    </row>
    <row r="191" spans="1:106" hidden="1" x14ac:dyDescent="0.25">
      <c r="A191" s="6" t="s">
        <v>587</v>
      </c>
      <c r="B191">
        <v>1929</v>
      </c>
      <c r="C191" s="6" t="s">
        <v>162</v>
      </c>
      <c r="D191">
        <v>69.3</v>
      </c>
      <c r="E191">
        <v>178</v>
      </c>
      <c r="F191" s="6" t="s">
        <v>148</v>
      </c>
      <c r="G191" s="6" t="s">
        <v>152</v>
      </c>
      <c r="H191" s="6" t="s">
        <v>149</v>
      </c>
      <c r="I191" s="6" t="s">
        <v>149</v>
      </c>
      <c r="J191" s="6" t="s">
        <v>149</v>
      </c>
      <c r="K191" s="6" t="s">
        <v>167</v>
      </c>
      <c r="L191" s="6" t="s">
        <v>152</v>
      </c>
      <c r="M191" s="6" t="s">
        <v>33</v>
      </c>
      <c r="N191">
        <v>4</v>
      </c>
      <c r="O191">
        <v>2</v>
      </c>
      <c r="P191">
        <v>0</v>
      </c>
      <c r="Q191">
        <v>4</v>
      </c>
      <c r="R191" s="6" t="s">
        <v>16</v>
      </c>
      <c r="S191" s="7">
        <v>32232</v>
      </c>
      <c r="T191" s="6" t="s">
        <v>588</v>
      </c>
      <c r="U191" s="7"/>
      <c r="V191" s="6"/>
      <c r="W191" s="7"/>
      <c r="X191" s="6"/>
      <c r="AC191" s="7"/>
      <c r="AD191" s="6"/>
      <c r="AE191" s="6"/>
      <c r="AF191" s="6"/>
      <c r="AG191" s="7"/>
      <c r="AI191" s="6"/>
      <c r="AJ191" s="6"/>
      <c r="AK191" s="7">
        <v>32341</v>
      </c>
      <c r="AL191" s="7">
        <v>32389</v>
      </c>
      <c r="AM191">
        <v>70</v>
      </c>
      <c r="AN191">
        <v>2</v>
      </c>
      <c r="AP191">
        <v>33231</v>
      </c>
      <c r="AQ191">
        <v>33250</v>
      </c>
      <c r="AR191">
        <v>37.5</v>
      </c>
      <c r="AS191">
        <v>2.5</v>
      </c>
      <c r="AU191">
        <v>33779</v>
      </c>
      <c r="AV191">
        <v>33796</v>
      </c>
      <c r="AW191">
        <v>30</v>
      </c>
      <c r="AX191">
        <v>3</v>
      </c>
      <c r="AZ191" s="7">
        <v>32270</v>
      </c>
      <c r="BA191" s="7">
        <v>32316</v>
      </c>
      <c r="BB191" s="6" t="s">
        <v>165</v>
      </c>
      <c r="BC191" s="6" t="s">
        <v>243</v>
      </c>
      <c r="BD191" s="6" t="s">
        <v>177</v>
      </c>
      <c r="BE191" s="7">
        <v>32341</v>
      </c>
      <c r="BF191" s="7">
        <v>32389</v>
      </c>
      <c r="BG191" s="6" t="s">
        <v>165</v>
      </c>
      <c r="BH191" s="6"/>
      <c r="BO191" s="6"/>
      <c r="BP191" s="6"/>
      <c r="BQ191" s="6"/>
      <c r="BR191" s="6"/>
      <c r="CQ191" s="6"/>
      <c r="CR191" s="6"/>
      <c r="CS191" s="7">
        <v>33931</v>
      </c>
      <c r="CT191" s="6" t="s">
        <v>36</v>
      </c>
      <c r="CU191" s="7">
        <v>34102</v>
      </c>
      <c r="CV191" s="6" t="s">
        <v>36</v>
      </c>
      <c r="CW191" s="6" t="s">
        <v>152</v>
      </c>
      <c r="CX191" s="7">
        <v>32257</v>
      </c>
      <c r="CY191" s="7">
        <v>32512</v>
      </c>
      <c r="CZ191" s="6" t="s">
        <v>175</v>
      </c>
      <c r="DA191" t="s">
        <v>36</v>
      </c>
      <c r="DB191" t="str">
        <f>_xlfn.XLOOKUP(Append1[[#This Row],[Ground Truth]],Groung_Truth_Mapping[Final Status],Groung_Truth_Mapping[Mapped Ground Truth])</f>
        <v>Progression</v>
      </c>
    </row>
    <row r="192" spans="1:106" x14ac:dyDescent="0.25">
      <c r="A192" s="8" t="s">
        <v>589</v>
      </c>
      <c r="B192">
        <v>1939</v>
      </c>
      <c r="C192" s="6" t="s">
        <v>162</v>
      </c>
      <c r="D192">
        <v>82.7</v>
      </c>
      <c r="E192">
        <v>185</v>
      </c>
      <c r="F192" s="6" t="s">
        <v>33</v>
      </c>
      <c r="G192" s="6" t="s">
        <v>33</v>
      </c>
      <c r="H192" s="6" t="s">
        <v>149</v>
      </c>
      <c r="I192" s="6" t="s">
        <v>149</v>
      </c>
      <c r="J192" s="6" t="s">
        <v>149</v>
      </c>
      <c r="K192" s="6" t="s">
        <v>151</v>
      </c>
      <c r="L192" s="6" t="s">
        <v>152</v>
      </c>
      <c r="M192" s="6" t="s">
        <v>149</v>
      </c>
      <c r="N192">
        <v>2</v>
      </c>
      <c r="O192">
        <v>3</v>
      </c>
      <c r="P192">
        <v>0</v>
      </c>
      <c r="Q192" t="s">
        <v>235</v>
      </c>
      <c r="R192" s="6" t="s">
        <v>4</v>
      </c>
      <c r="S192" s="7">
        <v>33281</v>
      </c>
      <c r="T192" s="6" t="s">
        <v>499</v>
      </c>
      <c r="U192" s="7"/>
      <c r="V192" s="6"/>
      <c r="W192" s="7"/>
      <c r="X192" s="6"/>
      <c r="AC192" s="7"/>
      <c r="AD192" s="6"/>
      <c r="AE192" s="6"/>
      <c r="AF192" s="6"/>
      <c r="AG192" s="7"/>
      <c r="AI192" s="6"/>
      <c r="AJ192" s="6"/>
      <c r="AK192" s="7">
        <v>33380</v>
      </c>
      <c r="AL192" s="7">
        <v>33422</v>
      </c>
      <c r="AM192">
        <v>70</v>
      </c>
      <c r="AN192">
        <v>35</v>
      </c>
      <c r="AZ192" s="7">
        <v>33297</v>
      </c>
      <c r="BA192" s="7">
        <v>33345</v>
      </c>
      <c r="BB192" s="6" t="s">
        <v>165</v>
      </c>
      <c r="BC192" s="6" t="s">
        <v>243</v>
      </c>
      <c r="BD192" s="6" t="s">
        <v>177</v>
      </c>
      <c r="BE192" s="7">
        <v>33380</v>
      </c>
      <c r="BF192" s="7">
        <v>33418</v>
      </c>
      <c r="BG192" s="6" t="s">
        <v>165</v>
      </c>
      <c r="BH192" s="6"/>
      <c r="BO192" s="6" t="s">
        <v>158</v>
      </c>
      <c r="BP192" s="6"/>
      <c r="BQ192" s="6"/>
      <c r="BR192" s="6"/>
      <c r="CQ192" s="6"/>
      <c r="CR192" s="6"/>
      <c r="CS192" s="7">
        <v>36150</v>
      </c>
      <c r="CT192" s="6" t="s">
        <v>39</v>
      </c>
      <c r="CU192" s="7"/>
      <c r="CV192" s="6"/>
      <c r="CW192" s="6"/>
      <c r="CX192" s="7"/>
      <c r="CY192" s="7"/>
      <c r="CZ192" s="6"/>
      <c r="DA192" t="s">
        <v>39</v>
      </c>
      <c r="DB192" t="str">
        <f>_xlfn.XLOOKUP(Append1[[#This Row],[Ground Truth]],Groung_Truth_Mapping[Final Status],Groung_Truth_Mapping[Mapped Ground Truth])</f>
        <v>Remission</v>
      </c>
    </row>
    <row r="193" spans="1:106" hidden="1" x14ac:dyDescent="0.25">
      <c r="A193" s="6" t="s">
        <v>590</v>
      </c>
      <c r="B193">
        <v>1932</v>
      </c>
      <c r="C193" s="6" t="s">
        <v>162</v>
      </c>
      <c r="D193">
        <v>94.2</v>
      </c>
      <c r="E193">
        <v>168</v>
      </c>
      <c r="F193" s="6" t="s">
        <v>591</v>
      </c>
      <c r="G193" s="6" t="s">
        <v>149</v>
      </c>
      <c r="H193" s="6" t="s">
        <v>149</v>
      </c>
      <c r="I193" s="6" t="s">
        <v>149</v>
      </c>
      <c r="J193" s="6" t="s">
        <v>149</v>
      </c>
      <c r="K193" s="6" t="s">
        <v>167</v>
      </c>
      <c r="L193" s="6" t="s">
        <v>152</v>
      </c>
      <c r="M193" s="6" t="s">
        <v>33</v>
      </c>
      <c r="N193">
        <v>3</v>
      </c>
      <c r="O193">
        <v>0</v>
      </c>
      <c r="P193">
        <v>0</v>
      </c>
      <c r="Q193">
        <v>3</v>
      </c>
      <c r="R193" s="6" t="s">
        <v>24</v>
      </c>
      <c r="S193" s="7">
        <v>32817</v>
      </c>
      <c r="T193" s="6" t="s">
        <v>592</v>
      </c>
      <c r="U193" s="7"/>
      <c r="V193" s="6"/>
      <c r="W193" s="7"/>
      <c r="X193" s="6"/>
      <c r="AC193" s="7"/>
      <c r="AD193" s="6"/>
      <c r="AE193" s="6"/>
      <c r="AF193" s="6"/>
      <c r="AG193" s="7"/>
      <c r="AI193" s="6"/>
      <c r="AJ193" s="6"/>
      <c r="AK193" s="7">
        <v>32851</v>
      </c>
      <c r="AL193" s="7">
        <v>32895</v>
      </c>
      <c r="AM193">
        <v>70.400000000000006</v>
      </c>
      <c r="AN193">
        <v>202</v>
      </c>
      <c r="AP193">
        <v>33604</v>
      </c>
      <c r="AQ193">
        <v>33604</v>
      </c>
      <c r="AR193">
        <v>20</v>
      </c>
      <c r="AS193">
        <v>20</v>
      </c>
      <c r="AZ193" s="7">
        <v>32854</v>
      </c>
      <c r="BA193" s="7">
        <v>32895</v>
      </c>
      <c r="BB193" s="6" t="s">
        <v>165</v>
      </c>
      <c r="BC193" s="6" t="s">
        <v>177</v>
      </c>
      <c r="BD193" s="6"/>
      <c r="BE193" s="7"/>
      <c r="BF193" s="7"/>
      <c r="BG193" s="6"/>
      <c r="BH193" s="6"/>
      <c r="BO193" s="6" t="s">
        <v>158</v>
      </c>
      <c r="BP193" s="6"/>
      <c r="BQ193" s="6"/>
      <c r="BR193" s="6"/>
      <c r="CQ193" s="6"/>
      <c r="CR193" s="6"/>
      <c r="CS193" s="7">
        <v>33863</v>
      </c>
      <c r="CT193" s="6" t="s">
        <v>37</v>
      </c>
      <c r="CU193" s="7"/>
      <c r="CV193" s="6"/>
      <c r="CW193" s="6" t="s">
        <v>152</v>
      </c>
      <c r="CX193" s="7"/>
      <c r="CY193" s="7">
        <v>33434</v>
      </c>
      <c r="CZ193" s="6" t="s">
        <v>171</v>
      </c>
      <c r="DA193" t="s">
        <v>37</v>
      </c>
      <c r="DB193" t="str">
        <f>_xlfn.XLOOKUP(Append1[[#This Row],[Ground Truth]],Groung_Truth_Mapping[Final Status],Groung_Truth_Mapping[Mapped Ground Truth])</f>
        <v>Progression</v>
      </c>
    </row>
    <row r="194" spans="1:106" x14ac:dyDescent="0.25">
      <c r="A194" s="8" t="s">
        <v>593</v>
      </c>
      <c r="B194">
        <v>1932</v>
      </c>
      <c r="C194" s="6" t="s">
        <v>162</v>
      </c>
      <c r="D194">
        <v>85.9</v>
      </c>
      <c r="E194">
        <v>172.72</v>
      </c>
      <c r="F194" s="6" t="s">
        <v>33</v>
      </c>
      <c r="G194" s="6" t="s">
        <v>33</v>
      </c>
      <c r="H194" s="6" t="s">
        <v>149</v>
      </c>
      <c r="I194" s="6" t="s">
        <v>149</v>
      </c>
      <c r="J194" s="6" t="s">
        <v>149</v>
      </c>
      <c r="K194" s="6" t="s">
        <v>149</v>
      </c>
      <c r="L194" s="6" t="s">
        <v>152</v>
      </c>
      <c r="M194" s="6" t="s">
        <v>149</v>
      </c>
      <c r="N194">
        <v>1</v>
      </c>
      <c r="O194" t="s">
        <v>153</v>
      </c>
      <c r="P194">
        <v>0</v>
      </c>
      <c r="Q194" t="s">
        <v>154</v>
      </c>
      <c r="R194" s="6" t="s">
        <v>4</v>
      </c>
      <c r="S194" s="7">
        <v>32930</v>
      </c>
      <c r="T194" s="6" t="s">
        <v>594</v>
      </c>
      <c r="U194" s="7">
        <v>32992</v>
      </c>
      <c r="V194" s="6" t="s">
        <v>595</v>
      </c>
      <c r="W194" s="7">
        <v>33098</v>
      </c>
      <c r="X194" s="6" t="s">
        <v>596</v>
      </c>
      <c r="Y194">
        <v>33156</v>
      </c>
      <c r="Z194" t="s">
        <v>597</v>
      </c>
      <c r="AA194">
        <v>33175</v>
      </c>
      <c r="AB194" t="s">
        <v>594</v>
      </c>
      <c r="AC194" s="7"/>
      <c r="AD194" s="6"/>
      <c r="AE194" s="6"/>
      <c r="AF194" s="6"/>
      <c r="AG194" s="7"/>
      <c r="AI194" s="6"/>
      <c r="AJ194" s="6"/>
      <c r="AK194" s="7">
        <v>32973</v>
      </c>
      <c r="AL194" s="7">
        <v>33020</v>
      </c>
      <c r="AM194">
        <v>66</v>
      </c>
      <c r="AN194">
        <v>2</v>
      </c>
      <c r="AZ194" s="7">
        <v>32978</v>
      </c>
      <c r="BA194" s="7">
        <v>33013</v>
      </c>
      <c r="BB194" s="6" t="s">
        <v>165</v>
      </c>
      <c r="BC194" s="6" t="s">
        <v>177</v>
      </c>
      <c r="BD194" s="6"/>
      <c r="BE194" s="7"/>
      <c r="BF194" s="7"/>
      <c r="BG194" s="6"/>
      <c r="BH194" s="6"/>
      <c r="BO194" s="6"/>
      <c r="BP194" s="6"/>
      <c r="BQ194" s="6"/>
      <c r="BR194" s="6"/>
      <c r="CQ194" s="6"/>
      <c r="CR194" s="6"/>
      <c r="CS194" s="7">
        <v>33411</v>
      </c>
      <c r="CT194" s="6" t="s">
        <v>39</v>
      </c>
      <c r="CU194" s="7"/>
      <c r="CV194" s="6"/>
      <c r="CW194" s="6"/>
      <c r="CX194" s="7"/>
      <c r="CY194" s="7"/>
      <c r="CZ194" s="6"/>
      <c r="DA194" t="s">
        <v>39</v>
      </c>
      <c r="DB194" t="str">
        <f>_xlfn.XLOOKUP(Append1[[#This Row],[Ground Truth]],Groung_Truth_Mapping[Final Status],Groung_Truth_Mapping[Mapped Ground Truth])</f>
        <v>Remission</v>
      </c>
    </row>
    <row r="195" spans="1:106" hidden="1" x14ac:dyDescent="0.25">
      <c r="A195" s="6" t="s">
        <v>598</v>
      </c>
      <c r="B195">
        <v>1939</v>
      </c>
      <c r="C195" s="6" t="s">
        <v>162</v>
      </c>
      <c r="D195">
        <v>85.7</v>
      </c>
      <c r="E195">
        <v>173</v>
      </c>
      <c r="F195" s="6" t="s">
        <v>148</v>
      </c>
      <c r="G195" s="6" t="s">
        <v>33</v>
      </c>
      <c r="H195" s="6" t="s">
        <v>149</v>
      </c>
      <c r="I195" s="6" t="s">
        <v>149</v>
      </c>
      <c r="J195" s="6" t="s">
        <v>149</v>
      </c>
      <c r="K195" s="6" t="s">
        <v>167</v>
      </c>
      <c r="L195" s="6" t="s">
        <v>152</v>
      </c>
      <c r="M195" s="6" t="s">
        <v>33</v>
      </c>
      <c r="N195">
        <v>2</v>
      </c>
      <c r="O195">
        <v>2</v>
      </c>
      <c r="P195">
        <v>0</v>
      </c>
      <c r="Q195">
        <v>4</v>
      </c>
      <c r="R195" s="6" t="s">
        <v>5</v>
      </c>
      <c r="S195" s="7">
        <v>33005</v>
      </c>
      <c r="T195" s="6" t="s">
        <v>599</v>
      </c>
      <c r="U195" s="7"/>
      <c r="V195" s="6"/>
      <c r="W195" s="7"/>
      <c r="X195" s="6"/>
      <c r="AC195" s="7"/>
      <c r="AD195" s="6"/>
      <c r="AE195" s="6"/>
      <c r="AF195" s="6"/>
      <c r="AG195" s="7"/>
      <c r="AI195" s="6"/>
      <c r="AJ195" s="6"/>
      <c r="AK195" s="7">
        <v>33043</v>
      </c>
      <c r="AL195" s="7">
        <v>33092</v>
      </c>
      <c r="AM195">
        <v>70</v>
      </c>
      <c r="AN195">
        <v>2</v>
      </c>
      <c r="AZ195" s="7">
        <v>33043</v>
      </c>
      <c r="BA195" s="7">
        <v>33092</v>
      </c>
      <c r="BB195" s="6" t="s">
        <v>165</v>
      </c>
      <c r="BC195" s="6"/>
      <c r="BD195" s="6"/>
      <c r="BE195" s="7"/>
      <c r="BF195" s="7"/>
      <c r="BG195" s="6"/>
      <c r="BH195" s="6"/>
      <c r="BO195" s="6" t="s">
        <v>158</v>
      </c>
      <c r="BP195" s="6"/>
      <c r="BQ195" s="6"/>
      <c r="BR195" s="6"/>
      <c r="CQ195" s="6"/>
      <c r="CR195" s="6"/>
      <c r="CS195" s="7">
        <v>33569</v>
      </c>
      <c r="CT195" s="6" t="s">
        <v>39</v>
      </c>
      <c r="CU195" s="7">
        <v>33573</v>
      </c>
      <c r="CV195" s="6" t="s">
        <v>33</v>
      </c>
      <c r="CW195" s="6" t="s">
        <v>152</v>
      </c>
      <c r="CX195" s="7"/>
      <c r="CY195" s="7"/>
      <c r="CZ195" s="6"/>
      <c r="DA195" t="s">
        <v>39</v>
      </c>
      <c r="DB195" t="str">
        <f>_xlfn.XLOOKUP(Append1[[#This Row],[Ground Truth]],Groung_Truth_Mapping[Final Status],Groung_Truth_Mapping[Mapped Ground Truth])</f>
        <v>Remission</v>
      </c>
    </row>
    <row r="196" spans="1:106" hidden="1" x14ac:dyDescent="0.25">
      <c r="A196" s="6" t="s">
        <v>600</v>
      </c>
      <c r="B196">
        <v>1913</v>
      </c>
      <c r="C196" s="6" t="s">
        <v>147</v>
      </c>
      <c r="D196">
        <v>65.400000000000006</v>
      </c>
      <c r="E196">
        <v>168</v>
      </c>
      <c r="F196" s="6" t="s">
        <v>148</v>
      </c>
      <c r="G196" s="6" t="s">
        <v>149</v>
      </c>
      <c r="H196" s="6" t="s">
        <v>149</v>
      </c>
      <c r="I196" s="6" t="s">
        <v>149</v>
      </c>
      <c r="J196" s="6" t="s">
        <v>149</v>
      </c>
      <c r="K196" s="6" t="s">
        <v>149</v>
      </c>
      <c r="L196" s="6" t="s">
        <v>149</v>
      </c>
      <c r="M196" s="6" t="s">
        <v>149</v>
      </c>
      <c r="N196">
        <v>4</v>
      </c>
      <c r="O196" t="s">
        <v>181</v>
      </c>
      <c r="P196">
        <v>0</v>
      </c>
      <c r="Q196">
        <v>4</v>
      </c>
      <c r="R196" s="6" t="s">
        <v>5</v>
      </c>
      <c r="S196" s="7">
        <v>33146</v>
      </c>
      <c r="T196" s="6" t="s">
        <v>601</v>
      </c>
      <c r="U196" s="7"/>
      <c r="V196" s="6"/>
      <c r="W196" s="7"/>
      <c r="X196" s="6"/>
      <c r="AC196" s="7"/>
      <c r="AD196" s="6"/>
      <c r="AE196" s="6"/>
      <c r="AF196" s="6"/>
      <c r="AG196" s="7"/>
      <c r="AI196" s="6"/>
      <c r="AJ196" s="6"/>
      <c r="AK196" s="7">
        <v>33181</v>
      </c>
      <c r="AL196" s="7">
        <v>33233</v>
      </c>
      <c r="AM196">
        <v>72</v>
      </c>
      <c r="AN196">
        <v>36</v>
      </c>
      <c r="AZ196" s="7">
        <v>33182</v>
      </c>
      <c r="BA196" s="7">
        <v>33189</v>
      </c>
      <c r="BB196" s="6" t="s">
        <v>157</v>
      </c>
      <c r="BC196" s="6"/>
      <c r="BD196" s="6"/>
      <c r="BE196" s="7"/>
      <c r="BF196" s="7"/>
      <c r="BG196" s="6"/>
      <c r="BH196" s="6"/>
      <c r="BO196" s="6" t="s">
        <v>190</v>
      </c>
      <c r="BP196" s="6"/>
      <c r="BQ196" s="6"/>
      <c r="BR196" s="6"/>
      <c r="CQ196" s="6"/>
      <c r="CR196" s="6"/>
      <c r="CS196" s="7">
        <v>34065</v>
      </c>
      <c r="CT196" s="6" t="s">
        <v>39</v>
      </c>
      <c r="CU196" s="7"/>
      <c r="CV196" s="6"/>
      <c r="CW196" s="6"/>
      <c r="CX196" s="7"/>
      <c r="CY196" s="7"/>
      <c r="CZ196" s="6"/>
      <c r="DA196" t="s">
        <v>39</v>
      </c>
      <c r="DB196" t="str">
        <f>_xlfn.XLOOKUP(Append1[[#This Row],[Ground Truth]],Groung_Truth_Mapping[Final Status],Groung_Truth_Mapping[Mapped Ground Truth])</f>
        <v>Remission</v>
      </c>
    </row>
    <row r="197" spans="1:106" x14ac:dyDescent="0.25">
      <c r="A197" s="8" t="s">
        <v>602</v>
      </c>
      <c r="B197">
        <v>1951</v>
      </c>
      <c r="C197" s="6" t="s">
        <v>162</v>
      </c>
      <c r="D197">
        <v>68.5</v>
      </c>
      <c r="E197">
        <v>180.3</v>
      </c>
      <c r="F197" s="6" t="s">
        <v>33</v>
      </c>
      <c r="G197" s="6" t="s">
        <v>33</v>
      </c>
      <c r="H197" s="6" t="s">
        <v>149</v>
      </c>
      <c r="I197" s="6" t="s">
        <v>149</v>
      </c>
      <c r="J197" s="6" t="s">
        <v>149</v>
      </c>
      <c r="K197" s="6" t="s">
        <v>149</v>
      </c>
      <c r="L197" s="6" t="s">
        <v>152</v>
      </c>
      <c r="M197" s="6" t="s">
        <v>149</v>
      </c>
      <c r="N197" t="s">
        <v>163</v>
      </c>
      <c r="O197" t="s">
        <v>205</v>
      </c>
      <c r="P197">
        <v>0</v>
      </c>
      <c r="Q197" t="s">
        <v>154</v>
      </c>
      <c r="R197" s="6" t="s">
        <v>4</v>
      </c>
      <c r="S197" s="7">
        <v>33429</v>
      </c>
      <c r="T197" s="6" t="s">
        <v>603</v>
      </c>
      <c r="U197" s="7"/>
      <c r="V197" s="6"/>
      <c r="W197" s="7"/>
      <c r="X197" s="6"/>
      <c r="AC197" s="7"/>
      <c r="AD197" s="6"/>
      <c r="AE197" s="6"/>
      <c r="AF197" s="6"/>
      <c r="AG197" s="7"/>
      <c r="AI197" s="6"/>
      <c r="AJ197" s="6"/>
      <c r="AK197" s="7">
        <v>33467</v>
      </c>
      <c r="AL197" s="7">
        <v>33517</v>
      </c>
      <c r="AM197">
        <v>70</v>
      </c>
      <c r="AN197">
        <v>2</v>
      </c>
      <c r="AZ197" s="7">
        <v>33467</v>
      </c>
      <c r="BA197" s="7">
        <v>33513</v>
      </c>
      <c r="BB197" s="6" t="s">
        <v>165</v>
      </c>
      <c r="BC197" s="6" t="s">
        <v>177</v>
      </c>
      <c r="BD197" s="6"/>
      <c r="BE197" s="7"/>
      <c r="BF197" s="7"/>
      <c r="BG197" s="6"/>
      <c r="BH197" s="6"/>
      <c r="BO197" s="6" t="s">
        <v>190</v>
      </c>
      <c r="BP197" s="6"/>
      <c r="BQ197" s="6"/>
      <c r="BR197" s="6"/>
      <c r="CQ197" s="6"/>
      <c r="CR197" s="6"/>
      <c r="CS197" s="7">
        <v>36227</v>
      </c>
      <c r="CT197" s="6" t="s">
        <v>39</v>
      </c>
      <c r="CU197" s="7"/>
      <c r="CV197" s="6"/>
      <c r="CW197" s="6"/>
      <c r="CX197" s="7"/>
      <c r="CY197" s="7"/>
      <c r="CZ197" s="6"/>
      <c r="DA197" t="s">
        <v>39</v>
      </c>
      <c r="DB197" t="str">
        <f>_xlfn.XLOOKUP(Append1[[#This Row],[Ground Truth]],Groung_Truth_Mapping[Final Status],Groung_Truth_Mapping[Mapped Ground Truth])</f>
        <v>Remission</v>
      </c>
    </row>
    <row r="198" spans="1:106" hidden="1" x14ac:dyDescent="0.25">
      <c r="A198" s="6" t="s">
        <v>604</v>
      </c>
      <c r="B198">
        <v>1927</v>
      </c>
      <c r="C198" s="6" t="s">
        <v>147</v>
      </c>
      <c r="D198">
        <v>47.3</v>
      </c>
      <c r="E198">
        <v>145</v>
      </c>
      <c r="F198" s="6" t="s">
        <v>148</v>
      </c>
      <c r="G198" s="6" t="s">
        <v>33</v>
      </c>
      <c r="H198" s="6" t="s">
        <v>149</v>
      </c>
      <c r="I198" s="6" t="s">
        <v>149</v>
      </c>
      <c r="J198" s="6" t="s">
        <v>149</v>
      </c>
      <c r="K198" s="6" t="s">
        <v>167</v>
      </c>
      <c r="L198" s="6" t="s">
        <v>152</v>
      </c>
      <c r="M198" s="6" t="s">
        <v>33</v>
      </c>
      <c r="N198">
        <v>3</v>
      </c>
      <c r="O198">
        <v>0</v>
      </c>
      <c r="P198">
        <v>0</v>
      </c>
      <c r="Q198">
        <v>3</v>
      </c>
      <c r="R198" s="6" t="s">
        <v>10</v>
      </c>
      <c r="S198" s="7">
        <v>32949</v>
      </c>
      <c r="T198" s="6" t="s">
        <v>605</v>
      </c>
      <c r="U198" s="7"/>
      <c r="V198" s="6"/>
      <c r="W198" s="7"/>
      <c r="X198" s="6"/>
      <c r="AC198" s="7"/>
      <c r="AD198" s="6"/>
      <c r="AE198" s="6"/>
      <c r="AF198" s="6"/>
      <c r="AG198" s="7"/>
      <c r="AI198" s="6"/>
      <c r="AJ198" s="6"/>
      <c r="AK198" s="7">
        <v>32991</v>
      </c>
      <c r="AL198" s="7">
        <v>33040</v>
      </c>
      <c r="AM198">
        <v>70</v>
      </c>
      <c r="AN198">
        <v>2</v>
      </c>
      <c r="AZ198" s="7">
        <v>32991</v>
      </c>
      <c r="BA198" s="7">
        <v>33040</v>
      </c>
      <c r="BB198" s="6" t="s">
        <v>165</v>
      </c>
      <c r="BC198" s="6"/>
      <c r="BD198" s="6"/>
      <c r="BE198" s="7"/>
      <c r="BF198" s="7"/>
      <c r="BG198" s="6"/>
      <c r="BH198" s="6"/>
      <c r="BO198" s="6" t="s">
        <v>158</v>
      </c>
      <c r="BP198" s="6"/>
      <c r="BQ198" s="6"/>
      <c r="BR198" s="6"/>
      <c r="CQ198" s="6"/>
      <c r="CR198" s="6"/>
      <c r="CS198" s="7">
        <v>33119</v>
      </c>
      <c r="CT198" s="6" t="s">
        <v>39</v>
      </c>
      <c r="CU198" s="7">
        <v>33122</v>
      </c>
      <c r="CV198" s="6" t="s">
        <v>33</v>
      </c>
      <c r="CW198" s="6"/>
      <c r="CX198" s="7"/>
      <c r="CY198" s="7"/>
      <c r="CZ198" s="6"/>
      <c r="DA198" t="s">
        <v>39</v>
      </c>
      <c r="DB198" t="str">
        <f>_xlfn.XLOOKUP(Append1[[#This Row],[Ground Truth]],Groung_Truth_Mapping[Final Status],Groung_Truth_Mapping[Mapped Ground Truth])</f>
        <v>Remission</v>
      </c>
    </row>
    <row r="199" spans="1:106" hidden="1" x14ac:dyDescent="0.25">
      <c r="A199" s="6" t="s">
        <v>606</v>
      </c>
      <c r="B199">
        <v>1938</v>
      </c>
      <c r="C199" s="6" t="s">
        <v>162</v>
      </c>
      <c r="D199">
        <v>78.7</v>
      </c>
      <c r="E199">
        <v>173</v>
      </c>
      <c r="F199" s="6" t="s">
        <v>148</v>
      </c>
      <c r="G199" s="6" t="s">
        <v>149</v>
      </c>
      <c r="H199" s="6" t="s">
        <v>149</v>
      </c>
      <c r="I199" s="6" t="s">
        <v>149</v>
      </c>
      <c r="J199" s="6" t="s">
        <v>149</v>
      </c>
      <c r="K199" s="6" t="s">
        <v>167</v>
      </c>
      <c r="L199" s="6" t="s">
        <v>152</v>
      </c>
      <c r="M199" s="6" t="s">
        <v>33</v>
      </c>
      <c r="N199">
        <v>4</v>
      </c>
      <c r="O199">
        <v>0</v>
      </c>
      <c r="P199">
        <v>0</v>
      </c>
      <c r="Q199">
        <v>4</v>
      </c>
      <c r="R199" s="6" t="s">
        <v>11</v>
      </c>
      <c r="S199" s="7">
        <v>32876</v>
      </c>
      <c r="T199" s="6" t="s">
        <v>607</v>
      </c>
      <c r="U199" s="7"/>
      <c r="V199" s="6"/>
      <c r="W199" s="7"/>
      <c r="X199" s="6"/>
      <c r="AC199" s="7">
        <v>32909</v>
      </c>
      <c r="AD199" s="6" t="s">
        <v>608</v>
      </c>
      <c r="AE199" s="6" t="s">
        <v>152</v>
      </c>
      <c r="AF199" s="6" t="s">
        <v>152</v>
      </c>
      <c r="AG199" s="7"/>
      <c r="AI199" s="6"/>
      <c r="AJ199" s="6"/>
      <c r="AK199" s="7">
        <v>32965</v>
      </c>
      <c r="AL199" s="7">
        <v>33012</v>
      </c>
      <c r="AM199">
        <v>66</v>
      </c>
      <c r="AN199">
        <v>2</v>
      </c>
      <c r="AZ199" s="7"/>
      <c r="BA199" s="7"/>
      <c r="BB199" s="6"/>
      <c r="BC199" s="6"/>
      <c r="BD199" s="6"/>
      <c r="BE199" s="7"/>
      <c r="BF199" s="7"/>
      <c r="BG199" s="6"/>
      <c r="BH199" s="6"/>
      <c r="BO199" s="6" t="s">
        <v>158</v>
      </c>
      <c r="BP199" s="6"/>
      <c r="BQ199" s="6"/>
      <c r="BR199" s="6" t="s">
        <v>186</v>
      </c>
      <c r="BS199">
        <v>0</v>
      </c>
      <c r="BT199">
        <v>2</v>
      </c>
      <c r="CC199">
        <v>0</v>
      </c>
      <c r="CD199">
        <v>23</v>
      </c>
      <c r="CQ199" s="6" t="s">
        <v>609</v>
      </c>
      <c r="CR199" s="6"/>
      <c r="CS199" s="7">
        <v>33911</v>
      </c>
      <c r="CT199" s="6" t="s">
        <v>39</v>
      </c>
      <c r="CU199" s="7"/>
      <c r="CV199" s="6"/>
      <c r="CW199" s="6"/>
      <c r="CX199" s="7"/>
      <c r="CY199" s="7"/>
      <c r="CZ199" s="6"/>
      <c r="DA199" t="s">
        <v>39</v>
      </c>
      <c r="DB199" t="str">
        <f>_xlfn.XLOOKUP(Append1[[#This Row],[Ground Truth]],Groung_Truth_Mapping[Final Status],Groung_Truth_Mapping[Mapped Ground Truth])</f>
        <v>Remission</v>
      </c>
    </row>
    <row r="200" spans="1:106" hidden="1" x14ac:dyDescent="0.25">
      <c r="A200" s="6" t="s">
        <v>610</v>
      </c>
      <c r="B200">
        <v>1939</v>
      </c>
      <c r="C200" s="6" t="s">
        <v>162</v>
      </c>
      <c r="D200">
        <v>77.099999999999994</v>
      </c>
      <c r="E200">
        <v>183</v>
      </c>
      <c r="F200" s="6" t="s">
        <v>148</v>
      </c>
      <c r="G200" s="6" t="s">
        <v>149</v>
      </c>
      <c r="H200" s="6" t="s">
        <v>149</v>
      </c>
      <c r="I200" s="6" t="s">
        <v>149</v>
      </c>
      <c r="J200" s="6" t="s">
        <v>149</v>
      </c>
      <c r="K200" s="6" t="s">
        <v>167</v>
      </c>
      <c r="L200" s="6" t="s">
        <v>152</v>
      </c>
      <c r="M200" s="6" t="s">
        <v>33</v>
      </c>
      <c r="N200" t="s">
        <v>154</v>
      </c>
      <c r="O200" t="s">
        <v>153</v>
      </c>
      <c r="P200">
        <v>0</v>
      </c>
      <c r="Q200" t="s">
        <v>154</v>
      </c>
      <c r="R200" s="6" t="s">
        <v>15</v>
      </c>
      <c r="S200" s="7">
        <v>32792</v>
      </c>
      <c r="T200" s="6" t="s">
        <v>544</v>
      </c>
      <c r="U200" s="7"/>
      <c r="V200" s="6"/>
      <c r="W200" s="7"/>
      <c r="X200" s="6"/>
      <c r="AC200" s="7">
        <v>32826</v>
      </c>
      <c r="AD200" s="6" t="s">
        <v>611</v>
      </c>
      <c r="AE200" s="6" t="s">
        <v>152</v>
      </c>
      <c r="AF200" s="6" t="s">
        <v>152</v>
      </c>
      <c r="AG200" s="7"/>
      <c r="AI200" s="6"/>
      <c r="AJ200" s="6"/>
      <c r="AK200" s="7">
        <v>32865</v>
      </c>
      <c r="AL200" s="7">
        <v>32904</v>
      </c>
      <c r="AM200">
        <v>66</v>
      </c>
      <c r="AN200">
        <v>2.2000000000000002</v>
      </c>
      <c r="AZ200" s="7">
        <v>32867</v>
      </c>
      <c r="BA200" s="7">
        <v>32902</v>
      </c>
      <c r="BB200" s="6" t="s">
        <v>165</v>
      </c>
      <c r="BC200" s="6" t="s">
        <v>177</v>
      </c>
      <c r="BD200" s="6"/>
      <c r="BE200" s="7"/>
      <c r="BF200" s="7"/>
      <c r="BG200" s="6"/>
      <c r="BH200" s="6"/>
      <c r="BO200" s="6" t="s">
        <v>158</v>
      </c>
      <c r="BP200" s="6" t="s">
        <v>152</v>
      </c>
      <c r="BQ200" s="6" t="s">
        <v>152</v>
      </c>
      <c r="BR200" s="6" t="s">
        <v>159</v>
      </c>
      <c r="BS200">
        <v>2</v>
      </c>
      <c r="BT200">
        <v>5</v>
      </c>
      <c r="BW200">
        <v>1</v>
      </c>
      <c r="BX200">
        <v>4</v>
      </c>
      <c r="CE200">
        <v>0</v>
      </c>
      <c r="CF200">
        <v>5</v>
      </c>
      <c r="CQ200" s="6"/>
      <c r="CR200" s="6"/>
      <c r="CS200" s="7">
        <v>33889</v>
      </c>
      <c r="CT200" s="6" t="s">
        <v>39</v>
      </c>
      <c r="CU200" s="7"/>
      <c r="CV200" s="6"/>
      <c r="CW200" s="6"/>
      <c r="CX200" s="7"/>
      <c r="CY200" s="7"/>
      <c r="CZ200" s="6"/>
      <c r="DA200" t="s">
        <v>39</v>
      </c>
      <c r="DB200" t="str">
        <f>_xlfn.XLOOKUP(Append1[[#This Row],[Ground Truth]],Groung_Truth_Mapping[Final Status],Groung_Truth_Mapping[Mapped Ground Truth])</f>
        <v>Remission</v>
      </c>
    </row>
    <row r="201" spans="1:106" hidden="1" x14ac:dyDescent="0.25">
      <c r="A201" s="6" t="s">
        <v>612</v>
      </c>
      <c r="B201">
        <v>1907</v>
      </c>
      <c r="C201" s="6" t="s">
        <v>162</v>
      </c>
      <c r="D201">
        <v>92.4</v>
      </c>
      <c r="E201">
        <v>183</v>
      </c>
      <c r="F201" s="6" t="s">
        <v>33</v>
      </c>
      <c r="G201" s="6" t="s">
        <v>33</v>
      </c>
      <c r="H201" s="6" t="s">
        <v>149</v>
      </c>
      <c r="I201" s="6" t="s">
        <v>33</v>
      </c>
      <c r="J201" s="6" t="s">
        <v>149</v>
      </c>
      <c r="K201" s="6" t="s">
        <v>167</v>
      </c>
      <c r="L201" s="6" t="s">
        <v>152</v>
      </c>
      <c r="M201" s="6" t="s">
        <v>33</v>
      </c>
      <c r="N201" t="s">
        <v>235</v>
      </c>
      <c r="O201">
        <v>1</v>
      </c>
      <c r="P201">
        <v>0</v>
      </c>
      <c r="Q201" t="s">
        <v>154</v>
      </c>
      <c r="R201" s="6" t="s">
        <v>27</v>
      </c>
      <c r="S201" s="7">
        <v>31244</v>
      </c>
      <c r="T201" s="6" t="s">
        <v>613</v>
      </c>
      <c r="U201" s="7"/>
      <c r="V201" s="6"/>
      <c r="W201" s="7"/>
      <c r="X201" s="6"/>
      <c r="AC201" s="7">
        <v>31262</v>
      </c>
      <c r="AD201" s="6" t="s">
        <v>614</v>
      </c>
      <c r="AE201" s="6" t="s">
        <v>152</v>
      </c>
      <c r="AF201" s="6" t="s">
        <v>152</v>
      </c>
      <c r="AG201" s="7"/>
      <c r="AI201" s="6"/>
      <c r="AJ201" s="6"/>
      <c r="AK201" s="7">
        <v>31300</v>
      </c>
      <c r="AL201" s="7">
        <v>31349</v>
      </c>
      <c r="AM201" t="s">
        <v>615</v>
      </c>
      <c r="AN201">
        <v>2</v>
      </c>
      <c r="AZ201" s="7"/>
      <c r="BA201" s="7"/>
      <c r="BB201" s="6"/>
      <c r="BC201" s="6"/>
      <c r="BD201" s="6"/>
      <c r="BE201" s="7"/>
      <c r="BF201" s="7"/>
      <c r="BG201" s="6"/>
      <c r="BH201" s="6"/>
      <c r="BO201" s="6" t="s">
        <v>158</v>
      </c>
      <c r="BP201" s="6" t="s">
        <v>33</v>
      </c>
      <c r="BQ201" s="6" t="s">
        <v>152</v>
      </c>
      <c r="BR201" s="6" t="s">
        <v>186</v>
      </c>
      <c r="BU201">
        <v>1</v>
      </c>
      <c r="BV201">
        <v>4</v>
      </c>
      <c r="BW201">
        <v>0</v>
      </c>
      <c r="BX201">
        <v>5</v>
      </c>
      <c r="BY201">
        <v>0</v>
      </c>
      <c r="BZ201">
        <v>4</v>
      </c>
      <c r="CQ201" s="6"/>
      <c r="CR201" s="6"/>
      <c r="CS201" s="7">
        <v>33225</v>
      </c>
      <c r="CT201" s="6" t="s">
        <v>39</v>
      </c>
      <c r="CU201" s="7">
        <v>33237</v>
      </c>
      <c r="CV201" s="6" t="s">
        <v>40</v>
      </c>
      <c r="CW201" s="6"/>
      <c r="CX201" s="7"/>
      <c r="CY201" s="7"/>
      <c r="CZ201" s="6"/>
      <c r="DA201" t="s">
        <v>39</v>
      </c>
      <c r="DB201" t="str">
        <f>_xlfn.XLOOKUP(Append1[[#This Row],[Ground Truth]],Groung_Truth_Mapping[Final Status],Groung_Truth_Mapping[Mapped Ground Truth])</f>
        <v>Remission</v>
      </c>
    </row>
    <row r="202" spans="1:106" hidden="1" x14ac:dyDescent="0.25">
      <c r="A202" s="6" t="s">
        <v>616</v>
      </c>
      <c r="B202">
        <v>1946</v>
      </c>
      <c r="C202" s="6" t="s">
        <v>162</v>
      </c>
      <c r="D202">
        <v>82.4</v>
      </c>
      <c r="E202">
        <v>177</v>
      </c>
      <c r="F202" s="6" t="s">
        <v>33</v>
      </c>
      <c r="G202" s="6" t="s">
        <v>33</v>
      </c>
      <c r="H202" s="6" t="s">
        <v>149</v>
      </c>
      <c r="I202" s="6" t="s">
        <v>33</v>
      </c>
      <c r="J202" s="6" t="s">
        <v>33</v>
      </c>
      <c r="K202" s="6" t="s">
        <v>167</v>
      </c>
      <c r="L202" s="6" t="s">
        <v>152</v>
      </c>
      <c r="M202" s="6" t="s">
        <v>149</v>
      </c>
      <c r="N202">
        <v>1</v>
      </c>
      <c r="O202" t="s">
        <v>153</v>
      </c>
      <c r="P202" t="s">
        <v>33</v>
      </c>
      <c r="Q202" t="s">
        <v>235</v>
      </c>
      <c r="R202" s="6" t="s">
        <v>5</v>
      </c>
      <c r="S202" s="7">
        <v>31391</v>
      </c>
      <c r="T202" s="6" t="s">
        <v>617</v>
      </c>
      <c r="U202" s="7"/>
      <c r="V202" s="6"/>
      <c r="W202" s="7"/>
      <c r="X202" s="6"/>
      <c r="AC202" s="7"/>
      <c r="AD202" s="6"/>
      <c r="AE202" s="6"/>
      <c r="AF202" s="6"/>
      <c r="AG202" s="7"/>
      <c r="AI202" s="6"/>
      <c r="AJ202" s="6"/>
      <c r="AK202" s="7">
        <v>31433</v>
      </c>
      <c r="AL202" s="7">
        <v>31453</v>
      </c>
      <c r="AM202">
        <v>70</v>
      </c>
      <c r="AN202">
        <v>2</v>
      </c>
      <c r="AZ202" s="7">
        <v>31433</v>
      </c>
      <c r="BA202" s="7">
        <v>31453</v>
      </c>
      <c r="BB202" s="6" t="s">
        <v>165</v>
      </c>
      <c r="BC202" s="6"/>
      <c r="BD202" s="6"/>
      <c r="BE202" s="7"/>
      <c r="BF202" s="7"/>
      <c r="BG202" s="6"/>
      <c r="BH202" s="6"/>
      <c r="BO202" s="6" t="s">
        <v>158</v>
      </c>
      <c r="BP202" s="6"/>
      <c r="BQ202" s="6"/>
      <c r="BR202" s="6"/>
      <c r="CQ202" s="6"/>
      <c r="CR202" s="6"/>
      <c r="CS202" s="7">
        <v>31907</v>
      </c>
      <c r="CT202" s="6" t="s">
        <v>39</v>
      </c>
      <c r="CU202" s="7"/>
      <c r="CV202" s="6"/>
      <c r="CW202" s="6"/>
      <c r="CX202" s="7"/>
      <c r="CY202" s="7"/>
      <c r="CZ202" s="6"/>
      <c r="DA202" t="s">
        <v>39</v>
      </c>
      <c r="DB202" t="str">
        <f>_xlfn.XLOOKUP(Append1[[#This Row],[Ground Truth]],Groung_Truth_Mapping[Final Status],Groung_Truth_Mapping[Mapped Ground Truth])</f>
        <v>Remission</v>
      </c>
    </row>
    <row r="203" spans="1:106" hidden="1" x14ac:dyDescent="0.25">
      <c r="A203" s="6" t="s">
        <v>618</v>
      </c>
      <c r="B203">
        <v>1932</v>
      </c>
      <c r="C203" s="6" t="s">
        <v>162</v>
      </c>
      <c r="D203">
        <v>94.4</v>
      </c>
      <c r="E203">
        <v>191</v>
      </c>
      <c r="F203" s="6" t="s">
        <v>33</v>
      </c>
      <c r="G203" s="6" t="s">
        <v>33</v>
      </c>
      <c r="H203" s="6" t="s">
        <v>149</v>
      </c>
      <c r="I203" s="6" t="s">
        <v>149</v>
      </c>
      <c r="J203" s="6" t="s">
        <v>149</v>
      </c>
      <c r="K203" s="6" t="s">
        <v>167</v>
      </c>
      <c r="L203" s="6" t="s">
        <v>180</v>
      </c>
      <c r="M203" s="6" t="s">
        <v>149</v>
      </c>
      <c r="N203">
        <v>2</v>
      </c>
      <c r="O203">
        <v>0</v>
      </c>
      <c r="P203">
        <v>0</v>
      </c>
      <c r="Q203">
        <v>2</v>
      </c>
      <c r="R203" s="6" t="s">
        <v>5</v>
      </c>
      <c r="S203" s="7">
        <v>31593</v>
      </c>
      <c r="T203" s="6" t="s">
        <v>619</v>
      </c>
      <c r="U203" s="7">
        <v>31726</v>
      </c>
      <c r="V203" s="6" t="s">
        <v>619</v>
      </c>
      <c r="W203" s="7"/>
      <c r="X203" s="6"/>
      <c r="AC203" s="7">
        <v>31608</v>
      </c>
      <c r="AD203" s="6" t="s">
        <v>620</v>
      </c>
      <c r="AE203" s="6" t="s">
        <v>152</v>
      </c>
      <c r="AF203" s="6" t="s">
        <v>152</v>
      </c>
      <c r="AG203" s="7">
        <v>31749</v>
      </c>
      <c r="AH203" t="s">
        <v>621</v>
      </c>
      <c r="AI203" s="6" t="s">
        <v>152</v>
      </c>
      <c r="AJ203" s="6" t="s">
        <v>149</v>
      </c>
      <c r="AK203" s="7"/>
      <c r="AL203" s="7"/>
      <c r="AZ203" s="7"/>
      <c r="BA203" s="7"/>
      <c r="BB203" s="6"/>
      <c r="BC203" s="6"/>
      <c r="BD203" s="6"/>
      <c r="BE203" s="7"/>
      <c r="BF203" s="7"/>
      <c r="BG203" s="6"/>
      <c r="BH203" s="6"/>
      <c r="BO203" s="6" t="s">
        <v>158</v>
      </c>
      <c r="BP203" s="6" t="s">
        <v>149</v>
      </c>
      <c r="BQ203" s="6" t="s">
        <v>152</v>
      </c>
      <c r="BR203" s="6" t="s">
        <v>186</v>
      </c>
      <c r="BS203">
        <v>0</v>
      </c>
      <c r="BT203">
        <v>4</v>
      </c>
      <c r="BU203">
        <v>0</v>
      </c>
      <c r="BV203">
        <v>2</v>
      </c>
      <c r="BW203">
        <v>0</v>
      </c>
      <c r="BX203">
        <v>7</v>
      </c>
      <c r="BY203">
        <v>0</v>
      </c>
      <c r="BZ203">
        <v>5</v>
      </c>
      <c r="CQ203" s="6"/>
      <c r="CR203" s="6"/>
      <c r="CS203" s="7">
        <v>32300</v>
      </c>
      <c r="CT203" s="6" t="s">
        <v>33</v>
      </c>
      <c r="CU203" s="7"/>
      <c r="CV203" s="6"/>
      <c r="CW203" s="6"/>
      <c r="CX203" s="7"/>
      <c r="CY203" s="7">
        <v>31726</v>
      </c>
      <c r="CZ203" s="6" t="s">
        <v>175</v>
      </c>
      <c r="DA203" t="s">
        <v>33</v>
      </c>
      <c r="DB203" t="str">
        <f>_xlfn.XLOOKUP(Append1[[#This Row],[Ground Truth]],Groung_Truth_Mapping[Final Status],Groung_Truth_Mapping[Mapped Ground Truth])</f>
        <v>Unknown</v>
      </c>
    </row>
    <row r="204" spans="1:106" x14ac:dyDescent="0.25">
      <c r="A204" s="8" t="s">
        <v>622</v>
      </c>
      <c r="B204">
        <v>1930</v>
      </c>
      <c r="C204" s="6" t="s">
        <v>162</v>
      </c>
      <c r="D204">
        <v>88.9</v>
      </c>
      <c r="E204">
        <v>183</v>
      </c>
      <c r="F204" s="6" t="s">
        <v>33</v>
      </c>
      <c r="G204" s="6" t="s">
        <v>33</v>
      </c>
      <c r="H204" s="6" t="s">
        <v>149</v>
      </c>
      <c r="I204" s="6" t="s">
        <v>149</v>
      </c>
      <c r="J204" s="6" t="s">
        <v>149</v>
      </c>
      <c r="K204" s="6" t="s">
        <v>149</v>
      </c>
      <c r="L204" s="6" t="s">
        <v>180</v>
      </c>
      <c r="M204" s="6" t="s">
        <v>149</v>
      </c>
      <c r="N204">
        <v>2</v>
      </c>
      <c r="O204" t="s">
        <v>181</v>
      </c>
      <c r="P204">
        <v>0</v>
      </c>
      <c r="Q204" t="s">
        <v>154</v>
      </c>
      <c r="R204" s="6" t="s">
        <v>4</v>
      </c>
      <c r="S204" s="7">
        <v>33100</v>
      </c>
      <c r="T204" s="6" t="s">
        <v>283</v>
      </c>
      <c r="U204" s="7"/>
      <c r="V204" s="6"/>
      <c r="W204" s="7"/>
      <c r="X204" s="6"/>
      <c r="AC204" s="7"/>
      <c r="AD204" s="6"/>
      <c r="AE204" s="6"/>
      <c r="AF204" s="6"/>
      <c r="AG204" s="7"/>
      <c r="AI204" s="6"/>
      <c r="AJ204" s="6"/>
      <c r="AK204" s="7">
        <v>33131</v>
      </c>
      <c r="AL204" s="7">
        <v>33189</v>
      </c>
      <c r="AM204">
        <v>70.2</v>
      </c>
      <c r="AN204">
        <v>2</v>
      </c>
      <c r="AZ204" s="7">
        <v>33132</v>
      </c>
      <c r="BA204" s="7">
        <v>33174</v>
      </c>
      <c r="BB204" s="6" t="s">
        <v>165</v>
      </c>
      <c r="BC204" s="6"/>
      <c r="BD204" s="6"/>
      <c r="BE204" s="7"/>
      <c r="BF204" s="7"/>
      <c r="BG204" s="6"/>
      <c r="BH204" s="6"/>
      <c r="BO204" s="6" t="s">
        <v>190</v>
      </c>
      <c r="BP204" s="6"/>
      <c r="BQ204" s="6"/>
      <c r="BR204" s="6"/>
      <c r="CQ204" s="6"/>
      <c r="CR204" s="6"/>
      <c r="CS204" s="7">
        <v>36254</v>
      </c>
      <c r="CT204" s="6" t="s">
        <v>39</v>
      </c>
      <c r="CU204" s="7"/>
      <c r="CV204" s="6"/>
      <c r="CW204" s="6"/>
      <c r="CX204" s="7"/>
      <c r="CY204" s="7"/>
      <c r="CZ204" s="6"/>
      <c r="DA204" t="s">
        <v>39</v>
      </c>
      <c r="DB204" t="str">
        <f>_xlfn.XLOOKUP(Append1[[#This Row],[Ground Truth]],Groung_Truth_Mapping[Final Status],Groung_Truth_Mapping[Mapped Ground Truth])</f>
        <v>Remission</v>
      </c>
    </row>
    <row r="205" spans="1:106" hidden="1" x14ac:dyDescent="0.25">
      <c r="A205" s="6" t="s">
        <v>623</v>
      </c>
      <c r="B205">
        <v>1934</v>
      </c>
      <c r="C205" s="6" t="s">
        <v>162</v>
      </c>
      <c r="D205">
        <v>97.9</v>
      </c>
      <c r="E205">
        <v>185</v>
      </c>
      <c r="F205" s="6" t="s">
        <v>33</v>
      </c>
      <c r="G205" s="6" t="s">
        <v>33</v>
      </c>
      <c r="H205" s="6" t="s">
        <v>149</v>
      </c>
      <c r="I205" s="6" t="s">
        <v>149</v>
      </c>
      <c r="J205" s="6" t="s">
        <v>149</v>
      </c>
      <c r="K205" s="6" t="s">
        <v>151</v>
      </c>
      <c r="L205" s="6" t="s">
        <v>152</v>
      </c>
      <c r="M205" s="6" t="s">
        <v>149</v>
      </c>
      <c r="N205" t="s">
        <v>163</v>
      </c>
      <c r="O205" t="s">
        <v>153</v>
      </c>
      <c r="P205">
        <v>0</v>
      </c>
      <c r="Q205" t="s">
        <v>154</v>
      </c>
      <c r="R205" s="6" t="s">
        <v>12</v>
      </c>
      <c r="S205" s="7">
        <v>31914</v>
      </c>
      <c r="T205" s="6" t="s">
        <v>624</v>
      </c>
      <c r="U205" s="7"/>
      <c r="V205" s="6"/>
      <c r="W205" s="7"/>
      <c r="X205" s="6"/>
      <c r="AC205" s="7"/>
      <c r="AD205" s="6"/>
      <c r="AE205" s="6"/>
      <c r="AF205" s="6"/>
      <c r="AG205" s="7"/>
      <c r="AI205" s="6"/>
      <c r="AJ205" s="6"/>
      <c r="AK205" s="7">
        <v>31963</v>
      </c>
      <c r="AL205" s="7">
        <v>32015</v>
      </c>
      <c r="AM205">
        <v>70</v>
      </c>
      <c r="AN205">
        <v>2</v>
      </c>
      <c r="AZ205" s="7">
        <v>31963</v>
      </c>
      <c r="BA205" s="7">
        <v>32015</v>
      </c>
      <c r="BB205" s="6" t="s">
        <v>165</v>
      </c>
      <c r="BC205" s="6"/>
      <c r="BD205" s="6"/>
      <c r="BE205" s="7"/>
      <c r="BF205" s="7"/>
      <c r="BG205" s="6"/>
      <c r="BH205" s="6"/>
      <c r="BO205" s="6"/>
      <c r="BP205" s="6"/>
      <c r="BQ205" s="6"/>
      <c r="BR205" s="6"/>
      <c r="CQ205" s="6"/>
      <c r="CR205" s="6"/>
      <c r="CS205" s="7">
        <v>36121</v>
      </c>
      <c r="CT205" s="6" t="s">
        <v>39</v>
      </c>
      <c r="CU205" s="7"/>
      <c r="CV205" s="6"/>
      <c r="CW205" s="6"/>
      <c r="CX205" s="7"/>
      <c r="CY205" s="7"/>
      <c r="CZ205" s="6"/>
      <c r="DA205" t="s">
        <v>39</v>
      </c>
      <c r="DB205" t="str">
        <f>_xlfn.XLOOKUP(Append1[[#This Row],[Ground Truth]],Groung_Truth_Mapping[Final Status],Groung_Truth_Mapping[Mapped Ground Truth])</f>
        <v>Remission</v>
      </c>
    </row>
    <row r="206" spans="1:106" hidden="1" x14ac:dyDescent="0.25">
      <c r="A206" s="6" t="s">
        <v>625</v>
      </c>
      <c r="B206">
        <v>1940</v>
      </c>
      <c r="C206" s="6" t="s">
        <v>147</v>
      </c>
      <c r="D206">
        <v>179</v>
      </c>
      <c r="E206">
        <v>177</v>
      </c>
      <c r="F206" s="6" t="s">
        <v>33</v>
      </c>
      <c r="G206" s="6" t="s">
        <v>33</v>
      </c>
      <c r="H206" s="6" t="s">
        <v>149</v>
      </c>
      <c r="I206" s="6" t="s">
        <v>149</v>
      </c>
      <c r="J206" s="6" t="s">
        <v>149</v>
      </c>
      <c r="K206" s="6" t="s">
        <v>149</v>
      </c>
      <c r="L206" s="6" t="s">
        <v>149</v>
      </c>
      <c r="M206" s="6" t="s">
        <v>149</v>
      </c>
      <c r="N206">
        <v>1</v>
      </c>
      <c r="O206" t="s">
        <v>153</v>
      </c>
      <c r="P206">
        <v>0</v>
      </c>
      <c r="Q206" t="s">
        <v>154</v>
      </c>
      <c r="R206" s="6" t="s">
        <v>5</v>
      </c>
      <c r="S206" s="7">
        <v>33321</v>
      </c>
      <c r="T206" s="6" t="s">
        <v>626</v>
      </c>
      <c r="U206" s="7"/>
      <c r="V206" s="6"/>
      <c r="W206" s="7"/>
      <c r="X206" s="6"/>
      <c r="AC206" s="7"/>
      <c r="AD206" s="6"/>
      <c r="AE206" s="6"/>
      <c r="AF206" s="6"/>
      <c r="AG206" s="7"/>
      <c r="AI206" s="6"/>
      <c r="AJ206" s="6"/>
      <c r="AK206" s="7">
        <v>33334</v>
      </c>
      <c r="AL206" s="7">
        <v>33379</v>
      </c>
      <c r="AM206">
        <v>70</v>
      </c>
      <c r="AN206">
        <v>35</v>
      </c>
      <c r="AZ206" s="7">
        <v>33331</v>
      </c>
      <c r="BA206" s="7">
        <v>33377</v>
      </c>
      <c r="BB206" s="6" t="s">
        <v>165</v>
      </c>
      <c r="BC206" s="6"/>
      <c r="BD206" s="6"/>
      <c r="BE206" s="7"/>
      <c r="BF206" s="7"/>
      <c r="BG206" s="6"/>
      <c r="BH206" s="6"/>
      <c r="BO206" s="6" t="s">
        <v>158</v>
      </c>
      <c r="BP206" s="6" t="s">
        <v>149</v>
      </c>
      <c r="BQ206" s="6" t="s">
        <v>149</v>
      </c>
      <c r="BR206" s="6" t="s">
        <v>33</v>
      </c>
      <c r="CQ206" s="6"/>
      <c r="CR206" s="6"/>
      <c r="CS206" s="7">
        <v>35593</v>
      </c>
      <c r="CT206" s="6" t="s">
        <v>39</v>
      </c>
      <c r="CU206" s="7">
        <v>35593</v>
      </c>
      <c r="CV206" s="6" t="s">
        <v>40</v>
      </c>
      <c r="CW206" s="6"/>
      <c r="CX206" s="7"/>
      <c r="CY206" s="7"/>
      <c r="CZ206" s="6"/>
      <c r="DA206" t="s">
        <v>39</v>
      </c>
      <c r="DB206" t="str">
        <f>_xlfn.XLOOKUP(Append1[[#This Row],[Ground Truth]],Groung_Truth_Mapping[Final Status],Groung_Truth_Mapping[Mapped Ground Truth])</f>
        <v>Remission</v>
      </c>
    </row>
    <row r="207" spans="1:106" x14ac:dyDescent="0.25">
      <c r="A207" s="8" t="s">
        <v>627</v>
      </c>
      <c r="B207">
        <v>1934</v>
      </c>
      <c r="C207" s="6" t="s">
        <v>162</v>
      </c>
      <c r="D207">
        <v>64.900000000000006</v>
      </c>
      <c r="E207">
        <v>172</v>
      </c>
      <c r="F207" s="6" t="s">
        <v>33</v>
      </c>
      <c r="G207" s="6" t="s">
        <v>33</v>
      </c>
      <c r="H207" s="6" t="s">
        <v>149</v>
      </c>
      <c r="I207" s="6" t="s">
        <v>149</v>
      </c>
      <c r="J207" s="6" t="s">
        <v>149</v>
      </c>
      <c r="K207" s="6" t="s">
        <v>149</v>
      </c>
      <c r="L207" s="6" t="s">
        <v>152</v>
      </c>
      <c r="M207" s="6" t="s">
        <v>149</v>
      </c>
      <c r="N207" t="s">
        <v>154</v>
      </c>
      <c r="O207" t="s">
        <v>181</v>
      </c>
      <c r="P207">
        <v>0</v>
      </c>
      <c r="Q207" t="s">
        <v>154</v>
      </c>
      <c r="R207" s="6" t="s">
        <v>4</v>
      </c>
      <c r="S207" s="7">
        <v>33412</v>
      </c>
      <c r="T207" s="6" t="s">
        <v>499</v>
      </c>
      <c r="U207" s="7"/>
      <c r="V207" s="6"/>
      <c r="W207" s="7"/>
      <c r="X207" s="6"/>
      <c r="AC207" s="7"/>
      <c r="AD207" s="6"/>
      <c r="AE207" s="6"/>
      <c r="AF207" s="6"/>
      <c r="AG207" s="7"/>
      <c r="AI207" s="6"/>
      <c r="AJ207" s="6"/>
      <c r="AK207" s="7">
        <v>33433</v>
      </c>
      <c r="AL207" s="7">
        <v>33482</v>
      </c>
      <c r="AM207">
        <v>70</v>
      </c>
      <c r="AN207">
        <v>2</v>
      </c>
      <c r="AZ207" s="7">
        <v>33433</v>
      </c>
      <c r="BA207" s="7">
        <v>33482</v>
      </c>
      <c r="BB207" s="6" t="s">
        <v>165</v>
      </c>
      <c r="BC207" s="6" t="s">
        <v>177</v>
      </c>
      <c r="BD207" s="6"/>
      <c r="BE207" s="7"/>
      <c r="BF207" s="7"/>
      <c r="BG207" s="6"/>
      <c r="BH207" s="6"/>
      <c r="BO207" s="6" t="s">
        <v>158</v>
      </c>
      <c r="BP207" s="6" t="s">
        <v>152</v>
      </c>
      <c r="BQ207" s="6" t="s">
        <v>33</v>
      </c>
      <c r="BR207" s="6" t="s">
        <v>159</v>
      </c>
      <c r="CQ207" s="6"/>
      <c r="CR207" s="6"/>
      <c r="CS207" s="7">
        <v>36271</v>
      </c>
      <c r="CT207" s="6" t="s">
        <v>39</v>
      </c>
      <c r="CU207" s="7"/>
      <c r="CV207" s="6"/>
      <c r="CW207" s="6" t="s">
        <v>152</v>
      </c>
      <c r="CX207" s="7"/>
      <c r="CY207" s="7"/>
      <c r="CZ207" s="6"/>
      <c r="DA207" t="s">
        <v>39</v>
      </c>
      <c r="DB207" t="str">
        <f>_xlfn.XLOOKUP(Append1[[#This Row],[Ground Truth]],Groung_Truth_Mapping[Final Status],Groung_Truth_Mapping[Mapped Ground Truth])</f>
        <v>Remission</v>
      </c>
    </row>
    <row r="208" spans="1:106" hidden="1" x14ac:dyDescent="0.25">
      <c r="A208" s="6" t="s">
        <v>628</v>
      </c>
      <c r="B208">
        <v>1923</v>
      </c>
      <c r="C208" s="6" t="s">
        <v>162</v>
      </c>
      <c r="D208">
        <v>111.9</v>
      </c>
      <c r="E208">
        <v>180</v>
      </c>
      <c r="F208" s="6" t="s">
        <v>33</v>
      </c>
      <c r="G208" s="6" t="s">
        <v>33</v>
      </c>
      <c r="H208" s="6" t="s">
        <v>149</v>
      </c>
      <c r="I208" s="6" t="s">
        <v>149</v>
      </c>
      <c r="J208" s="6" t="s">
        <v>149</v>
      </c>
      <c r="K208" s="6" t="s">
        <v>151</v>
      </c>
      <c r="L208" s="6" t="s">
        <v>152</v>
      </c>
      <c r="M208" s="6" t="s">
        <v>149</v>
      </c>
      <c r="N208">
        <v>1</v>
      </c>
      <c r="O208">
        <v>0</v>
      </c>
      <c r="P208">
        <v>0</v>
      </c>
      <c r="Q208">
        <v>1</v>
      </c>
      <c r="R208" s="6" t="s">
        <v>5</v>
      </c>
      <c r="S208" s="7">
        <v>33463</v>
      </c>
      <c r="T208" s="6" t="s">
        <v>369</v>
      </c>
      <c r="U208" s="7">
        <v>33477</v>
      </c>
      <c r="V208" s="6" t="s">
        <v>629</v>
      </c>
      <c r="W208" s="7"/>
      <c r="X208" s="6"/>
      <c r="AC208" s="7">
        <v>33477</v>
      </c>
      <c r="AD208" s="6" t="s">
        <v>630</v>
      </c>
      <c r="AE208" s="6" t="s">
        <v>152</v>
      </c>
      <c r="AF208" s="6" t="s">
        <v>152</v>
      </c>
      <c r="AG208" s="7"/>
      <c r="AI208" s="6"/>
      <c r="AJ208" s="6"/>
      <c r="AK208" s="7">
        <v>33538</v>
      </c>
      <c r="AL208" s="7">
        <v>33586</v>
      </c>
      <c r="AM208">
        <v>62</v>
      </c>
      <c r="AN208">
        <v>2</v>
      </c>
      <c r="AZ208" s="7"/>
      <c r="BA208" s="7"/>
      <c r="BB208" s="6"/>
      <c r="BC208" s="6"/>
      <c r="BD208" s="6"/>
      <c r="BE208" s="7"/>
      <c r="BF208" s="7"/>
      <c r="BG208" s="6"/>
      <c r="BH208" s="6"/>
      <c r="BO208" s="6" t="s">
        <v>190</v>
      </c>
      <c r="BP208" s="6" t="s">
        <v>149</v>
      </c>
      <c r="BQ208" s="6" t="s">
        <v>152</v>
      </c>
      <c r="BR208" s="6" t="s">
        <v>170</v>
      </c>
      <c r="BS208">
        <v>0</v>
      </c>
      <c r="BT208">
        <v>4</v>
      </c>
      <c r="BU208">
        <v>0</v>
      </c>
      <c r="BV208">
        <v>3</v>
      </c>
      <c r="BW208">
        <v>0</v>
      </c>
      <c r="BX208">
        <v>5</v>
      </c>
      <c r="CQ208" s="6"/>
      <c r="CR208" s="6"/>
      <c r="CS208" s="7">
        <v>35087</v>
      </c>
      <c r="CT208" s="6" t="s">
        <v>39</v>
      </c>
      <c r="CU208" s="7"/>
      <c r="CV208" s="6"/>
      <c r="CW208" s="6" t="s">
        <v>152</v>
      </c>
      <c r="CX208" s="7"/>
      <c r="CY208" s="7"/>
      <c r="CZ208" s="6"/>
      <c r="DA208" t="s">
        <v>39</v>
      </c>
      <c r="DB208" t="str">
        <f>_xlfn.XLOOKUP(Append1[[#This Row],[Ground Truth]],Groung_Truth_Mapping[Final Status],Groung_Truth_Mapping[Mapped Ground Truth])</f>
        <v>Remission</v>
      </c>
    </row>
    <row r="209" spans="1:106" hidden="1" x14ac:dyDescent="0.25">
      <c r="A209" s="6" t="s">
        <v>631</v>
      </c>
      <c r="B209">
        <v>1942</v>
      </c>
      <c r="C209" s="6" t="s">
        <v>147</v>
      </c>
      <c r="D209">
        <v>67.7</v>
      </c>
      <c r="E209">
        <v>169</v>
      </c>
      <c r="F209" s="6" t="s">
        <v>33</v>
      </c>
      <c r="G209" s="6" t="s">
        <v>33</v>
      </c>
      <c r="H209" s="6" t="s">
        <v>149</v>
      </c>
      <c r="I209" s="6" t="s">
        <v>149</v>
      </c>
      <c r="J209" s="6" t="s">
        <v>149</v>
      </c>
      <c r="K209" s="6" t="s">
        <v>151</v>
      </c>
      <c r="L209" s="6" t="s">
        <v>149</v>
      </c>
      <c r="M209" s="6" t="s">
        <v>149</v>
      </c>
      <c r="N209">
        <v>1</v>
      </c>
      <c r="O209">
        <v>0</v>
      </c>
      <c r="P209">
        <v>0</v>
      </c>
      <c r="Q209">
        <v>1</v>
      </c>
      <c r="R209" s="6" t="s">
        <v>7</v>
      </c>
      <c r="S209" s="7">
        <v>32370</v>
      </c>
      <c r="T209" s="6" t="s">
        <v>369</v>
      </c>
      <c r="U209" s="7">
        <v>32383</v>
      </c>
      <c r="V209" s="6" t="s">
        <v>629</v>
      </c>
      <c r="W209" s="7">
        <v>32487</v>
      </c>
      <c r="X209" s="6" t="s">
        <v>629</v>
      </c>
      <c r="Y209">
        <v>32560</v>
      </c>
      <c r="Z209" t="s">
        <v>632</v>
      </c>
      <c r="AA209">
        <v>34052</v>
      </c>
      <c r="AB209" t="s">
        <v>369</v>
      </c>
      <c r="AC209" s="7">
        <v>32383</v>
      </c>
      <c r="AD209" s="6" t="s">
        <v>633</v>
      </c>
      <c r="AE209" s="6" t="s">
        <v>152</v>
      </c>
      <c r="AF209" s="6" t="s">
        <v>149</v>
      </c>
      <c r="AG209" s="7"/>
      <c r="AI209" s="6"/>
      <c r="AJ209" s="6"/>
      <c r="AK209" s="7"/>
      <c r="AL209" s="7"/>
      <c r="AZ209" s="7"/>
      <c r="BA209" s="7"/>
      <c r="BB209" s="6"/>
      <c r="BC209" s="6"/>
      <c r="BD209" s="6"/>
      <c r="BE209" s="7"/>
      <c r="BF209" s="7"/>
      <c r="BG209" s="6"/>
      <c r="BH209" s="6"/>
      <c r="BO209" s="6" t="s">
        <v>158</v>
      </c>
      <c r="BP209" s="6" t="s">
        <v>149</v>
      </c>
      <c r="BQ209" s="6" t="s">
        <v>149</v>
      </c>
      <c r="BR209" s="6" t="s">
        <v>186</v>
      </c>
      <c r="CQ209" s="6"/>
      <c r="CR209" s="6"/>
      <c r="CS209" s="7">
        <v>35906</v>
      </c>
      <c r="CT209" s="6" t="s">
        <v>39</v>
      </c>
      <c r="CU209" s="7"/>
      <c r="CV209" s="6"/>
      <c r="CW209" s="6"/>
      <c r="CX209" s="7"/>
      <c r="CY209" s="7"/>
      <c r="CZ209" s="6"/>
      <c r="DA209" t="s">
        <v>39</v>
      </c>
      <c r="DB209" t="str">
        <f>_xlfn.XLOOKUP(Append1[[#This Row],[Ground Truth]],Groung_Truth_Mapping[Final Status],Groung_Truth_Mapping[Mapped Ground Truth])</f>
        <v>Remission</v>
      </c>
    </row>
    <row r="210" spans="1:106" hidden="1" x14ac:dyDescent="0.25">
      <c r="A210" s="6" t="s">
        <v>634</v>
      </c>
      <c r="B210">
        <v>1936</v>
      </c>
      <c r="C210" s="6" t="s">
        <v>162</v>
      </c>
      <c r="D210">
        <v>85</v>
      </c>
      <c r="E210">
        <v>184</v>
      </c>
      <c r="F210" s="6" t="s">
        <v>33</v>
      </c>
      <c r="G210" s="6" t="s">
        <v>33</v>
      </c>
      <c r="H210" s="6" t="s">
        <v>149</v>
      </c>
      <c r="I210" s="6" t="s">
        <v>149</v>
      </c>
      <c r="J210" s="6" t="s">
        <v>149</v>
      </c>
      <c r="K210" s="6" t="s">
        <v>149</v>
      </c>
      <c r="L210" s="6" t="s">
        <v>152</v>
      </c>
      <c r="M210" s="6" t="s">
        <v>149</v>
      </c>
      <c r="N210">
        <v>2</v>
      </c>
      <c r="O210" t="s">
        <v>153</v>
      </c>
      <c r="P210">
        <v>0</v>
      </c>
      <c r="Q210" t="s">
        <v>154</v>
      </c>
      <c r="R210" s="6" t="s">
        <v>14</v>
      </c>
      <c r="S210" s="7">
        <v>34575</v>
      </c>
      <c r="T210" s="6" t="s">
        <v>514</v>
      </c>
      <c r="U210" s="7"/>
      <c r="V210" s="6"/>
      <c r="W210" s="7"/>
      <c r="X210" s="6"/>
      <c r="AC210" s="7"/>
      <c r="AD210" s="6"/>
      <c r="AE210" s="6"/>
      <c r="AF210" s="6"/>
      <c r="AG210" s="7"/>
      <c r="AI210" s="6"/>
      <c r="AJ210" s="6"/>
      <c r="AK210" s="7">
        <v>34622</v>
      </c>
      <c r="AL210" s="7">
        <v>34674</v>
      </c>
      <c r="AM210">
        <v>70</v>
      </c>
      <c r="AN210">
        <v>2</v>
      </c>
      <c r="AZ210" s="7">
        <v>34626</v>
      </c>
      <c r="BA210" s="7">
        <v>34674</v>
      </c>
      <c r="BB210" s="6" t="s">
        <v>165</v>
      </c>
      <c r="BC210" s="6" t="s">
        <v>177</v>
      </c>
      <c r="BD210" s="6"/>
      <c r="BE210" s="7"/>
      <c r="BF210" s="7"/>
      <c r="BG210" s="6"/>
      <c r="BH210" s="6"/>
      <c r="BO210" s="6"/>
      <c r="BP210" s="6"/>
      <c r="BQ210" s="6"/>
      <c r="BR210" s="6"/>
      <c r="CQ210" s="6"/>
      <c r="CR210" s="6"/>
      <c r="CS210" s="7">
        <v>34674</v>
      </c>
      <c r="CT210" s="6" t="s">
        <v>33</v>
      </c>
      <c r="CU210" s="7">
        <v>35432</v>
      </c>
      <c r="CV210" s="6" t="s">
        <v>33</v>
      </c>
      <c r="CW210" s="6"/>
      <c r="CX210" s="7"/>
      <c r="CY210" s="7"/>
      <c r="CZ210" s="6"/>
      <c r="DA210" t="s">
        <v>33</v>
      </c>
      <c r="DB210" t="str">
        <f>_xlfn.XLOOKUP(Append1[[#This Row],[Ground Truth]],Groung_Truth_Mapping[Final Status],Groung_Truth_Mapping[Mapped Ground Truth])</f>
        <v>Unknown</v>
      </c>
    </row>
    <row r="211" spans="1:106" x14ac:dyDescent="0.25">
      <c r="A211" s="8" t="s">
        <v>635</v>
      </c>
      <c r="B211">
        <v>1929</v>
      </c>
      <c r="C211" s="6" t="s">
        <v>162</v>
      </c>
      <c r="D211">
        <v>83.6</v>
      </c>
      <c r="E211">
        <v>173</v>
      </c>
      <c r="F211" s="6" t="s">
        <v>33</v>
      </c>
      <c r="G211" s="6" t="s">
        <v>33</v>
      </c>
      <c r="H211" s="6" t="s">
        <v>149</v>
      </c>
      <c r="I211" s="6" t="s">
        <v>149</v>
      </c>
      <c r="J211" s="6" t="s">
        <v>149</v>
      </c>
      <c r="K211" s="6" t="s">
        <v>149</v>
      </c>
      <c r="L211" s="6" t="s">
        <v>149</v>
      </c>
      <c r="M211" s="6" t="s">
        <v>149</v>
      </c>
      <c r="N211">
        <v>2</v>
      </c>
      <c r="O211" t="s">
        <v>153</v>
      </c>
      <c r="P211">
        <v>0</v>
      </c>
      <c r="Q211" t="s">
        <v>154</v>
      </c>
      <c r="R211" s="6" t="s">
        <v>4</v>
      </c>
      <c r="S211" s="7">
        <v>33393</v>
      </c>
      <c r="T211" s="6" t="s">
        <v>594</v>
      </c>
      <c r="U211" s="7"/>
      <c r="V211" s="6"/>
      <c r="W211" s="7"/>
      <c r="X211" s="6"/>
      <c r="AC211" s="7"/>
      <c r="AD211" s="6"/>
      <c r="AE211" s="6"/>
      <c r="AF211" s="6"/>
      <c r="AG211" s="7"/>
      <c r="AI211" s="6"/>
      <c r="AJ211" s="6"/>
      <c r="AK211" s="7">
        <v>33434</v>
      </c>
      <c r="AL211" s="7">
        <v>33483</v>
      </c>
      <c r="AM211">
        <v>70</v>
      </c>
      <c r="AN211">
        <v>2</v>
      </c>
      <c r="AZ211" s="7">
        <v>33436</v>
      </c>
      <c r="BA211" s="7">
        <v>33481</v>
      </c>
      <c r="BB211" s="6" t="s">
        <v>165</v>
      </c>
      <c r="BC211" s="6" t="s">
        <v>177</v>
      </c>
      <c r="BD211" s="6"/>
      <c r="BE211" s="7"/>
      <c r="BF211" s="7"/>
      <c r="BG211" s="6"/>
      <c r="BH211" s="6"/>
      <c r="BO211" s="6"/>
      <c r="BP211" s="6"/>
      <c r="BQ211" s="6"/>
      <c r="BR211" s="6"/>
      <c r="CQ211" s="6"/>
      <c r="CR211" s="6"/>
      <c r="CS211" s="7">
        <v>36051</v>
      </c>
      <c r="CT211" s="6" t="s">
        <v>39</v>
      </c>
      <c r="CU211" s="7"/>
      <c r="CV211" s="6"/>
      <c r="CW211" s="6"/>
      <c r="CX211" s="7"/>
      <c r="CY211" s="7"/>
      <c r="CZ211" s="6"/>
      <c r="DA211" t="s">
        <v>39</v>
      </c>
      <c r="DB211" t="str">
        <f>_xlfn.XLOOKUP(Append1[[#This Row],[Ground Truth]],Groung_Truth_Mapping[Final Status],Groung_Truth_Mapping[Mapped Ground Truth])</f>
        <v>Remission</v>
      </c>
    </row>
    <row r="212" spans="1:106" x14ac:dyDescent="0.25">
      <c r="A212" s="8" t="s">
        <v>636</v>
      </c>
      <c r="B212">
        <v>1947</v>
      </c>
      <c r="C212" s="6" t="s">
        <v>162</v>
      </c>
      <c r="D212">
        <v>81.400000000000006</v>
      </c>
      <c r="E212">
        <v>179</v>
      </c>
      <c r="F212" s="6" t="s">
        <v>33</v>
      </c>
      <c r="G212" s="6" t="s">
        <v>33</v>
      </c>
      <c r="H212" s="6" t="s">
        <v>149</v>
      </c>
      <c r="I212" s="6" t="s">
        <v>149</v>
      </c>
      <c r="J212" s="6" t="s">
        <v>149</v>
      </c>
      <c r="K212" s="6" t="s">
        <v>167</v>
      </c>
      <c r="L212" s="6" t="s">
        <v>180</v>
      </c>
      <c r="M212" s="6" t="s">
        <v>149</v>
      </c>
      <c r="N212">
        <v>3</v>
      </c>
      <c r="O212">
        <v>1</v>
      </c>
      <c r="P212">
        <v>0</v>
      </c>
      <c r="Q212">
        <v>3</v>
      </c>
      <c r="R212" s="6" t="s">
        <v>4</v>
      </c>
      <c r="S212" s="7">
        <v>33565</v>
      </c>
      <c r="T212" s="6" t="s">
        <v>283</v>
      </c>
      <c r="U212" s="7"/>
      <c r="V212" s="6"/>
      <c r="W212" s="7"/>
      <c r="X212" s="6"/>
      <c r="AC212" s="7"/>
      <c r="AD212" s="6"/>
      <c r="AE212" s="6"/>
      <c r="AF212" s="6"/>
      <c r="AG212" s="7"/>
      <c r="AI212" s="6"/>
      <c r="AJ212" s="6"/>
      <c r="AK212" s="7">
        <v>33600</v>
      </c>
      <c r="AL212" s="7">
        <v>33646</v>
      </c>
      <c r="AM212">
        <v>70</v>
      </c>
      <c r="AN212">
        <v>2</v>
      </c>
      <c r="AZ212" s="7">
        <v>33600</v>
      </c>
      <c r="BA212" s="7">
        <v>33646</v>
      </c>
      <c r="BB212" s="6" t="s">
        <v>165</v>
      </c>
      <c r="BC212" s="6"/>
      <c r="BD212" s="6"/>
      <c r="BE212" s="7"/>
      <c r="BF212" s="7"/>
      <c r="BG212" s="6"/>
      <c r="BH212" s="6"/>
      <c r="BO212" s="6" t="s">
        <v>158</v>
      </c>
      <c r="BP212" s="6"/>
      <c r="BQ212" s="6"/>
      <c r="BR212" s="6"/>
      <c r="CQ212" s="6"/>
      <c r="CR212" s="6"/>
      <c r="CS212" s="7">
        <v>35886</v>
      </c>
      <c r="CT212" s="6" t="s">
        <v>39</v>
      </c>
      <c r="CU212" s="7"/>
      <c r="CV212" s="6"/>
      <c r="CW212" s="6"/>
      <c r="CX212" s="7"/>
      <c r="CY212" s="7"/>
      <c r="CZ212" s="6"/>
      <c r="DA212" t="s">
        <v>39</v>
      </c>
      <c r="DB212" t="str">
        <f>_xlfn.XLOOKUP(Append1[[#This Row],[Ground Truth]],Groung_Truth_Mapping[Final Status],Groung_Truth_Mapping[Mapped Ground Truth])</f>
        <v>Remission</v>
      </c>
    </row>
    <row r="213" spans="1:106" hidden="1" x14ac:dyDescent="0.25">
      <c r="A213" s="6" t="s">
        <v>637</v>
      </c>
      <c r="B213">
        <v>1917</v>
      </c>
      <c r="C213" s="6" t="s">
        <v>147</v>
      </c>
      <c r="D213">
        <v>76.900000000000006</v>
      </c>
      <c r="E213">
        <v>157</v>
      </c>
      <c r="F213" s="6" t="s">
        <v>33</v>
      </c>
      <c r="G213" s="6" t="s">
        <v>33</v>
      </c>
      <c r="H213" s="6" t="s">
        <v>149</v>
      </c>
      <c r="I213" s="6" t="s">
        <v>149</v>
      </c>
      <c r="J213" s="6" t="s">
        <v>149</v>
      </c>
      <c r="K213" s="6" t="s">
        <v>149</v>
      </c>
      <c r="L213" s="6" t="s">
        <v>180</v>
      </c>
      <c r="M213" s="6" t="s">
        <v>149</v>
      </c>
      <c r="N213">
        <v>2</v>
      </c>
      <c r="O213" t="s">
        <v>181</v>
      </c>
      <c r="P213">
        <v>0</v>
      </c>
      <c r="Q213" t="s">
        <v>154</v>
      </c>
      <c r="R213" s="6" t="s">
        <v>14</v>
      </c>
      <c r="S213" s="7">
        <v>33063</v>
      </c>
      <c r="T213" s="6" t="s">
        <v>638</v>
      </c>
      <c r="U213" s="7"/>
      <c r="V213" s="6"/>
      <c r="W213" s="7"/>
      <c r="X213" s="6"/>
      <c r="AC213" s="7"/>
      <c r="AD213" s="6"/>
      <c r="AE213" s="6"/>
      <c r="AF213" s="6"/>
      <c r="AG213" s="7"/>
      <c r="AI213" s="6"/>
      <c r="AJ213" s="6"/>
      <c r="AK213" s="7">
        <v>33085</v>
      </c>
      <c r="AL213" s="7">
        <v>33128</v>
      </c>
      <c r="AM213">
        <v>70.400000000000006</v>
      </c>
      <c r="AN213">
        <v>32</v>
      </c>
      <c r="AZ213" s="7">
        <v>33086</v>
      </c>
      <c r="BA213" s="7">
        <v>33121</v>
      </c>
      <c r="BB213" s="6" t="s">
        <v>165</v>
      </c>
      <c r="BC213" s="6" t="s">
        <v>177</v>
      </c>
      <c r="BD213" s="6"/>
      <c r="BE213" s="7"/>
      <c r="BF213" s="7"/>
      <c r="BG213" s="6"/>
      <c r="BH213" s="6"/>
      <c r="BO213" s="6" t="s">
        <v>190</v>
      </c>
      <c r="BP213" s="6"/>
      <c r="BQ213" s="6"/>
      <c r="BR213" s="6"/>
      <c r="CQ213" s="6"/>
      <c r="CR213" s="6"/>
      <c r="CS213" s="7">
        <v>36131</v>
      </c>
      <c r="CT213" s="6" t="s">
        <v>39</v>
      </c>
      <c r="CU213" s="7"/>
      <c r="CV213" s="6"/>
      <c r="CW213" s="6"/>
      <c r="CX213" s="7"/>
      <c r="CY213" s="7"/>
      <c r="CZ213" s="6"/>
      <c r="DA213" t="s">
        <v>39</v>
      </c>
      <c r="DB213" t="str">
        <f>_xlfn.XLOOKUP(Append1[[#This Row],[Ground Truth]],Groung_Truth_Mapping[Final Status],Groung_Truth_Mapping[Mapped Ground Truth])</f>
        <v>Remission</v>
      </c>
    </row>
    <row r="214" spans="1:106" x14ac:dyDescent="0.25">
      <c r="A214" s="8" t="s">
        <v>639</v>
      </c>
      <c r="B214">
        <v>1929</v>
      </c>
      <c r="C214" s="6" t="s">
        <v>162</v>
      </c>
      <c r="D214">
        <v>64.400000000000006</v>
      </c>
      <c r="E214">
        <v>170</v>
      </c>
      <c r="F214" s="6" t="s">
        <v>33</v>
      </c>
      <c r="G214" s="6" t="s">
        <v>33</v>
      </c>
      <c r="H214" s="6" t="s">
        <v>149</v>
      </c>
      <c r="I214" s="6" t="s">
        <v>149</v>
      </c>
      <c r="J214" s="6" t="s">
        <v>149</v>
      </c>
      <c r="K214" s="6" t="s">
        <v>149</v>
      </c>
      <c r="L214" s="6" t="s">
        <v>152</v>
      </c>
      <c r="M214" s="6" t="s">
        <v>149</v>
      </c>
      <c r="N214">
        <v>1</v>
      </c>
      <c r="O214">
        <v>1</v>
      </c>
      <c r="P214">
        <v>0</v>
      </c>
      <c r="Q214">
        <v>3</v>
      </c>
      <c r="R214" s="6" t="s">
        <v>4</v>
      </c>
      <c r="S214" s="7">
        <v>33672</v>
      </c>
      <c r="T214" s="6" t="s">
        <v>283</v>
      </c>
      <c r="U214" s="7"/>
      <c r="V214" s="6"/>
      <c r="W214" s="7"/>
      <c r="X214" s="6"/>
      <c r="AC214" s="7"/>
      <c r="AD214" s="6"/>
      <c r="AE214" s="6"/>
      <c r="AF214" s="6"/>
      <c r="AG214" s="7"/>
      <c r="AI214" s="6"/>
      <c r="AJ214" s="6"/>
      <c r="AK214" s="7">
        <v>33736</v>
      </c>
      <c r="AL214" s="7">
        <v>33784</v>
      </c>
      <c r="AM214">
        <v>70</v>
      </c>
      <c r="AN214">
        <v>2</v>
      </c>
      <c r="AZ214" s="7">
        <v>33737</v>
      </c>
      <c r="BA214" s="7">
        <v>33790</v>
      </c>
      <c r="BB214" s="6" t="s">
        <v>165</v>
      </c>
      <c r="BC214" s="6"/>
      <c r="BD214" s="6"/>
      <c r="BE214" s="7"/>
      <c r="BF214" s="7"/>
      <c r="BG214" s="6"/>
      <c r="BH214" s="6"/>
      <c r="BO214" s="6" t="s">
        <v>190</v>
      </c>
      <c r="BP214" s="6"/>
      <c r="BQ214" s="6"/>
      <c r="BR214" s="6"/>
      <c r="CQ214" s="6"/>
      <c r="CR214" s="6"/>
      <c r="CS214" s="7">
        <v>36067</v>
      </c>
      <c r="CT214" s="6" t="s">
        <v>39</v>
      </c>
      <c r="CU214" s="7"/>
      <c r="CV214" s="6"/>
      <c r="CW214" s="6"/>
      <c r="CX214" s="7"/>
      <c r="CY214" s="7"/>
      <c r="CZ214" s="6"/>
      <c r="DA214" t="s">
        <v>39</v>
      </c>
      <c r="DB214" t="str">
        <f>_xlfn.XLOOKUP(Append1[[#This Row],[Ground Truth]],Groung_Truth_Mapping[Final Status],Groung_Truth_Mapping[Mapped Ground Truth])</f>
        <v>Remission</v>
      </c>
    </row>
    <row r="215" spans="1:106" hidden="1" x14ac:dyDescent="0.25">
      <c r="A215" s="6" t="s">
        <v>640</v>
      </c>
      <c r="B215">
        <v>1929</v>
      </c>
      <c r="C215" s="6" t="s">
        <v>162</v>
      </c>
      <c r="D215">
        <v>77.2</v>
      </c>
      <c r="E215">
        <v>185</v>
      </c>
      <c r="F215" s="6" t="s">
        <v>33</v>
      </c>
      <c r="G215" s="6" t="s">
        <v>33</v>
      </c>
      <c r="H215" s="6" t="s">
        <v>149</v>
      </c>
      <c r="I215" s="6" t="s">
        <v>149</v>
      </c>
      <c r="J215" s="6" t="s">
        <v>149</v>
      </c>
      <c r="K215" s="6" t="s">
        <v>167</v>
      </c>
      <c r="L215" s="6" t="s">
        <v>180</v>
      </c>
      <c r="M215" s="6" t="s">
        <v>149</v>
      </c>
      <c r="N215" t="s">
        <v>154</v>
      </c>
      <c r="O215">
        <v>0</v>
      </c>
      <c r="P215">
        <v>0</v>
      </c>
      <c r="Q215" t="s">
        <v>154</v>
      </c>
      <c r="R215" s="6" t="s">
        <v>13</v>
      </c>
      <c r="S215" s="7">
        <v>33271</v>
      </c>
      <c r="T215" s="6" t="s">
        <v>641</v>
      </c>
      <c r="U215" s="7">
        <v>33454</v>
      </c>
      <c r="V215" s="6" t="s">
        <v>642</v>
      </c>
      <c r="W215" s="7"/>
      <c r="X215" s="6"/>
      <c r="AC215" s="7"/>
      <c r="AD215" s="6"/>
      <c r="AE215" s="6"/>
      <c r="AF215" s="6"/>
      <c r="AG215" s="7"/>
      <c r="AI215" s="6"/>
      <c r="AJ215" s="6"/>
      <c r="AK215" s="7">
        <v>33299</v>
      </c>
      <c r="AL215" s="7">
        <v>33343</v>
      </c>
      <c r="AM215">
        <v>70.400000000000006</v>
      </c>
      <c r="AN215">
        <v>2</v>
      </c>
      <c r="AZ215" s="7">
        <v>33299</v>
      </c>
      <c r="BA215" s="7">
        <v>33345</v>
      </c>
      <c r="BB215" s="6" t="s">
        <v>165</v>
      </c>
      <c r="BC215" s="6" t="s">
        <v>177</v>
      </c>
      <c r="BD215" s="6"/>
      <c r="BE215" s="7"/>
      <c r="BF215" s="7"/>
      <c r="BG215" s="6"/>
      <c r="BH215" s="6"/>
      <c r="BO215" s="6" t="s">
        <v>265</v>
      </c>
      <c r="BP215" s="6" t="s">
        <v>149</v>
      </c>
      <c r="BQ215" s="6" t="s">
        <v>149</v>
      </c>
      <c r="BR215" s="6"/>
      <c r="CQ215" s="6"/>
      <c r="CR215" s="6"/>
      <c r="CS215" s="7">
        <v>36262</v>
      </c>
      <c r="CT215" s="6" t="s">
        <v>39</v>
      </c>
      <c r="CU215" s="7"/>
      <c r="CV215" s="6"/>
      <c r="CW215" s="6" t="s">
        <v>152</v>
      </c>
      <c r="CX215" s="7"/>
      <c r="CY215" s="7">
        <v>33614</v>
      </c>
      <c r="CZ215" s="6" t="s">
        <v>171</v>
      </c>
      <c r="DA215" t="s">
        <v>39</v>
      </c>
      <c r="DB215" t="str">
        <f>_xlfn.XLOOKUP(Append1[[#This Row],[Ground Truth]],Groung_Truth_Mapping[Final Status],Groung_Truth_Mapping[Mapped Ground Truth])</f>
        <v>Remission</v>
      </c>
    </row>
    <row r="216" spans="1:106" x14ac:dyDescent="0.25">
      <c r="A216" s="8" t="s">
        <v>643</v>
      </c>
      <c r="B216">
        <v>1913</v>
      </c>
      <c r="C216" s="6" t="s">
        <v>147</v>
      </c>
      <c r="D216">
        <v>45.5</v>
      </c>
      <c r="E216">
        <v>157</v>
      </c>
      <c r="F216" s="6" t="s">
        <v>33</v>
      </c>
      <c r="G216" s="6" t="s">
        <v>33</v>
      </c>
      <c r="H216" s="6" t="s">
        <v>149</v>
      </c>
      <c r="I216" s="6" t="s">
        <v>149</v>
      </c>
      <c r="J216" s="6" t="s">
        <v>149</v>
      </c>
      <c r="K216" s="6" t="s">
        <v>149</v>
      </c>
      <c r="L216" s="6" t="s">
        <v>180</v>
      </c>
      <c r="M216" s="6" t="s">
        <v>149</v>
      </c>
      <c r="N216">
        <v>2</v>
      </c>
      <c r="O216" t="s">
        <v>153</v>
      </c>
      <c r="P216">
        <v>0</v>
      </c>
      <c r="Q216" t="s">
        <v>154</v>
      </c>
      <c r="R216" s="6" t="s">
        <v>4</v>
      </c>
      <c r="S216" s="7">
        <v>34748</v>
      </c>
      <c r="T216" s="6" t="s">
        <v>644</v>
      </c>
      <c r="U216" s="7"/>
      <c r="V216" s="6"/>
      <c r="W216" s="7"/>
      <c r="X216" s="6"/>
      <c r="AC216" s="7"/>
      <c r="AD216" s="6"/>
      <c r="AE216" s="6"/>
      <c r="AF216" s="6"/>
      <c r="AG216" s="7"/>
      <c r="AI216" s="6"/>
      <c r="AJ216" s="6"/>
      <c r="AK216" s="7">
        <v>34765</v>
      </c>
      <c r="AL216" s="7">
        <v>34794</v>
      </c>
      <c r="AM216">
        <v>42</v>
      </c>
      <c r="AN216">
        <v>2</v>
      </c>
      <c r="AZ216" s="7">
        <v>34759</v>
      </c>
      <c r="BA216" s="7">
        <v>34794</v>
      </c>
      <c r="BB216" s="6" t="s">
        <v>157</v>
      </c>
      <c r="BC216" s="6"/>
      <c r="BD216" s="6"/>
      <c r="BE216" s="7"/>
      <c r="BF216" s="7"/>
      <c r="BG216" s="6"/>
      <c r="BH216" s="6"/>
      <c r="BO216" s="6" t="s">
        <v>190</v>
      </c>
      <c r="BP216" s="6"/>
      <c r="BQ216" s="6"/>
      <c r="BR216" s="6"/>
      <c r="CQ216" s="6"/>
      <c r="CR216" s="6"/>
      <c r="CS216" s="7">
        <v>36253</v>
      </c>
      <c r="CT216" s="6" t="s">
        <v>39</v>
      </c>
      <c r="CU216" s="7"/>
      <c r="CV216" s="6"/>
      <c r="CW216" s="6" t="s">
        <v>152</v>
      </c>
      <c r="CX216" s="7"/>
      <c r="CY216" s="7">
        <v>35269</v>
      </c>
      <c r="CZ216" s="6" t="s">
        <v>175</v>
      </c>
      <c r="DA216" t="s">
        <v>39</v>
      </c>
      <c r="DB216" t="str">
        <f>_xlfn.XLOOKUP(Append1[[#This Row],[Ground Truth]],Groung_Truth_Mapping[Final Status],Groung_Truth_Mapping[Mapped Ground Truth])</f>
        <v>Remission</v>
      </c>
    </row>
    <row r="217" spans="1:106" x14ac:dyDescent="0.25">
      <c r="A217" s="8" t="s">
        <v>645</v>
      </c>
      <c r="B217">
        <v>1913</v>
      </c>
      <c r="C217" s="6" t="s">
        <v>162</v>
      </c>
      <c r="D217">
        <v>94.6</v>
      </c>
      <c r="E217">
        <v>183</v>
      </c>
      <c r="F217" s="6" t="s">
        <v>33</v>
      </c>
      <c r="G217" s="6" t="s">
        <v>33</v>
      </c>
      <c r="H217" s="6" t="s">
        <v>149</v>
      </c>
      <c r="I217" s="6" t="s">
        <v>149</v>
      </c>
      <c r="J217" s="6" t="s">
        <v>149</v>
      </c>
      <c r="K217" s="6" t="s">
        <v>151</v>
      </c>
      <c r="L217" s="6" t="s">
        <v>180</v>
      </c>
      <c r="M217" s="6" t="s">
        <v>149</v>
      </c>
      <c r="N217">
        <v>2</v>
      </c>
      <c r="O217" t="s">
        <v>153</v>
      </c>
      <c r="P217">
        <v>0</v>
      </c>
      <c r="Q217" t="s">
        <v>154</v>
      </c>
      <c r="R217" s="6" t="s">
        <v>4</v>
      </c>
      <c r="S217" s="7">
        <v>33944</v>
      </c>
      <c r="T217" s="6" t="s">
        <v>283</v>
      </c>
      <c r="U217" s="7"/>
      <c r="V217" s="6"/>
      <c r="W217" s="7"/>
      <c r="X217" s="6"/>
      <c r="AC217" s="7"/>
      <c r="AD217" s="6"/>
      <c r="AE217" s="6"/>
      <c r="AF217" s="6"/>
      <c r="AG217" s="7"/>
      <c r="AI217" s="6"/>
      <c r="AJ217" s="6"/>
      <c r="AK217" s="7">
        <v>33959</v>
      </c>
      <c r="AL217" s="7">
        <v>34007</v>
      </c>
      <c r="AM217">
        <v>70</v>
      </c>
      <c r="AN217">
        <v>2</v>
      </c>
      <c r="AZ217" s="7">
        <v>33964</v>
      </c>
      <c r="BA217" s="7">
        <v>34006</v>
      </c>
      <c r="BB217" s="6" t="s">
        <v>165</v>
      </c>
      <c r="BC217" s="6" t="s">
        <v>177</v>
      </c>
      <c r="BD217" s="6"/>
      <c r="BE217" s="7"/>
      <c r="BF217" s="7"/>
      <c r="BG217" s="6"/>
      <c r="BH217" s="6"/>
      <c r="BO217" s="6" t="s">
        <v>190</v>
      </c>
      <c r="BP217" s="6"/>
      <c r="BQ217" s="6"/>
      <c r="BR217" s="6"/>
      <c r="CQ217" s="6"/>
      <c r="CR217" s="6"/>
      <c r="CS217" s="7">
        <v>36033</v>
      </c>
      <c r="CT217" s="6" t="s">
        <v>39</v>
      </c>
      <c r="CU217" s="7"/>
      <c r="CV217" s="6"/>
      <c r="CW217" s="6"/>
      <c r="CX217" s="7"/>
      <c r="CY217" s="7"/>
      <c r="CZ217" s="6"/>
      <c r="DA217" t="s">
        <v>39</v>
      </c>
      <c r="DB217" t="str">
        <f>_xlfn.XLOOKUP(Append1[[#This Row],[Ground Truth]],Groung_Truth_Mapping[Final Status],Groung_Truth_Mapping[Mapped Ground Truth])</f>
        <v>Remission</v>
      </c>
    </row>
    <row r="218" spans="1:106" hidden="1" x14ac:dyDescent="0.25">
      <c r="A218" s="6" t="s">
        <v>646</v>
      </c>
      <c r="B218">
        <v>1941</v>
      </c>
      <c r="C218" s="6" t="s">
        <v>162</v>
      </c>
      <c r="D218">
        <v>80</v>
      </c>
      <c r="E218">
        <v>182</v>
      </c>
      <c r="F218" s="6" t="s">
        <v>33</v>
      </c>
      <c r="G218" s="6" t="s">
        <v>33</v>
      </c>
      <c r="H218" s="6" t="s">
        <v>149</v>
      </c>
      <c r="I218" s="6" t="s">
        <v>149</v>
      </c>
      <c r="J218" s="6" t="s">
        <v>149</v>
      </c>
      <c r="K218" s="6" t="s">
        <v>149</v>
      </c>
      <c r="L218" s="6" t="s">
        <v>152</v>
      </c>
      <c r="M218" s="6" t="s">
        <v>149</v>
      </c>
      <c r="N218">
        <v>3</v>
      </c>
      <c r="O218">
        <v>0</v>
      </c>
      <c r="P218">
        <v>0</v>
      </c>
      <c r="Q218">
        <v>3</v>
      </c>
      <c r="R218" s="6" t="s">
        <v>19</v>
      </c>
      <c r="S218" s="7">
        <v>33503</v>
      </c>
      <c r="T218" s="6" t="s">
        <v>647</v>
      </c>
      <c r="U218" s="7"/>
      <c r="V218" s="6"/>
      <c r="W218" s="7"/>
      <c r="X218" s="6"/>
      <c r="AC218" s="7">
        <v>33503</v>
      </c>
      <c r="AD218" s="6" t="s">
        <v>648</v>
      </c>
      <c r="AE218" s="6" t="s">
        <v>152</v>
      </c>
      <c r="AF218" s="6" t="s">
        <v>149</v>
      </c>
      <c r="AG218" s="7"/>
      <c r="AI218" s="6"/>
      <c r="AJ218" s="6"/>
      <c r="AK218" s="7">
        <v>33530</v>
      </c>
      <c r="AL218" s="7">
        <v>33582</v>
      </c>
      <c r="AM218">
        <v>66</v>
      </c>
      <c r="AN218">
        <v>2</v>
      </c>
      <c r="AZ218" s="7"/>
      <c r="BA218" s="7"/>
      <c r="BB218" s="6"/>
      <c r="BC218" s="6"/>
      <c r="BD218" s="6"/>
      <c r="BE218" s="7"/>
      <c r="BF218" s="7"/>
      <c r="BG218" s="6"/>
      <c r="BH218" s="6"/>
      <c r="BO218" s="6" t="s">
        <v>158</v>
      </c>
      <c r="BP218" s="6" t="s">
        <v>149</v>
      </c>
      <c r="BQ218" s="6" t="s">
        <v>152</v>
      </c>
      <c r="BR218" s="6"/>
      <c r="CQ218" s="6"/>
      <c r="CR218" s="6"/>
      <c r="CS218" s="7">
        <v>35312</v>
      </c>
      <c r="CT218" s="6" t="s">
        <v>39</v>
      </c>
      <c r="CU218" s="7"/>
      <c r="CV218" s="6"/>
      <c r="CW218" s="6"/>
      <c r="CX218" s="7"/>
      <c r="CY218" s="7"/>
      <c r="CZ218" s="6"/>
      <c r="DA218" t="s">
        <v>39</v>
      </c>
      <c r="DB218" t="str">
        <f>_xlfn.XLOOKUP(Append1[[#This Row],[Ground Truth]],Groung_Truth_Mapping[Final Status],Groung_Truth_Mapping[Mapped Ground Truth])</f>
        <v>Remission</v>
      </c>
    </row>
    <row r="219" spans="1:106" x14ac:dyDescent="0.25">
      <c r="A219" s="8" t="s">
        <v>649</v>
      </c>
      <c r="B219">
        <v>1930</v>
      </c>
      <c r="C219" s="6" t="s">
        <v>162</v>
      </c>
      <c r="D219">
        <v>50</v>
      </c>
      <c r="E219">
        <v>173</v>
      </c>
      <c r="F219" s="6" t="s">
        <v>33</v>
      </c>
      <c r="G219" s="6" t="s">
        <v>33</v>
      </c>
      <c r="H219" s="6" t="s">
        <v>149</v>
      </c>
      <c r="I219" s="6" t="s">
        <v>149</v>
      </c>
      <c r="J219" s="6" t="s">
        <v>149</v>
      </c>
      <c r="K219" s="6" t="s">
        <v>167</v>
      </c>
      <c r="L219" s="6" t="s">
        <v>180</v>
      </c>
      <c r="M219" s="6" t="s">
        <v>149</v>
      </c>
      <c r="N219" t="s">
        <v>235</v>
      </c>
      <c r="O219" t="s">
        <v>153</v>
      </c>
      <c r="P219">
        <v>0</v>
      </c>
      <c r="Q219" t="s">
        <v>235</v>
      </c>
      <c r="R219" s="6" t="s">
        <v>4</v>
      </c>
      <c r="S219" s="7">
        <v>34798</v>
      </c>
      <c r="T219" s="6" t="s">
        <v>650</v>
      </c>
      <c r="U219" s="7"/>
      <c r="V219" s="6"/>
      <c r="W219" s="7"/>
      <c r="X219" s="6"/>
      <c r="AC219" s="7"/>
      <c r="AD219" s="6"/>
      <c r="AE219" s="6"/>
      <c r="AF219" s="6"/>
      <c r="AG219" s="7"/>
      <c r="AI219" s="6"/>
      <c r="AJ219" s="6"/>
      <c r="AK219" s="7">
        <v>34856</v>
      </c>
      <c r="AL219" s="7">
        <v>34905</v>
      </c>
      <c r="AM219">
        <v>70</v>
      </c>
      <c r="AN219">
        <v>2</v>
      </c>
      <c r="AZ219" s="7">
        <v>34857</v>
      </c>
      <c r="BA219" s="7">
        <v>34907</v>
      </c>
      <c r="BB219" s="6" t="s">
        <v>165</v>
      </c>
      <c r="BC219" s="6"/>
      <c r="BD219" s="6"/>
      <c r="BE219" s="7"/>
      <c r="BF219" s="7"/>
      <c r="BG219" s="6"/>
      <c r="BH219" s="6"/>
      <c r="BO219" s="6" t="s">
        <v>190</v>
      </c>
      <c r="BP219" s="6"/>
      <c r="BQ219" s="6"/>
      <c r="BR219" s="6"/>
      <c r="CQ219" s="6"/>
      <c r="CR219" s="6"/>
      <c r="CS219" s="7">
        <v>36018</v>
      </c>
      <c r="CT219" s="6" t="s">
        <v>39</v>
      </c>
      <c r="CU219" s="7"/>
      <c r="CV219" s="6"/>
      <c r="CW219" s="6"/>
      <c r="CX219" s="7"/>
      <c r="CY219" s="7"/>
      <c r="CZ219" s="6"/>
      <c r="DA219" t="s">
        <v>39</v>
      </c>
      <c r="DB219" t="str">
        <f>_xlfn.XLOOKUP(Append1[[#This Row],[Ground Truth]],Groung_Truth_Mapping[Final Status],Groung_Truth_Mapping[Mapped Ground Truth])</f>
        <v>Remission</v>
      </c>
    </row>
    <row r="220" spans="1:106" x14ac:dyDescent="0.25">
      <c r="A220" s="8" t="s">
        <v>651</v>
      </c>
      <c r="B220">
        <v>1934</v>
      </c>
      <c r="C220" s="6" t="s">
        <v>162</v>
      </c>
      <c r="D220">
        <v>95.254999999999995</v>
      </c>
      <c r="E220">
        <v>182.9</v>
      </c>
      <c r="F220" s="6" t="s">
        <v>33</v>
      </c>
      <c r="G220" s="6" t="s">
        <v>33</v>
      </c>
      <c r="H220" s="6" t="s">
        <v>149</v>
      </c>
      <c r="I220" s="6" t="s">
        <v>149</v>
      </c>
      <c r="J220" s="6" t="s">
        <v>149</v>
      </c>
      <c r="K220" s="6" t="s">
        <v>149</v>
      </c>
      <c r="L220" s="6" t="s">
        <v>180</v>
      </c>
      <c r="M220" s="6" t="s">
        <v>149</v>
      </c>
      <c r="N220">
        <v>2</v>
      </c>
      <c r="O220">
        <v>1</v>
      </c>
      <c r="P220">
        <v>0</v>
      </c>
      <c r="Q220">
        <v>3</v>
      </c>
      <c r="R220" s="6" t="s">
        <v>4</v>
      </c>
      <c r="S220" s="7">
        <v>35386</v>
      </c>
      <c r="T220" s="6" t="s">
        <v>499</v>
      </c>
      <c r="U220" s="7"/>
      <c r="V220" s="6"/>
      <c r="W220" s="7"/>
      <c r="X220" s="6"/>
      <c r="AC220" s="7"/>
      <c r="AD220" s="6"/>
      <c r="AE220" s="6"/>
      <c r="AF220" s="6"/>
      <c r="AG220" s="7"/>
      <c r="AI220" s="6"/>
      <c r="AJ220" s="6"/>
      <c r="AK220" s="7">
        <v>35420</v>
      </c>
      <c r="AL220" s="7">
        <v>35469</v>
      </c>
      <c r="AM220">
        <v>70</v>
      </c>
      <c r="AN220">
        <v>2</v>
      </c>
      <c r="AZ220" s="7">
        <v>35420</v>
      </c>
      <c r="BA220" s="7">
        <v>35480</v>
      </c>
      <c r="BB220" s="6" t="s">
        <v>165</v>
      </c>
      <c r="BC220" s="6"/>
      <c r="BD220" s="6"/>
      <c r="BE220" s="7"/>
      <c r="BF220" s="7"/>
      <c r="BG220" s="6"/>
      <c r="BH220" s="6"/>
      <c r="BO220" s="6" t="s">
        <v>190</v>
      </c>
      <c r="BP220" s="6"/>
      <c r="BQ220" s="6"/>
      <c r="BR220" s="6"/>
      <c r="CQ220" s="6"/>
      <c r="CR220" s="6"/>
      <c r="CS220" s="7">
        <v>36177</v>
      </c>
      <c r="CT220" s="6" t="s">
        <v>39</v>
      </c>
      <c r="CU220" s="7"/>
      <c r="CV220" s="6"/>
      <c r="CW220" s="6"/>
      <c r="CX220" s="7"/>
      <c r="CY220" s="7"/>
      <c r="CZ220" s="6"/>
      <c r="DA220" t="s">
        <v>39</v>
      </c>
      <c r="DB220" t="str">
        <f>_xlfn.XLOOKUP(Append1[[#This Row],[Ground Truth]],Groung_Truth_Mapping[Final Status],Groung_Truth_Mapping[Mapped Ground Truth])</f>
        <v>Remission</v>
      </c>
    </row>
    <row r="221" spans="1:106" x14ac:dyDescent="0.25">
      <c r="A221" s="8" t="s">
        <v>652</v>
      </c>
      <c r="B221">
        <v>1927</v>
      </c>
      <c r="C221" s="6" t="s">
        <v>162</v>
      </c>
      <c r="D221">
        <v>113.4</v>
      </c>
      <c r="E221">
        <v>185</v>
      </c>
      <c r="F221" s="6" t="s">
        <v>33</v>
      </c>
      <c r="G221" s="6" t="s">
        <v>33</v>
      </c>
      <c r="H221" s="6" t="s">
        <v>149</v>
      </c>
      <c r="I221" s="6" t="s">
        <v>149</v>
      </c>
      <c r="J221" s="6" t="s">
        <v>149</v>
      </c>
      <c r="K221" s="6" t="s">
        <v>151</v>
      </c>
      <c r="L221" s="6" t="s">
        <v>180</v>
      </c>
      <c r="M221" s="6" t="s">
        <v>149</v>
      </c>
      <c r="N221">
        <v>2</v>
      </c>
      <c r="O221" t="s">
        <v>153</v>
      </c>
      <c r="P221">
        <v>0</v>
      </c>
      <c r="Q221" t="s">
        <v>154</v>
      </c>
      <c r="R221" s="6" t="s">
        <v>4</v>
      </c>
      <c r="S221" s="7">
        <v>35245</v>
      </c>
      <c r="T221" s="6" t="s">
        <v>499</v>
      </c>
      <c r="U221" s="7"/>
      <c r="V221" s="6"/>
      <c r="W221" s="7"/>
      <c r="X221" s="6"/>
      <c r="AC221" s="7"/>
      <c r="AD221" s="6"/>
      <c r="AE221" s="6"/>
      <c r="AF221" s="6"/>
      <c r="AG221" s="7"/>
      <c r="AI221" s="6"/>
      <c r="AJ221" s="6"/>
      <c r="AK221" s="7">
        <v>35637</v>
      </c>
      <c r="AL221" s="7">
        <v>35683</v>
      </c>
      <c r="AM221">
        <v>70</v>
      </c>
      <c r="AN221">
        <v>2</v>
      </c>
      <c r="AZ221" s="7">
        <v>35637</v>
      </c>
      <c r="BA221" s="7">
        <v>36044</v>
      </c>
      <c r="BB221" s="6" t="s">
        <v>165</v>
      </c>
      <c r="BC221" s="6" t="s">
        <v>177</v>
      </c>
      <c r="BD221" s="6"/>
      <c r="BE221" s="7"/>
      <c r="BF221" s="7"/>
      <c r="BG221" s="6"/>
      <c r="BH221" s="6"/>
      <c r="BO221" s="6" t="s">
        <v>158</v>
      </c>
      <c r="BP221" s="6"/>
      <c r="BQ221" s="6"/>
      <c r="BR221" s="6"/>
      <c r="CQ221" s="6"/>
      <c r="CR221" s="6"/>
      <c r="CS221" s="7">
        <v>36250</v>
      </c>
      <c r="CT221" s="6" t="s">
        <v>39</v>
      </c>
      <c r="CU221" s="7"/>
      <c r="CV221" s="6"/>
      <c r="CW221" s="6"/>
      <c r="CX221" s="7"/>
      <c r="CY221" s="7"/>
      <c r="CZ221" s="6"/>
      <c r="DA221" t="s">
        <v>39</v>
      </c>
      <c r="DB221" t="str">
        <f>_xlfn.XLOOKUP(Append1[[#This Row],[Ground Truth]],Groung_Truth_Mapping[Final Status],Groung_Truth_Mapping[Mapped Ground Truth])</f>
        <v>Remission</v>
      </c>
    </row>
    <row r="222" spans="1:106" x14ac:dyDescent="0.25">
      <c r="A222" s="8" t="s">
        <v>653</v>
      </c>
      <c r="B222">
        <v>1946</v>
      </c>
      <c r="C222" s="6" t="s">
        <v>147</v>
      </c>
      <c r="D222">
        <v>63.5</v>
      </c>
      <c r="E222">
        <v>156</v>
      </c>
      <c r="F222" s="6" t="s">
        <v>33</v>
      </c>
      <c r="G222" s="6" t="s">
        <v>33</v>
      </c>
      <c r="H222" s="6" t="s">
        <v>149</v>
      </c>
      <c r="I222" s="6" t="s">
        <v>149</v>
      </c>
      <c r="J222" s="6" t="s">
        <v>149</v>
      </c>
      <c r="K222" s="6" t="s">
        <v>151</v>
      </c>
      <c r="L222" s="6" t="s">
        <v>152</v>
      </c>
      <c r="M222" s="6" t="s">
        <v>149</v>
      </c>
      <c r="N222">
        <v>1</v>
      </c>
      <c r="O222" t="s">
        <v>181</v>
      </c>
      <c r="P222">
        <v>0</v>
      </c>
      <c r="Q222" t="s">
        <v>154</v>
      </c>
      <c r="R222" s="6" t="s">
        <v>4</v>
      </c>
      <c r="S222" s="7">
        <v>35172</v>
      </c>
      <c r="T222" s="6" t="s">
        <v>499</v>
      </c>
      <c r="U222" s="7"/>
      <c r="V222" s="6"/>
      <c r="W222" s="7"/>
      <c r="X222" s="6"/>
      <c r="AC222" s="7"/>
      <c r="AD222" s="6"/>
      <c r="AE222" s="6"/>
      <c r="AF222" s="6"/>
      <c r="AG222" s="7"/>
      <c r="AI222" s="6"/>
      <c r="AJ222" s="6"/>
      <c r="AK222" s="7">
        <v>35203</v>
      </c>
      <c r="AL222" s="7">
        <v>35249</v>
      </c>
      <c r="AM222">
        <v>70</v>
      </c>
      <c r="AN222">
        <v>2</v>
      </c>
      <c r="AZ222" s="7">
        <v>35203</v>
      </c>
      <c r="BA222" s="7">
        <v>35244</v>
      </c>
      <c r="BB222" s="6" t="s">
        <v>165</v>
      </c>
      <c r="BC222" s="6"/>
      <c r="BD222" s="6"/>
      <c r="BE222" s="7"/>
      <c r="BF222" s="7"/>
      <c r="BG222" s="6"/>
      <c r="BH222" s="6"/>
      <c r="BO222" s="6"/>
      <c r="BP222" s="6"/>
      <c r="BQ222" s="6"/>
      <c r="BR222" s="6"/>
      <c r="CQ222" s="6"/>
      <c r="CR222" s="6"/>
      <c r="CS222" s="7">
        <v>36187</v>
      </c>
      <c r="CT222" s="6" t="s">
        <v>39</v>
      </c>
      <c r="CU222" s="7"/>
      <c r="CV222" s="6"/>
      <c r="CW222" s="6"/>
      <c r="CX222" s="7"/>
      <c r="CY222" s="7"/>
      <c r="CZ222" s="6"/>
      <c r="DA222" t="s">
        <v>39</v>
      </c>
      <c r="DB222" t="str">
        <f>_xlfn.XLOOKUP(Append1[[#This Row],[Ground Truth]],Groung_Truth_Mapping[Final Status],Groung_Truth_Mapping[Mapped Ground Truth])</f>
        <v>Remission</v>
      </c>
    </row>
    <row r="223" spans="1:106" hidden="1" x14ac:dyDescent="0.25">
      <c r="A223" s="6" t="s">
        <v>654</v>
      </c>
      <c r="B223">
        <v>1936</v>
      </c>
      <c r="C223" s="6" t="s">
        <v>162</v>
      </c>
      <c r="D223">
        <v>60.9</v>
      </c>
      <c r="E223">
        <v>168</v>
      </c>
      <c r="F223" s="6" t="s">
        <v>33</v>
      </c>
      <c r="G223" s="6" t="s">
        <v>33</v>
      </c>
      <c r="H223" s="6" t="s">
        <v>149</v>
      </c>
      <c r="I223" s="6" t="s">
        <v>149</v>
      </c>
      <c r="J223" s="6" t="s">
        <v>149</v>
      </c>
      <c r="K223" s="6" t="s">
        <v>167</v>
      </c>
      <c r="L223" s="6" t="s">
        <v>152</v>
      </c>
      <c r="M223" s="6" t="s">
        <v>149</v>
      </c>
      <c r="N223" t="s">
        <v>154</v>
      </c>
      <c r="O223" t="s">
        <v>181</v>
      </c>
      <c r="P223">
        <v>0</v>
      </c>
      <c r="Q223" t="s">
        <v>154</v>
      </c>
      <c r="R223" s="6" t="s">
        <v>5</v>
      </c>
      <c r="S223" s="7">
        <v>33712</v>
      </c>
      <c r="T223" s="6" t="s">
        <v>655</v>
      </c>
      <c r="U223" s="7"/>
      <c r="V223" s="6"/>
      <c r="W223" s="7"/>
      <c r="X223" s="6"/>
      <c r="AC223" s="7"/>
      <c r="AD223" s="6"/>
      <c r="AE223" s="6"/>
      <c r="AF223" s="6"/>
      <c r="AG223" s="7"/>
      <c r="AI223" s="6"/>
      <c r="AJ223" s="6"/>
      <c r="AK223" s="7">
        <v>33742</v>
      </c>
      <c r="AL223" s="7">
        <v>33791</v>
      </c>
      <c r="AM223">
        <v>70</v>
      </c>
      <c r="AN223">
        <v>35</v>
      </c>
      <c r="AZ223" s="7">
        <v>33744</v>
      </c>
      <c r="BA223" s="7">
        <v>33768</v>
      </c>
      <c r="BB223" s="6" t="s">
        <v>165</v>
      </c>
      <c r="BC223" s="6"/>
      <c r="BD223" s="6"/>
      <c r="BE223" s="7">
        <v>34416</v>
      </c>
      <c r="BF223" s="7">
        <v>34423</v>
      </c>
      <c r="BG223" s="6" t="s">
        <v>165</v>
      </c>
      <c r="BH223" s="6" t="s">
        <v>243</v>
      </c>
      <c r="BI223" t="s">
        <v>157</v>
      </c>
      <c r="BO223" s="6" t="s">
        <v>265</v>
      </c>
      <c r="BP223" s="6"/>
      <c r="BQ223" s="6"/>
      <c r="BR223" s="6"/>
      <c r="CQ223" s="6"/>
      <c r="CR223" s="6"/>
      <c r="CS223" s="7">
        <v>34430</v>
      </c>
      <c r="CT223" s="6" t="s">
        <v>37</v>
      </c>
      <c r="CU223" s="7">
        <v>34467</v>
      </c>
      <c r="CV223" s="6" t="s">
        <v>37</v>
      </c>
      <c r="CW223" s="6" t="s">
        <v>152</v>
      </c>
      <c r="CX223" s="7"/>
      <c r="CY223" s="7">
        <v>34379</v>
      </c>
      <c r="CZ223" s="6" t="s">
        <v>175</v>
      </c>
      <c r="DA223" t="s">
        <v>37</v>
      </c>
      <c r="DB223" t="str">
        <f>_xlfn.XLOOKUP(Append1[[#This Row],[Ground Truth]],Groung_Truth_Mapping[Final Status],Groung_Truth_Mapping[Mapped Ground Truth])</f>
        <v>Progression</v>
      </c>
    </row>
    <row r="224" spans="1:106" hidden="1" x14ac:dyDescent="0.25">
      <c r="A224" s="6" t="s">
        <v>656</v>
      </c>
      <c r="B224">
        <v>1932</v>
      </c>
      <c r="C224" s="6" t="s">
        <v>162</v>
      </c>
      <c r="D224">
        <v>111</v>
      </c>
      <c r="E224">
        <v>188</v>
      </c>
      <c r="F224" s="6" t="s">
        <v>33</v>
      </c>
      <c r="G224" s="6" t="s">
        <v>33</v>
      </c>
      <c r="H224" s="6" t="s">
        <v>149</v>
      </c>
      <c r="I224" s="6" t="s">
        <v>149</v>
      </c>
      <c r="J224" s="6" t="s">
        <v>149</v>
      </c>
      <c r="K224" s="6" t="s">
        <v>167</v>
      </c>
      <c r="L224" s="6" t="s">
        <v>152</v>
      </c>
      <c r="M224" s="6" t="s">
        <v>149</v>
      </c>
      <c r="N224">
        <v>2</v>
      </c>
      <c r="O224" t="s">
        <v>153</v>
      </c>
      <c r="P224">
        <v>0</v>
      </c>
      <c r="Q224" t="s">
        <v>154</v>
      </c>
      <c r="R224" s="6" t="s">
        <v>5</v>
      </c>
      <c r="S224" s="7">
        <v>33752</v>
      </c>
      <c r="T224" s="6" t="s">
        <v>657</v>
      </c>
      <c r="U224" s="7"/>
      <c r="V224" s="6"/>
      <c r="W224" s="7"/>
      <c r="X224" s="6"/>
      <c r="AC224" s="7"/>
      <c r="AD224" s="6"/>
      <c r="AE224" s="6"/>
      <c r="AF224" s="6"/>
      <c r="AG224" s="7"/>
      <c r="AI224" s="6"/>
      <c r="AJ224" s="6"/>
      <c r="AK224" s="7">
        <v>33748</v>
      </c>
      <c r="AL224" s="7">
        <v>33798</v>
      </c>
      <c r="AM224">
        <v>70</v>
      </c>
      <c r="AN224">
        <v>2</v>
      </c>
      <c r="AZ224" s="7">
        <v>33751</v>
      </c>
      <c r="BA224" s="7">
        <v>33790</v>
      </c>
      <c r="BB224" s="6" t="s">
        <v>165</v>
      </c>
      <c r="BC224" s="6"/>
      <c r="BD224" s="6"/>
      <c r="BE224" s="7"/>
      <c r="BF224" s="7"/>
      <c r="BG224" s="6"/>
      <c r="BH224" s="6"/>
      <c r="BO224" s="6"/>
      <c r="BP224" s="6"/>
      <c r="BQ224" s="6"/>
      <c r="BR224" s="6"/>
      <c r="CQ224" s="6"/>
      <c r="CR224" s="6"/>
      <c r="CS224" s="7">
        <v>36264</v>
      </c>
      <c r="CT224" s="6" t="s">
        <v>39</v>
      </c>
      <c r="CU224" s="7"/>
      <c r="CV224" s="6"/>
      <c r="CW224" s="6"/>
      <c r="CX224" s="7"/>
      <c r="CY224" s="7"/>
      <c r="CZ224" s="6"/>
      <c r="DA224" t="s">
        <v>39</v>
      </c>
      <c r="DB224" t="str">
        <f>_xlfn.XLOOKUP(Append1[[#This Row],[Ground Truth]],Groung_Truth_Mapping[Final Status],Groung_Truth_Mapping[Mapped Ground Truth])</f>
        <v>Remission</v>
      </c>
    </row>
    <row r="225" spans="1:106" hidden="1" x14ac:dyDescent="0.25">
      <c r="A225" s="6" t="s">
        <v>658</v>
      </c>
      <c r="B225">
        <v>1940</v>
      </c>
      <c r="C225" s="6" t="s">
        <v>162</v>
      </c>
      <c r="D225">
        <v>79</v>
      </c>
      <c r="E225">
        <v>164</v>
      </c>
      <c r="F225" s="6" t="s">
        <v>33</v>
      </c>
      <c r="G225" s="6" t="s">
        <v>33</v>
      </c>
      <c r="H225" s="6" t="s">
        <v>149</v>
      </c>
      <c r="I225" s="6" t="s">
        <v>149</v>
      </c>
      <c r="J225" s="6" t="s">
        <v>149</v>
      </c>
      <c r="K225" s="6" t="s">
        <v>151</v>
      </c>
      <c r="L225" s="6" t="s">
        <v>152</v>
      </c>
      <c r="M225" s="6" t="s">
        <v>149</v>
      </c>
      <c r="N225">
        <v>2</v>
      </c>
      <c r="O225">
        <v>3</v>
      </c>
      <c r="P225">
        <v>0</v>
      </c>
      <c r="Q225" t="s">
        <v>235</v>
      </c>
      <c r="R225" s="6" t="s">
        <v>5</v>
      </c>
      <c r="S225" s="7">
        <v>33786</v>
      </c>
      <c r="T225" s="6" t="s">
        <v>659</v>
      </c>
      <c r="U225" s="7">
        <v>33804</v>
      </c>
      <c r="V225" s="6" t="s">
        <v>275</v>
      </c>
      <c r="W225" s="7"/>
      <c r="X225" s="6"/>
      <c r="AC225" s="7"/>
      <c r="AD225" s="6"/>
      <c r="AE225" s="6"/>
      <c r="AF225" s="6"/>
      <c r="AG225" s="7"/>
      <c r="AI225" s="6"/>
      <c r="AJ225" s="6"/>
      <c r="AK225" s="7">
        <v>33903</v>
      </c>
      <c r="AL225" s="7">
        <v>33953</v>
      </c>
      <c r="AM225">
        <v>70</v>
      </c>
      <c r="AN225">
        <v>2</v>
      </c>
      <c r="AZ225" s="7">
        <v>33824</v>
      </c>
      <c r="BA225" s="7">
        <v>33873</v>
      </c>
      <c r="BB225" s="6" t="s">
        <v>165</v>
      </c>
      <c r="BC225" s="6" t="s">
        <v>177</v>
      </c>
      <c r="BD225" s="6"/>
      <c r="BE225" s="7">
        <v>33905</v>
      </c>
      <c r="BF225" s="7">
        <v>33940</v>
      </c>
      <c r="BG225" s="6" t="s">
        <v>165</v>
      </c>
      <c r="BH225" s="6"/>
      <c r="BO225" s="6" t="s">
        <v>190</v>
      </c>
      <c r="BP225" s="6" t="s">
        <v>152</v>
      </c>
      <c r="BQ225" s="6"/>
      <c r="BR225" s="6"/>
      <c r="CQ225" s="6"/>
      <c r="CR225" s="6"/>
      <c r="CS225" s="7">
        <v>34143</v>
      </c>
      <c r="CT225" s="6" t="s">
        <v>38</v>
      </c>
      <c r="CU225" s="7">
        <v>34192</v>
      </c>
      <c r="CV225" s="6" t="s">
        <v>38</v>
      </c>
      <c r="CW225" s="6"/>
      <c r="CX225" s="7"/>
      <c r="CY225" s="7"/>
      <c r="CZ225" s="6"/>
      <c r="DA225" t="s">
        <v>38</v>
      </c>
      <c r="DB225" t="str">
        <f>_xlfn.XLOOKUP(Append1[[#This Row],[Ground Truth]],Groung_Truth_Mapping[Final Status],Groung_Truth_Mapping[Mapped Ground Truth])</f>
        <v>Progression</v>
      </c>
    </row>
    <row r="226" spans="1:106" x14ac:dyDescent="0.25">
      <c r="A226" s="8" t="s">
        <v>660</v>
      </c>
      <c r="B226">
        <v>1953</v>
      </c>
      <c r="C226" s="6" t="s">
        <v>162</v>
      </c>
      <c r="D226">
        <v>100</v>
      </c>
      <c r="E226">
        <v>175</v>
      </c>
      <c r="F226" s="6" t="s">
        <v>33</v>
      </c>
      <c r="G226" s="6" t="s">
        <v>33</v>
      </c>
      <c r="H226" s="6" t="s">
        <v>149</v>
      </c>
      <c r="I226" s="6" t="s">
        <v>149</v>
      </c>
      <c r="J226" s="6" t="s">
        <v>149</v>
      </c>
      <c r="K226" s="6" t="s">
        <v>151</v>
      </c>
      <c r="L226" s="6" t="s">
        <v>149</v>
      </c>
      <c r="M226" s="6" t="s">
        <v>149</v>
      </c>
      <c r="N226">
        <v>3</v>
      </c>
      <c r="O226">
        <v>0</v>
      </c>
      <c r="P226">
        <v>0</v>
      </c>
      <c r="Q226">
        <v>3</v>
      </c>
      <c r="R226" s="6" t="s">
        <v>4</v>
      </c>
      <c r="S226" s="7">
        <v>35212</v>
      </c>
      <c r="T226" s="6" t="s">
        <v>661</v>
      </c>
      <c r="U226" s="7"/>
      <c r="V226" s="6"/>
      <c r="W226" s="7"/>
      <c r="X226" s="6"/>
      <c r="AC226" s="7"/>
      <c r="AD226" s="6"/>
      <c r="AE226" s="6"/>
      <c r="AF226" s="6"/>
      <c r="AG226" s="7"/>
      <c r="AI226" s="6"/>
      <c r="AJ226" s="6"/>
      <c r="AK226" s="7">
        <v>35232</v>
      </c>
      <c r="AL226" s="7">
        <v>35281</v>
      </c>
      <c r="AM226">
        <v>70</v>
      </c>
      <c r="AN226">
        <v>2</v>
      </c>
      <c r="AZ226" s="7">
        <v>35232</v>
      </c>
      <c r="BA226" s="7">
        <v>35273</v>
      </c>
      <c r="BB226" s="6" t="s">
        <v>165</v>
      </c>
      <c r="BC226" s="6"/>
      <c r="BD226" s="6"/>
      <c r="BE226" s="7"/>
      <c r="BF226" s="7"/>
      <c r="BG226" s="6"/>
      <c r="BH226" s="6"/>
      <c r="BO226" s="6"/>
      <c r="BP226" s="6"/>
      <c r="BQ226" s="6"/>
      <c r="BR226" s="6"/>
      <c r="CQ226" s="6"/>
      <c r="CR226" s="6"/>
      <c r="CS226" s="7">
        <v>36242</v>
      </c>
      <c r="CT226" s="6" t="s">
        <v>39</v>
      </c>
      <c r="CU226" s="7"/>
      <c r="CV226" s="6"/>
      <c r="CW226" s="6"/>
      <c r="CX226" s="7"/>
      <c r="CY226" s="7"/>
      <c r="CZ226" s="6"/>
      <c r="DA226" t="s">
        <v>39</v>
      </c>
      <c r="DB226" t="str">
        <f>_xlfn.XLOOKUP(Append1[[#This Row],[Ground Truth]],Groung_Truth_Mapping[Final Status],Groung_Truth_Mapping[Mapped Ground Truth])</f>
        <v>Remission</v>
      </c>
    </row>
    <row r="227" spans="1:106" hidden="1" x14ac:dyDescent="0.25">
      <c r="A227" s="6" t="s">
        <v>662</v>
      </c>
      <c r="B227">
        <v>1914</v>
      </c>
      <c r="C227" s="6" t="s">
        <v>162</v>
      </c>
      <c r="D227">
        <v>76.5</v>
      </c>
      <c r="E227">
        <v>179</v>
      </c>
      <c r="F227" s="6" t="s">
        <v>33</v>
      </c>
      <c r="G227" s="6" t="s">
        <v>33</v>
      </c>
      <c r="H227" s="6" t="s">
        <v>149</v>
      </c>
      <c r="I227" s="6" t="s">
        <v>149</v>
      </c>
      <c r="J227" s="6" t="s">
        <v>150</v>
      </c>
      <c r="K227" s="6" t="s">
        <v>167</v>
      </c>
      <c r="L227" s="6" t="s">
        <v>180</v>
      </c>
      <c r="M227" s="6" t="s">
        <v>149</v>
      </c>
      <c r="N227" t="s">
        <v>163</v>
      </c>
      <c r="O227">
        <v>1</v>
      </c>
      <c r="P227" t="s">
        <v>163</v>
      </c>
      <c r="Q227" t="s">
        <v>154</v>
      </c>
      <c r="R227" s="6" t="s">
        <v>12</v>
      </c>
      <c r="S227" s="7">
        <v>34001</v>
      </c>
      <c r="T227" s="6" t="s">
        <v>663</v>
      </c>
      <c r="U227" s="7"/>
      <c r="V227" s="6"/>
      <c r="W227" s="7"/>
      <c r="X227" s="6"/>
      <c r="AC227" s="7">
        <v>34001</v>
      </c>
      <c r="AD227" s="6" t="s">
        <v>664</v>
      </c>
      <c r="AE227" s="6" t="s">
        <v>152</v>
      </c>
      <c r="AF227" s="6" t="s">
        <v>152</v>
      </c>
      <c r="AG227" s="7"/>
      <c r="AI227" s="6"/>
      <c r="AJ227" s="6"/>
      <c r="AK227" s="7"/>
      <c r="AL227" s="7"/>
      <c r="AZ227" s="7"/>
      <c r="BA227" s="7"/>
      <c r="BB227" s="6"/>
      <c r="BC227" s="6"/>
      <c r="BD227" s="6"/>
      <c r="BE227" s="7"/>
      <c r="BF227" s="7"/>
      <c r="BG227" s="6"/>
      <c r="BH227" s="6"/>
      <c r="BO227" s="6" t="s">
        <v>190</v>
      </c>
      <c r="BP227" s="6"/>
      <c r="BQ227" s="6"/>
      <c r="BR227" s="6"/>
      <c r="BU227">
        <v>0</v>
      </c>
      <c r="BV227">
        <v>6</v>
      </c>
      <c r="CI227">
        <v>0</v>
      </c>
      <c r="CJ227">
        <v>4</v>
      </c>
      <c r="CQ227" s="6"/>
      <c r="CR227" s="6"/>
      <c r="CS227" s="7">
        <v>35066</v>
      </c>
      <c r="CT227" s="6" t="s">
        <v>39</v>
      </c>
      <c r="CU227" s="7"/>
      <c r="CV227" s="6"/>
      <c r="CW227" s="6"/>
      <c r="CX227" s="7"/>
      <c r="CY227" s="7"/>
      <c r="CZ227" s="6"/>
      <c r="DA227" t="s">
        <v>39</v>
      </c>
      <c r="DB227" t="str">
        <f>_xlfn.XLOOKUP(Append1[[#This Row],[Ground Truth]],Groung_Truth_Mapping[Final Status],Groung_Truth_Mapping[Mapped Ground Truth])</f>
        <v>Remission</v>
      </c>
    </row>
    <row r="228" spans="1:106" hidden="1" x14ac:dyDescent="0.25">
      <c r="A228" s="6" t="s">
        <v>665</v>
      </c>
      <c r="B228">
        <v>1941</v>
      </c>
      <c r="C228" s="6" t="s">
        <v>162</v>
      </c>
      <c r="D228">
        <v>81</v>
      </c>
      <c r="E228">
        <v>188</v>
      </c>
      <c r="F228" s="6" t="s">
        <v>33</v>
      </c>
      <c r="G228" s="6" t="s">
        <v>33</v>
      </c>
      <c r="H228" s="6" t="s">
        <v>149</v>
      </c>
      <c r="I228" s="6" t="s">
        <v>149</v>
      </c>
      <c r="J228" s="6" t="s">
        <v>149</v>
      </c>
      <c r="K228" s="6" t="s">
        <v>151</v>
      </c>
      <c r="L228" s="6" t="s">
        <v>152</v>
      </c>
      <c r="M228" s="6" t="s">
        <v>149</v>
      </c>
      <c r="N228" t="s">
        <v>154</v>
      </c>
      <c r="O228" t="s">
        <v>153</v>
      </c>
      <c r="P228">
        <v>0</v>
      </c>
      <c r="Q228" t="s">
        <v>154</v>
      </c>
      <c r="R228" s="6" t="s">
        <v>5</v>
      </c>
      <c r="S228" s="7">
        <v>34301</v>
      </c>
      <c r="T228" s="6" t="s">
        <v>666</v>
      </c>
      <c r="U228" s="7"/>
      <c r="V228" s="6"/>
      <c r="W228" s="7"/>
      <c r="X228" s="6"/>
      <c r="AC228" s="7"/>
      <c r="AD228" s="6"/>
      <c r="AE228" s="6"/>
      <c r="AF228" s="6"/>
      <c r="AG228" s="7"/>
      <c r="AI228" s="6"/>
      <c r="AJ228" s="6"/>
      <c r="AK228" s="7">
        <v>34324</v>
      </c>
      <c r="AL228" s="7">
        <v>34372</v>
      </c>
      <c r="AM228">
        <v>70</v>
      </c>
      <c r="AN228">
        <v>2</v>
      </c>
      <c r="AZ228" s="7">
        <v>34325</v>
      </c>
      <c r="BA228" s="7">
        <v>34367</v>
      </c>
      <c r="BB228" s="6" t="s">
        <v>165</v>
      </c>
      <c r="BC228" s="6"/>
      <c r="BD228" s="6"/>
      <c r="BE228" s="7"/>
      <c r="BF228" s="7"/>
      <c r="BG228" s="6"/>
      <c r="BH228" s="6"/>
      <c r="BO228" s="6" t="s">
        <v>158</v>
      </c>
      <c r="BP228" s="6" t="s">
        <v>149</v>
      </c>
      <c r="BQ228" s="6" t="s">
        <v>149</v>
      </c>
      <c r="BR228" s="6"/>
      <c r="CQ228" s="6"/>
      <c r="CR228" s="6"/>
      <c r="CS228" s="7">
        <v>36213</v>
      </c>
      <c r="CT228" s="6" t="s">
        <v>39</v>
      </c>
      <c r="CU228" s="7"/>
      <c r="CV228" s="6"/>
      <c r="CW228" s="6"/>
      <c r="CX228" s="7"/>
      <c r="CY228" s="7"/>
      <c r="CZ228" s="6"/>
      <c r="DA228" t="s">
        <v>39</v>
      </c>
      <c r="DB228" t="str">
        <f>_xlfn.XLOOKUP(Append1[[#This Row],[Ground Truth]],Groung_Truth_Mapping[Final Status],Groung_Truth_Mapping[Mapped Ground Truth])</f>
        <v>Remission</v>
      </c>
    </row>
    <row r="229" spans="1:106" hidden="1" x14ac:dyDescent="0.25">
      <c r="A229" s="6" t="s">
        <v>667</v>
      </c>
      <c r="B229">
        <v>1933</v>
      </c>
      <c r="C229" s="6" t="s">
        <v>162</v>
      </c>
      <c r="D229">
        <v>54.4</v>
      </c>
      <c r="E229">
        <v>180</v>
      </c>
      <c r="F229" s="6" t="s">
        <v>33</v>
      </c>
      <c r="G229" s="6" t="s">
        <v>33</v>
      </c>
      <c r="H229" s="6" t="s">
        <v>149</v>
      </c>
      <c r="I229" s="6" t="s">
        <v>149</v>
      </c>
      <c r="J229" s="6" t="s">
        <v>149</v>
      </c>
      <c r="K229" s="6" t="s">
        <v>151</v>
      </c>
      <c r="L229" s="6" t="s">
        <v>152</v>
      </c>
      <c r="M229" s="6" t="s">
        <v>149</v>
      </c>
      <c r="N229" t="s">
        <v>235</v>
      </c>
      <c r="O229">
        <v>0</v>
      </c>
      <c r="P229">
        <v>0</v>
      </c>
      <c r="Q229" t="s">
        <v>235</v>
      </c>
      <c r="R229" s="6" t="s">
        <v>9</v>
      </c>
      <c r="S229" s="7">
        <v>34555</v>
      </c>
      <c r="T229" s="6" t="s">
        <v>668</v>
      </c>
      <c r="U229" s="7"/>
      <c r="V229" s="6"/>
      <c r="W229" s="7"/>
      <c r="X229" s="6"/>
      <c r="AC229" s="7"/>
      <c r="AD229" s="6"/>
      <c r="AE229" s="6"/>
      <c r="AF229" s="6"/>
      <c r="AG229" s="7"/>
      <c r="AI229" s="6"/>
      <c r="AJ229" s="6"/>
      <c r="AK229" s="7">
        <v>34580</v>
      </c>
      <c r="AL229" s="7">
        <v>34633</v>
      </c>
      <c r="AM229">
        <v>70</v>
      </c>
      <c r="AN229">
        <v>2</v>
      </c>
      <c r="AZ229" s="7">
        <v>34581</v>
      </c>
      <c r="BA229" s="7">
        <v>34623</v>
      </c>
      <c r="BB229" s="6" t="s">
        <v>165</v>
      </c>
      <c r="BC229" s="6" t="s">
        <v>177</v>
      </c>
      <c r="BD229" s="6"/>
      <c r="BE229" s="7"/>
      <c r="BF229" s="7"/>
      <c r="BG229" s="6"/>
      <c r="BH229" s="6"/>
      <c r="BO229" s="6" t="s">
        <v>158</v>
      </c>
      <c r="BP229" s="6"/>
      <c r="BQ229" s="6"/>
      <c r="BR229" s="6"/>
      <c r="CQ229" s="6"/>
      <c r="CR229" s="6"/>
      <c r="CS229" s="7">
        <v>36239</v>
      </c>
      <c r="CT229" s="6" t="s">
        <v>39</v>
      </c>
      <c r="CU229" s="7"/>
      <c r="CV229" s="6"/>
      <c r="CW229" s="6"/>
      <c r="CX229" s="7"/>
      <c r="CY229" s="7"/>
      <c r="CZ229" s="6"/>
      <c r="DA229" t="s">
        <v>39</v>
      </c>
      <c r="DB229" t="str">
        <f>_xlfn.XLOOKUP(Append1[[#This Row],[Ground Truth]],Groung_Truth_Mapping[Final Status],Groung_Truth_Mapping[Mapped Ground Truth])</f>
        <v>Remission</v>
      </c>
    </row>
    <row r="230" spans="1:106" x14ac:dyDescent="0.25">
      <c r="A230" s="8" t="s">
        <v>669</v>
      </c>
      <c r="B230">
        <v>1948</v>
      </c>
      <c r="C230" s="6" t="s">
        <v>162</v>
      </c>
      <c r="D230">
        <v>78</v>
      </c>
      <c r="E230">
        <v>175</v>
      </c>
      <c r="F230" s="6" t="s">
        <v>33</v>
      </c>
      <c r="G230" s="6" t="s">
        <v>33</v>
      </c>
      <c r="H230" s="6" t="s">
        <v>149</v>
      </c>
      <c r="I230" s="6" t="s">
        <v>149</v>
      </c>
      <c r="J230" s="6" t="s">
        <v>149</v>
      </c>
      <c r="K230" s="6" t="s">
        <v>149</v>
      </c>
      <c r="L230" s="6" t="s">
        <v>180</v>
      </c>
      <c r="M230" s="6" t="s">
        <v>180</v>
      </c>
      <c r="N230">
        <v>2</v>
      </c>
      <c r="O230" t="s">
        <v>153</v>
      </c>
      <c r="P230">
        <v>0</v>
      </c>
      <c r="Q230" t="s">
        <v>154</v>
      </c>
      <c r="R230" s="6" t="s">
        <v>4</v>
      </c>
      <c r="S230" s="7">
        <v>35525</v>
      </c>
      <c r="T230" s="6" t="s">
        <v>283</v>
      </c>
      <c r="U230" s="7"/>
      <c r="V230" s="6"/>
      <c r="W230" s="7"/>
      <c r="X230" s="6"/>
      <c r="AC230" s="7"/>
      <c r="AD230" s="6"/>
      <c r="AE230" s="6"/>
      <c r="AF230" s="6"/>
      <c r="AG230" s="7"/>
      <c r="AI230" s="6"/>
      <c r="AJ230" s="6"/>
      <c r="AK230" s="7">
        <v>35561</v>
      </c>
      <c r="AL230" s="7">
        <v>35609</v>
      </c>
      <c r="AM230">
        <v>70</v>
      </c>
      <c r="AN230">
        <v>2</v>
      </c>
      <c r="AZ230" s="7">
        <v>35561</v>
      </c>
      <c r="BA230" s="7">
        <v>35603</v>
      </c>
      <c r="BB230" s="6" t="s">
        <v>165</v>
      </c>
      <c r="BC230" s="6"/>
      <c r="BD230" s="6"/>
      <c r="BE230" s="7"/>
      <c r="BF230" s="7"/>
      <c r="BG230" s="6"/>
      <c r="BH230" s="6"/>
      <c r="BO230" s="6"/>
      <c r="BP230" s="6"/>
      <c r="BQ230" s="6"/>
      <c r="BR230" s="6"/>
      <c r="CQ230" s="6"/>
      <c r="CR230" s="6"/>
      <c r="CS230" s="7">
        <v>36211</v>
      </c>
      <c r="CT230" s="6" t="s">
        <v>39</v>
      </c>
      <c r="CU230" s="7"/>
      <c r="CV230" s="6"/>
      <c r="CW230" s="6"/>
      <c r="CX230" s="7"/>
      <c r="CY230" s="7"/>
      <c r="CZ230" s="6"/>
      <c r="DA230" t="s">
        <v>39</v>
      </c>
      <c r="DB230" t="str">
        <f>_xlfn.XLOOKUP(Append1[[#This Row],[Ground Truth]],Groung_Truth_Mapping[Final Status],Groung_Truth_Mapping[Mapped Ground Truth])</f>
        <v>Remission</v>
      </c>
    </row>
    <row r="231" spans="1:106" x14ac:dyDescent="0.25">
      <c r="A231" s="8" t="s">
        <v>670</v>
      </c>
      <c r="B231">
        <v>1939</v>
      </c>
      <c r="C231" s="6" t="s">
        <v>162</v>
      </c>
      <c r="D231">
        <v>68.489999999999995</v>
      </c>
      <c r="E231">
        <v>175</v>
      </c>
      <c r="F231" s="6" t="s">
        <v>33</v>
      </c>
      <c r="G231" s="6" t="s">
        <v>33</v>
      </c>
      <c r="H231" s="6" t="s">
        <v>149</v>
      </c>
      <c r="I231" s="6" t="s">
        <v>149</v>
      </c>
      <c r="J231" s="6" t="s">
        <v>149</v>
      </c>
      <c r="K231" s="6" t="s">
        <v>149</v>
      </c>
      <c r="L231" s="6" t="s">
        <v>149</v>
      </c>
      <c r="M231" s="6" t="s">
        <v>149</v>
      </c>
      <c r="N231" t="s">
        <v>235</v>
      </c>
      <c r="O231" t="s">
        <v>181</v>
      </c>
      <c r="P231">
        <v>0</v>
      </c>
      <c r="Q231" t="s">
        <v>235</v>
      </c>
      <c r="R231" s="6" t="s">
        <v>4</v>
      </c>
      <c r="S231" s="7">
        <v>35723</v>
      </c>
      <c r="T231" s="6" t="s">
        <v>283</v>
      </c>
      <c r="U231" s="7"/>
      <c r="V231" s="6"/>
      <c r="W231" s="7"/>
      <c r="X231" s="6"/>
      <c r="AC231" s="7"/>
      <c r="AD231" s="6"/>
      <c r="AE231" s="6"/>
      <c r="AF231" s="6"/>
      <c r="AG231" s="7"/>
      <c r="AI231" s="6"/>
      <c r="AJ231" s="6"/>
      <c r="AK231" s="7">
        <v>35743</v>
      </c>
      <c r="AL231" s="7">
        <v>35792</v>
      </c>
      <c r="AM231">
        <v>70</v>
      </c>
      <c r="AN231">
        <v>2</v>
      </c>
      <c r="AZ231" s="7">
        <v>35743</v>
      </c>
      <c r="BA231" s="7">
        <v>35784</v>
      </c>
      <c r="BB231" s="6" t="s">
        <v>165</v>
      </c>
      <c r="BC231" s="6"/>
      <c r="BD231" s="6"/>
      <c r="BE231" s="7"/>
      <c r="BF231" s="7"/>
      <c r="BG231" s="6"/>
      <c r="BH231" s="6"/>
      <c r="BO231" s="6"/>
      <c r="BP231" s="6"/>
      <c r="BQ231" s="6"/>
      <c r="BR231" s="6"/>
      <c r="CQ231" s="6"/>
      <c r="CR231" s="6"/>
      <c r="CS231" s="7">
        <v>36180</v>
      </c>
      <c r="CT231" s="6" t="s">
        <v>39</v>
      </c>
      <c r="CU231" s="7"/>
      <c r="CV231" s="6"/>
      <c r="CW231" s="6"/>
      <c r="CX231" s="7"/>
      <c r="CY231" s="7"/>
      <c r="CZ231" s="6"/>
      <c r="DA231" t="s">
        <v>39</v>
      </c>
      <c r="DB231" t="str">
        <f>_xlfn.XLOOKUP(Append1[[#This Row],[Ground Truth]],Groung_Truth_Mapping[Final Status],Groung_Truth_Mapping[Mapped Ground Truth])</f>
        <v>Remission</v>
      </c>
    </row>
    <row r="232" spans="1:106" hidden="1" x14ac:dyDescent="0.25">
      <c r="A232" s="6" t="s">
        <v>671</v>
      </c>
      <c r="B232">
        <v>1935</v>
      </c>
      <c r="C232" s="6" t="s">
        <v>162</v>
      </c>
      <c r="D232">
        <v>106.7</v>
      </c>
      <c r="E232">
        <v>182</v>
      </c>
      <c r="F232" s="6" t="s">
        <v>33</v>
      </c>
      <c r="G232" s="6" t="s">
        <v>33</v>
      </c>
      <c r="H232" s="6" t="s">
        <v>149</v>
      </c>
      <c r="I232" s="6" t="s">
        <v>149</v>
      </c>
      <c r="J232" s="6" t="s">
        <v>149</v>
      </c>
      <c r="K232" s="6" t="s">
        <v>167</v>
      </c>
      <c r="L232" s="6" t="s">
        <v>149</v>
      </c>
      <c r="M232" s="6" t="s">
        <v>149</v>
      </c>
      <c r="N232">
        <v>2</v>
      </c>
      <c r="O232" t="s">
        <v>153</v>
      </c>
      <c r="P232">
        <v>0</v>
      </c>
      <c r="Q232" t="s">
        <v>154</v>
      </c>
      <c r="R232" s="6" t="s">
        <v>5</v>
      </c>
      <c r="S232" s="7">
        <v>34983</v>
      </c>
      <c r="T232" s="6" t="s">
        <v>672</v>
      </c>
      <c r="U232" s="7"/>
      <c r="V232" s="6"/>
      <c r="W232" s="7"/>
      <c r="X232" s="6"/>
      <c r="AC232" s="7"/>
      <c r="AD232" s="6"/>
      <c r="AE232" s="6"/>
      <c r="AF232" s="6"/>
      <c r="AG232" s="7"/>
      <c r="AI232" s="6"/>
      <c r="AJ232" s="6"/>
      <c r="AK232" s="7">
        <v>35007</v>
      </c>
      <c r="AL232" s="7">
        <v>35056</v>
      </c>
      <c r="AM232">
        <v>70</v>
      </c>
      <c r="AN232">
        <v>2</v>
      </c>
      <c r="AZ232" s="7">
        <v>35007</v>
      </c>
      <c r="BA232" s="7">
        <v>35028</v>
      </c>
      <c r="BB232" s="6" t="s">
        <v>165</v>
      </c>
      <c r="BC232" s="6"/>
      <c r="BD232" s="6"/>
      <c r="BE232" s="7"/>
      <c r="BF232" s="7"/>
      <c r="BG232" s="6"/>
      <c r="BH232" s="6"/>
      <c r="BO232" s="6" t="s">
        <v>158</v>
      </c>
      <c r="BP232" s="6"/>
      <c r="BQ232" s="6"/>
      <c r="BR232" s="6"/>
      <c r="CQ232" s="6"/>
      <c r="CR232" s="6"/>
      <c r="CS232" s="7">
        <v>35833</v>
      </c>
      <c r="CT232" s="6" t="s">
        <v>39</v>
      </c>
      <c r="CU232" s="7"/>
      <c r="CV232" s="6"/>
      <c r="CW232" s="6"/>
      <c r="CX232" s="7"/>
      <c r="CY232" s="7"/>
      <c r="CZ232" s="6"/>
      <c r="DA232" t="s">
        <v>39</v>
      </c>
      <c r="DB232" t="str">
        <f>_xlfn.XLOOKUP(Append1[[#This Row],[Ground Truth]],Groung_Truth_Mapping[Final Status],Groung_Truth_Mapping[Mapped Ground Truth])</f>
        <v>Remission</v>
      </c>
    </row>
    <row r="233" spans="1:106" hidden="1" x14ac:dyDescent="0.25">
      <c r="A233" s="6" t="s">
        <v>673</v>
      </c>
      <c r="B233">
        <v>1941</v>
      </c>
      <c r="C233" s="6" t="s">
        <v>162</v>
      </c>
      <c r="D233">
        <v>86.8</v>
      </c>
      <c r="E233">
        <v>167.6</v>
      </c>
      <c r="F233" s="6" t="s">
        <v>33</v>
      </c>
      <c r="G233" s="6" t="s">
        <v>33</v>
      </c>
      <c r="H233" s="6" t="s">
        <v>149</v>
      </c>
      <c r="I233" s="6" t="s">
        <v>149</v>
      </c>
      <c r="J233" s="6" t="s">
        <v>149</v>
      </c>
      <c r="K233" s="6" t="s">
        <v>151</v>
      </c>
      <c r="L233" s="6" t="s">
        <v>149</v>
      </c>
      <c r="M233" s="6" t="s">
        <v>149</v>
      </c>
      <c r="N233">
        <v>2</v>
      </c>
      <c r="O233" t="s">
        <v>181</v>
      </c>
      <c r="P233">
        <v>0</v>
      </c>
      <c r="Q233" t="s">
        <v>154</v>
      </c>
      <c r="R233" s="6" t="s">
        <v>5</v>
      </c>
      <c r="S233" s="7">
        <v>35086</v>
      </c>
      <c r="T233" s="6" t="s">
        <v>275</v>
      </c>
      <c r="U233" s="7"/>
      <c r="V233" s="6"/>
      <c r="W233" s="7"/>
      <c r="X233" s="6"/>
      <c r="AC233" s="7"/>
      <c r="AD233" s="6"/>
      <c r="AE233" s="6"/>
      <c r="AF233" s="6"/>
      <c r="AG233" s="7"/>
      <c r="AI233" s="6"/>
      <c r="AJ233" s="6"/>
      <c r="AK233" s="7">
        <v>35112</v>
      </c>
      <c r="AL233" s="7">
        <v>35161</v>
      </c>
      <c r="AM233">
        <v>70</v>
      </c>
      <c r="AN233">
        <v>2</v>
      </c>
      <c r="AZ233" s="7">
        <v>35112</v>
      </c>
      <c r="BA233" s="7">
        <v>35154</v>
      </c>
      <c r="BB233" s="6" t="s">
        <v>165</v>
      </c>
      <c r="BC233" s="6"/>
      <c r="BD233" s="6"/>
      <c r="BE233" s="7"/>
      <c r="BF233" s="7"/>
      <c r="BG233" s="6"/>
      <c r="BH233" s="6"/>
      <c r="BO233" s="6" t="s">
        <v>190</v>
      </c>
      <c r="BP233" s="6" t="s">
        <v>152</v>
      </c>
      <c r="BQ233" s="6"/>
      <c r="BR233" s="6"/>
      <c r="CQ233" s="6"/>
      <c r="CR233" s="6"/>
      <c r="CS233" s="7">
        <v>36254</v>
      </c>
      <c r="CT233" s="6" t="s">
        <v>39</v>
      </c>
      <c r="CU233" s="7"/>
      <c r="CV233" s="6"/>
      <c r="CW233" s="6"/>
      <c r="CX233" s="7"/>
      <c r="CY233" s="7"/>
      <c r="CZ233" s="6"/>
      <c r="DA233" t="s">
        <v>39</v>
      </c>
      <c r="DB233" t="str">
        <f>_xlfn.XLOOKUP(Append1[[#This Row],[Ground Truth]],Groung_Truth_Mapping[Final Status],Groung_Truth_Mapping[Mapped Ground Truth])</f>
        <v>Remission</v>
      </c>
    </row>
    <row r="234" spans="1:106" x14ac:dyDescent="0.25">
      <c r="A234" s="8" t="s">
        <v>674</v>
      </c>
      <c r="B234">
        <v>1939</v>
      </c>
      <c r="C234" s="6" t="s">
        <v>162</v>
      </c>
      <c r="D234">
        <v>98.1</v>
      </c>
      <c r="E234">
        <v>183</v>
      </c>
      <c r="F234" s="6" t="s">
        <v>33</v>
      </c>
      <c r="G234" s="6" t="s">
        <v>33</v>
      </c>
      <c r="H234" s="6" t="s">
        <v>179</v>
      </c>
      <c r="I234" s="6" t="s">
        <v>149</v>
      </c>
      <c r="J234" s="6" t="s">
        <v>149</v>
      </c>
      <c r="K234" s="6" t="s">
        <v>149</v>
      </c>
      <c r="L234" s="6" t="s">
        <v>152</v>
      </c>
      <c r="M234" s="6" t="s">
        <v>149</v>
      </c>
      <c r="N234">
        <v>3</v>
      </c>
      <c r="O234">
        <v>1</v>
      </c>
      <c r="P234">
        <v>0</v>
      </c>
      <c r="Q234" t="s">
        <v>154</v>
      </c>
      <c r="R234" s="6" t="s">
        <v>4</v>
      </c>
      <c r="S234" s="7">
        <v>35315</v>
      </c>
      <c r="T234" s="6" t="s">
        <v>283</v>
      </c>
      <c r="U234" s="7"/>
      <c r="V234" s="6"/>
      <c r="W234" s="7"/>
      <c r="X234" s="6"/>
      <c r="AC234" s="7"/>
      <c r="AD234" s="6"/>
      <c r="AE234" s="6"/>
      <c r="AF234" s="6"/>
      <c r="AG234" s="7"/>
      <c r="AI234" s="6"/>
      <c r="AJ234" s="6"/>
      <c r="AK234" s="7">
        <v>35378</v>
      </c>
      <c r="AL234" s="7">
        <v>35428</v>
      </c>
      <c r="AM234">
        <v>70</v>
      </c>
      <c r="AN234">
        <v>2</v>
      </c>
      <c r="AZ234" s="7">
        <v>35381</v>
      </c>
      <c r="BA234" s="7">
        <v>35420</v>
      </c>
      <c r="BB234" s="6" t="s">
        <v>165</v>
      </c>
      <c r="BC234" s="6"/>
      <c r="BD234" s="6"/>
      <c r="BE234" s="7"/>
      <c r="BF234" s="7"/>
      <c r="BG234" s="6"/>
      <c r="BH234" s="6"/>
      <c r="BO234" s="6" t="s">
        <v>158</v>
      </c>
      <c r="BP234" s="6"/>
      <c r="BQ234" s="6"/>
      <c r="BR234" s="6"/>
      <c r="CQ234" s="6"/>
      <c r="CR234" s="6"/>
      <c r="CS234" s="7">
        <v>36208</v>
      </c>
      <c r="CT234" s="6" t="s">
        <v>39</v>
      </c>
      <c r="CU234" s="7"/>
      <c r="CV234" s="6"/>
      <c r="CW234" s="6"/>
      <c r="CX234" s="7"/>
      <c r="CY234" s="7"/>
      <c r="CZ234" s="6"/>
      <c r="DA234" t="s">
        <v>39</v>
      </c>
      <c r="DB234" t="str">
        <f>_xlfn.XLOOKUP(Append1[[#This Row],[Ground Truth]],Groung_Truth_Mapping[Final Status],Groung_Truth_Mapping[Mapped Ground Truth])</f>
        <v>Remission</v>
      </c>
    </row>
    <row r="235" spans="1:106" hidden="1" x14ac:dyDescent="0.25">
      <c r="A235" s="6" t="s">
        <v>675</v>
      </c>
      <c r="B235">
        <v>1940</v>
      </c>
      <c r="C235" s="6" t="s">
        <v>162</v>
      </c>
      <c r="D235">
        <v>87.8</v>
      </c>
      <c r="E235">
        <v>185</v>
      </c>
      <c r="F235" s="6" t="s">
        <v>33</v>
      </c>
      <c r="G235" s="6" t="s">
        <v>33</v>
      </c>
      <c r="H235" s="6" t="s">
        <v>149</v>
      </c>
      <c r="I235" s="6" t="s">
        <v>149</v>
      </c>
      <c r="J235" s="6" t="s">
        <v>149</v>
      </c>
      <c r="K235" s="6" t="s">
        <v>149</v>
      </c>
      <c r="L235" s="6" t="s">
        <v>180</v>
      </c>
      <c r="M235" s="6" t="s">
        <v>149</v>
      </c>
      <c r="N235" t="s">
        <v>154</v>
      </c>
      <c r="O235" t="s">
        <v>181</v>
      </c>
      <c r="P235">
        <v>0</v>
      </c>
      <c r="Q235" t="s">
        <v>154</v>
      </c>
      <c r="R235" s="6" t="s">
        <v>9</v>
      </c>
      <c r="S235" s="7">
        <v>35135</v>
      </c>
      <c r="T235" s="6" t="s">
        <v>499</v>
      </c>
      <c r="U235" s="7"/>
      <c r="V235" s="6"/>
      <c r="W235" s="7"/>
      <c r="X235" s="6"/>
      <c r="AC235" s="7">
        <v>35409</v>
      </c>
      <c r="AD235" s="6" t="s">
        <v>676</v>
      </c>
      <c r="AE235" s="6" t="s">
        <v>149</v>
      </c>
      <c r="AF235" s="6" t="s">
        <v>152</v>
      </c>
      <c r="AG235" s="7"/>
      <c r="AI235" s="6"/>
      <c r="AJ235" s="6"/>
      <c r="AK235" s="7">
        <v>35182</v>
      </c>
      <c r="AL235" s="7">
        <v>35232</v>
      </c>
      <c r="AM235">
        <v>70</v>
      </c>
      <c r="AN235">
        <v>2</v>
      </c>
      <c r="AZ235" s="7">
        <v>35182</v>
      </c>
      <c r="BA235" s="7">
        <v>35220</v>
      </c>
      <c r="BB235" s="6" t="s">
        <v>165</v>
      </c>
      <c r="BC235" s="6"/>
      <c r="BD235" s="6"/>
      <c r="BE235" s="7"/>
      <c r="BF235" s="7"/>
      <c r="BG235" s="6"/>
      <c r="BH235" s="6"/>
      <c r="BO235" s="6"/>
      <c r="BP235" s="6"/>
      <c r="BQ235" s="6"/>
      <c r="BR235" s="6"/>
      <c r="BS235">
        <v>0</v>
      </c>
      <c r="BT235">
        <v>7</v>
      </c>
      <c r="BU235">
        <v>0</v>
      </c>
      <c r="BV235">
        <v>4</v>
      </c>
      <c r="BW235">
        <v>0</v>
      </c>
      <c r="BX235">
        <v>2</v>
      </c>
      <c r="BY235">
        <v>0</v>
      </c>
      <c r="BZ235">
        <v>7</v>
      </c>
      <c r="CE235">
        <v>0</v>
      </c>
      <c r="CF235">
        <v>4</v>
      </c>
      <c r="CG235">
        <v>0</v>
      </c>
      <c r="CH235">
        <v>1</v>
      </c>
      <c r="CI235">
        <v>0</v>
      </c>
      <c r="CJ235">
        <v>4</v>
      </c>
      <c r="CK235">
        <v>0</v>
      </c>
      <c r="CL235">
        <v>8</v>
      </c>
      <c r="CQ235" s="6"/>
      <c r="CR235" s="6"/>
      <c r="CS235" s="7">
        <v>36248</v>
      </c>
      <c r="CT235" s="6" t="s">
        <v>39</v>
      </c>
      <c r="CU235" s="7"/>
      <c r="CV235" s="6"/>
      <c r="CW235" s="6"/>
      <c r="CX235" s="7"/>
      <c r="CY235" s="7"/>
      <c r="CZ235" s="6"/>
      <c r="DA235" t="s">
        <v>39</v>
      </c>
      <c r="DB235" t="str">
        <f>_xlfn.XLOOKUP(Append1[[#This Row],[Ground Truth]],Groung_Truth_Mapping[Final Status],Groung_Truth_Mapping[Mapped Ground Truth])</f>
        <v>Remission</v>
      </c>
    </row>
    <row r="236" spans="1:106" x14ac:dyDescent="0.25">
      <c r="A236" s="8" t="s">
        <v>677</v>
      </c>
      <c r="B236">
        <v>1941</v>
      </c>
      <c r="C236" s="6" t="s">
        <v>162</v>
      </c>
      <c r="D236">
        <v>93</v>
      </c>
      <c r="E236">
        <v>171</v>
      </c>
      <c r="F236" s="6" t="s">
        <v>33</v>
      </c>
      <c r="G236" s="6" t="s">
        <v>33</v>
      </c>
      <c r="H236" s="6" t="s">
        <v>149</v>
      </c>
      <c r="I236" s="6" t="s">
        <v>149</v>
      </c>
      <c r="J236" s="6" t="s">
        <v>149</v>
      </c>
      <c r="K236" s="6" t="s">
        <v>151</v>
      </c>
      <c r="L236" s="6" t="s">
        <v>180</v>
      </c>
      <c r="M236" s="6" t="s">
        <v>149</v>
      </c>
      <c r="N236">
        <v>2</v>
      </c>
      <c r="O236" t="s">
        <v>153</v>
      </c>
      <c r="P236">
        <v>0</v>
      </c>
      <c r="Q236" t="s">
        <v>154</v>
      </c>
      <c r="R236" s="6" t="s">
        <v>4</v>
      </c>
      <c r="S236" s="7">
        <v>35121</v>
      </c>
      <c r="T236" s="6" t="s">
        <v>499</v>
      </c>
      <c r="U236" s="7"/>
      <c r="V236" s="6"/>
      <c r="W236" s="7"/>
      <c r="X236" s="6"/>
      <c r="AC236" s="7"/>
      <c r="AD236" s="6"/>
      <c r="AE236" s="6"/>
      <c r="AF236" s="6"/>
      <c r="AG236" s="7"/>
      <c r="AI236" s="6"/>
      <c r="AJ236" s="6"/>
      <c r="AK236" s="7">
        <v>35168</v>
      </c>
      <c r="AL236" s="7">
        <v>35218</v>
      </c>
      <c r="AM236">
        <v>70</v>
      </c>
      <c r="AN236">
        <v>2</v>
      </c>
      <c r="AZ236" s="7">
        <v>35168</v>
      </c>
      <c r="BA236" s="7">
        <v>35217</v>
      </c>
      <c r="BB236" s="6" t="s">
        <v>165</v>
      </c>
      <c r="BC236" s="6"/>
      <c r="BD236" s="6"/>
      <c r="BE236" s="7"/>
      <c r="BF236" s="7"/>
      <c r="BG236" s="6"/>
      <c r="BH236" s="6"/>
      <c r="BO236" s="6" t="s">
        <v>190</v>
      </c>
      <c r="BP236" s="6"/>
      <c r="BQ236" s="6"/>
      <c r="BR236" s="6"/>
      <c r="CQ236" s="6"/>
      <c r="CR236" s="6"/>
      <c r="CS236" s="7">
        <v>36197</v>
      </c>
      <c r="CT236" s="6" t="s">
        <v>39</v>
      </c>
      <c r="CU236" s="7"/>
      <c r="CV236" s="6"/>
      <c r="CW236" s="6" t="s">
        <v>152</v>
      </c>
      <c r="CX236" s="7"/>
      <c r="CY236" s="7">
        <v>35994</v>
      </c>
      <c r="CZ236" s="6" t="s">
        <v>175</v>
      </c>
      <c r="DA236" t="s">
        <v>39</v>
      </c>
      <c r="DB236" t="str">
        <f>_xlfn.XLOOKUP(Append1[[#This Row],[Ground Truth]],Groung_Truth_Mapping[Final Status],Groung_Truth_Mapping[Mapped Ground Truth])</f>
        <v>Remission</v>
      </c>
    </row>
    <row r="237" spans="1:106" x14ac:dyDescent="0.25">
      <c r="A237" s="8" t="s">
        <v>678</v>
      </c>
      <c r="B237">
        <v>1933</v>
      </c>
      <c r="C237" s="6" t="s">
        <v>162</v>
      </c>
      <c r="D237">
        <v>57.6</v>
      </c>
      <c r="E237">
        <v>168</v>
      </c>
      <c r="F237" s="6" t="s">
        <v>33</v>
      </c>
      <c r="G237" s="6" t="s">
        <v>33</v>
      </c>
      <c r="H237" s="6" t="s">
        <v>149</v>
      </c>
      <c r="I237" s="6" t="s">
        <v>149</v>
      </c>
      <c r="J237" s="6" t="s">
        <v>149</v>
      </c>
      <c r="K237" s="6" t="s">
        <v>167</v>
      </c>
      <c r="L237" s="6" t="s">
        <v>152</v>
      </c>
      <c r="M237" s="6" t="s">
        <v>149</v>
      </c>
      <c r="N237">
        <v>2</v>
      </c>
      <c r="O237" t="s">
        <v>153</v>
      </c>
      <c r="P237">
        <v>0</v>
      </c>
      <c r="Q237" t="s">
        <v>154</v>
      </c>
      <c r="R237" s="6" t="s">
        <v>4</v>
      </c>
      <c r="S237" s="7">
        <v>33112</v>
      </c>
      <c r="T237" s="6" t="s">
        <v>499</v>
      </c>
      <c r="U237" s="7"/>
      <c r="V237" s="6"/>
      <c r="W237" s="7"/>
      <c r="X237" s="6"/>
      <c r="AC237" s="7"/>
      <c r="AD237" s="6"/>
      <c r="AE237" s="6"/>
      <c r="AF237" s="6"/>
      <c r="AG237" s="7"/>
      <c r="AI237" s="6"/>
      <c r="AJ237" s="6"/>
      <c r="AK237" s="7">
        <v>33126</v>
      </c>
      <c r="AL237" s="7">
        <v>33183</v>
      </c>
      <c r="AM237">
        <v>70</v>
      </c>
      <c r="AN237">
        <v>2</v>
      </c>
      <c r="AZ237" s="7">
        <v>33127</v>
      </c>
      <c r="BA237" s="7">
        <v>33166</v>
      </c>
      <c r="BB237" s="6" t="s">
        <v>165</v>
      </c>
      <c r="BC237" s="6" t="s">
        <v>177</v>
      </c>
      <c r="BD237" s="6"/>
      <c r="BE237" s="7"/>
      <c r="BF237" s="7"/>
      <c r="BG237" s="6"/>
      <c r="BH237" s="6"/>
      <c r="BO237" s="6" t="s">
        <v>190</v>
      </c>
      <c r="BP237" s="6"/>
      <c r="BQ237" s="6"/>
      <c r="BR237" s="6"/>
      <c r="CQ237" s="6"/>
      <c r="CR237" s="6"/>
      <c r="CS237" s="7">
        <v>36200</v>
      </c>
      <c r="CT237" s="6" t="s">
        <v>39</v>
      </c>
      <c r="CU237" s="7"/>
      <c r="CV237" s="6"/>
      <c r="CW237" s="6" t="s">
        <v>149</v>
      </c>
      <c r="CX237" s="7">
        <v>35198</v>
      </c>
      <c r="CY237" s="7"/>
      <c r="CZ237" s="6"/>
      <c r="DA237" t="s">
        <v>39</v>
      </c>
      <c r="DB237" t="str">
        <f>_xlfn.XLOOKUP(Append1[[#This Row],[Ground Truth]],Groung_Truth_Mapping[Final Status],Groung_Truth_Mapping[Mapped Ground Truth])</f>
        <v>Remission</v>
      </c>
    </row>
    <row r="238" spans="1:106" hidden="1" x14ac:dyDescent="0.25">
      <c r="A238" s="6" t="s">
        <v>679</v>
      </c>
      <c r="B238">
        <v>1941</v>
      </c>
      <c r="C238" s="6" t="s">
        <v>162</v>
      </c>
      <c r="D238">
        <v>104</v>
      </c>
      <c r="E238">
        <v>188</v>
      </c>
      <c r="F238" s="6" t="s">
        <v>33</v>
      </c>
      <c r="G238" s="6" t="s">
        <v>33</v>
      </c>
      <c r="H238" s="6" t="s">
        <v>149</v>
      </c>
      <c r="I238" s="6" t="s">
        <v>149</v>
      </c>
      <c r="J238" s="6" t="s">
        <v>149</v>
      </c>
      <c r="K238" s="6" t="s">
        <v>151</v>
      </c>
      <c r="L238" s="6" t="s">
        <v>149</v>
      </c>
      <c r="M238" s="6" t="s">
        <v>180</v>
      </c>
      <c r="N238" t="s">
        <v>154</v>
      </c>
      <c r="O238" t="s">
        <v>181</v>
      </c>
      <c r="P238">
        <v>0</v>
      </c>
      <c r="Q238" t="s">
        <v>154</v>
      </c>
      <c r="R238" s="6" t="s">
        <v>5</v>
      </c>
      <c r="S238" s="7">
        <v>35325</v>
      </c>
      <c r="T238" s="6" t="s">
        <v>617</v>
      </c>
      <c r="U238" s="7">
        <v>35338</v>
      </c>
      <c r="V238" s="6" t="s">
        <v>680</v>
      </c>
      <c r="W238" s="7"/>
      <c r="X238" s="6"/>
      <c r="AC238" s="7"/>
      <c r="AD238" s="6"/>
      <c r="AE238" s="6"/>
      <c r="AF238" s="6"/>
      <c r="AG238" s="7"/>
      <c r="AI238" s="6"/>
      <c r="AJ238" s="6"/>
      <c r="AK238" s="7">
        <v>35358</v>
      </c>
      <c r="AL238" s="7">
        <v>35409</v>
      </c>
      <c r="AM238">
        <v>70</v>
      </c>
      <c r="AN238">
        <v>2</v>
      </c>
      <c r="AZ238" s="7">
        <v>35357</v>
      </c>
      <c r="BA238" s="7">
        <v>35406</v>
      </c>
      <c r="BB238" s="6" t="s">
        <v>165</v>
      </c>
      <c r="BC238" s="6"/>
      <c r="BD238" s="6"/>
      <c r="BE238" s="7"/>
      <c r="BF238" s="7"/>
      <c r="BG238" s="6"/>
      <c r="BH238" s="6"/>
      <c r="BO238" s="6"/>
      <c r="BP238" s="6"/>
      <c r="BQ238" s="6"/>
      <c r="BR238" s="6"/>
      <c r="CQ238" s="6"/>
      <c r="CR238" s="6"/>
      <c r="CS238" s="7">
        <v>36152</v>
      </c>
      <c r="CT238" s="6" t="s">
        <v>39</v>
      </c>
      <c r="CU238" s="7"/>
      <c r="CV238" s="6"/>
      <c r="CW238" s="6"/>
      <c r="CX238" s="7"/>
      <c r="CY238" s="7"/>
      <c r="CZ238" s="6"/>
      <c r="DA238" t="s">
        <v>39</v>
      </c>
      <c r="DB238" t="str">
        <f>_xlfn.XLOOKUP(Append1[[#This Row],[Ground Truth]],Groung_Truth_Mapping[Final Status],Groung_Truth_Mapping[Mapped Ground Truth])</f>
        <v>Remission</v>
      </c>
    </row>
    <row r="239" spans="1:106" hidden="1" x14ac:dyDescent="0.25">
      <c r="A239" s="6" t="s">
        <v>681</v>
      </c>
      <c r="B239">
        <v>1922</v>
      </c>
      <c r="C239" s="6" t="s">
        <v>162</v>
      </c>
      <c r="D239">
        <v>80</v>
      </c>
      <c r="E239">
        <v>162</v>
      </c>
      <c r="F239" s="6" t="s">
        <v>33</v>
      </c>
      <c r="G239" s="6" t="s">
        <v>33</v>
      </c>
      <c r="H239" s="6" t="s">
        <v>149</v>
      </c>
      <c r="I239" s="6" t="s">
        <v>149</v>
      </c>
      <c r="J239" s="6" t="s">
        <v>149</v>
      </c>
      <c r="K239" s="6" t="s">
        <v>149</v>
      </c>
      <c r="L239" s="6" t="s">
        <v>152</v>
      </c>
      <c r="M239" s="6" t="s">
        <v>149</v>
      </c>
      <c r="N239">
        <v>3</v>
      </c>
      <c r="O239" t="s">
        <v>153</v>
      </c>
      <c r="P239">
        <v>0</v>
      </c>
      <c r="Q239" t="s">
        <v>154</v>
      </c>
      <c r="R239" s="6" t="s">
        <v>6</v>
      </c>
      <c r="S239" s="7">
        <v>35353</v>
      </c>
      <c r="T239" s="6" t="s">
        <v>682</v>
      </c>
      <c r="U239" s="7"/>
      <c r="V239" s="6"/>
      <c r="W239" s="7"/>
      <c r="X239" s="6"/>
      <c r="AC239" s="7"/>
      <c r="AD239" s="6"/>
      <c r="AE239" s="6"/>
      <c r="AF239" s="6"/>
      <c r="AG239" s="7"/>
      <c r="AI239" s="6"/>
      <c r="AJ239" s="6"/>
      <c r="AK239" s="7">
        <v>35387</v>
      </c>
      <c r="AL239" s="7">
        <v>35437</v>
      </c>
      <c r="AM239">
        <v>70</v>
      </c>
      <c r="AN239">
        <v>2</v>
      </c>
      <c r="AZ239" s="7">
        <v>35387</v>
      </c>
      <c r="BA239" s="7">
        <v>35428</v>
      </c>
      <c r="BB239" s="6" t="s">
        <v>165</v>
      </c>
      <c r="BC239" s="6" t="s">
        <v>177</v>
      </c>
      <c r="BD239" s="6"/>
      <c r="BE239" s="7"/>
      <c r="BF239" s="7"/>
      <c r="BG239" s="6"/>
      <c r="BH239" s="6"/>
      <c r="BO239" s="6" t="s">
        <v>158</v>
      </c>
      <c r="BP239" s="6" t="s">
        <v>149</v>
      </c>
      <c r="BQ239" s="6" t="s">
        <v>149</v>
      </c>
      <c r="BR239" s="6"/>
      <c r="CQ239" s="6"/>
      <c r="CR239" s="6"/>
      <c r="CS239" s="7">
        <v>35991</v>
      </c>
      <c r="CT239" s="6" t="s">
        <v>33</v>
      </c>
      <c r="CU239" s="7"/>
      <c r="CV239" s="6"/>
      <c r="CW239" s="6" t="s">
        <v>152</v>
      </c>
      <c r="CX239" s="7"/>
      <c r="CY239" s="7">
        <v>35541</v>
      </c>
      <c r="CZ239" s="6" t="s">
        <v>175</v>
      </c>
      <c r="DA239" t="s">
        <v>33</v>
      </c>
      <c r="DB239" t="str">
        <f>_xlfn.XLOOKUP(Append1[[#This Row],[Ground Truth]],Groung_Truth_Mapping[Final Status],Groung_Truth_Mapping[Mapped Ground Truth])</f>
        <v>Unknown</v>
      </c>
    </row>
    <row r="240" spans="1:106" hidden="1" x14ac:dyDescent="0.25">
      <c r="A240" s="6" t="s">
        <v>683</v>
      </c>
      <c r="B240">
        <v>1931</v>
      </c>
      <c r="C240" s="6" t="s">
        <v>162</v>
      </c>
      <c r="D240">
        <v>95.4</v>
      </c>
      <c r="E240">
        <v>179</v>
      </c>
      <c r="F240" s="6" t="s">
        <v>33</v>
      </c>
      <c r="G240" s="6" t="s">
        <v>33</v>
      </c>
      <c r="H240" s="6" t="s">
        <v>149</v>
      </c>
      <c r="I240" s="6" t="s">
        <v>149</v>
      </c>
      <c r="J240" s="6" t="s">
        <v>149</v>
      </c>
      <c r="K240" s="6" t="s">
        <v>151</v>
      </c>
      <c r="L240" s="6" t="s">
        <v>180</v>
      </c>
      <c r="M240" s="6" t="s">
        <v>180</v>
      </c>
      <c r="N240">
        <v>2</v>
      </c>
      <c r="O240" t="s">
        <v>153</v>
      </c>
      <c r="P240">
        <v>0</v>
      </c>
      <c r="Q240" t="s">
        <v>154</v>
      </c>
      <c r="R240" s="6" t="s">
        <v>5</v>
      </c>
      <c r="S240" s="7">
        <v>35491</v>
      </c>
      <c r="T240" s="6" t="s">
        <v>275</v>
      </c>
      <c r="U240" s="7"/>
      <c r="V240" s="6"/>
      <c r="W240" s="7"/>
      <c r="X240" s="6"/>
      <c r="AC240" s="7"/>
      <c r="AD240" s="6"/>
      <c r="AE240" s="6"/>
      <c r="AF240" s="6"/>
      <c r="AG240" s="7"/>
      <c r="AI240" s="6"/>
      <c r="AJ240" s="6"/>
      <c r="AK240" s="7">
        <v>35525</v>
      </c>
      <c r="AL240" s="7">
        <v>35574</v>
      </c>
      <c r="AM240">
        <v>70</v>
      </c>
      <c r="AN240">
        <v>2</v>
      </c>
      <c r="AZ240" s="7">
        <v>35525</v>
      </c>
      <c r="BA240" s="7">
        <v>35567</v>
      </c>
      <c r="BB240" s="6" t="s">
        <v>165</v>
      </c>
      <c r="BC240" s="6"/>
      <c r="BD240" s="6"/>
      <c r="BE240" s="7"/>
      <c r="BF240" s="7"/>
      <c r="BG240" s="6"/>
      <c r="BH240" s="6"/>
      <c r="BO240" s="6" t="s">
        <v>158</v>
      </c>
      <c r="BP240" s="6"/>
      <c r="BQ240" s="6"/>
      <c r="BR240" s="6"/>
      <c r="CQ240" s="6"/>
      <c r="CR240" s="6"/>
      <c r="CS240" s="7">
        <v>36183</v>
      </c>
      <c r="CT240" s="6" t="s">
        <v>39</v>
      </c>
      <c r="CU240" s="7"/>
      <c r="CV240" s="6"/>
      <c r="CW240" s="6"/>
      <c r="CX240" s="7"/>
      <c r="CY240" s="7"/>
      <c r="CZ240" s="6"/>
      <c r="DA240" t="s">
        <v>39</v>
      </c>
      <c r="DB240" t="str">
        <f>_xlfn.XLOOKUP(Append1[[#This Row],[Ground Truth]],Groung_Truth_Mapping[Final Status],Groung_Truth_Mapping[Mapped Ground Truth])</f>
        <v>Remission</v>
      </c>
    </row>
    <row r="241" spans="1:106" x14ac:dyDescent="0.25">
      <c r="A241" s="8" t="s">
        <v>684</v>
      </c>
      <c r="B241">
        <v>1929</v>
      </c>
      <c r="C241" s="6" t="s">
        <v>162</v>
      </c>
      <c r="D241">
        <v>64.8</v>
      </c>
      <c r="E241">
        <v>178</v>
      </c>
      <c r="F241" s="6" t="s">
        <v>33</v>
      </c>
      <c r="G241" s="6" t="s">
        <v>33</v>
      </c>
      <c r="H241" s="6" t="s">
        <v>149</v>
      </c>
      <c r="I241" s="6" t="s">
        <v>149</v>
      </c>
      <c r="J241" s="6" t="s">
        <v>149</v>
      </c>
      <c r="K241" s="6" t="s">
        <v>167</v>
      </c>
      <c r="L241" s="6" t="s">
        <v>152</v>
      </c>
      <c r="M241" s="6" t="s">
        <v>149</v>
      </c>
      <c r="N241">
        <v>3</v>
      </c>
      <c r="O241" t="s">
        <v>205</v>
      </c>
      <c r="P241">
        <v>0</v>
      </c>
      <c r="Q241" t="s">
        <v>154</v>
      </c>
      <c r="R241" s="6" t="s">
        <v>4</v>
      </c>
      <c r="S241" s="7">
        <v>34519</v>
      </c>
      <c r="T241" s="6" t="s">
        <v>685</v>
      </c>
      <c r="U241" s="7"/>
      <c r="V241" s="6"/>
      <c r="W241" s="7"/>
      <c r="X241" s="6"/>
      <c r="AC241" s="7"/>
      <c r="AD241" s="6"/>
      <c r="AE241" s="6"/>
      <c r="AF241" s="6"/>
      <c r="AG241" s="7"/>
      <c r="AI241" s="6"/>
      <c r="AJ241" s="6"/>
      <c r="AK241" s="7">
        <v>34573</v>
      </c>
      <c r="AL241" s="7">
        <v>34623</v>
      </c>
      <c r="AM241">
        <v>70</v>
      </c>
      <c r="AN241">
        <v>2</v>
      </c>
      <c r="AZ241" s="7">
        <v>34573</v>
      </c>
      <c r="BA241" s="7">
        <v>34622</v>
      </c>
      <c r="BB241" s="6" t="s">
        <v>165</v>
      </c>
      <c r="BC241" s="6" t="s">
        <v>177</v>
      </c>
      <c r="BD241" s="6"/>
      <c r="BE241" s="7"/>
      <c r="BF241" s="7"/>
      <c r="BG241" s="6"/>
      <c r="BH241" s="6"/>
      <c r="BO241" s="6"/>
      <c r="BP241" s="6"/>
      <c r="BQ241" s="6"/>
      <c r="BR241" s="6"/>
      <c r="CQ241" s="6"/>
      <c r="CR241" s="6"/>
      <c r="CS241" s="7">
        <v>34924</v>
      </c>
      <c r="CT241" s="6" t="s">
        <v>39</v>
      </c>
      <c r="CU241" s="7">
        <v>35010</v>
      </c>
      <c r="CV241" s="6" t="s">
        <v>33</v>
      </c>
      <c r="CW241" s="6"/>
      <c r="CX241" s="7"/>
      <c r="CY241" s="7"/>
      <c r="CZ241" s="6"/>
      <c r="DA241" t="s">
        <v>39</v>
      </c>
      <c r="DB241" t="str">
        <f>_xlfn.XLOOKUP(Append1[[#This Row],[Ground Truth]],Groung_Truth_Mapping[Final Status],Groung_Truth_Mapping[Mapped Ground Truth])</f>
        <v>Remission</v>
      </c>
    </row>
    <row r="242" spans="1:106" hidden="1" x14ac:dyDescent="0.25">
      <c r="A242" s="6" t="s">
        <v>686</v>
      </c>
      <c r="B242">
        <v>1940</v>
      </c>
      <c r="C242" s="6" t="s">
        <v>162</v>
      </c>
      <c r="D242">
        <v>63.8</v>
      </c>
      <c r="E242">
        <v>167</v>
      </c>
      <c r="F242" s="6" t="s">
        <v>33</v>
      </c>
      <c r="G242" s="6" t="s">
        <v>33</v>
      </c>
      <c r="H242" s="6" t="s">
        <v>149</v>
      </c>
      <c r="I242" s="6" t="s">
        <v>149</v>
      </c>
      <c r="J242" s="6" t="s">
        <v>149</v>
      </c>
      <c r="K242" s="6" t="s">
        <v>149</v>
      </c>
      <c r="L242" s="6" t="s">
        <v>149</v>
      </c>
      <c r="M242" s="6" t="s">
        <v>149</v>
      </c>
      <c r="N242" t="s">
        <v>154</v>
      </c>
      <c r="O242" t="s">
        <v>181</v>
      </c>
      <c r="P242">
        <v>0</v>
      </c>
      <c r="Q242" t="s">
        <v>154</v>
      </c>
      <c r="R242" s="6" t="s">
        <v>5</v>
      </c>
      <c r="S242" s="7">
        <v>35582</v>
      </c>
      <c r="T242" s="6" t="s">
        <v>617</v>
      </c>
      <c r="U242" s="7"/>
      <c r="V242" s="6"/>
      <c r="W242" s="7"/>
      <c r="X242" s="6"/>
      <c r="AC242" s="7">
        <v>35827</v>
      </c>
      <c r="AD242" s="6" t="s">
        <v>676</v>
      </c>
      <c r="AE242" s="6" t="s">
        <v>149</v>
      </c>
      <c r="AF242" s="6" t="s">
        <v>152</v>
      </c>
      <c r="AG242" s="7"/>
      <c r="AI242" s="6"/>
      <c r="AJ242" s="6"/>
      <c r="AK242" s="7">
        <v>35603</v>
      </c>
      <c r="AL242" s="7">
        <v>35653</v>
      </c>
      <c r="AM242">
        <v>70</v>
      </c>
      <c r="AN242">
        <v>2</v>
      </c>
      <c r="AZ242" s="7">
        <v>35603</v>
      </c>
      <c r="BA242" s="7">
        <v>35630</v>
      </c>
      <c r="BB242" s="6" t="s">
        <v>165</v>
      </c>
      <c r="BC242" s="6"/>
      <c r="BD242" s="6"/>
      <c r="BE242" s="7"/>
      <c r="BF242" s="7"/>
      <c r="BG242" s="6"/>
      <c r="BH242" s="6"/>
      <c r="BO242" s="6" t="s">
        <v>190</v>
      </c>
      <c r="BP242" s="6"/>
      <c r="BQ242" s="6"/>
      <c r="BR242" s="6"/>
      <c r="BU242">
        <v>0</v>
      </c>
      <c r="BV242">
        <v>1</v>
      </c>
      <c r="BW242">
        <v>0</v>
      </c>
      <c r="BX242">
        <v>2</v>
      </c>
      <c r="BY242">
        <v>0</v>
      </c>
      <c r="BZ242">
        <v>5</v>
      </c>
      <c r="CQ242" s="6"/>
      <c r="CR242" s="6"/>
      <c r="CS242" s="7">
        <v>36134</v>
      </c>
      <c r="CT242" s="6" t="s">
        <v>39</v>
      </c>
      <c r="CU242" s="7"/>
      <c r="CV242" s="6"/>
      <c r="CW242" s="6"/>
      <c r="CX242" s="7"/>
      <c r="CY242" s="7"/>
      <c r="CZ242" s="6"/>
      <c r="DA242" t="s">
        <v>39</v>
      </c>
      <c r="DB242" t="str">
        <f>_xlfn.XLOOKUP(Append1[[#This Row],[Ground Truth]],Groung_Truth_Mapping[Final Status],Groung_Truth_Mapping[Mapped Ground Truth])</f>
        <v>Remission</v>
      </c>
    </row>
    <row r="243" spans="1:106" hidden="1" x14ac:dyDescent="0.25">
      <c r="A243" s="6" t="s">
        <v>687</v>
      </c>
      <c r="B243">
        <v>1921</v>
      </c>
      <c r="C243" s="6" t="s">
        <v>162</v>
      </c>
      <c r="D243">
        <v>98.9</v>
      </c>
      <c r="E243">
        <v>190</v>
      </c>
      <c r="F243" s="6" t="s">
        <v>33</v>
      </c>
      <c r="G243" s="6" t="s">
        <v>33</v>
      </c>
      <c r="H243" s="6" t="s">
        <v>149</v>
      </c>
      <c r="I243" s="6" t="s">
        <v>149</v>
      </c>
      <c r="J243" s="6" t="s">
        <v>149</v>
      </c>
      <c r="K243" s="6" t="s">
        <v>167</v>
      </c>
      <c r="L243" s="6" t="s">
        <v>180</v>
      </c>
      <c r="M243" s="6" t="s">
        <v>149</v>
      </c>
      <c r="N243">
        <v>1</v>
      </c>
      <c r="O243" t="s">
        <v>153</v>
      </c>
      <c r="P243">
        <v>0</v>
      </c>
      <c r="Q243" t="s">
        <v>154</v>
      </c>
      <c r="R243" s="6" t="s">
        <v>22</v>
      </c>
      <c r="S243" s="7">
        <v>35598</v>
      </c>
      <c r="T243" s="6" t="s">
        <v>629</v>
      </c>
      <c r="U243" s="7"/>
      <c r="V243" s="6"/>
      <c r="W243" s="7"/>
      <c r="X243" s="6"/>
      <c r="AC243" s="7">
        <v>35617</v>
      </c>
      <c r="AD243" s="6" t="s">
        <v>688</v>
      </c>
      <c r="AE243" s="6" t="s">
        <v>152</v>
      </c>
      <c r="AF243" s="6" t="s">
        <v>152</v>
      </c>
      <c r="AG243" s="7"/>
      <c r="AI243" s="6"/>
      <c r="AJ243" s="6"/>
      <c r="AK243" s="7">
        <v>35651</v>
      </c>
      <c r="AL243" s="7">
        <v>35695</v>
      </c>
      <c r="AM243">
        <v>66</v>
      </c>
      <c r="AN243">
        <v>2</v>
      </c>
      <c r="AZ243" s="7">
        <v>35651</v>
      </c>
      <c r="BA243" s="7">
        <v>35695</v>
      </c>
      <c r="BB243" s="6" t="s">
        <v>165</v>
      </c>
      <c r="BC243" s="6" t="s">
        <v>177</v>
      </c>
      <c r="BD243" s="6"/>
      <c r="BE243" s="7"/>
      <c r="BF243" s="7"/>
      <c r="BG243" s="6"/>
      <c r="BH243" s="6"/>
      <c r="BO243" s="6" t="s">
        <v>190</v>
      </c>
      <c r="BP243" s="6" t="s">
        <v>149</v>
      </c>
      <c r="BQ243" s="6" t="s">
        <v>149</v>
      </c>
      <c r="BR243" s="6"/>
      <c r="BS243">
        <v>0</v>
      </c>
      <c r="BT243">
        <v>9</v>
      </c>
      <c r="BU243">
        <v>2</v>
      </c>
      <c r="BV243">
        <v>6</v>
      </c>
      <c r="BW243">
        <v>0</v>
      </c>
      <c r="BX243">
        <v>2</v>
      </c>
      <c r="BY243">
        <v>0</v>
      </c>
      <c r="BZ243">
        <v>2</v>
      </c>
      <c r="CQ243" s="6"/>
      <c r="CR243" s="6"/>
      <c r="CS243" s="7">
        <v>36234</v>
      </c>
      <c r="CT243" s="6" t="s">
        <v>39</v>
      </c>
      <c r="CU243" s="7"/>
      <c r="CV243" s="6"/>
      <c r="CW243" s="6"/>
      <c r="CX243" s="7"/>
      <c r="CY243" s="7"/>
      <c r="CZ243" s="6"/>
      <c r="DA243" t="s">
        <v>39</v>
      </c>
      <c r="DB243" t="str">
        <f>_xlfn.XLOOKUP(Append1[[#This Row],[Ground Truth]],Groung_Truth_Mapping[Final Status],Groung_Truth_Mapping[Mapped Ground Truth])</f>
        <v>Remission</v>
      </c>
    </row>
    <row r="244" spans="1:106" x14ac:dyDescent="0.25">
      <c r="A244" s="8" t="s">
        <v>689</v>
      </c>
      <c r="B244">
        <v>1950</v>
      </c>
      <c r="C244" s="6" t="s">
        <v>147</v>
      </c>
      <c r="D244">
        <v>65</v>
      </c>
      <c r="E244">
        <v>173</v>
      </c>
      <c r="F244" s="6" t="s">
        <v>33</v>
      </c>
      <c r="G244" s="6" t="s">
        <v>33</v>
      </c>
      <c r="H244" s="6" t="s">
        <v>149</v>
      </c>
      <c r="I244" s="6" t="s">
        <v>149</v>
      </c>
      <c r="J244" s="6" t="s">
        <v>149</v>
      </c>
      <c r="K244" s="6" t="s">
        <v>149</v>
      </c>
      <c r="L244" s="6" t="s">
        <v>149</v>
      </c>
      <c r="M244" s="6" t="s">
        <v>149</v>
      </c>
      <c r="N244">
        <v>1</v>
      </c>
      <c r="O244">
        <v>2</v>
      </c>
      <c r="P244">
        <v>0</v>
      </c>
      <c r="Q244" t="s">
        <v>154</v>
      </c>
      <c r="R244" s="6" t="s">
        <v>4</v>
      </c>
      <c r="S244" s="7">
        <v>33468</v>
      </c>
      <c r="T244" s="6" t="s">
        <v>283</v>
      </c>
      <c r="U244" s="7"/>
      <c r="V244" s="6"/>
      <c r="W244" s="7"/>
      <c r="X244" s="6"/>
      <c r="AC244" s="7">
        <v>33468</v>
      </c>
      <c r="AD244" s="6" t="s">
        <v>690</v>
      </c>
      <c r="AE244" s="6" t="s">
        <v>152</v>
      </c>
      <c r="AF244" s="6" t="s">
        <v>149</v>
      </c>
      <c r="AG244" s="7"/>
      <c r="AI244" s="6"/>
      <c r="AJ244" s="6"/>
      <c r="AK244" s="7">
        <v>33478</v>
      </c>
      <c r="AL244" s="7">
        <v>33540</v>
      </c>
      <c r="AM244">
        <v>70</v>
      </c>
      <c r="AN244">
        <v>2</v>
      </c>
      <c r="AZ244" s="7">
        <v>33488</v>
      </c>
      <c r="BA244" s="7">
        <v>33537</v>
      </c>
      <c r="BB244" s="6" t="s">
        <v>165</v>
      </c>
      <c r="BC244" s="6"/>
      <c r="BD244" s="6"/>
      <c r="BE244" s="7"/>
      <c r="BF244" s="7"/>
      <c r="BG244" s="6"/>
      <c r="BH244" s="6"/>
      <c r="BO244" s="6" t="s">
        <v>190</v>
      </c>
      <c r="BP244" s="6" t="s">
        <v>152</v>
      </c>
      <c r="BQ244" s="6" t="s">
        <v>149</v>
      </c>
      <c r="BR244" s="6"/>
      <c r="CQ244" s="6"/>
      <c r="CR244" s="6"/>
      <c r="CS244" s="7">
        <v>36256</v>
      </c>
      <c r="CT244" s="6" t="s">
        <v>39</v>
      </c>
      <c r="CU244" s="7"/>
      <c r="CV244" s="6"/>
      <c r="CW244" s="6"/>
      <c r="CX244" s="7"/>
      <c r="CY244" s="7"/>
      <c r="CZ244" s="6"/>
      <c r="DA244" t="s">
        <v>39</v>
      </c>
      <c r="DB244" t="str">
        <f>_xlfn.XLOOKUP(Append1[[#This Row],[Ground Truth]],Groung_Truth_Mapping[Final Status],Groung_Truth_Mapping[Mapped Ground Truth])</f>
        <v>Remission</v>
      </c>
    </row>
    <row r="245" spans="1:106" hidden="1" x14ac:dyDescent="0.25">
      <c r="A245" s="6" t="s">
        <v>691</v>
      </c>
      <c r="B245">
        <v>1927</v>
      </c>
      <c r="C245" s="6" t="s">
        <v>147</v>
      </c>
      <c r="D245">
        <v>54</v>
      </c>
      <c r="E245">
        <v>160</v>
      </c>
      <c r="F245" s="6" t="s">
        <v>33</v>
      </c>
      <c r="G245" s="6" t="s">
        <v>33</v>
      </c>
      <c r="H245" s="6" t="s">
        <v>149</v>
      </c>
      <c r="I245" s="6" t="s">
        <v>152</v>
      </c>
      <c r="J245" s="6" t="s">
        <v>195</v>
      </c>
      <c r="K245" s="6" t="s">
        <v>151</v>
      </c>
      <c r="L245" s="6" t="s">
        <v>180</v>
      </c>
      <c r="M245" s="6" t="s">
        <v>149</v>
      </c>
      <c r="N245">
        <v>2</v>
      </c>
      <c r="O245">
        <v>1</v>
      </c>
      <c r="P245">
        <v>0</v>
      </c>
      <c r="Q245">
        <v>3</v>
      </c>
      <c r="R245" s="6" t="s">
        <v>11</v>
      </c>
      <c r="S245" s="7">
        <v>32994</v>
      </c>
      <c r="T245" s="6" t="s">
        <v>692</v>
      </c>
      <c r="U245" s="7">
        <v>33028</v>
      </c>
      <c r="V245" s="6" t="s">
        <v>693</v>
      </c>
      <c r="W245" s="7"/>
      <c r="X245" s="6"/>
      <c r="AC245" s="7">
        <v>33028</v>
      </c>
      <c r="AD245" s="6" t="s">
        <v>694</v>
      </c>
      <c r="AE245" s="6" t="s">
        <v>152</v>
      </c>
      <c r="AF245" s="6" t="s">
        <v>152</v>
      </c>
      <c r="AG245" s="7"/>
      <c r="AI245" s="6"/>
      <c r="AJ245" s="6"/>
      <c r="AK245" s="7"/>
      <c r="AL245" s="7"/>
      <c r="AZ245" s="7"/>
      <c r="BA245" s="7"/>
      <c r="BB245" s="6"/>
      <c r="BC245" s="6"/>
      <c r="BD245" s="6"/>
      <c r="BE245" s="7"/>
      <c r="BF245" s="7"/>
      <c r="BG245" s="6"/>
      <c r="BH245" s="6"/>
      <c r="BO245" s="6" t="s">
        <v>158</v>
      </c>
      <c r="BP245" s="6" t="s">
        <v>149</v>
      </c>
      <c r="BQ245" s="6" t="s">
        <v>152</v>
      </c>
      <c r="BR245" s="6"/>
      <c r="BU245">
        <v>0</v>
      </c>
      <c r="BV245">
        <v>9</v>
      </c>
      <c r="BW245">
        <v>0</v>
      </c>
      <c r="BX245">
        <v>6</v>
      </c>
      <c r="BY245">
        <v>0</v>
      </c>
      <c r="BZ245">
        <v>4</v>
      </c>
      <c r="CQ245" s="6"/>
      <c r="CR245" s="6"/>
      <c r="CS245" s="7">
        <v>33862</v>
      </c>
      <c r="CT245" s="6" t="s">
        <v>37</v>
      </c>
      <c r="CU245" s="7">
        <v>33865</v>
      </c>
      <c r="CV245" s="6" t="s">
        <v>37</v>
      </c>
      <c r="CW245" s="6" t="s">
        <v>152</v>
      </c>
      <c r="CX245" s="7"/>
      <c r="CY245" s="7">
        <v>33667</v>
      </c>
      <c r="CZ245" s="6" t="s">
        <v>175</v>
      </c>
      <c r="DA245" t="s">
        <v>37</v>
      </c>
      <c r="DB245" t="str">
        <f>_xlfn.XLOOKUP(Append1[[#This Row],[Ground Truth]],Groung_Truth_Mapping[Final Status],Groung_Truth_Mapping[Mapped Ground Truth])</f>
        <v>Progression</v>
      </c>
    </row>
    <row r="246" spans="1:106" x14ac:dyDescent="0.25">
      <c r="A246" s="8" t="s">
        <v>695</v>
      </c>
      <c r="B246">
        <v>1938</v>
      </c>
      <c r="C246" s="6" t="s">
        <v>162</v>
      </c>
      <c r="D246">
        <v>86</v>
      </c>
      <c r="E246">
        <v>170</v>
      </c>
      <c r="F246" s="6" t="s">
        <v>33</v>
      </c>
      <c r="G246" s="6" t="s">
        <v>33</v>
      </c>
      <c r="H246" s="6" t="s">
        <v>149</v>
      </c>
      <c r="I246" s="6" t="s">
        <v>149</v>
      </c>
      <c r="J246" s="6" t="s">
        <v>149</v>
      </c>
      <c r="K246" s="6" t="s">
        <v>167</v>
      </c>
      <c r="L246" s="6" t="s">
        <v>149</v>
      </c>
      <c r="M246" s="6" t="s">
        <v>180</v>
      </c>
      <c r="N246">
        <v>1</v>
      </c>
      <c r="O246" t="s">
        <v>153</v>
      </c>
      <c r="P246">
        <v>0</v>
      </c>
      <c r="Q246" t="s">
        <v>154</v>
      </c>
      <c r="R246" s="6" t="s">
        <v>4</v>
      </c>
      <c r="S246" s="7">
        <v>35190</v>
      </c>
      <c r="T246" s="6" t="s">
        <v>696</v>
      </c>
      <c r="U246" s="7">
        <v>35199</v>
      </c>
      <c r="V246" s="6" t="s">
        <v>697</v>
      </c>
      <c r="W246" s="7">
        <v>35209</v>
      </c>
      <c r="X246" s="6" t="s">
        <v>499</v>
      </c>
      <c r="AC246" s="7">
        <v>35190</v>
      </c>
      <c r="AD246" s="6" t="s">
        <v>676</v>
      </c>
      <c r="AE246" s="6" t="s">
        <v>149</v>
      </c>
      <c r="AF246" s="6" t="s">
        <v>152</v>
      </c>
      <c r="AG246" s="7">
        <v>35199</v>
      </c>
      <c r="AH246" t="s">
        <v>698</v>
      </c>
      <c r="AI246" s="6" t="s">
        <v>152</v>
      </c>
      <c r="AJ246" s="6" t="s">
        <v>149</v>
      </c>
      <c r="AK246" s="7">
        <v>35238</v>
      </c>
      <c r="AL246" s="7">
        <v>35273</v>
      </c>
      <c r="AM246">
        <v>50</v>
      </c>
      <c r="AN246">
        <v>2</v>
      </c>
      <c r="AZ246" s="7"/>
      <c r="BA246" s="7"/>
      <c r="BB246" s="6"/>
      <c r="BC246" s="6"/>
      <c r="BD246" s="6"/>
      <c r="BE246" s="7"/>
      <c r="BF246" s="7"/>
      <c r="BG246" s="6"/>
      <c r="BH246" s="6"/>
      <c r="BO246" s="6" t="s">
        <v>190</v>
      </c>
      <c r="BP246" s="6" t="s">
        <v>149</v>
      </c>
      <c r="BQ246" s="6" t="s">
        <v>149</v>
      </c>
      <c r="BR246" s="6"/>
      <c r="BS246">
        <v>0</v>
      </c>
      <c r="BT246">
        <v>4</v>
      </c>
      <c r="BU246">
        <v>1</v>
      </c>
      <c r="BV246">
        <v>24</v>
      </c>
      <c r="BW246">
        <v>0</v>
      </c>
      <c r="BX246">
        <v>9</v>
      </c>
      <c r="BY246">
        <v>0</v>
      </c>
      <c r="BZ246">
        <v>8</v>
      </c>
      <c r="CQ246" s="6"/>
      <c r="CR246" s="6"/>
      <c r="CS246" s="7">
        <v>36085</v>
      </c>
      <c r="CT246" s="6" t="s">
        <v>39</v>
      </c>
      <c r="CU246" s="7"/>
      <c r="CV246" s="6"/>
      <c r="CW246" s="6"/>
      <c r="CX246" s="7"/>
      <c r="CY246" s="7"/>
      <c r="CZ246" s="6"/>
      <c r="DA246" t="s">
        <v>39</v>
      </c>
      <c r="DB246" t="str">
        <f>_xlfn.XLOOKUP(Append1[[#This Row],[Ground Truth]],Groung_Truth_Mapping[Final Status],Groung_Truth_Mapping[Mapped Ground Truth])</f>
        <v>Remission</v>
      </c>
    </row>
    <row r="247" spans="1:106" x14ac:dyDescent="0.25">
      <c r="A247" s="8" t="s">
        <v>699</v>
      </c>
      <c r="B247">
        <v>1933</v>
      </c>
      <c r="C247" s="6" t="s">
        <v>162</v>
      </c>
      <c r="D247">
        <v>84</v>
      </c>
      <c r="E247">
        <v>178</v>
      </c>
      <c r="F247" s="6" t="s">
        <v>33</v>
      </c>
      <c r="G247" s="6" t="s">
        <v>33</v>
      </c>
      <c r="H247" s="6" t="s">
        <v>149</v>
      </c>
      <c r="I247" s="6" t="s">
        <v>149</v>
      </c>
      <c r="J247" s="6" t="s">
        <v>149</v>
      </c>
      <c r="K247" s="6" t="s">
        <v>151</v>
      </c>
      <c r="L247" s="6" t="s">
        <v>149</v>
      </c>
      <c r="M247" s="6" t="s">
        <v>149</v>
      </c>
      <c r="N247" t="s">
        <v>154</v>
      </c>
      <c r="O247">
        <v>0</v>
      </c>
      <c r="P247">
        <v>0</v>
      </c>
      <c r="Q247" t="s">
        <v>154</v>
      </c>
      <c r="R247" s="6" t="s">
        <v>4</v>
      </c>
      <c r="S247" s="7">
        <v>35112</v>
      </c>
      <c r="T247" s="6" t="s">
        <v>275</v>
      </c>
      <c r="U247" s="7"/>
      <c r="V247" s="6"/>
      <c r="W247" s="7"/>
      <c r="X247" s="6"/>
      <c r="AC247" s="7"/>
      <c r="AD247" s="6"/>
      <c r="AE247" s="6"/>
      <c r="AF247" s="6"/>
      <c r="AG247" s="7"/>
      <c r="AI247" s="6"/>
      <c r="AJ247" s="6"/>
      <c r="AK247" s="7">
        <v>35127</v>
      </c>
      <c r="AL247" s="7">
        <v>35176</v>
      </c>
      <c r="AM247">
        <v>70</v>
      </c>
      <c r="AN247">
        <v>2</v>
      </c>
      <c r="AZ247" s="7">
        <v>35127</v>
      </c>
      <c r="BA247" s="7">
        <v>35176</v>
      </c>
      <c r="BB247" s="6" t="s">
        <v>165</v>
      </c>
      <c r="BC247" s="6"/>
      <c r="BD247" s="6"/>
      <c r="BE247" s="7"/>
      <c r="BF247" s="7"/>
      <c r="BG247" s="6"/>
      <c r="BH247" s="6"/>
      <c r="BO247" s="6"/>
      <c r="BP247" s="6"/>
      <c r="BQ247" s="6"/>
      <c r="BR247" s="6"/>
      <c r="CQ247" s="6"/>
      <c r="CR247" s="6"/>
      <c r="CS247" s="7">
        <v>36198</v>
      </c>
      <c r="CT247" s="6" t="s">
        <v>39</v>
      </c>
      <c r="CU247" s="7"/>
      <c r="CV247" s="6"/>
      <c r="CW247" s="6"/>
      <c r="CX247" s="7"/>
      <c r="CY247" s="7"/>
      <c r="CZ247" s="6"/>
      <c r="DA247" t="s">
        <v>39</v>
      </c>
      <c r="DB247" t="str">
        <f>_xlfn.XLOOKUP(Append1[[#This Row],[Ground Truth]],Groung_Truth_Mapping[Final Status],Groung_Truth_Mapping[Mapped Ground Truth])</f>
        <v>Remission</v>
      </c>
    </row>
    <row r="248" spans="1:106" hidden="1" x14ac:dyDescent="0.25">
      <c r="A248" s="6" t="s">
        <v>700</v>
      </c>
      <c r="B248">
        <v>1920</v>
      </c>
      <c r="C248" s="6" t="s">
        <v>162</v>
      </c>
      <c r="D248">
        <v>98.4</v>
      </c>
      <c r="E248">
        <v>180</v>
      </c>
      <c r="F248" s="6" t="s">
        <v>33</v>
      </c>
      <c r="G248" s="6" t="s">
        <v>33</v>
      </c>
      <c r="H248" s="6" t="s">
        <v>398</v>
      </c>
      <c r="I248" s="6" t="s">
        <v>149</v>
      </c>
      <c r="J248" s="6" t="s">
        <v>149</v>
      </c>
      <c r="K248" s="6" t="s">
        <v>149</v>
      </c>
      <c r="L248" s="6" t="s">
        <v>180</v>
      </c>
      <c r="M248" s="6" t="s">
        <v>149</v>
      </c>
      <c r="N248">
        <v>2</v>
      </c>
      <c r="O248" t="s">
        <v>181</v>
      </c>
      <c r="P248">
        <v>0</v>
      </c>
      <c r="Q248" t="s">
        <v>154</v>
      </c>
      <c r="R248" s="6" t="s">
        <v>6</v>
      </c>
      <c r="S248" s="7">
        <v>35401</v>
      </c>
      <c r="T248" s="6" t="s">
        <v>624</v>
      </c>
      <c r="U248" s="7"/>
      <c r="V248" s="6"/>
      <c r="W248" s="7"/>
      <c r="X248" s="6"/>
      <c r="AC248" s="7"/>
      <c r="AD248" s="6"/>
      <c r="AE248" s="6"/>
      <c r="AF248" s="6"/>
      <c r="AG248" s="7"/>
      <c r="AI248" s="6"/>
      <c r="AJ248" s="6"/>
      <c r="AK248" s="7">
        <v>35434</v>
      </c>
      <c r="AL248" s="7">
        <v>35478</v>
      </c>
      <c r="AM248">
        <v>66</v>
      </c>
      <c r="AN248">
        <v>2</v>
      </c>
      <c r="AZ248" s="7"/>
      <c r="BA248" s="7"/>
      <c r="BB248" s="6"/>
      <c r="BC248" s="6"/>
      <c r="BD248" s="6"/>
      <c r="BE248" s="7"/>
      <c r="BF248" s="7"/>
      <c r="BG248" s="6"/>
      <c r="BH248" s="6"/>
      <c r="BO248" s="6"/>
      <c r="BP248" s="6"/>
      <c r="BQ248" s="6"/>
      <c r="BR248" s="6"/>
      <c r="CQ248" s="6"/>
      <c r="CR248" s="6"/>
      <c r="CS248" s="7">
        <v>35665</v>
      </c>
      <c r="CT248" s="6" t="s">
        <v>38</v>
      </c>
      <c r="CU248" s="7">
        <v>35781</v>
      </c>
      <c r="CV248" s="6" t="s">
        <v>38</v>
      </c>
      <c r="CW248" s="6"/>
      <c r="CX248" s="7"/>
      <c r="CY248" s="7"/>
      <c r="CZ248" s="6"/>
      <c r="DA248" t="s">
        <v>38</v>
      </c>
      <c r="DB248" t="str">
        <f>_xlfn.XLOOKUP(Append1[[#This Row],[Ground Truth]],Groung_Truth_Mapping[Final Status],Groung_Truth_Mapping[Mapped Ground Truth])</f>
        <v>Progression</v>
      </c>
    </row>
    <row r="249" spans="1:106" x14ac:dyDescent="0.25">
      <c r="A249" s="8" t="s">
        <v>701</v>
      </c>
      <c r="B249">
        <v>1933</v>
      </c>
      <c r="C249" s="6" t="s">
        <v>147</v>
      </c>
      <c r="D249">
        <v>63.7</v>
      </c>
      <c r="E249">
        <v>160</v>
      </c>
      <c r="F249" s="6" t="s">
        <v>33</v>
      </c>
      <c r="G249" s="6" t="s">
        <v>33</v>
      </c>
      <c r="H249" s="6" t="s">
        <v>149</v>
      </c>
      <c r="I249" s="6" t="s">
        <v>149</v>
      </c>
      <c r="J249" s="6" t="s">
        <v>149</v>
      </c>
      <c r="K249" s="6" t="s">
        <v>151</v>
      </c>
      <c r="L249" s="6" t="s">
        <v>149</v>
      </c>
      <c r="M249" s="6" t="s">
        <v>149</v>
      </c>
      <c r="N249">
        <v>1</v>
      </c>
      <c r="O249" t="s">
        <v>205</v>
      </c>
      <c r="P249">
        <v>0</v>
      </c>
      <c r="Q249" t="s">
        <v>154</v>
      </c>
      <c r="R249" s="6" t="s">
        <v>4</v>
      </c>
      <c r="S249" s="7">
        <v>33058</v>
      </c>
      <c r="T249" s="6" t="s">
        <v>680</v>
      </c>
      <c r="U249" s="7"/>
      <c r="V249" s="6"/>
      <c r="W249" s="7"/>
      <c r="X249" s="6"/>
      <c r="AC249" s="7"/>
      <c r="AD249" s="6"/>
      <c r="AE249" s="6"/>
      <c r="AF249" s="6"/>
      <c r="AG249" s="7"/>
      <c r="AI249" s="6"/>
      <c r="AJ249" s="6"/>
      <c r="AK249" s="7">
        <v>33078</v>
      </c>
      <c r="AL249" s="7">
        <v>33125</v>
      </c>
      <c r="AM249">
        <v>70</v>
      </c>
      <c r="AN249">
        <v>2</v>
      </c>
      <c r="AZ249" s="7">
        <v>33078</v>
      </c>
      <c r="BA249" s="7">
        <v>33114</v>
      </c>
      <c r="BB249" s="6" t="s">
        <v>165</v>
      </c>
      <c r="BC249" s="6"/>
      <c r="BD249" s="6"/>
      <c r="BE249" s="7"/>
      <c r="BF249" s="7"/>
      <c r="BG249" s="6"/>
      <c r="BH249" s="6"/>
      <c r="BO249" s="6"/>
      <c r="BP249" s="6"/>
      <c r="BQ249" s="6"/>
      <c r="BR249" s="6"/>
      <c r="CQ249" s="6"/>
      <c r="CR249" s="6"/>
      <c r="CS249" s="7">
        <v>36220</v>
      </c>
      <c r="CT249" s="6" t="s">
        <v>39</v>
      </c>
      <c r="CU249" s="7"/>
      <c r="CV249" s="6"/>
      <c r="CW249" s="6"/>
      <c r="CX249" s="7"/>
      <c r="CY249" s="7"/>
      <c r="CZ249" s="6"/>
      <c r="DA249" t="s">
        <v>39</v>
      </c>
      <c r="DB249" t="str">
        <f>_xlfn.XLOOKUP(Append1[[#This Row],[Ground Truth]],Groung_Truth_Mapping[Final Status],Groung_Truth_Mapping[Mapped Ground Truth])</f>
        <v>Remission</v>
      </c>
    </row>
    <row r="250" spans="1:106" hidden="1" x14ac:dyDescent="0.25">
      <c r="A250" s="6" t="s">
        <v>702</v>
      </c>
      <c r="B250">
        <v>1918</v>
      </c>
      <c r="C250" s="6" t="s">
        <v>162</v>
      </c>
      <c r="D250">
        <v>77.2</v>
      </c>
      <c r="E250">
        <v>177</v>
      </c>
      <c r="F250" s="6" t="s">
        <v>33</v>
      </c>
      <c r="G250" s="6" t="s">
        <v>33</v>
      </c>
      <c r="H250" s="6" t="s">
        <v>149</v>
      </c>
      <c r="I250" s="6" t="s">
        <v>149</v>
      </c>
      <c r="J250" s="6" t="s">
        <v>149</v>
      </c>
      <c r="K250" s="6" t="s">
        <v>149</v>
      </c>
      <c r="L250" s="6" t="s">
        <v>152</v>
      </c>
      <c r="M250" s="6" t="s">
        <v>149</v>
      </c>
      <c r="N250">
        <v>2</v>
      </c>
      <c r="O250" t="s">
        <v>205</v>
      </c>
      <c r="P250">
        <v>0</v>
      </c>
      <c r="Q250" t="s">
        <v>154</v>
      </c>
      <c r="R250" s="6" t="s">
        <v>9</v>
      </c>
      <c r="S250" s="7">
        <v>32796</v>
      </c>
      <c r="T250" s="6" t="s">
        <v>276</v>
      </c>
      <c r="U250" s="7"/>
      <c r="V250" s="6"/>
      <c r="W250" s="7"/>
      <c r="X250" s="6"/>
      <c r="AC250" s="7"/>
      <c r="AD250" s="6"/>
      <c r="AE250" s="6"/>
      <c r="AF250" s="6"/>
      <c r="AG250" s="7"/>
      <c r="AI250" s="6"/>
      <c r="AJ250" s="6"/>
      <c r="AK250" s="7">
        <v>32826</v>
      </c>
      <c r="AL250" s="7">
        <v>32872</v>
      </c>
      <c r="AM250">
        <v>70.400000000000006</v>
      </c>
      <c r="AN250">
        <v>2.2000000000000002</v>
      </c>
      <c r="AZ250" s="7">
        <v>32826</v>
      </c>
      <c r="BA250" s="7">
        <v>32872</v>
      </c>
      <c r="BB250" s="6" t="s">
        <v>165</v>
      </c>
      <c r="BC250" s="6" t="s">
        <v>177</v>
      </c>
      <c r="BD250" s="6"/>
      <c r="BE250" s="7"/>
      <c r="BF250" s="7"/>
      <c r="BG250" s="6"/>
      <c r="BH250" s="6"/>
      <c r="BO250" s="6" t="s">
        <v>190</v>
      </c>
      <c r="BP250" s="6"/>
      <c r="BQ250" s="6"/>
      <c r="BR250" s="6"/>
      <c r="CQ250" s="6"/>
      <c r="CR250" s="6"/>
      <c r="CS250" s="7">
        <v>33222</v>
      </c>
      <c r="CT250" s="6" t="s">
        <v>37</v>
      </c>
      <c r="CU250" s="7">
        <v>33655</v>
      </c>
      <c r="CV250" s="6" t="s">
        <v>37</v>
      </c>
      <c r="CW250" s="6" t="s">
        <v>152</v>
      </c>
      <c r="CX250" s="7"/>
      <c r="CY250" s="7">
        <v>32992</v>
      </c>
      <c r="CZ250" s="6" t="s">
        <v>175</v>
      </c>
      <c r="DA250" t="s">
        <v>37</v>
      </c>
      <c r="DB250" t="str">
        <f>_xlfn.XLOOKUP(Append1[[#This Row],[Ground Truth]],Groung_Truth_Mapping[Final Status],Groung_Truth_Mapping[Mapped Ground Truth])</f>
        <v>Progression</v>
      </c>
    </row>
    <row r="251" spans="1:106" hidden="1" x14ac:dyDescent="0.25">
      <c r="A251" s="6" t="s">
        <v>703</v>
      </c>
      <c r="B251">
        <v>1940</v>
      </c>
      <c r="C251" s="6" t="s">
        <v>147</v>
      </c>
      <c r="D251">
        <v>57</v>
      </c>
      <c r="E251">
        <v>170</v>
      </c>
      <c r="F251" s="6" t="s">
        <v>33</v>
      </c>
      <c r="G251" s="6" t="s">
        <v>33</v>
      </c>
      <c r="H251" s="6" t="s">
        <v>149</v>
      </c>
      <c r="I251" s="6" t="s">
        <v>149</v>
      </c>
      <c r="J251" s="6" t="s">
        <v>149</v>
      </c>
      <c r="K251" s="6" t="s">
        <v>167</v>
      </c>
      <c r="L251" s="6" t="s">
        <v>152</v>
      </c>
      <c r="M251" s="6" t="s">
        <v>149</v>
      </c>
      <c r="N251">
        <v>2</v>
      </c>
      <c r="O251">
        <v>0</v>
      </c>
      <c r="P251">
        <v>0</v>
      </c>
      <c r="Q251">
        <v>2</v>
      </c>
      <c r="R251" s="6" t="s">
        <v>9</v>
      </c>
      <c r="S251" s="7">
        <v>34143</v>
      </c>
      <c r="T251" s="6" t="s">
        <v>276</v>
      </c>
      <c r="U251" s="7"/>
      <c r="V251" s="6"/>
      <c r="W251" s="7"/>
      <c r="X251" s="6"/>
      <c r="AC251" s="7"/>
      <c r="AD251" s="6"/>
      <c r="AE251" s="6"/>
      <c r="AF251" s="6"/>
      <c r="AG251" s="7"/>
      <c r="AI251" s="6"/>
      <c r="AJ251" s="6"/>
      <c r="AK251" s="7">
        <v>34163</v>
      </c>
      <c r="AL251" s="7">
        <v>34210</v>
      </c>
      <c r="AM251">
        <v>70</v>
      </c>
      <c r="AN251">
        <v>2</v>
      </c>
      <c r="AZ251" s="7">
        <v>35113</v>
      </c>
      <c r="BA251" s="7">
        <v>35119</v>
      </c>
      <c r="BB251" s="6" t="s">
        <v>157</v>
      </c>
      <c r="BC251" s="6" t="s">
        <v>177</v>
      </c>
      <c r="BD251" s="6"/>
      <c r="BE251" s="7"/>
      <c r="BF251" s="7"/>
      <c r="BG251" s="6"/>
      <c r="BH251" s="6"/>
      <c r="BO251" s="6" t="s">
        <v>158</v>
      </c>
      <c r="BP251" s="6"/>
      <c r="BQ251" s="6"/>
      <c r="BR251" s="6"/>
      <c r="CQ251" s="6"/>
      <c r="CR251" s="6"/>
      <c r="CS251" s="7">
        <v>35160</v>
      </c>
      <c r="CT251" s="6" t="s">
        <v>37</v>
      </c>
      <c r="CU251" s="7">
        <v>35160</v>
      </c>
      <c r="CV251" s="6" t="s">
        <v>37</v>
      </c>
      <c r="CW251" s="6"/>
      <c r="CX251" s="7"/>
      <c r="CY251" s="7"/>
      <c r="CZ251" s="6"/>
      <c r="DA251" t="s">
        <v>37</v>
      </c>
      <c r="DB251" t="str">
        <f>_xlfn.XLOOKUP(Append1[[#This Row],[Ground Truth]],Groung_Truth_Mapping[Final Status],Groung_Truth_Mapping[Mapped Ground Truth])</f>
        <v>Progression</v>
      </c>
    </row>
    <row r="252" spans="1:106" hidden="1" x14ac:dyDescent="0.25">
      <c r="A252" s="6" t="s">
        <v>704</v>
      </c>
      <c r="B252">
        <v>1934</v>
      </c>
      <c r="C252" s="6" t="s">
        <v>162</v>
      </c>
      <c r="D252">
        <v>67.7</v>
      </c>
      <c r="E252">
        <v>163</v>
      </c>
      <c r="F252" s="6" t="s">
        <v>33</v>
      </c>
      <c r="G252" s="6" t="s">
        <v>33</v>
      </c>
      <c r="H252" s="6" t="s">
        <v>149</v>
      </c>
      <c r="I252" s="6" t="s">
        <v>149</v>
      </c>
      <c r="J252" s="6" t="s">
        <v>149</v>
      </c>
      <c r="K252" s="6" t="s">
        <v>149</v>
      </c>
      <c r="L252" s="6" t="s">
        <v>149</v>
      </c>
      <c r="M252" s="6" t="s">
        <v>149</v>
      </c>
      <c r="N252">
        <v>2</v>
      </c>
      <c r="O252" t="s">
        <v>181</v>
      </c>
      <c r="P252">
        <v>0</v>
      </c>
      <c r="Q252" t="s">
        <v>154</v>
      </c>
      <c r="R252" s="6" t="s">
        <v>5</v>
      </c>
      <c r="S252" s="7">
        <v>32911</v>
      </c>
      <c r="T252" s="6" t="s">
        <v>685</v>
      </c>
      <c r="U252" s="7"/>
      <c r="V252" s="6"/>
      <c r="W252" s="7"/>
      <c r="X252" s="6"/>
      <c r="AC252" s="7"/>
      <c r="AD252" s="6"/>
      <c r="AE252" s="6"/>
      <c r="AF252" s="6"/>
      <c r="AG252" s="7"/>
      <c r="AI252" s="6"/>
      <c r="AJ252" s="6"/>
      <c r="AK252" s="7">
        <v>32938</v>
      </c>
      <c r="AL252" s="7">
        <v>32987</v>
      </c>
      <c r="AM252">
        <v>70</v>
      </c>
      <c r="AN252">
        <v>2</v>
      </c>
      <c r="AZ252" s="7"/>
      <c r="BA252" s="7"/>
      <c r="BB252" s="6"/>
      <c r="BC252" s="6"/>
      <c r="BD252" s="6"/>
      <c r="BE252" s="7"/>
      <c r="BF252" s="7"/>
      <c r="BG252" s="6"/>
      <c r="BH252" s="6"/>
      <c r="BO252" s="6" t="s">
        <v>190</v>
      </c>
      <c r="BP252" s="6"/>
      <c r="BQ252" s="6"/>
      <c r="BR252" s="6"/>
      <c r="CQ252" s="6"/>
      <c r="CR252" s="6"/>
      <c r="CS252" s="7">
        <v>35834</v>
      </c>
      <c r="CT252" s="6" t="s">
        <v>39</v>
      </c>
      <c r="CU252" s="7"/>
      <c r="CV252" s="6"/>
      <c r="CW252" s="6"/>
      <c r="CX252" s="7"/>
      <c r="CY252" s="7"/>
      <c r="CZ252" s="6"/>
      <c r="DA252" t="s">
        <v>39</v>
      </c>
      <c r="DB252" t="str">
        <f>_xlfn.XLOOKUP(Append1[[#This Row],[Ground Truth]],Groung_Truth_Mapping[Final Status],Groung_Truth_Mapping[Mapped Ground Truth])</f>
        <v>Remission</v>
      </c>
    </row>
    <row r="253" spans="1:106" x14ac:dyDescent="0.25">
      <c r="A253" s="8" t="s">
        <v>705</v>
      </c>
      <c r="B253">
        <v>1935</v>
      </c>
      <c r="C253" s="6" t="s">
        <v>162</v>
      </c>
      <c r="D253">
        <v>151</v>
      </c>
      <c r="E253">
        <v>177</v>
      </c>
      <c r="F253" s="6" t="s">
        <v>33</v>
      </c>
      <c r="G253" s="6" t="s">
        <v>33</v>
      </c>
      <c r="H253" s="6" t="s">
        <v>179</v>
      </c>
      <c r="I253" s="6" t="s">
        <v>149</v>
      </c>
      <c r="J253" s="6" t="s">
        <v>149</v>
      </c>
      <c r="K253" s="6" t="s">
        <v>151</v>
      </c>
      <c r="L253" s="6" t="s">
        <v>180</v>
      </c>
      <c r="M253" s="6" t="s">
        <v>149</v>
      </c>
      <c r="N253">
        <v>3</v>
      </c>
      <c r="O253" t="s">
        <v>153</v>
      </c>
      <c r="P253">
        <v>0</v>
      </c>
      <c r="Q253" t="s">
        <v>154</v>
      </c>
      <c r="R253" s="6" t="s">
        <v>4</v>
      </c>
      <c r="S253" s="7">
        <v>32911</v>
      </c>
      <c r="T253" s="6" t="s">
        <v>499</v>
      </c>
      <c r="U253" s="7"/>
      <c r="V253" s="6"/>
      <c r="W253" s="7"/>
      <c r="X253" s="6"/>
      <c r="AC253" s="7"/>
      <c r="AD253" s="6"/>
      <c r="AE253" s="6"/>
      <c r="AF253" s="6"/>
      <c r="AG253" s="7"/>
      <c r="AI253" s="6"/>
      <c r="AJ253" s="6"/>
      <c r="AK253" s="7">
        <v>32938</v>
      </c>
      <c r="AL253" s="7">
        <v>32987</v>
      </c>
      <c r="AM253">
        <v>70</v>
      </c>
      <c r="AN253">
        <v>2</v>
      </c>
      <c r="AZ253" s="7">
        <v>32944</v>
      </c>
      <c r="BA253" s="7">
        <v>32979</v>
      </c>
      <c r="BB253" s="6" t="s">
        <v>165</v>
      </c>
      <c r="BC253" s="6" t="s">
        <v>177</v>
      </c>
      <c r="BD253" s="6"/>
      <c r="BE253" s="7"/>
      <c r="BF253" s="7"/>
      <c r="BG253" s="6"/>
      <c r="BH253" s="6"/>
      <c r="BO253" s="6" t="s">
        <v>158</v>
      </c>
      <c r="BP253" s="6"/>
      <c r="BQ253" s="6"/>
      <c r="BR253" s="6"/>
      <c r="CQ253" s="6"/>
      <c r="CR253" s="6"/>
      <c r="CS253" s="7">
        <v>36098</v>
      </c>
      <c r="CT253" s="6" t="s">
        <v>39</v>
      </c>
      <c r="CU253" s="7"/>
      <c r="CV253" s="6"/>
      <c r="CW253" s="6"/>
      <c r="CX253" s="7"/>
      <c r="CY253" s="7"/>
      <c r="CZ253" s="6"/>
      <c r="DA253" t="s">
        <v>39</v>
      </c>
      <c r="DB253" t="str">
        <f>_xlfn.XLOOKUP(Append1[[#This Row],[Ground Truth]],Groung_Truth_Mapping[Final Status],Groung_Truth_Mapping[Mapped Ground Truth])</f>
        <v>Remission</v>
      </c>
    </row>
    <row r="254" spans="1:106" x14ac:dyDescent="0.25">
      <c r="A254" s="8" t="s">
        <v>706</v>
      </c>
      <c r="B254">
        <v>1934</v>
      </c>
      <c r="C254" s="6" t="s">
        <v>162</v>
      </c>
      <c r="D254">
        <v>99</v>
      </c>
      <c r="E254">
        <v>190</v>
      </c>
      <c r="F254" s="6" t="s">
        <v>33</v>
      </c>
      <c r="G254" s="6" t="s">
        <v>33</v>
      </c>
      <c r="H254" s="6" t="s">
        <v>149</v>
      </c>
      <c r="I254" s="6" t="s">
        <v>149</v>
      </c>
      <c r="J254" s="6" t="s">
        <v>149</v>
      </c>
      <c r="K254" s="6" t="s">
        <v>167</v>
      </c>
      <c r="L254" s="6" t="s">
        <v>152</v>
      </c>
      <c r="M254" s="6" t="s">
        <v>149</v>
      </c>
      <c r="N254">
        <v>2</v>
      </c>
      <c r="O254" t="s">
        <v>181</v>
      </c>
      <c r="P254">
        <v>0</v>
      </c>
      <c r="Q254" t="s">
        <v>154</v>
      </c>
      <c r="R254" s="6" t="s">
        <v>4</v>
      </c>
      <c r="S254" s="7">
        <v>32370</v>
      </c>
      <c r="T254" s="6" t="s">
        <v>499</v>
      </c>
      <c r="U254" s="7">
        <v>34231</v>
      </c>
      <c r="V254" s="6" t="s">
        <v>499</v>
      </c>
      <c r="W254" s="7"/>
      <c r="X254" s="6"/>
      <c r="AC254" s="7"/>
      <c r="AD254" s="6"/>
      <c r="AE254" s="6"/>
      <c r="AF254" s="6"/>
      <c r="AG254" s="7"/>
      <c r="AI254" s="6"/>
      <c r="AJ254" s="6"/>
      <c r="AK254" s="7">
        <v>32396</v>
      </c>
      <c r="AL254" s="7">
        <v>32438</v>
      </c>
      <c r="AM254">
        <v>66</v>
      </c>
      <c r="AN254">
        <v>2</v>
      </c>
      <c r="AZ254" s="7">
        <v>32396</v>
      </c>
      <c r="BA254" s="7">
        <v>32438</v>
      </c>
      <c r="BB254" s="6" t="s">
        <v>165</v>
      </c>
      <c r="BC254" s="6"/>
      <c r="BD254" s="6"/>
      <c r="BE254" s="7"/>
      <c r="BF254" s="7"/>
      <c r="BG254" s="6"/>
      <c r="BH254" s="6"/>
      <c r="BO254" s="6" t="s">
        <v>158</v>
      </c>
      <c r="BP254" s="6"/>
      <c r="BQ254" s="6"/>
      <c r="BR254" s="6"/>
      <c r="CQ254" s="6"/>
      <c r="CR254" s="6"/>
      <c r="CS254" s="7">
        <v>34570</v>
      </c>
      <c r="CT254" s="6" t="s">
        <v>39</v>
      </c>
      <c r="CU254" s="7">
        <v>35161</v>
      </c>
      <c r="CV254" s="6" t="s">
        <v>33</v>
      </c>
      <c r="CW254" s="6"/>
      <c r="CX254" s="7"/>
      <c r="CY254" s="7"/>
      <c r="CZ254" s="6"/>
      <c r="DA254" t="s">
        <v>39</v>
      </c>
      <c r="DB254" t="str">
        <f>_xlfn.XLOOKUP(Append1[[#This Row],[Ground Truth]],Groung_Truth_Mapping[Final Status],Groung_Truth_Mapping[Mapped Ground Truth])</f>
        <v>Remission</v>
      </c>
    </row>
    <row r="255" spans="1:106" hidden="1" x14ac:dyDescent="0.25">
      <c r="A255" s="6" t="s">
        <v>707</v>
      </c>
      <c r="B255">
        <v>1939</v>
      </c>
      <c r="C255" s="6" t="s">
        <v>162</v>
      </c>
      <c r="D255">
        <v>76</v>
      </c>
      <c r="E255">
        <v>175</v>
      </c>
      <c r="F255" s="6" t="s">
        <v>33</v>
      </c>
      <c r="G255" s="6" t="s">
        <v>33</v>
      </c>
      <c r="H255" s="6" t="s">
        <v>200</v>
      </c>
      <c r="I255" s="6" t="s">
        <v>149</v>
      </c>
      <c r="J255" s="6" t="s">
        <v>149</v>
      </c>
      <c r="K255" s="6" t="s">
        <v>149</v>
      </c>
      <c r="L255" s="6" t="s">
        <v>152</v>
      </c>
      <c r="M255" s="6" t="s">
        <v>149</v>
      </c>
      <c r="N255" t="s">
        <v>154</v>
      </c>
      <c r="O255">
        <v>3</v>
      </c>
      <c r="P255">
        <v>0</v>
      </c>
      <c r="Q255" t="s">
        <v>235</v>
      </c>
      <c r="R255" s="6" t="s">
        <v>6</v>
      </c>
      <c r="S255" s="7">
        <v>33972</v>
      </c>
      <c r="T255" s="6" t="s">
        <v>499</v>
      </c>
      <c r="U255" s="7"/>
      <c r="V255" s="6"/>
      <c r="W255" s="7"/>
      <c r="X255" s="6"/>
      <c r="AC255" s="7"/>
      <c r="AD255" s="6"/>
      <c r="AE255" s="6"/>
      <c r="AF255" s="6"/>
      <c r="AG255" s="7"/>
      <c r="AI255" s="6"/>
      <c r="AJ255" s="6"/>
      <c r="AK255" s="7">
        <v>34065</v>
      </c>
      <c r="AL255" s="7">
        <v>34080</v>
      </c>
      <c r="AM255">
        <v>24</v>
      </c>
      <c r="AN255">
        <v>2</v>
      </c>
      <c r="AP255">
        <v>34406</v>
      </c>
      <c r="AZ255" s="7">
        <v>34003</v>
      </c>
      <c r="BA255" s="7">
        <v>34038</v>
      </c>
      <c r="BB255" s="6" t="s">
        <v>165</v>
      </c>
      <c r="BC255" s="6" t="s">
        <v>243</v>
      </c>
      <c r="BD255" s="6" t="s">
        <v>177</v>
      </c>
      <c r="BE255" s="7">
        <v>34066</v>
      </c>
      <c r="BF255" s="7">
        <v>34115</v>
      </c>
      <c r="BG255" s="6" t="s">
        <v>165</v>
      </c>
      <c r="BH255" s="6"/>
      <c r="BJ255">
        <v>34406</v>
      </c>
      <c r="BL255" t="s">
        <v>157</v>
      </c>
      <c r="BO255" s="6" t="s">
        <v>158</v>
      </c>
      <c r="BP255" s="6" t="s">
        <v>149</v>
      </c>
      <c r="BQ255" s="6" t="s">
        <v>149</v>
      </c>
      <c r="BR255" s="6"/>
      <c r="CQ255" s="6"/>
      <c r="CR255" s="6"/>
      <c r="CS255" s="7">
        <v>34776</v>
      </c>
      <c r="CT255" s="6" t="s">
        <v>37</v>
      </c>
      <c r="CU255" s="7">
        <v>34824</v>
      </c>
      <c r="CV255" s="6" t="s">
        <v>37</v>
      </c>
      <c r="CW255" s="6"/>
      <c r="CX255" s="7"/>
      <c r="CY255" s="7"/>
      <c r="CZ255" s="6"/>
      <c r="DA255" t="s">
        <v>37</v>
      </c>
      <c r="DB255" t="str">
        <f>_xlfn.XLOOKUP(Append1[[#This Row],[Ground Truth]],Groung_Truth_Mapping[Final Status],Groung_Truth_Mapping[Mapped Ground Truth])</f>
        <v>Progression</v>
      </c>
    </row>
    <row r="256" spans="1:106" hidden="1" x14ac:dyDescent="0.25">
      <c r="A256" s="6" t="s">
        <v>708</v>
      </c>
      <c r="B256">
        <v>1932</v>
      </c>
      <c r="C256" s="6" t="s">
        <v>147</v>
      </c>
      <c r="D256">
        <v>75.900000000000006</v>
      </c>
      <c r="E256">
        <v>162</v>
      </c>
      <c r="F256" s="6" t="s">
        <v>33</v>
      </c>
      <c r="G256" s="6" t="s">
        <v>33</v>
      </c>
      <c r="H256" s="6" t="s">
        <v>149</v>
      </c>
      <c r="I256" s="6" t="s">
        <v>149</v>
      </c>
      <c r="J256" s="6" t="s">
        <v>149</v>
      </c>
      <c r="K256" s="6" t="s">
        <v>167</v>
      </c>
      <c r="L256" s="6" t="s">
        <v>180</v>
      </c>
      <c r="M256" s="6" t="s">
        <v>149</v>
      </c>
      <c r="N256">
        <v>2</v>
      </c>
      <c r="O256">
        <v>1</v>
      </c>
      <c r="P256">
        <v>0</v>
      </c>
      <c r="Q256">
        <v>3</v>
      </c>
      <c r="R256" s="6" t="s">
        <v>16</v>
      </c>
      <c r="S256" s="7">
        <v>34497</v>
      </c>
      <c r="T256" s="6" t="s">
        <v>709</v>
      </c>
      <c r="U256" s="7"/>
      <c r="V256" s="6"/>
      <c r="W256" s="7"/>
      <c r="X256" s="6"/>
      <c r="AC256" s="7"/>
      <c r="AD256" s="6"/>
      <c r="AE256" s="6"/>
      <c r="AF256" s="6"/>
      <c r="AG256" s="7"/>
      <c r="AI256" s="6"/>
      <c r="AJ256" s="6"/>
      <c r="AK256" s="7">
        <v>34513</v>
      </c>
      <c r="AL256" s="7">
        <v>34562</v>
      </c>
      <c r="AM256">
        <v>70</v>
      </c>
      <c r="AN256">
        <v>2</v>
      </c>
      <c r="AZ256" s="7">
        <v>34513</v>
      </c>
      <c r="BA256" s="7">
        <v>34555</v>
      </c>
      <c r="BB256" s="6" t="s">
        <v>165</v>
      </c>
      <c r="BC256" s="6" t="s">
        <v>177</v>
      </c>
      <c r="BD256" s="6"/>
      <c r="BE256" s="7"/>
      <c r="BF256" s="7"/>
      <c r="BG256" s="6"/>
      <c r="BH256" s="6"/>
      <c r="BO256" s="6"/>
      <c r="BP256" s="6"/>
      <c r="BQ256" s="6"/>
      <c r="BR256" s="6"/>
      <c r="CQ256" s="6"/>
      <c r="CR256" s="6"/>
      <c r="CS256" s="7">
        <v>36250</v>
      </c>
      <c r="CT256" s="6" t="s">
        <v>39</v>
      </c>
      <c r="CU256" s="7"/>
      <c r="CV256" s="6"/>
      <c r="CW256" s="6"/>
      <c r="CX256" s="7"/>
      <c r="CY256" s="7"/>
      <c r="CZ256" s="6"/>
      <c r="DA256" t="s">
        <v>39</v>
      </c>
      <c r="DB256" t="str">
        <f>_xlfn.XLOOKUP(Append1[[#This Row],[Ground Truth]],Groung_Truth_Mapping[Final Status],Groung_Truth_Mapping[Mapped Ground Truth])</f>
        <v>Remission</v>
      </c>
    </row>
    <row r="257" spans="1:106" x14ac:dyDescent="0.25">
      <c r="A257" s="8" t="s">
        <v>710</v>
      </c>
      <c r="B257">
        <v>1933</v>
      </c>
      <c r="C257" s="6" t="s">
        <v>162</v>
      </c>
      <c r="D257">
        <v>99.7</v>
      </c>
      <c r="E257">
        <v>183</v>
      </c>
      <c r="F257" s="6" t="s">
        <v>33</v>
      </c>
      <c r="G257" s="6" t="s">
        <v>33</v>
      </c>
      <c r="H257" s="6" t="s">
        <v>149</v>
      </c>
      <c r="I257" s="6" t="s">
        <v>149</v>
      </c>
      <c r="J257" s="6" t="s">
        <v>149</v>
      </c>
      <c r="K257" s="6" t="s">
        <v>149</v>
      </c>
      <c r="L257" s="6" t="s">
        <v>149</v>
      </c>
      <c r="M257" s="6" t="s">
        <v>149</v>
      </c>
      <c r="N257">
        <v>3</v>
      </c>
      <c r="O257" t="s">
        <v>153</v>
      </c>
      <c r="P257">
        <v>0</v>
      </c>
      <c r="Q257" t="s">
        <v>154</v>
      </c>
      <c r="R257" s="6" t="s">
        <v>4</v>
      </c>
      <c r="S257" s="7">
        <v>33173</v>
      </c>
      <c r="T257" s="6" t="s">
        <v>283</v>
      </c>
      <c r="U257" s="7"/>
      <c r="V257" s="6"/>
      <c r="W257" s="7"/>
      <c r="X257" s="6"/>
      <c r="AC257" s="7"/>
      <c r="AD257" s="6"/>
      <c r="AE257" s="6"/>
      <c r="AF257" s="6"/>
      <c r="AG257" s="7"/>
      <c r="AI257" s="6"/>
      <c r="AJ257" s="6"/>
      <c r="AK257" s="7">
        <v>33187</v>
      </c>
      <c r="AL257" s="7">
        <v>33233</v>
      </c>
      <c r="AM257">
        <v>70</v>
      </c>
      <c r="AN257">
        <v>2</v>
      </c>
      <c r="AZ257" s="7">
        <v>33194</v>
      </c>
      <c r="BA257" s="7">
        <v>33251</v>
      </c>
      <c r="BB257" s="6" t="s">
        <v>165</v>
      </c>
      <c r="BC257" s="6"/>
      <c r="BD257" s="6"/>
      <c r="BE257" s="7"/>
      <c r="BF257" s="7"/>
      <c r="BG257" s="6"/>
      <c r="BH257" s="6"/>
      <c r="BO257" s="6" t="s">
        <v>158</v>
      </c>
      <c r="BP257" s="6"/>
      <c r="BQ257" s="6"/>
      <c r="BR257" s="6"/>
      <c r="CQ257" s="6"/>
      <c r="CR257" s="6"/>
      <c r="CS257" s="7">
        <v>36172</v>
      </c>
      <c r="CT257" s="6" t="s">
        <v>39</v>
      </c>
      <c r="CU257" s="7"/>
      <c r="CV257" s="6"/>
      <c r="CW257" s="6"/>
      <c r="CX257" s="7"/>
      <c r="CY257" s="7"/>
      <c r="CZ257" s="6"/>
      <c r="DA257" t="s">
        <v>39</v>
      </c>
      <c r="DB257" t="str">
        <f>_xlfn.XLOOKUP(Append1[[#This Row],[Ground Truth]],Groung_Truth_Mapping[Final Status],Groung_Truth_Mapping[Mapped Ground Truth])</f>
        <v>Remission</v>
      </c>
    </row>
    <row r="258" spans="1:106" hidden="1" x14ac:dyDescent="0.25">
      <c r="A258" s="6" t="s">
        <v>711</v>
      </c>
      <c r="B258">
        <v>1933</v>
      </c>
      <c r="C258" s="6" t="s">
        <v>162</v>
      </c>
      <c r="D258">
        <v>64</v>
      </c>
      <c r="E258">
        <v>175</v>
      </c>
      <c r="F258" s="6" t="s">
        <v>33</v>
      </c>
      <c r="G258" s="6" t="s">
        <v>33</v>
      </c>
      <c r="H258" s="6" t="s">
        <v>200</v>
      </c>
      <c r="I258" s="6" t="s">
        <v>149</v>
      </c>
      <c r="J258" s="6" t="s">
        <v>149</v>
      </c>
      <c r="K258" s="6" t="s">
        <v>167</v>
      </c>
      <c r="L258" s="6" t="s">
        <v>152</v>
      </c>
      <c r="M258" s="6" t="s">
        <v>149</v>
      </c>
      <c r="N258" t="s">
        <v>154</v>
      </c>
      <c r="O258">
        <v>0</v>
      </c>
      <c r="P258">
        <v>0</v>
      </c>
      <c r="Q258" t="s">
        <v>154</v>
      </c>
      <c r="R258" s="6" t="s">
        <v>7</v>
      </c>
      <c r="S258" s="7">
        <v>32998</v>
      </c>
      <c r="T258" s="6" t="s">
        <v>655</v>
      </c>
      <c r="U258" s="7"/>
      <c r="V258" s="6"/>
      <c r="W258" s="7"/>
      <c r="X258" s="6"/>
      <c r="AC258" s="7"/>
      <c r="AD258" s="6"/>
      <c r="AE258" s="6"/>
      <c r="AF258" s="6"/>
      <c r="AG258" s="7"/>
      <c r="AI258" s="6"/>
      <c r="AJ258" s="6"/>
      <c r="AK258" s="7">
        <v>33021</v>
      </c>
      <c r="AL258" s="7">
        <v>33070</v>
      </c>
      <c r="AM258">
        <v>70</v>
      </c>
      <c r="AN258">
        <v>2</v>
      </c>
      <c r="AZ258" s="7">
        <v>33026</v>
      </c>
      <c r="BA258" s="7">
        <v>33061</v>
      </c>
      <c r="BB258" s="6" t="s">
        <v>165</v>
      </c>
      <c r="BC258" s="6" t="s">
        <v>177</v>
      </c>
      <c r="BD258" s="6"/>
      <c r="BE258" s="7"/>
      <c r="BF258" s="7"/>
      <c r="BG258" s="6"/>
      <c r="BH258" s="6"/>
      <c r="BO258" s="6" t="s">
        <v>158</v>
      </c>
      <c r="BP258" s="6"/>
      <c r="BQ258" s="6"/>
      <c r="BR258" s="6"/>
      <c r="BU258">
        <v>0</v>
      </c>
      <c r="BV258">
        <v>1</v>
      </c>
      <c r="CQ258" s="6"/>
      <c r="CR258" s="6"/>
      <c r="CS258" s="7">
        <v>33381</v>
      </c>
      <c r="CT258" s="6" t="s">
        <v>37</v>
      </c>
      <c r="CU258" s="7">
        <v>33390</v>
      </c>
      <c r="CV258" s="6" t="s">
        <v>37</v>
      </c>
      <c r="CW258" s="6" t="s">
        <v>152</v>
      </c>
      <c r="CX258" s="7"/>
      <c r="CY258" s="7"/>
      <c r="CZ258" s="6"/>
      <c r="DA258" t="s">
        <v>37</v>
      </c>
      <c r="DB258" t="str">
        <f>_xlfn.XLOOKUP(Append1[[#This Row],[Ground Truth]],Groung_Truth_Mapping[Final Status],Groung_Truth_Mapping[Mapped Ground Truth])</f>
        <v>Progression</v>
      </c>
    </row>
    <row r="259" spans="1:106" x14ac:dyDescent="0.25">
      <c r="A259" s="8" t="s">
        <v>712</v>
      </c>
      <c r="B259">
        <v>1941</v>
      </c>
      <c r="C259" s="6" t="s">
        <v>162</v>
      </c>
      <c r="D259">
        <v>110</v>
      </c>
      <c r="E259">
        <v>177</v>
      </c>
      <c r="F259" s="6" t="s">
        <v>33</v>
      </c>
      <c r="G259" s="6" t="s">
        <v>33</v>
      </c>
      <c r="H259" s="6" t="s">
        <v>149</v>
      </c>
      <c r="I259" s="6" t="s">
        <v>149</v>
      </c>
      <c r="J259" s="6" t="s">
        <v>149</v>
      </c>
      <c r="K259" s="6" t="s">
        <v>149</v>
      </c>
      <c r="L259" s="6" t="s">
        <v>152</v>
      </c>
      <c r="M259" s="6" t="s">
        <v>149</v>
      </c>
      <c r="N259">
        <v>2</v>
      </c>
      <c r="O259" t="s">
        <v>153</v>
      </c>
      <c r="P259">
        <v>0</v>
      </c>
      <c r="Q259" t="s">
        <v>153</v>
      </c>
      <c r="R259" s="6" t="s">
        <v>4</v>
      </c>
      <c r="S259" s="7">
        <v>35172</v>
      </c>
      <c r="T259" s="6" t="s">
        <v>624</v>
      </c>
      <c r="U259" s="7"/>
      <c r="V259" s="6"/>
      <c r="W259" s="7"/>
      <c r="X259" s="6"/>
      <c r="AC259" s="7">
        <v>35232</v>
      </c>
      <c r="AD259" s="6" t="s">
        <v>676</v>
      </c>
      <c r="AE259" s="6" t="s">
        <v>149</v>
      </c>
      <c r="AF259" s="6" t="s">
        <v>152</v>
      </c>
      <c r="AG259" s="7"/>
      <c r="AI259" s="6"/>
      <c r="AJ259" s="6"/>
      <c r="AK259" s="7">
        <v>35203</v>
      </c>
      <c r="AL259" s="7">
        <v>35256</v>
      </c>
      <c r="AM259">
        <v>70</v>
      </c>
      <c r="AN259">
        <v>2</v>
      </c>
      <c r="AZ259" s="7">
        <v>35203</v>
      </c>
      <c r="BA259" s="7">
        <v>35245</v>
      </c>
      <c r="BB259" s="6" t="s">
        <v>165</v>
      </c>
      <c r="BC259" s="6"/>
      <c r="BD259" s="6"/>
      <c r="BE259" s="7"/>
      <c r="BF259" s="7"/>
      <c r="BG259" s="6"/>
      <c r="BH259" s="6"/>
      <c r="BO259" s="6"/>
      <c r="BP259" s="6"/>
      <c r="BQ259" s="6"/>
      <c r="BR259" s="6"/>
      <c r="CQ259" s="6"/>
      <c r="CR259" s="6"/>
      <c r="CS259" s="7">
        <v>36264</v>
      </c>
      <c r="CT259" s="6" t="s">
        <v>39</v>
      </c>
      <c r="CU259" s="7"/>
      <c r="CV259" s="6"/>
      <c r="CW259" s="6"/>
      <c r="CX259" s="7"/>
      <c r="CY259" s="7"/>
      <c r="CZ259" s="6"/>
      <c r="DA259" t="s">
        <v>39</v>
      </c>
      <c r="DB259" t="str">
        <f>_xlfn.XLOOKUP(Append1[[#This Row],[Ground Truth]],Groung_Truth_Mapping[Final Status],Groung_Truth_Mapping[Mapped Ground Truth])</f>
        <v>Remission</v>
      </c>
    </row>
    <row r="260" spans="1:106" x14ac:dyDescent="0.25">
      <c r="A260" s="8" t="s">
        <v>713</v>
      </c>
      <c r="B260">
        <v>1921</v>
      </c>
      <c r="C260" s="6" t="s">
        <v>162</v>
      </c>
      <c r="D260">
        <v>81.599999999999994</v>
      </c>
      <c r="E260">
        <v>168</v>
      </c>
      <c r="F260" s="6" t="s">
        <v>33</v>
      </c>
      <c r="G260" s="6" t="s">
        <v>33</v>
      </c>
      <c r="H260" s="6" t="s">
        <v>149</v>
      </c>
      <c r="I260" s="6" t="s">
        <v>152</v>
      </c>
      <c r="J260" s="6" t="s">
        <v>195</v>
      </c>
      <c r="K260" s="6" t="s">
        <v>149</v>
      </c>
      <c r="L260" s="6" t="s">
        <v>180</v>
      </c>
      <c r="M260" s="6" t="s">
        <v>149</v>
      </c>
      <c r="N260">
        <v>1</v>
      </c>
      <c r="O260">
        <v>1</v>
      </c>
      <c r="P260">
        <v>0</v>
      </c>
      <c r="Q260">
        <v>3</v>
      </c>
      <c r="R260" s="6" t="s">
        <v>4</v>
      </c>
      <c r="S260" s="7">
        <v>32518</v>
      </c>
      <c r="T260" s="6" t="s">
        <v>714</v>
      </c>
      <c r="U260" s="7">
        <v>32554</v>
      </c>
      <c r="V260" s="6" t="s">
        <v>676</v>
      </c>
      <c r="W260" s="7"/>
      <c r="X260" s="6"/>
      <c r="AC260" s="7">
        <v>32518</v>
      </c>
      <c r="AD260" s="6" t="s">
        <v>715</v>
      </c>
      <c r="AE260" s="6" t="s">
        <v>152</v>
      </c>
      <c r="AF260" s="6" t="s">
        <v>149</v>
      </c>
      <c r="AG260" s="7">
        <v>32554</v>
      </c>
      <c r="AH260" t="s">
        <v>676</v>
      </c>
      <c r="AI260" s="6" t="s">
        <v>149</v>
      </c>
      <c r="AJ260" s="6" t="s">
        <v>152</v>
      </c>
      <c r="AK260" s="7"/>
      <c r="AL260" s="7"/>
      <c r="AZ260" s="7"/>
      <c r="BA260" s="7"/>
      <c r="BB260" s="6"/>
      <c r="BC260" s="6"/>
      <c r="BD260" s="6"/>
      <c r="BE260" s="7"/>
      <c r="BF260" s="7"/>
      <c r="BG260" s="6"/>
      <c r="BH260" s="6"/>
      <c r="BO260" s="6" t="s">
        <v>158</v>
      </c>
      <c r="BP260" s="6" t="s">
        <v>149</v>
      </c>
      <c r="BQ260" s="6" t="s">
        <v>149</v>
      </c>
      <c r="BR260" s="6"/>
      <c r="BU260">
        <v>0</v>
      </c>
      <c r="BV260">
        <v>2</v>
      </c>
      <c r="BW260">
        <v>1</v>
      </c>
      <c r="BX260">
        <v>6</v>
      </c>
      <c r="BY260">
        <v>0</v>
      </c>
      <c r="BZ260">
        <v>5</v>
      </c>
      <c r="CQ260" s="6"/>
      <c r="CR260" s="6"/>
      <c r="CS260" s="7">
        <v>35744</v>
      </c>
      <c r="CT260" s="6" t="s">
        <v>39</v>
      </c>
      <c r="CU260" s="7"/>
      <c r="CV260" s="6"/>
      <c r="CW260" s="6"/>
      <c r="CX260" s="7"/>
      <c r="CY260" s="7"/>
      <c r="CZ260" s="6"/>
      <c r="DA260" t="s">
        <v>39</v>
      </c>
      <c r="DB260" t="str">
        <f>_xlfn.XLOOKUP(Append1[[#This Row],[Ground Truth]],Groung_Truth_Mapping[Final Status],Groung_Truth_Mapping[Mapped Ground Truth])</f>
        <v>Remission</v>
      </c>
    </row>
    <row r="261" spans="1:106" hidden="1" x14ac:dyDescent="0.25">
      <c r="A261" s="6" t="s">
        <v>716</v>
      </c>
      <c r="B261">
        <v>1919</v>
      </c>
      <c r="C261" s="6" t="s">
        <v>147</v>
      </c>
      <c r="D261">
        <v>63</v>
      </c>
      <c r="E261">
        <v>167</v>
      </c>
      <c r="F261" s="6" t="s">
        <v>33</v>
      </c>
      <c r="G261" s="6" t="s">
        <v>33</v>
      </c>
      <c r="H261" s="6" t="s">
        <v>149</v>
      </c>
      <c r="I261" s="6" t="s">
        <v>149</v>
      </c>
      <c r="J261" s="6" t="s">
        <v>149</v>
      </c>
      <c r="K261" s="6" t="s">
        <v>149</v>
      </c>
      <c r="L261" s="6" t="s">
        <v>180</v>
      </c>
      <c r="M261" s="6" t="s">
        <v>149</v>
      </c>
      <c r="N261" t="s">
        <v>154</v>
      </c>
      <c r="O261" t="s">
        <v>181</v>
      </c>
      <c r="P261">
        <v>0</v>
      </c>
      <c r="Q261" t="s">
        <v>154</v>
      </c>
      <c r="R261" s="6" t="s">
        <v>9</v>
      </c>
      <c r="S261" s="7">
        <v>33653</v>
      </c>
      <c r="T261" s="6" t="s">
        <v>717</v>
      </c>
      <c r="U261" s="7">
        <v>33674</v>
      </c>
      <c r="V261" s="6" t="s">
        <v>718</v>
      </c>
      <c r="W261" s="7">
        <v>33694</v>
      </c>
      <c r="X261" s="6" t="s">
        <v>719</v>
      </c>
      <c r="Y261">
        <v>33882</v>
      </c>
      <c r="Z261" t="s">
        <v>720</v>
      </c>
      <c r="AC261" s="7"/>
      <c r="AD261" s="6"/>
      <c r="AE261" s="6"/>
      <c r="AF261" s="6"/>
      <c r="AG261" s="7"/>
      <c r="AI261" s="6"/>
      <c r="AJ261" s="6"/>
      <c r="AK261" s="7">
        <v>33694</v>
      </c>
      <c r="AL261" s="7">
        <v>33743</v>
      </c>
      <c r="AM261">
        <v>70</v>
      </c>
      <c r="AN261">
        <v>2</v>
      </c>
      <c r="AZ261" s="7"/>
      <c r="BA261" s="7"/>
      <c r="BB261" s="6"/>
      <c r="BC261" s="6"/>
      <c r="BD261" s="6"/>
      <c r="BE261" s="7"/>
      <c r="BF261" s="7"/>
      <c r="BG261" s="6"/>
      <c r="BH261" s="6"/>
      <c r="BO261" s="6" t="s">
        <v>190</v>
      </c>
      <c r="BP261" s="6"/>
      <c r="BQ261" s="6"/>
      <c r="BR261" s="6"/>
      <c r="CQ261" s="6"/>
      <c r="CR261" s="6"/>
      <c r="CS261" s="7">
        <v>35718</v>
      </c>
      <c r="CT261" s="6" t="s">
        <v>39</v>
      </c>
      <c r="CU261" s="7">
        <v>35420</v>
      </c>
      <c r="CV261" s="6" t="s">
        <v>40</v>
      </c>
      <c r="CW261" s="6" t="s">
        <v>152</v>
      </c>
      <c r="CX261" s="7"/>
      <c r="CY261" s="7">
        <v>34056</v>
      </c>
      <c r="CZ261" s="6" t="s">
        <v>175</v>
      </c>
      <c r="DA261" t="s">
        <v>39</v>
      </c>
      <c r="DB261" t="str">
        <f>_xlfn.XLOOKUP(Append1[[#This Row],[Ground Truth]],Groung_Truth_Mapping[Final Status],Groung_Truth_Mapping[Mapped Ground Truth])</f>
        <v>Remission</v>
      </c>
    </row>
    <row r="262" spans="1:106" x14ac:dyDescent="0.25">
      <c r="A262" s="8" t="s">
        <v>721</v>
      </c>
      <c r="B262">
        <v>1940</v>
      </c>
      <c r="C262" s="6" t="s">
        <v>162</v>
      </c>
      <c r="D262">
        <v>83.8</v>
      </c>
      <c r="E262">
        <v>177</v>
      </c>
      <c r="F262" s="6" t="s">
        <v>33</v>
      </c>
      <c r="G262" s="6" t="s">
        <v>33</v>
      </c>
      <c r="H262" s="6" t="s">
        <v>149</v>
      </c>
      <c r="I262" s="6" t="s">
        <v>149</v>
      </c>
      <c r="J262" s="6" t="s">
        <v>149</v>
      </c>
      <c r="K262" s="6" t="s">
        <v>151</v>
      </c>
      <c r="L262" s="6" t="s">
        <v>149</v>
      </c>
      <c r="M262" s="6" t="s">
        <v>149</v>
      </c>
      <c r="N262">
        <v>1</v>
      </c>
      <c r="O262" t="s">
        <v>153</v>
      </c>
      <c r="P262">
        <v>1</v>
      </c>
      <c r="Q262" t="s">
        <v>722</v>
      </c>
      <c r="R262" s="6" t="s">
        <v>4</v>
      </c>
      <c r="S262" s="7">
        <v>34547</v>
      </c>
      <c r="T262" s="6" t="s">
        <v>594</v>
      </c>
      <c r="U262" s="7"/>
      <c r="V262" s="6"/>
      <c r="W262" s="7"/>
      <c r="X262" s="6"/>
      <c r="AC262" s="7">
        <v>34566</v>
      </c>
      <c r="AD262" s="6" t="s">
        <v>723</v>
      </c>
      <c r="AE262" s="6" t="s">
        <v>152</v>
      </c>
      <c r="AF262" s="6" t="s">
        <v>149</v>
      </c>
      <c r="AG262" s="7"/>
      <c r="AI262" s="6"/>
      <c r="AJ262" s="6"/>
      <c r="AK262" s="7">
        <v>34645</v>
      </c>
      <c r="AL262" s="7">
        <v>34694</v>
      </c>
      <c r="AM262">
        <v>70</v>
      </c>
      <c r="AN262">
        <v>2</v>
      </c>
      <c r="AZ262" s="7">
        <v>34581</v>
      </c>
      <c r="BA262" s="7">
        <v>34608</v>
      </c>
      <c r="BB262" s="6" t="s">
        <v>165</v>
      </c>
      <c r="BC262" s="6" t="s">
        <v>243</v>
      </c>
      <c r="BD262" s="6" t="s">
        <v>177</v>
      </c>
      <c r="BE262" s="7">
        <v>34647</v>
      </c>
      <c r="BF262" s="7">
        <v>34688</v>
      </c>
      <c r="BG262" s="6" t="s">
        <v>165</v>
      </c>
      <c r="BH262" s="6"/>
      <c r="BO262" s="6" t="s">
        <v>158</v>
      </c>
      <c r="BP262" s="6"/>
      <c r="BQ262" s="6"/>
      <c r="BR262" s="6"/>
      <c r="CQ262" s="6"/>
      <c r="CR262" s="6"/>
      <c r="CS262" s="7">
        <v>36256</v>
      </c>
      <c r="CT262" s="6" t="s">
        <v>39</v>
      </c>
      <c r="CU262" s="7"/>
      <c r="CV262" s="6"/>
      <c r="CW262" s="6"/>
      <c r="CX262" s="7"/>
      <c r="CY262" s="7"/>
      <c r="CZ262" s="6"/>
      <c r="DA262" t="s">
        <v>39</v>
      </c>
      <c r="DB262" t="str">
        <f>_xlfn.XLOOKUP(Append1[[#This Row],[Ground Truth]],Groung_Truth_Mapping[Final Status],Groung_Truth_Mapping[Mapped Ground Truth])</f>
        <v>Remission</v>
      </c>
    </row>
    <row r="263" spans="1:106" x14ac:dyDescent="0.25">
      <c r="A263" s="8" t="s">
        <v>724</v>
      </c>
      <c r="B263">
        <v>1930</v>
      </c>
      <c r="C263" s="6" t="s">
        <v>162</v>
      </c>
      <c r="D263">
        <v>59.7</v>
      </c>
      <c r="E263">
        <v>158</v>
      </c>
      <c r="F263" s="6" t="s">
        <v>148</v>
      </c>
      <c r="G263" s="6" t="s">
        <v>33</v>
      </c>
      <c r="H263" s="6" t="s">
        <v>149</v>
      </c>
      <c r="I263" s="6" t="s">
        <v>149</v>
      </c>
      <c r="J263" s="6" t="s">
        <v>149</v>
      </c>
      <c r="K263" s="6" t="s">
        <v>167</v>
      </c>
      <c r="L263" s="6" t="s">
        <v>152</v>
      </c>
      <c r="M263" s="6" t="s">
        <v>149</v>
      </c>
      <c r="N263" t="s">
        <v>154</v>
      </c>
      <c r="O263" t="s">
        <v>153</v>
      </c>
      <c r="P263">
        <v>0</v>
      </c>
      <c r="Q263" t="s">
        <v>154</v>
      </c>
      <c r="R263" s="6" t="s">
        <v>4</v>
      </c>
      <c r="S263" s="7">
        <v>31461</v>
      </c>
      <c r="T263" s="6" t="s">
        <v>725</v>
      </c>
      <c r="U263" s="7"/>
      <c r="V263" s="6"/>
      <c r="W263" s="7"/>
      <c r="X263" s="6"/>
      <c r="AC263" s="7"/>
      <c r="AD263" s="6"/>
      <c r="AE263" s="6"/>
      <c r="AF263" s="6"/>
      <c r="AG263" s="7"/>
      <c r="AI263" s="6"/>
      <c r="AJ263" s="6"/>
      <c r="AK263" s="7">
        <v>31563</v>
      </c>
      <c r="AL263" s="7">
        <v>31612</v>
      </c>
      <c r="AM263">
        <v>70</v>
      </c>
      <c r="AN263">
        <v>2</v>
      </c>
      <c r="AZ263" s="7">
        <v>31563</v>
      </c>
      <c r="BA263" s="7">
        <v>31612</v>
      </c>
      <c r="BB263" s="6" t="s">
        <v>193</v>
      </c>
      <c r="BC263" s="6"/>
      <c r="BD263" s="6"/>
      <c r="BE263" s="7"/>
      <c r="BF263" s="7"/>
      <c r="BG263" s="6"/>
      <c r="BH263" s="6"/>
      <c r="BO263" s="6"/>
      <c r="BP263" s="6"/>
      <c r="BQ263" s="6"/>
      <c r="BR263" s="6"/>
      <c r="CQ263" s="6"/>
      <c r="CR263" s="6"/>
      <c r="CS263" s="7">
        <v>33713</v>
      </c>
      <c r="CT263" s="6" t="s">
        <v>33</v>
      </c>
      <c r="CU263" s="7"/>
      <c r="CV263" s="6"/>
      <c r="CW263" s="6"/>
      <c r="CX263" s="7"/>
      <c r="CY263" s="7"/>
      <c r="CZ263" s="6"/>
      <c r="DA263" t="s">
        <v>33</v>
      </c>
      <c r="DB263" t="str">
        <f>_xlfn.XLOOKUP(Append1[[#This Row],[Ground Truth]],Groung_Truth_Mapping[Final Status],Groung_Truth_Mapping[Mapped Ground Truth])</f>
        <v>Unknown</v>
      </c>
    </row>
    <row r="264" spans="1:106" x14ac:dyDescent="0.25">
      <c r="A264" s="8" t="s">
        <v>726</v>
      </c>
      <c r="B264">
        <v>1938</v>
      </c>
      <c r="C264" s="6" t="s">
        <v>162</v>
      </c>
      <c r="D264">
        <v>50.4</v>
      </c>
      <c r="E264">
        <v>183</v>
      </c>
      <c r="F264" s="6" t="s">
        <v>148</v>
      </c>
      <c r="G264" s="6" t="s">
        <v>33</v>
      </c>
      <c r="H264" s="6" t="s">
        <v>149</v>
      </c>
      <c r="I264" s="6" t="s">
        <v>149</v>
      </c>
      <c r="J264" s="6" t="s">
        <v>149</v>
      </c>
      <c r="K264" s="6" t="s">
        <v>149</v>
      </c>
      <c r="L264" s="6" t="s">
        <v>152</v>
      </c>
      <c r="M264" s="6" t="s">
        <v>33</v>
      </c>
      <c r="N264">
        <v>1</v>
      </c>
      <c r="O264">
        <v>1</v>
      </c>
      <c r="P264">
        <v>0</v>
      </c>
      <c r="Q264">
        <v>3</v>
      </c>
      <c r="R264" s="6" t="s">
        <v>4</v>
      </c>
      <c r="S264" s="7">
        <v>32342</v>
      </c>
      <c r="T264" s="6" t="s">
        <v>527</v>
      </c>
      <c r="U264" s="7"/>
      <c r="V264" s="6"/>
      <c r="W264" s="7"/>
      <c r="X264" s="6"/>
      <c r="AC264" s="7">
        <v>32355</v>
      </c>
      <c r="AD264" s="6" t="s">
        <v>727</v>
      </c>
      <c r="AE264" s="6" t="s">
        <v>152</v>
      </c>
      <c r="AF264" s="6" t="s">
        <v>149</v>
      </c>
      <c r="AG264" s="7"/>
      <c r="AI264" s="6"/>
      <c r="AJ264" s="6"/>
      <c r="AK264" s="7">
        <v>32378</v>
      </c>
      <c r="AL264" s="7">
        <v>32435</v>
      </c>
      <c r="AM264">
        <v>70</v>
      </c>
      <c r="AN264">
        <v>2</v>
      </c>
      <c r="AZ264" s="7">
        <v>32379</v>
      </c>
      <c r="BA264" s="7">
        <v>32435</v>
      </c>
      <c r="BB264" s="6" t="s">
        <v>165</v>
      </c>
      <c r="BC264" s="6" t="s">
        <v>243</v>
      </c>
      <c r="BD264" s="6" t="s">
        <v>177</v>
      </c>
      <c r="BE264" s="7"/>
      <c r="BF264" s="7"/>
      <c r="BG264" s="6"/>
      <c r="BH264" s="6"/>
      <c r="BO264" s="6" t="s">
        <v>158</v>
      </c>
      <c r="BP264" s="6" t="s">
        <v>149</v>
      </c>
      <c r="BQ264" s="6"/>
      <c r="BR264" s="6" t="s">
        <v>159</v>
      </c>
      <c r="CQ264" s="6"/>
      <c r="CR264" s="6"/>
      <c r="CS264" s="7">
        <v>33267</v>
      </c>
      <c r="CT264" s="6" t="s">
        <v>33</v>
      </c>
      <c r="CU264" s="7">
        <v>33308</v>
      </c>
      <c r="CV264" s="6" t="s">
        <v>33</v>
      </c>
      <c r="CW264" s="6"/>
      <c r="CX264" s="7"/>
      <c r="CY264" s="7"/>
      <c r="CZ264" s="6"/>
      <c r="DA264" t="s">
        <v>33</v>
      </c>
      <c r="DB264" t="str">
        <f>_xlfn.XLOOKUP(Append1[[#This Row],[Ground Truth]],Groung_Truth_Mapping[Final Status],Groung_Truth_Mapping[Mapped Ground Truth])</f>
        <v>Unknown</v>
      </c>
    </row>
    <row r="265" spans="1:106" hidden="1" x14ac:dyDescent="0.25">
      <c r="A265" s="6" t="s">
        <v>728</v>
      </c>
      <c r="B265">
        <v>1936</v>
      </c>
      <c r="C265" s="6" t="s">
        <v>162</v>
      </c>
      <c r="D265">
        <v>99</v>
      </c>
      <c r="E265">
        <v>185</v>
      </c>
      <c r="F265" s="6" t="s">
        <v>33</v>
      </c>
      <c r="G265" s="6" t="s">
        <v>33</v>
      </c>
      <c r="H265" s="6" t="s">
        <v>149</v>
      </c>
      <c r="I265" s="6" t="s">
        <v>149</v>
      </c>
      <c r="J265" s="6" t="s">
        <v>149</v>
      </c>
      <c r="K265" s="6" t="s">
        <v>151</v>
      </c>
      <c r="L265" s="6" t="s">
        <v>152</v>
      </c>
      <c r="M265" s="6" t="s">
        <v>149</v>
      </c>
      <c r="N265">
        <v>1</v>
      </c>
      <c r="O265" t="s">
        <v>153</v>
      </c>
      <c r="P265">
        <v>0</v>
      </c>
      <c r="Q265" t="s">
        <v>154</v>
      </c>
      <c r="R265" s="6" t="s">
        <v>5</v>
      </c>
      <c r="S265" s="7">
        <v>35170</v>
      </c>
      <c r="T265" s="6" t="s">
        <v>617</v>
      </c>
      <c r="U265" s="7"/>
      <c r="V265" s="6"/>
      <c r="W265" s="7"/>
      <c r="X265" s="6"/>
      <c r="AC265" s="7"/>
      <c r="AD265" s="6"/>
      <c r="AE265" s="6"/>
      <c r="AF265" s="6"/>
      <c r="AG265" s="7"/>
      <c r="AI265" s="6"/>
      <c r="AJ265" s="6"/>
      <c r="AK265" s="7">
        <v>35198</v>
      </c>
      <c r="AL265" s="7">
        <v>35246</v>
      </c>
      <c r="AM265">
        <v>70</v>
      </c>
      <c r="AN265">
        <v>2</v>
      </c>
      <c r="AZ265" s="7">
        <v>35198</v>
      </c>
      <c r="BA265" s="7">
        <v>35240</v>
      </c>
      <c r="BB265" s="6" t="s">
        <v>165</v>
      </c>
      <c r="BC265" s="6"/>
      <c r="BD265" s="6"/>
      <c r="BE265" s="7"/>
      <c r="BF265" s="7"/>
      <c r="BG265" s="6"/>
      <c r="BH265" s="6"/>
      <c r="BO265" s="6"/>
      <c r="BP265" s="6"/>
      <c r="BQ265" s="6"/>
      <c r="BR265" s="6"/>
      <c r="CQ265" s="6"/>
      <c r="CR265" s="6"/>
      <c r="CS265" s="7">
        <v>36193</v>
      </c>
      <c r="CT265" s="6" t="s">
        <v>39</v>
      </c>
      <c r="CU265" s="7"/>
      <c r="CV265" s="6"/>
      <c r="CW265" s="6"/>
      <c r="CX265" s="7"/>
      <c r="CY265" s="7"/>
      <c r="CZ265" s="6"/>
      <c r="DA265" t="s">
        <v>39</v>
      </c>
      <c r="DB265" t="str">
        <f>_xlfn.XLOOKUP(Append1[[#This Row],[Ground Truth]],Groung_Truth_Mapping[Final Status],Groung_Truth_Mapping[Mapped Ground Truth])</f>
        <v>Remission</v>
      </c>
    </row>
    <row r="266" spans="1:106" hidden="1" x14ac:dyDescent="0.25">
      <c r="A266" s="6" t="s">
        <v>729</v>
      </c>
      <c r="B266">
        <v>1943</v>
      </c>
      <c r="C266" s="6" t="s">
        <v>147</v>
      </c>
      <c r="D266">
        <v>51</v>
      </c>
      <c r="E266">
        <v>156</v>
      </c>
      <c r="F266" s="6" t="s">
        <v>33</v>
      </c>
      <c r="G266" s="6" t="s">
        <v>33</v>
      </c>
      <c r="H266" s="6" t="s">
        <v>149</v>
      </c>
      <c r="I266" s="6" t="s">
        <v>149</v>
      </c>
      <c r="J266" s="6" t="s">
        <v>149</v>
      </c>
      <c r="K266" s="6" t="s">
        <v>149</v>
      </c>
      <c r="L266" s="6" t="s">
        <v>180</v>
      </c>
      <c r="M266" s="6" t="s">
        <v>149</v>
      </c>
      <c r="N266">
        <v>2</v>
      </c>
      <c r="O266" t="s">
        <v>153</v>
      </c>
      <c r="P266">
        <v>0</v>
      </c>
      <c r="Q266" t="s">
        <v>154</v>
      </c>
      <c r="R266" s="6" t="s">
        <v>14</v>
      </c>
      <c r="S266" s="7">
        <v>33435</v>
      </c>
      <c r="T266" s="6" t="s">
        <v>650</v>
      </c>
      <c r="U266" s="7">
        <v>33714</v>
      </c>
      <c r="V266" s="6" t="s">
        <v>730</v>
      </c>
      <c r="W266" s="7">
        <v>33740</v>
      </c>
      <c r="X266" s="6" t="s">
        <v>731</v>
      </c>
      <c r="AC266" s="7">
        <v>33740</v>
      </c>
      <c r="AD266" s="6" t="s">
        <v>732</v>
      </c>
      <c r="AE266" s="6" t="s">
        <v>152</v>
      </c>
      <c r="AF266" s="6" t="s">
        <v>152</v>
      </c>
      <c r="AG266" s="7"/>
      <c r="AI266" s="6"/>
      <c r="AJ266" s="6"/>
      <c r="AK266" s="7">
        <v>33467</v>
      </c>
      <c r="AL266" s="7">
        <v>33520</v>
      </c>
      <c r="AM266">
        <v>70</v>
      </c>
      <c r="AN266">
        <v>2</v>
      </c>
      <c r="AZ266" s="7">
        <v>33467</v>
      </c>
      <c r="BA266" s="7">
        <v>33516</v>
      </c>
      <c r="BB266" s="6" t="s">
        <v>165</v>
      </c>
      <c r="BC266" s="6"/>
      <c r="BD266" s="6"/>
      <c r="BE266" s="7">
        <v>33964</v>
      </c>
      <c r="BF266" s="7">
        <v>34128</v>
      </c>
      <c r="BG266" s="6" t="s">
        <v>165</v>
      </c>
      <c r="BH266" s="6" t="s">
        <v>243</v>
      </c>
      <c r="BI266" t="s">
        <v>157</v>
      </c>
      <c r="BO266" s="6" t="s">
        <v>190</v>
      </c>
      <c r="BP266" s="6" t="s">
        <v>149</v>
      </c>
      <c r="BQ266" s="6" t="s">
        <v>152</v>
      </c>
      <c r="BR266" s="6"/>
      <c r="BU266">
        <v>0</v>
      </c>
      <c r="BV266">
        <v>6</v>
      </c>
      <c r="BW266">
        <v>0</v>
      </c>
      <c r="BX266">
        <v>4</v>
      </c>
      <c r="BY266">
        <v>0</v>
      </c>
      <c r="BZ266">
        <v>2</v>
      </c>
      <c r="CQ266" s="6"/>
      <c r="CR266" s="6"/>
      <c r="CS266" s="7">
        <v>34258</v>
      </c>
      <c r="CT266" s="6" t="s">
        <v>37</v>
      </c>
      <c r="CU266" s="7">
        <v>34261</v>
      </c>
      <c r="CV266" s="6" t="s">
        <v>37</v>
      </c>
      <c r="CW266" s="6" t="s">
        <v>152</v>
      </c>
      <c r="CX266" s="7"/>
      <c r="CY266" s="7">
        <v>33952</v>
      </c>
      <c r="CZ266" s="6" t="s">
        <v>175</v>
      </c>
      <c r="DA266" t="s">
        <v>37</v>
      </c>
      <c r="DB266" t="str">
        <f>_xlfn.XLOOKUP(Append1[[#This Row],[Ground Truth]],Groung_Truth_Mapping[Final Status],Groung_Truth_Mapping[Mapped Ground Truth])</f>
        <v>Progression</v>
      </c>
    </row>
    <row r="267" spans="1:106" hidden="1" x14ac:dyDescent="0.25">
      <c r="A267" s="6" t="s">
        <v>733</v>
      </c>
      <c r="B267">
        <v>1937</v>
      </c>
      <c r="C267" s="6" t="s">
        <v>162</v>
      </c>
      <c r="D267">
        <v>95</v>
      </c>
      <c r="E267">
        <v>188</v>
      </c>
      <c r="F267" s="6" t="s">
        <v>33</v>
      </c>
      <c r="G267" s="6" t="s">
        <v>33</v>
      </c>
      <c r="H267" s="6" t="s">
        <v>149</v>
      </c>
      <c r="I267" s="6" t="s">
        <v>149</v>
      </c>
      <c r="J267" s="6" t="s">
        <v>149</v>
      </c>
      <c r="K267" s="6" t="s">
        <v>149</v>
      </c>
      <c r="L267" s="6" t="s">
        <v>180</v>
      </c>
      <c r="M267" s="6" t="s">
        <v>149</v>
      </c>
      <c r="N267" t="s">
        <v>154</v>
      </c>
      <c r="O267" t="s">
        <v>153</v>
      </c>
      <c r="P267">
        <v>0</v>
      </c>
      <c r="Q267" t="s">
        <v>154</v>
      </c>
      <c r="R267" s="6" t="s">
        <v>5</v>
      </c>
      <c r="S267" s="7">
        <v>35134</v>
      </c>
      <c r="T267" s="6" t="s">
        <v>596</v>
      </c>
      <c r="U267" s="7"/>
      <c r="V267" s="6"/>
      <c r="W267" s="7"/>
      <c r="X267" s="6"/>
      <c r="AC267" s="7"/>
      <c r="AD267" s="6"/>
      <c r="AE267" s="6"/>
      <c r="AF267" s="6"/>
      <c r="AG267" s="7"/>
      <c r="AI267" s="6"/>
      <c r="AJ267" s="6"/>
      <c r="AK267" s="7">
        <v>35154</v>
      </c>
      <c r="AL267" s="7">
        <v>35203</v>
      </c>
      <c r="AM267">
        <v>70</v>
      </c>
      <c r="AN267">
        <v>2</v>
      </c>
      <c r="AZ267" s="7">
        <v>35157</v>
      </c>
      <c r="BA267" s="7">
        <v>35204</v>
      </c>
      <c r="BB267" s="6" t="s">
        <v>165</v>
      </c>
      <c r="BC267" s="6"/>
      <c r="BD267" s="6"/>
      <c r="BE267" s="7"/>
      <c r="BF267" s="7"/>
      <c r="BG267" s="6"/>
      <c r="BH267" s="6"/>
      <c r="BO267" s="6"/>
      <c r="BP267" s="6"/>
      <c r="BQ267" s="6"/>
      <c r="BR267" s="6"/>
      <c r="CQ267" s="6"/>
      <c r="CR267" s="6"/>
      <c r="CS267" s="7">
        <v>36166</v>
      </c>
      <c r="CT267" s="6" t="s">
        <v>39</v>
      </c>
      <c r="CU267" s="7"/>
      <c r="CV267" s="6"/>
      <c r="CW267" s="6"/>
      <c r="CX267" s="7"/>
      <c r="CY267" s="7"/>
      <c r="CZ267" s="6"/>
      <c r="DA267" t="s">
        <v>39</v>
      </c>
      <c r="DB267" t="str">
        <f>_xlfn.XLOOKUP(Append1[[#This Row],[Ground Truth]],Groung_Truth_Mapping[Final Status],Groung_Truth_Mapping[Mapped Ground Truth])</f>
        <v>Remission</v>
      </c>
    </row>
    <row r="268" spans="1:106" hidden="1" x14ac:dyDescent="0.25">
      <c r="A268" s="6" t="s">
        <v>734</v>
      </c>
      <c r="B268">
        <v>1935</v>
      </c>
      <c r="C268" s="6" t="s">
        <v>147</v>
      </c>
      <c r="D268">
        <v>123</v>
      </c>
      <c r="E268">
        <v>172</v>
      </c>
      <c r="F268" s="6" t="s">
        <v>33</v>
      </c>
      <c r="G268" s="6" t="s">
        <v>149</v>
      </c>
      <c r="H268" s="6" t="s">
        <v>149</v>
      </c>
      <c r="I268" s="6" t="s">
        <v>149</v>
      </c>
      <c r="J268" s="6" t="s">
        <v>149</v>
      </c>
      <c r="K268" s="6" t="s">
        <v>151</v>
      </c>
      <c r="L268" s="6" t="s">
        <v>152</v>
      </c>
      <c r="M268" s="6" t="s">
        <v>149</v>
      </c>
      <c r="N268">
        <v>1</v>
      </c>
      <c r="O268" t="s">
        <v>181</v>
      </c>
      <c r="P268">
        <v>0</v>
      </c>
      <c r="Q268" t="s">
        <v>154</v>
      </c>
      <c r="R268" s="6" t="s">
        <v>10</v>
      </c>
      <c r="S268" s="7">
        <v>33329</v>
      </c>
      <c r="T268" s="6" t="s">
        <v>209</v>
      </c>
      <c r="U268" s="7">
        <v>33611</v>
      </c>
      <c r="V268" s="6" t="s">
        <v>209</v>
      </c>
      <c r="W268" s="7"/>
      <c r="X268" s="6"/>
      <c r="AC268" s="7"/>
      <c r="AD268" s="6"/>
      <c r="AE268" s="6"/>
      <c r="AF268" s="6"/>
      <c r="AG268" s="7"/>
      <c r="AI268" s="6"/>
      <c r="AJ268" s="6"/>
      <c r="AK268" s="7">
        <v>33365</v>
      </c>
      <c r="AL268" s="7">
        <v>33413</v>
      </c>
      <c r="AM268">
        <v>70</v>
      </c>
      <c r="AN268">
        <v>2</v>
      </c>
      <c r="AZ268" s="7">
        <v>33365</v>
      </c>
      <c r="BA268" s="7">
        <v>33387</v>
      </c>
      <c r="BB268" s="6" t="s">
        <v>165</v>
      </c>
      <c r="BC268" s="6"/>
      <c r="BD268" s="6"/>
      <c r="BE268" s="7"/>
      <c r="BF268" s="7"/>
      <c r="BG268" s="6"/>
      <c r="BH268" s="6"/>
      <c r="BO268" s="6" t="s">
        <v>158</v>
      </c>
      <c r="BP268" s="6"/>
      <c r="BQ268" s="6"/>
      <c r="BR268" s="6"/>
      <c r="CQ268" s="6"/>
      <c r="CR268" s="6"/>
      <c r="CS268" s="7">
        <v>34258</v>
      </c>
      <c r="CT268" s="6" t="s">
        <v>37</v>
      </c>
      <c r="CU268" s="7">
        <v>35430</v>
      </c>
      <c r="CV268" s="6" t="s">
        <v>40</v>
      </c>
      <c r="CW268" s="6" t="s">
        <v>149</v>
      </c>
      <c r="CX268" s="7"/>
      <c r="CY268" s="7"/>
      <c r="CZ268" s="6"/>
      <c r="DA268" t="s">
        <v>37</v>
      </c>
      <c r="DB268" t="str">
        <f>_xlfn.XLOOKUP(Append1[[#This Row],[Ground Truth]],Groung_Truth_Mapping[Final Status],Groung_Truth_Mapping[Mapped Ground Truth])</f>
        <v>Progression</v>
      </c>
    </row>
    <row r="269" spans="1:106" x14ac:dyDescent="0.25">
      <c r="A269" s="8" t="s">
        <v>735</v>
      </c>
      <c r="B269">
        <v>1928</v>
      </c>
      <c r="C269" s="6" t="s">
        <v>162</v>
      </c>
      <c r="D269">
        <v>52</v>
      </c>
      <c r="E269">
        <v>167</v>
      </c>
      <c r="F269" s="6" t="s">
        <v>148</v>
      </c>
      <c r="G269" s="6" t="s">
        <v>33</v>
      </c>
      <c r="H269" s="6" t="s">
        <v>149</v>
      </c>
      <c r="I269" s="6" t="s">
        <v>149</v>
      </c>
      <c r="J269" s="6" t="s">
        <v>149</v>
      </c>
      <c r="K269" s="6" t="s">
        <v>167</v>
      </c>
      <c r="L269" s="6" t="s">
        <v>152</v>
      </c>
      <c r="M269" s="6" t="s">
        <v>149</v>
      </c>
      <c r="N269">
        <v>3</v>
      </c>
      <c r="O269" t="s">
        <v>181</v>
      </c>
      <c r="P269">
        <v>0</v>
      </c>
      <c r="Q269" t="s">
        <v>154</v>
      </c>
      <c r="R269" s="6" t="s">
        <v>4</v>
      </c>
      <c r="S269" s="7">
        <v>31491</v>
      </c>
      <c r="T269" s="6" t="s">
        <v>736</v>
      </c>
      <c r="U269" s="7"/>
      <c r="V269" s="6"/>
      <c r="W269" s="7"/>
      <c r="X269" s="6"/>
      <c r="AC269" s="7"/>
      <c r="AD269" s="6"/>
      <c r="AE269" s="6"/>
      <c r="AF269" s="6"/>
      <c r="AG269" s="7"/>
      <c r="AI269" s="6"/>
      <c r="AJ269" s="6"/>
      <c r="AK269" s="7">
        <v>31558</v>
      </c>
      <c r="AL269" s="7">
        <v>31609</v>
      </c>
      <c r="AM269">
        <v>70</v>
      </c>
      <c r="AN269">
        <v>2</v>
      </c>
      <c r="AZ269" s="7">
        <v>31558</v>
      </c>
      <c r="BA269" s="7">
        <v>31579</v>
      </c>
      <c r="BB269" s="6" t="s">
        <v>737</v>
      </c>
      <c r="BC269" s="6"/>
      <c r="BD269" s="6"/>
      <c r="BE269" s="7"/>
      <c r="BF269" s="7"/>
      <c r="BG269" s="6"/>
      <c r="BH269" s="6"/>
      <c r="BO269" s="6"/>
      <c r="BP269" s="6"/>
      <c r="BQ269" s="6"/>
      <c r="BR269" s="6"/>
      <c r="CQ269" s="6"/>
      <c r="CR269" s="6"/>
      <c r="CS269" s="7"/>
      <c r="CT269" s="6"/>
      <c r="CU269" s="7">
        <v>33615</v>
      </c>
      <c r="CV269" s="6" t="s">
        <v>40</v>
      </c>
      <c r="CW269" s="6"/>
      <c r="CX269" s="7">
        <v>31849</v>
      </c>
      <c r="CY269" s="7"/>
      <c r="CZ269" s="6"/>
      <c r="DA269" t="s">
        <v>40</v>
      </c>
      <c r="DB269" t="str">
        <f>_xlfn.XLOOKUP(Append1[[#This Row],[Ground Truth]],Groung_Truth_Mapping[Final Status],Groung_Truth_Mapping[Mapped Ground Truth])</f>
        <v>Unknown</v>
      </c>
    </row>
    <row r="270" spans="1:106" hidden="1" x14ac:dyDescent="0.25">
      <c r="A270" s="6" t="s">
        <v>738</v>
      </c>
      <c r="B270">
        <v>1944</v>
      </c>
      <c r="C270" s="6" t="s">
        <v>162</v>
      </c>
      <c r="D270">
        <v>96.3</v>
      </c>
      <c r="E270">
        <v>180</v>
      </c>
      <c r="F270" s="6" t="s">
        <v>33</v>
      </c>
      <c r="G270" s="6" t="s">
        <v>33</v>
      </c>
      <c r="H270" s="6" t="s">
        <v>149</v>
      </c>
      <c r="I270" s="6" t="s">
        <v>149</v>
      </c>
      <c r="J270" s="6" t="s">
        <v>149</v>
      </c>
      <c r="K270" s="6" t="s">
        <v>149</v>
      </c>
      <c r="L270" s="6" t="s">
        <v>149</v>
      </c>
      <c r="M270" s="6" t="s">
        <v>149</v>
      </c>
      <c r="N270">
        <v>2</v>
      </c>
      <c r="O270" t="s">
        <v>181</v>
      </c>
      <c r="P270">
        <v>0</v>
      </c>
      <c r="Q270" t="s">
        <v>154</v>
      </c>
      <c r="R270" s="6" t="s">
        <v>5</v>
      </c>
      <c r="S270" s="7">
        <v>33642</v>
      </c>
      <c r="T270" s="6" t="s">
        <v>275</v>
      </c>
      <c r="U270" s="7"/>
      <c r="V270" s="6"/>
      <c r="W270" s="7"/>
      <c r="X270" s="6"/>
      <c r="AC270" s="7"/>
      <c r="AD270" s="6"/>
      <c r="AE270" s="6"/>
      <c r="AF270" s="6"/>
      <c r="AG270" s="7"/>
      <c r="AI270" s="6"/>
      <c r="AJ270" s="6"/>
      <c r="AK270" s="7">
        <v>33636</v>
      </c>
      <c r="AL270" s="7">
        <v>33681</v>
      </c>
      <c r="AM270">
        <v>70</v>
      </c>
      <c r="AN270">
        <v>2</v>
      </c>
      <c r="AZ270" s="7">
        <v>33636</v>
      </c>
      <c r="BA270" s="7">
        <v>33693</v>
      </c>
      <c r="BB270" s="6" t="s">
        <v>165</v>
      </c>
      <c r="BC270" s="6"/>
      <c r="BD270" s="6"/>
      <c r="BE270" s="7"/>
      <c r="BF270" s="7"/>
      <c r="BG270" s="6"/>
      <c r="BH270" s="6"/>
      <c r="BO270" s="6" t="s">
        <v>158</v>
      </c>
      <c r="BP270" s="6" t="s">
        <v>152</v>
      </c>
      <c r="BQ270" s="6"/>
      <c r="BR270" s="6" t="s">
        <v>159</v>
      </c>
      <c r="CQ270" s="6"/>
      <c r="CR270" s="6"/>
      <c r="CS270" s="7">
        <v>35199</v>
      </c>
      <c r="CT270" s="6" t="s">
        <v>39</v>
      </c>
      <c r="CU270" s="7"/>
      <c r="CV270" s="6"/>
      <c r="CW270" s="6"/>
      <c r="CX270" s="7"/>
      <c r="CY270" s="7"/>
      <c r="CZ270" s="6"/>
      <c r="DA270" t="s">
        <v>39</v>
      </c>
      <c r="DB270" t="str">
        <f>_xlfn.XLOOKUP(Append1[[#This Row],[Ground Truth]],Groung_Truth_Mapping[Final Status],Groung_Truth_Mapping[Mapped Ground Truth])</f>
        <v>Remission</v>
      </c>
    </row>
    <row r="271" spans="1:106" hidden="1" x14ac:dyDescent="0.25">
      <c r="A271" s="6" t="s">
        <v>739</v>
      </c>
      <c r="B271">
        <v>1924</v>
      </c>
      <c r="C271" s="6" t="s">
        <v>162</v>
      </c>
      <c r="D271">
        <v>63</v>
      </c>
      <c r="E271">
        <v>176</v>
      </c>
      <c r="F271" s="6" t="s">
        <v>33</v>
      </c>
      <c r="G271" s="6" t="s">
        <v>33</v>
      </c>
      <c r="H271" s="6" t="s">
        <v>149</v>
      </c>
      <c r="I271" s="6" t="s">
        <v>149</v>
      </c>
      <c r="J271" s="6" t="s">
        <v>149</v>
      </c>
      <c r="K271" s="6" t="s">
        <v>167</v>
      </c>
      <c r="L271" s="6" t="s">
        <v>152</v>
      </c>
      <c r="M271" s="6" t="s">
        <v>149</v>
      </c>
      <c r="N271" t="s">
        <v>154</v>
      </c>
      <c r="O271" t="s">
        <v>205</v>
      </c>
      <c r="P271">
        <v>1</v>
      </c>
      <c r="Q271" t="s">
        <v>722</v>
      </c>
      <c r="R271" s="6" t="s">
        <v>7</v>
      </c>
      <c r="S271" s="7">
        <v>32041</v>
      </c>
      <c r="T271" s="6" t="s">
        <v>369</v>
      </c>
      <c r="U271" s="7"/>
      <c r="V271" s="6"/>
      <c r="W271" s="7"/>
      <c r="X271" s="6"/>
      <c r="AC271" s="7"/>
      <c r="AD271" s="6"/>
      <c r="AE271" s="6"/>
      <c r="AF271" s="6"/>
      <c r="AG271" s="7"/>
      <c r="AI271" s="6"/>
      <c r="AJ271" s="6"/>
      <c r="AK271" s="7"/>
      <c r="AL271" s="7"/>
      <c r="AZ271" s="7">
        <v>32085</v>
      </c>
      <c r="BA271" s="7">
        <v>32120</v>
      </c>
      <c r="BB271" s="6" t="s">
        <v>165</v>
      </c>
      <c r="BC271" s="6" t="s">
        <v>243</v>
      </c>
      <c r="BD271" s="6"/>
      <c r="BE271" s="7">
        <v>32160</v>
      </c>
      <c r="BF271" s="7">
        <v>32279</v>
      </c>
      <c r="BG271" s="6" t="s">
        <v>177</v>
      </c>
      <c r="BH271" s="6"/>
      <c r="BJ271">
        <v>32286</v>
      </c>
      <c r="BK271">
        <v>32323</v>
      </c>
      <c r="BO271" s="6"/>
      <c r="BP271" s="6"/>
      <c r="BQ271" s="6"/>
      <c r="BR271" s="6"/>
      <c r="CQ271" s="6"/>
      <c r="CR271" s="6"/>
      <c r="CS271" s="7">
        <v>32368</v>
      </c>
      <c r="CT271" s="6" t="s">
        <v>37</v>
      </c>
      <c r="CU271" s="7">
        <v>32368</v>
      </c>
      <c r="CV271" s="6" t="s">
        <v>37</v>
      </c>
      <c r="CW271" s="6"/>
      <c r="CX271" s="7"/>
      <c r="CY271" s="7"/>
      <c r="CZ271" s="6"/>
      <c r="DA271" t="s">
        <v>37</v>
      </c>
      <c r="DB271" t="str">
        <f>_xlfn.XLOOKUP(Append1[[#This Row],[Ground Truth]],Groung_Truth_Mapping[Final Status],Groung_Truth_Mapping[Mapped Ground Truth])</f>
        <v>Progression</v>
      </c>
    </row>
    <row r="272" spans="1:106" hidden="1" x14ac:dyDescent="0.25">
      <c r="A272" s="6" t="s">
        <v>740</v>
      </c>
      <c r="B272">
        <v>1925</v>
      </c>
      <c r="C272" s="6" t="s">
        <v>162</v>
      </c>
      <c r="D272">
        <v>53</v>
      </c>
      <c r="E272">
        <v>183</v>
      </c>
      <c r="F272" s="6" t="s">
        <v>33</v>
      </c>
      <c r="G272" s="6" t="s">
        <v>33</v>
      </c>
      <c r="H272" s="6" t="s">
        <v>149</v>
      </c>
      <c r="I272" s="6" t="s">
        <v>149</v>
      </c>
      <c r="J272" s="6" t="s">
        <v>149</v>
      </c>
      <c r="K272" s="6" t="s">
        <v>167</v>
      </c>
      <c r="L272" s="6" t="s">
        <v>152</v>
      </c>
      <c r="M272" s="6" t="s">
        <v>149</v>
      </c>
      <c r="N272" t="s">
        <v>154</v>
      </c>
      <c r="O272" t="s">
        <v>181</v>
      </c>
      <c r="P272">
        <v>0</v>
      </c>
      <c r="Q272" t="s">
        <v>154</v>
      </c>
      <c r="R272" s="6" t="s">
        <v>14</v>
      </c>
      <c r="S272" s="7">
        <v>32364</v>
      </c>
      <c r="T272" s="6" t="s">
        <v>741</v>
      </c>
      <c r="U272" s="7">
        <v>32376</v>
      </c>
      <c r="V272" s="6" t="s">
        <v>742</v>
      </c>
      <c r="W272" s="7"/>
      <c r="X272" s="6"/>
      <c r="AC272" s="7">
        <v>32376</v>
      </c>
      <c r="AD272" s="6" t="s">
        <v>743</v>
      </c>
      <c r="AE272" s="6" t="s">
        <v>152</v>
      </c>
      <c r="AF272" s="6" t="s">
        <v>152</v>
      </c>
      <c r="AG272" s="7"/>
      <c r="AI272" s="6"/>
      <c r="AJ272" s="6"/>
      <c r="AK272" s="7"/>
      <c r="AL272" s="7"/>
      <c r="AZ272" s="7"/>
      <c r="BA272" s="7"/>
      <c r="BB272" s="6"/>
      <c r="BC272" s="6"/>
      <c r="BD272" s="6"/>
      <c r="BE272" s="7"/>
      <c r="BF272" s="7"/>
      <c r="BG272" s="6"/>
      <c r="BH272" s="6"/>
      <c r="BO272" s="6" t="s">
        <v>158</v>
      </c>
      <c r="BP272" s="6" t="s">
        <v>152</v>
      </c>
      <c r="BQ272" s="6" t="s">
        <v>152</v>
      </c>
      <c r="BR272" s="6"/>
      <c r="BU272">
        <v>1</v>
      </c>
      <c r="BV272">
        <v>7</v>
      </c>
      <c r="BW272">
        <v>0</v>
      </c>
      <c r="BX272">
        <v>6</v>
      </c>
      <c r="BY272">
        <v>0</v>
      </c>
      <c r="BZ272">
        <v>12</v>
      </c>
      <c r="CG272">
        <v>0</v>
      </c>
      <c r="CH272">
        <v>4</v>
      </c>
      <c r="CI272">
        <v>0</v>
      </c>
      <c r="CJ272">
        <v>10</v>
      </c>
      <c r="CK272">
        <v>0</v>
      </c>
      <c r="CL272">
        <v>4</v>
      </c>
      <c r="CQ272" s="6"/>
      <c r="CR272" s="6" t="s">
        <v>149</v>
      </c>
      <c r="CS272" s="7">
        <v>33790</v>
      </c>
      <c r="CT272" s="6" t="s">
        <v>39</v>
      </c>
      <c r="CU272" s="7">
        <v>34017</v>
      </c>
      <c r="CV272" s="6" t="s">
        <v>40</v>
      </c>
      <c r="CW272" s="6"/>
      <c r="CX272" s="7"/>
      <c r="CY272" s="7"/>
      <c r="CZ272" s="6"/>
      <c r="DA272" t="s">
        <v>39</v>
      </c>
      <c r="DB272" t="str">
        <f>_xlfn.XLOOKUP(Append1[[#This Row],[Ground Truth]],Groung_Truth_Mapping[Final Status],Groung_Truth_Mapping[Mapped Ground Truth])</f>
        <v>Remission</v>
      </c>
    </row>
    <row r="273" spans="1:106" hidden="1" x14ac:dyDescent="0.25">
      <c r="A273" s="6" t="s">
        <v>744</v>
      </c>
      <c r="B273">
        <v>1934</v>
      </c>
      <c r="C273" s="6" t="s">
        <v>162</v>
      </c>
      <c r="D273">
        <v>120</v>
      </c>
      <c r="E273">
        <v>181</v>
      </c>
      <c r="F273" s="6" t="s">
        <v>33</v>
      </c>
      <c r="G273" s="6" t="s">
        <v>33</v>
      </c>
      <c r="H273" s="6" t="s">
        <v>179</v>
      </c>
      <c r="I273" s="6" t="s">
        <v>149</v>
      </c>
      <c r="J273" s="6" t="s">
        <v>149</v>
      </c>
      <c r="K273" s="6" t="s">
        <v>149</v>
      </c>
      <c r="L273" s="6" t="s">
        <v>149</v>
      </c>
      <c r="M273" s="6" t="s">
        <v>149</v>
      </c>
      <c r="N273">
        <v>2</v>
      </c>
      <c r="O273" t="s">
        <v>153</v>
      </c>
      <c r="P273">
        <v>0</v>
      </c>
      <c r="Q273" t="s">
        <v>154</v>
      </c>
      <c r="R273" s="6" t="s">
        <v>5</v>
      </c>
      <c r="S273" s="7">
        <v>32866</v>
      </c>
      <c r="T273" s="6" t="s">
        <v>745</v>
      </c>
      <c r="U273" s="7"/>
      <c r="V273" s="6"/>
      <c r="W273" s="7"/>
      <c r="X273" s="6"/>
      <c r="AC273" s="7"/>
      <c r="AD273" s="6"/>
      <c r="AE273" s="6"/>
      <c r="AF273" s="6"/>
      <c r="AG273" s="7"/>
      <c r="AI273" s="6"/>
      <c r="AJ273" s="6"/>
      <c r="AK273" s="7">
        <v>32893</v>
      </c>
      <c r="AL273" s="7">
        <v>32939</v>
      </c>
      <c r="AM273">
        <v>70</v>
      </c>
      <c r="AN273">
        <v>2</v>
      </c>
      <c r="AZ273" s="7">
        <v>32893</v>
      </c>
      <c r="BA273" s="7">
        <v>32939</v>
      </c>
      <c r="BB273" s="6" t="s">
        <v>165</v>
      </c>
      <c r="BC273" s="6" t="s">
        <v>177</v>
      </c>
      <c r="BD273" s="6"/>
      <c r="BE273" s="7"/>
      <c r="BF273" s="7"/>
      <c r="BG273" s="6"/>
      <c r="BH273" s="6"/>
      <c r="BO273" s="6"/>
      <c r="BP273" s="6"/>
      <c r="BQ273" s="6"/>
      <c r="BR273" s="6"/>
      <c r="CQ273" s="6"/>
      <c r="CR273" s="6"/>
      <c r="CS273" s="7">
        <v>36148</v>
      </c>
      <c r="CT273" s="6" t="s">
        <v>39</v>
      </c>
      <c r="CU273" s="7"/>
      <c r="CV273" s="6"/>
      <c r="CW273" s="6"/>
      <c r="CX273" s="7"/>
      <c r="CY273" s="7"/>
      <c r="CZ273" s="6"/>
      <c r="DA273" t="s">
        <v>39</v>
      </c>
      <c r="DB273" t="str">
        <f>_xlfn.XLOOKUP(Append1[[#This Row],[Ground Truth]],Groung_Truth_Mapping[Final Status],Groung_Truth_Mapping[Mapped Ground Truth])</f>
        <v>Remission</v>
      </c>
    </row>
    <row r="274" spans="1:106" hidden="1" x14ac:dyDescent="0.25">
      <c r="A274" s="6" t="s">
        <v>746</v>
      </c>
      <c r="B274">
        <v>1941</v>
      </c>
      <c r="C274" s="6" t="s">
        <v>162</v>
      </c>
      <c r="D274">
        <v>81</v>
      </c>
      <c r="E274">
        <v>170</v>
      </c>
      <c r="F274" s="6" t="s">
        <v>33</v>
      </c>
      <c r="G274" s="6" t="s">
        <v>33</v>
      </c>
      <c r="H274" s="6" t="s">
        <v>149</v>
      </c>
      <c r="I274" s="6" t="s">
        <v>149</v>
      </c>
      <c r="J274" s="6" t="s">
        <v>149</v>
      </c>
      <c r="K274" s="6" t="s">
        <v>149</v>
      </c>
      <c r="L274" s="6" t="s">
        <v>180</v>
      </c>
      <c r="M274" s="6" t="s">
        <v>149</v>
      </c>
      <c r="N274">
        <v>3</v>
      </c>
      <c r="O274" t="s">
        <v>153</v>
      </c>
      <c r="P274">
        <v>0</v>
      </c>
      <c r="Q274" t="s">
        <v>154</v>
      </c>
      <c r="R274" s="6" t="s">
        <v>6</v>
      </c>
      <c r="S274" s="7">
        <v>33237</v>
      </c>
      <c r="T274" s="6" t="s">
        <v>209</v>
      </c>
      <c r="U274" s="7">
        <v>33252</v>
      </c>
      <c r="V274" s="6" t="s">
        <v>747</v>
      </c>
      <c r="W274" s="7"/>
      <c r="X274" s="6"/>
      <c r="AC274" s="7">
        <v>33252</v>
      </c>
      <c r="AD274" s="6" t="s">
        <v>748</v>
      </c>
      <c r="AE274" s="6" t="s">
        <v>152</v>
      </c>
      <c r="AF274" s="6" t="s">
        <v>149</v>
      </c>
      <c r="AG274" s="7"/>
      <c r="AI274" s="6"/>
      <c r="AJ274" s="6"/>
      <c r="AK274" s="7">
        <v>33273</v>
      </c>
      <c r="AL274" s="7">
        <v>33325</v>
      </c>
      <c r="AM274">
        <v>70</v>
      </c>
      <c r="AN274">
        <v>2</v>
      </c>
      <c r="AZ274" s="7">
        <v>33279</v>
      </c>
      <c r="BA274" s="7">
        <v>33331</v>
      </c>
      <c r="BB274" s="6" t="s">
        <v>165</v>
      </c>
      <c r="BC274" s="6"/>
      <c r="BD274" s="6"/>
      <c r="BE274" s="7"/>
      <c r="BF274" s="7"/>
      <c r="BG274" s="6"/>
      <c r="BH274" s="6"/>
      <c r="BO274" s="6" t="s">
        <v>158</v>
      </c>
      <c r="BP274" s="6" t="s">
        <v>149</v>
      </c>
      <c r="BQ274" s="6" t="s">
        <v>152</v>
      </c>
      <c r="BR274" s="6"/>
      <c r="CQ274" s="6"/>
      <c r="CR274" s="6"/>
      <c r="CS274" s="7">
        <v>35948</v>
      </c>
      <c r="CT274" s="6" t="s">
        <v>39</v>
      </c>
      <c r="CU274" s="7"/>
      <c r="CV274" s="6"/>
      <c r="CW274" s="6"/>
      <c r="CX274" s="7"/>
      <c r="CY274" s="7"/>
      <c r="CZ274" s="6"/>
      <c r="DA274" t="s">
        <v>39</v>
      </c>
      <c r="DB274" t="str">
        <f>_xlfn.XLOOKUP(Append1[[#This Row],[Ground Truth]],Groung_Truth_Mapping[Final Status],Groung_Truth_Mapping[Mapped Ground Truth])</f>
        <v>Remission</v>
      </c>
    </row>
    <row r="275" spans="1:106" x14ac:dyDescent="0.25">
      <c r="A275" s="8" t="s">
        <v>749</v>
      </c>
      <c r="B275">
        <v>1948</v>
      </c>
      <c r="C275" s="6" t="s">
        <v>162</v>
      </c>
      <c r="D275">
        <v>60.5</v>
      </c>
      <c r="E275">
        <v>174</v>
      </c>
      <c r="F275" s="6" t="s">
        <v>148</v>
      </c>
      <c r="G275" s="6" t="s">
        <v>33</v>
      </c>
      <c r="H275" s="6" t="s">
        <v>149</v>
      </c>
      <c r="I275" s="6" t="s">
        <v>149</v>
      </c>
      <c r="J275" s="6" t="s">
        <v>149</v>
      </c>
      <c r="K275" s="6" t="s">
        <v>167</v>
      </c>
      <c r="L275" s="6" t="s">
        <v>152</v>
      </c>
      <c r="M275" s="6" t="s">
        <v>149</v>
      </c>
      <c r="N275" t="s">
        <v>154</v>
      </c>
      <c r="O275" t="s">
        <v>181</v>
      </c>
      <c r="P275">
        <v>0</v>
      </c>
      <c r="Q275" t="s">
        <v>154</v>
      </c>
      <c r="R275" s="6" t="s">
        <v>4</v>
      </c>
      <c r="S275" s="7">
        <v>31924</v>
      </c>
      <c r="T275" s="6" t="s">
        <v>725</v>
      </c>
      <c r="U275" s="7"/>
      <c r="V275" s="6"/>
      <c r="W275" s="7"/>
      <c r="X275" s="6"/>
      <c r="AC275" s="7"/>
      <c r="AD275" s="6"/>
      <c r="AE275" s="6"/>
      <c r="AF275" s="6"/>
      <c r="AG275" s="7"/>
      <c r="AI275" s="6"/>
      <c r="AJ275" s="6"/>
      <c r="AK275" s="7">
        <v>31956</v>
      </c>
      <c r="AL275" s="7">
        <v>32007</v>
      </c>
      <c r="AM275">
        <v>70</v>
      </c>
      <c r="AN275">
        <v>2</v>
      </c>
      <c r="AZ275" s="7">
        <v>31964</v>
      </c>
      <c r="BA275" s="7">
        <v>31978</v>
      </c>
      <c r="BB275" s="6" t="s">
        <v>165</v>
      </c>
      <c r="BC275" s="6" t="s">
        <v>177</v>
      </c>
      <c r="BD275" s="6"/>
      <c r="BE275" s="7"/>
      <c r="BF275" s="7"/>
      <c r="BG275" s="6"/>
      <c r="BH275" s="6"/>
      <c r="BO275" s="6" t="s">
        <v>158</v>
      </c>
      <c r="BP275" s="6"/>
      <c r="BQ275" s="6"/>
      <c r="BR275" s="6"/>
      <c r="CQ275" s="6"/>
      <c r="CR275" s="6"/>
      <c r="CS275" s="7"/>
      <c r="CT275" s="6"/>
      <c r="CU275" s="7">
        <v>32903</v>
      </c>
      <c r="CV275" s="6" t="s">
        <v>40</v>
      </c>
      <c r="CW275" s="6" t="s">
        <v>152</v>
      </c>
      <c r="CX275" s="7">
        <v>32740</v>
      </c>
      <c r="CY275" s="7"/>
      <c r="CZ275" s="6"/>
      <c r="DA275" t="s">
        <v>40</v>
      </c>
      <c r="DB275" t="str">
        <f>_xlfn.XLOOKUP(Append1[[#This Row],[Ground Truth]],Groung_Truth_Mapping[Final Status],Groung_Truth_Mapping[Mapped Ground Truth])</f>
        <v>Unknown</v>
      </c>
    </row>
    <row r="276" spans="1:106" x14ac:dyDescent="0.25">
      <c r="A276" s="8" t="s">
        <v>750</v>
      </c>
      <c r="B276">
        <v>1936</v>
      </c>
      <c r="C276" s="6" t="s">
        <v>162</v>
      </c>
      <c r="D276">
        <v>57.9</v>
      </c>
      <c r="E276">
        <v>173</v>
      </c>
      <c r="F276" s="6" t="s">
        <v>148</v>
      </c>
      <c r="G276" s="6" t="s">
        <v>33</v>
      </c>
      <c r="H276" s="6" t="s">
        <v>149</v>
      </c>
      <c r="I276" s="6" t="s">
        <v>149</v>
      </c>
      <c r="J276" s="6" t="s">
        <v>149</v>
      </c>
      <c r="K276" s="6" t="s">
        <v>151</v>
      </c>
      <c r="L276" s="6" t="s">
        <v>152</v>
      </c>
      <c r="M276" s="6" t="s">
        <v>149</v>
      </c>
      <c r="N276">
        <v>2</v>
      </c>
      <c r="O276" t="s">
        <v>153</v>
      </c>
      <c r="P276">
        <v>0</v>
      </c>
      <c r="Q276" t="s">
        <v>154</v>
      </c>
      <c r="R276" s="6" t="s">
        <v>4</v>
      </c>
      <c r="S276" s="7">
        <v>31399</v>
      </c>
      <c r="T276" s="6" t="s">
        <v>182</v>
      </c>
      <c r="U276" s="7"/>
      <c r="V276" s="6"/>
      <c r="W276" s="7"/>
      <c r="X276" s="6"/>
      <c r="AC276" s="7"/>
      <c r="AD276" s="6"/>
      <c r="AE276" s="6"/>
      <c r="AF276" s="6"/>
      <c r="AG276" s="7"/>
      <c r="AI276" s="6"/>
      <c r="AJ276" s="6"/>
      <c r="AK276" s="7">
        <v>31412</v>
      </c>
      <c r="AL276" s="7">
        <v>31459</v>
      </c>
      <c r="AM276">
        <v>70</v>
      </c>
      <c r="AN276">
        <v>2</v>
      </c>
      <c r="AZ276" s="7">
        <v>31413</v>
      </c>
      <c r="BA276" s="7">
        <v>31451</v>
      </c>
      <c r="BB276" s="6" t="s">
        <v>165</v>
      </c>
      <c r="BC276" s="6"/>
      <c r="BD276" s="6"/>
      <c r="BE276" s="7"/>
      <c r="BF276" s="7"/>
      <c r="BG276" s="6"/>
      <c r="BH276" s="6"/>
      <c r="BO276" s="6" t="s">
        <v>158</v>
      </c>
      <c r="BP276" s="6"/>
      <c r="BQ276" s="6"/>
      <c r="BR276" s="6"/>
      <c r="CQ276" s="6"/>
      <c r="CR276" s="6"/>
      <c r="CS276" s="7"/>
      <c r="CT276" s="6"/>
      <c r="CU276" s="7">
        <v>32975</v>
      </c>
      <c r="CV276" s="6" t="s">
        <v>40</v>
      </c>
      <c r="CW276" s="6" t="s">
        <v>152</v>
      </c>
      <c r="CX276" s="7">
        <v>32938</v>
      </c>
      <c r="CY276" s="7"/>
      <c r="CZ276" s="6"/>
      <c r="DA276" t="s">
        <v>40</v>
      </c>
      <c r="DB276" t="str">
        <f>_xlfn.XLOOKUP(Append1[[#This Row],[Ground Truth]],Groung_Truth_Mapping[Final Status],Groung_Truth_Mapping[Mapped Ground Truth])</f>
        <v>Unknown</v>
      </c>
    </row>
    <row r="277" spans="1:106" x14ac:dyDescent="0.25">
      <c r="A277" s="8" t="s">
        <v>751</v>
      </c>
      <c r="B277">
        <v>1923</v>
      </c>
      <c r="C277" s="6" t="s">
        <v>162</v>
      </c>
      <c r="D277">
        <v>73.3</v>
      </c>
      <c r="E277">
        <v>171</v>
      </c>
      <c r="F277" s="6" t="s">
        <v>148</v>
      </c>
      <c r="G277" s="6" t="s">
        <v>33</v>
      </c>
      <c r="H277" s="6" t="s">
        <v>149</v>
      </c>
      <c r="I277" s="6" t="s">
        <v>149</v>
      </c>
      <c r="J277" s="6" t="s">
        <v>149</v>
      </c>
      <c r="K277" s="6" t="s">
        <v>167</v>
      </c>
      <c r="L277" s="6" t="s">
        <v>152</v>
      </c>
      <c r="M277" s="6" t="s">
        <v>149</v>
      </c>
      <c r="N277">
        <v>2</v>
      </c>
      <c r="O277" t="s">
        <v>181</v>
      </c>
      <c r="P277">
        <v>0</v>
      </c>
      <c r="Q277" t="s">
        <v>154</v>
      </c>
      <c r="R277" s="6" t="s">
        <v>4</v>
      </c>
      <c r="S277" s="7">
        <v>31202</v>
      </c>
      <c r="T277" s="6" t="s">
        <v>188</v>
      </c>
      <c r="U277" s="7"/>
      <c r="V277" s="6"/>
      <c r="W277" s="7"/>
      <c r="X277" s="6"/>
      <c r="AC277" s="7">
        <v>31217</v>
      </c>
      <c r="AD277" s="6" t="s">
        <v>752</v>
      </c>
      <c r="AE277" s="6" t="s">
        <v>152</v>
      </c>
      <c r="AF277" s="6" t="s">
        <v>149</v>
      </c>
      <c r="AG277" s="7"/>
      <c r="AI277" s="6"/>
      <c r="AJ277" s="6"/>
      <c r="AK277" s="7">
        <v>31237</v>
      </c>
      <c r="AL277" s="7">
        <v>31285</v>
      </c>
      <c r="AM277">
        <v>70</v>
      </c>
      <c r="AN277">
        <v>2</v>
      </c>
      <c r="AZ277" s="7">
        <v>31238</v>
      </c>
      <c r="BA277" s="7">
        <v>31263</v>
      </c>
      <c r="BB277" s="6" t="s">
        <v>165</v>
      </c>
      <c r="BC277" s="6"/>
      <c r="BD277" s="6"/>
      <c r="BE277" s="7"/>
      <c r="BF277" s="7"/>
      <c r="BG277" s="6"/>
      <c r="BH277" s="6"/>
      <c r="BO277" s="6" t="s">
        <v>158</v>
      </c>
      <c r="BP277" s="6"/>
      <c r="BQ277" s="6"/>
      <c r="BR277" s="6"/>
      <c r="CQ277" s="6"/>
      <c r="CR277" s="6"/>
      <c r="CS277" s="7"/>
      <c r="CT277" s="6"/>
      <c r="CU277" s="7">
        <v>32863</v>
      </c>
      <c r="CV277" s="6" t="s">
        <v>40</v>
      </c>
      <c r="CW277" s="6" t="s">
        <v>152</v>
      </c>
      <c r="CX277" s="7">
        <v>32294</v>
      </c>
      <c r="CY277" s="7"/>
      <c r="CZ277" s="6"/>
      <c r="DA277" t="s">
        <v>40</v>
      </c>
      <c r="DB277" t="str">
        <f>_xlfn.XLOOKUP(Append1[[#This Row],[Ground Truth]],Groung_Truth_Mapping[Final Status],Groung_Truth_Mapping[Mapped Ground Truth])</f>
        <v>Unknown</v>
      </c>
    </row>
    <row r="278" spans="1:106" x14ac:dyDescent="0.25">
      <c r="A278" s="8" t="s">
        <v>753</v>
      </c>
      <c r="B278">
        <v>1927</v>
      </c>
      <c r="C278" s="6" t="s">
        <v>162</v>
      </c>
      <c r="D278">
        <v>69.3</v>
      </c>
      <c r="E278">
        <v>163</v>
      </c>
      <c r="F278" s="6" t="s">
        <v>148</v>
      </c>
      <c r="G278" s="6" t="s">
        <v>33</v>
      </c>
      <c r="H278" s="6" t="s">
        <v>149</v>
      </c>
      <c r="I278" s="6" t="s">
        <v>149</v>
      </c>
      <c r="J278" s="6" t="s">
        <v>149</v>
      </c>
      <c r="K278" s="6" t="s">
        <v>167</v>
      </c>
      <c r="L278" s="6" t="s">
        <v>152</v>
      </c>
      <c r="M278" s="6" t="s">
        <v>149</v>
      </c>
      <c r="N278">
        <v>2</v>
      </c>
      <c r="O278">
        <v>0</v>
      </c>
      <c r="P278">
        <v>0</v>
      </c>
      <c r="Q278">
        <v>2</v>
      </c>
      <c r="R278" s="6" t="s">
        <v>4</v>
      </c>
      <c r="S278" s="7">
        <v>31388</v>
      </c>
      <c r="T278" s="6" t="s">
        <v>754</v>
      </c>
      <c r="U278" s="7"/>
      <c r="V278" s="6"/>
      <c r="W278" s="7"/>
      <c r="X278" s="6"/>
      <c r="AC278" s="7"/>
      <c r="AD278" s="6"/>
      <c r="AE278" s="6"/>
      <c r="AF278" s="6"/>
      <c r="AG278" s="7"/>
      <c r="AI278" s="6"/>
      <c r="AJ278" s="6"/>
      <c r="AK278" s="7">
        <v>31418</v>
      </c>
      <c r="AL278" s="7">
        <v>31466</v>
      </c>
      <c r="AM278">
        <v>70</v>
      </c>
      <c r="AN278">
        <v>2</v>
      </c>
      <c r="AZ278" s="7">
        <v>31418</v>
      </c>
      <c r="BA278" s="7">
        <v>31466</v>
      </c>
      <c r="BB278" s="6" t="s">
        <v>165</v>
      </c>
      <c r="BC278" s="6"/>
      <c r="BD278" s="6"/>
      <c r="BE278" s="7"/>
      <c r="BF278" s="7"/>
      <c r="BG278" s="6"/>
      <c r="BH278" s="6"/>
      <c r="BO278" s="6" t="s">
        <v>158</v>
      </c>
      <c r="BP278" s="6"/>
      <c r="BQ278" s="6"/>
      <c r="BR278" s="6"/>
      <c r="CQ278" s="6"/>
      <c r="CR278" s="6"/>
      <c r="CS278" s="7">
        <v>33558</v>
      </c>
      <c r="CT278" s="6"/>
      <c r="CU278" s="7">
        <v>33558</v>
      </c>
      <c r="CV278" s="6" t="s">
        <v>40</v>
      </c>
      <c r="CW278" s="6"/>
      <c r="CX278" s="7"/>
      <c r="CY278" s="7"/>
      <c r="CZ278" s="6"/>
      <c r="DA278" t="s">
        <v>40</v>
      </c>
      <c r="DB278" t="str">
        <f>_xlfn.XLOOKUP(Append1[[#This Row],[Ground Truth]],Groung_Truth_Mapping[Final Status],Groung_Truth_Mapping[Mapped Ground Truth])</f>
        <v>Unknown</v>
      </c>
    </row>
    <row r="279" spans="1:106" hidden="1" x14ac:dyDescent="0.25">
      <c r="A279" s="6" t="s">
        <v>755</v>
      </c>
      <c r="B279">
        <v>1935</v>
      </c>
      <c r="C279" s="6" t="s">
        <v>162</v>
      </c>
      <c r="D279">
        <v>83.9</v>
      </c>
      <c r="E279">
        <v>173</v>
      </c>
      <c r="F279" s="6" t="s">
        <v>33</v>
      </c>
      <c r="G279" s="6" t="s">
        <v>33</v>
      </c>
      <c r="H279" s="6" t="s">
        <v>149</v>
      </c>
      <c r="I279" s="6" t="s">
        <v>149</v>
      </c>
      <c r="J279" s="6" t="s">
        <v>149</v>
      </c>
      <c r="K279" s="6" t="s">
        <v>167</v>
      </c>
      <c r="L279" s="6" t="s">
        <v>152</v>
      </c>
      <c r="M279" s="6" t="s">
        <v>180</v>
      </c>
      <c r="N279">
        <v>3</v>
      </c>
      <c r="O279" t="s">
        <v>181</v>
      </c>
      <c r="P279">
        <v>0</v>
      </c>
      <c r="Q279" t="s">
        <v>235</v>
      </c>
      <c r="R279" s="6" t="s">
        <v>5</v>
      </c>
      <c r="S279" s="7">
        <v>35450</v>
      </c>
      <c r="T279" s="6" t="s">
        <v>603</v>
      </c>
      <c r="U279" s="7"/>
      <c r="V279" s="6"/>
      <c r="W279" s="7"/>
      <c r="X279" s="6"/>
      <c r="AC279" s="7"/>
      <c r="AD279" s="6"/>
      <c r="AE279" s="6"/>
      <c r="AF279" s="6"/>
      <c r="AG279" s="7"/>
      <c r="AI279" s="6"/>
      <c r="AJ279" s="6"/>
      <c r="AK279" s="7">
        <v>35490</v>
      </c>
      <c r="AL279" s="7">
        <v>35539</v>
      </c>
      <c r="AM279">
        <v>70</v>
      </c>
      <c r="AN279">
        <v>2</v>
      </c>
      <c r="AZ279" s="7">
        <v>35491</v>
      </c>
      <c r="BA279" s="7">
        <v>35539</v>
      </c>
      <c r="BB279" s="6" t="s">
        <v>165</v>
      </c>
      <c r="BC279" s="6" t="s">
        <v>177</v>
      </c>
      <c r="BD279" s="6"/>
      <c r="BE279" s="7">
        <v>35655</v>
      </c>
      <c r="BF279" s="7">
        <v>35893</v>
      </c>
      <c r="BG279" s="6" t="s">
        <v>157</v>
      </c>
      <c r="BH279" s="6" t="s">
        <v>177</v>
      </c>
      <c r="BO279" s="6"/>
      <c r="BP279" s="6"/>
      <c r="BQ279" s="6"/>
      <c r="BR279" s="6"/>
      <c r="CQ279" s="6"/>
      <c r="CR279" s="6"/>
      <c r="CS279" s="7">
        <v>35956</v>
      </c>
      <c r="CT279" s="6" t="s">
        <v>36</v>
      </c>
      <c r="CU279" s="7">
        <v>35966</v>
      </c>
      <c r="CV279" s="6" t="s">
        <v>36</v>
      </c>
      <c r="CW279" s="6"/>
      <c r="CX279" s="7"/>
      <c r="CY279" s="7"/>
      <c r="CZ279" s="6"/>
      <c r="DA279" t="s">
        <v>36</v>
      </c>
      <c r="DB279" t="str">
        <f>_xlfn.XLOOKUP(Append1[[#This Row],[Ground Truth]],Groung_Truth_Mapping[Final Status],Groung_Truth_Mapping[Mapped Ground Truth])</f>
        <v>Progression</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3807-72EA-443D-B51B-ED3AE68E06BF}">
  <dimension ref="A1:DN85"/>
  <sheetViews>
    <sheetView tabSelected="1" zoomScale="85" zoomScaleNormal="85" workbookViewId="0">
      <selection activeCell="DQ44" sqref="DQ44"/>
    </sheetView>
  </sheetViews>
  <sheetFormatPr defaultColWidth="8.85546875" defaultRowHeight="15" outlineLevelCol="3" x14ac:dyDescent="0.25"/>
  <cols>
    <col min="1" max="1" width="22.5703125" customWidth="1"/>
    <col min="2" max="2" width="12.42578125" customWidth="1" outlineLevel="1"/>
    <col min="3" max="3" width="21.42578125" bestFit="1" customWidth="1" outlineLevel="1"/>
    <col min="4" max="19" width="12.42578125" customWidth="1" outlineLevel="1"/>
    <col min="20" max="20" width="17.5703125" bestFit="1" customWidth="1" outlineLevel="1"/>
    <col min="21" max="21" width="12.42578125" customWidth="1" outlineLevel="1"/>
    <col min="22" max="23" width="12.42578125" customWidth="1" outlineLevel="3"/>
    <col min="24" max="37" width="12.42578125" hidden="1" customWidth="1" outlineLevel="3"/>
    <col min="38" max="39" width="17.5703125" bestFit="1" customWidth="1" outlineLevel="3"/>
    <col min="40" max="52" width="12.42578125" hidden="1" customWidth="1" outlineLevel="3"/>
    <col min="53" max="53" width="20" hidden="1" customWidth="1" outlineLevel="3"/>
    <col min="54" max="97" width="12.42578125" hidden="1" customWidth="1" outlineLevel="3"/>
    <col min="98" max="98" width="12.42578125" hidden="1" customWidth="1" outlineLevel="1"/>
    <col min="99" max="99" width="17.42578125" hidden="1" customWidth="1" outlineLevel="1"/>
    <col min="100" max="100" width="15.85546875" hidden="1" customWidth="1" outlineLevel="1"/>
    <col min="101" max="101" width="16.7109375" hidden="1" customWidth="1" outlineLevel="1"/>
    <col min="102" max="102" width="19.7109375" hidden="1" customWidth="1"/>
    <col min="103" max="103" width="21" hidden="1" customWidth="1"/>
    <col min="104" max="104" width="20.42578125" hidden="1" customWidth="1"/>
    <col min="105" max="105" width="28.28515625" hidden="1" customWidth="1"/>
    <col min="106" max="106" width="9.140625" style="23" customWidth="1"/>
    <col min="107" max="107" width="9.140625" style="24" customWidth="1"/>
    <col min="108" max="108" width="9.140625" style="18" customWidth="1"/>
    <col min="109" max="110" width="17.5703125" style="18" bestFit="1" customWidth="1"/>
    <col min="111" max="111" width="9.140625" style="63" customWidth="1"/>
    <col min="112" max="112" width="9.140625" style="23" customWidth="1"/>
    <col min="113" max="113" width="9.140625" style="18" customWidth="1"/>
    <col min="114" max="114" width="9.140625" style="24" customWidth="1"/>
    <col min="115" max="116" width="9.140625" customWidth="1"/>
    <col min="119" max="119" width="9" customWidth="1"/>
  </cols>
  <sheetData>
    <row r="1" spans="1:118" s="16" customFormat="1" ht="24" thickBot="1" x14ac:dyDescent="0.4">
      <c r="A1" s="69" t="s">
        <v>756</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70"/>
      <c r="DB1" s="67" t="s">
        <v>757</v>
      </c>
      <c r="DC1" s="68"/>
      <c r="DD1" s="47"/>
      <c r="DE1" s="47"/>
      <c r="DF1" s="47"/>
      <c r="DG1" s="57"/>
      <c r="DH1" s="71" t="s">
        <v>758</v>
      </c>
      <c r="DI1" s="72"/>
      <c r="DJ1" s="73"/>
      <c r="DK1" s="39" t="s">
        <v>759</v>
      </c>
      <c r="DM1" s="16" t="s">
        <v>760</v>
      </c>
    </row>
    <row r="2" spans="1:118" s="16" customFormat="1" ht="24" thickBot="1" x14ac:dyDescent="0.4">
      <c r="A2" s="33"/>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t="s">
        <v>198</v>
      </c>
      <c r="CU2" s="34"/>
      <c r="CV2" s="34"/>
      <c r="CW2" s="34"/>
      <c r="CX2" s="34"/>
      <c r="CY2" s="34"/>
      <c r="CZ2" s="34"/>
      <c r="DA2" s="34"/>
      <c r="DB2" s="35">
        <f>COUNTA(Append1__2[Combined FollowUp/CoD])</f>
        <v>82</v>
      </c>
      <c r="DC2" s="35">
        <f>COUNTA(Append1__2[Ground Truth])</f>
        <v>82</v>
      </c>
      <c r="DD2" s="35"/>
      <c r="DE2" s="35"/>
      <c r="DF2" s="35"/>
      <c r="DG2" s="58"/>
      <c r="DH2" s="36">
        <f>SUM(Append1__2[No. PET])</f>
        <v>256</v>
      </c>
      <c r="DI2" s="37">
        <f>SUM(Append1__2[No. CT])</f>
        <v>246</v>
      </c>
      <c r="DJ2" s="38"/>
      <c r="DK2" s="42">
        <f>COUNTA(Append1__2[1st Timepoint])/75</f>
        <v>0.98666666666666669</v>
      </c>
      <c r="DL2" s="42">
        <f>COUNTA(Append1__2[2nd Timepoint])/75</f>
        <v>0.69333333333333336</v>
      </c>
    </row>
    <row r="3" spans="1:118" x14ac:dyDescent="0.25">
      <c r="A3" t="s">
        <v>41</v>
      </c>
      <c r="B3" t="s">
        <v>42</v>
      </c>
      <c r="C3" t="s">
        <v>921</v>
      </c>
      <c r="D3" t="s">
        <v>43</v>
      </c>
      <c r="E3" t="s">
        <v>44</v>
      </c>
      <c r="F3" t="s">
        <v>45</v>
      </c>
      <c r="G3" t="s">
        <v>46</v>
      </c>
      <c r="H3" t="s">
        <v>47</v>
      </c>
      <c r="I3" t="s">
        <v>48</v>
      </c>
      <c r="J3" t="s">
        <v>49</v>
      </c>
      <c r="K3" t="s">
        <v>50</v>
      </c>
      <c r="L3" t="s">
        <v>51</v>
      </c>
      <c r="M3" t="s">
        <v>52</v>
      </c>
      <c r="N3" t="s">
        <v>53</v>
      </c>
      <c r="O3" t="s">
        <v>54</v>
      </c>
      <c r="P3" t="s">
        <v>55</v>
      </c>
      <c r="Q3" t="s">
        <v>56</v>
      </c>
      <c r="R3" t="s">
        <v>57</v>
      </c>
      <c r="S3" t="s">
        <v>29</v>
      </c>
      <c r="T3" t="s">
        <v>58</v>
      </c>
      <c r="U3" t="s">
        <v>59</v>
      </c>
      <c r="V3" t="s">
        <v>60</v>
      </c>
      <c r="W3" t="s">
        <v>61</v>
      </c>
      <c r="X3" t="s">
        <v>62</v>
      </c>
      <c r="Y3" t="s">
        <v>63</v>
      </c>
      <c r="Z3" t="s">
        <v>64</v>
      </c>
      <c r="AA3" t="s">
        <v>65</v>
      </c>
      <c r="AB3" t="s">
        <v>66</v>
      </c>
      <c r="AC3" t="s">
        <v>67</v>
      </c>
      <c r="AD3" t="s">
        <v>68</v>
      </c>
      <c r="AE3" t="s">
        <v>69</v>
      </c>
      <c r="AF3" t="s">
        <v>70</v>
      </c>
      <c r="AG3" t="s">
        <v>71</v>
      </c>
      <c r="AH3" t="s">
        <v>72</v>
      </c>
      <c r="AI3" t="s">
        <v>73</v>
      </c>
      <c r="AJ3" t="s">
        <v>74</v>
      </c>
      <c r="AK3" t="s">
        <v>75</v>
      </c>
      <c r="AL3" t="s">
        <v>76</v>
      </c>
      <c r="AM3" t="s">
        <v>77</v>
      </c>
      <c r="AN3" t="s">
        <v>78</v>
      </c>
      <c r="AO3" t="s">
        <v>79</v>
      </c>
      <c r="AP3" t="s">
        <v>80</v>
      </c>
      <c r="AQ3" t="s">
        <v>81</v>
      </c>
      <c r="AR3" t="s">
        <v>82</v>
      </c>
      <c r="AS3" t="s">
        <v>83</v>
      </c>
      <c r="AT3" t="s">
        <v>84</v>
      </c>
      <c r="AU3" t="s">
        <v>85</v>
      </c>
      <c r="AV3" t="s">
        <v>86</v>
      </c>
      <c r="AW3" t="s">
        <v>87</v>
      </c>
      <c r="AX3" t="s">
        <v>88</v>
      </c>
      <c r="AY3" t="s">
        <v>89</v>
      </c>
      <c r="AZ3" t="s">
        <v>90</v>
      </c>
      <c r="BA3" t="s">
        <v>91</v>
      </c>
      <c r="BB3" t="s">
        <v>92</v>
      </c>
      <c r="BC3" t="s">
        <v>93</v>
      </c>
      <c r="BD3" t="s">
        <v>94</v>
      </c>
      <c r="BE3" t="s">
        <v>95</v>
      </c>
      <c r="BF3" t="s">
        <v>96</v>
      </c>
      <c r="BG3" t="s">
        <v>97</v>
      </c>
      <c r="BH3" t="s">
        <v>98</v>
      </c>
      <c r="BI3" t="s">
        <v>99</v>
      </c>
      <c r="BJ3" t="s">
        <v>100</v>
      </c>
      <c r="BK3" t="s">
        <v>101</v>
      </c>
      <c r="BL3" t="s">
        <v>102</v>
      </c>
      <c r="BM3" t="s">
        <v>103</v>
      </c>
      <c r="BN3" t="s">
        <v>104</v>
      </c>
      <c r="BO3" t="s">
        <v>105</v>
      </c>
      <c r="BP3" t="s">
        <v>106</v>
      </c>
      <c r="BQ3" t="s">
        <v>107</v>
      </c>
      <c r="BR3" t="s">
        <v>108</v>
      </c>
      <c r="BS3" t="s">
        <v>109</v>
      </c>
      <c r="BT3" t="s">
        <v>110</v>
      </c>
      <c r="BU3" t="s">
        <v>111</v>
      </c>
      <c r="BV3" t="s">
        <v>112</v>
      </c>
      <c r="BW3" t="s">
        <v>113</v>
      </c>
      <c r="BX3" t="s">
        <v>114</v>
      </c>
      <c r="BY3" t="s">
        <v>115</v>
      </c>
      <c r="BZ3" t="s">
        <v>116</v>
      </c>
      <c r="CA3" t="s">
        <v>117</v>
      </c>
      <c r="CB3" t="s">
        <v>118</v>
      </c>
      <c r="CC3" t="s">
        <v>119</v>
      </c>
      <c r="CD3" t="s">
        <v>120</v>
      </c>
      <c r="CE3" t="s">
        <v>121</v>
      </c>
      <c r="CF3" t="s">
        <v>122</v>
      </c>
      <c r="CG3" t="s">
        <v>123</v>
      </c>
      <c r="CH3" t="s">
        <v>124</v>
      </c>
      <c r="CI3" t="s">
        <v>125</v>
      </c>
      <c r="CJ3" t="s">
        <v>126</v>
      </c>
      <c r="CK3" t="s">
        <v>127</v>
      </c>
      <c r="CL3" t="s">
        <v>128</v>
      </c>
      <c r="CM3" t="s">
        <v>129</v>
      </c>
      <c r="CN3" t="s">
        <v>130</v>
      </c>
      <c r="CO3" t="s">
        <v>131</v>
      </c>
      <c r="CP3" t="s">
        <v>132</v>
      </c>
      <c r="CQ3" t="s">
        <v>133</v>
      </c>
      <c r="CR3" t="s">
        <v>134</v>
      </c>
      <c r="CS3" t="s">
        <v>135</v>
      </c>
      <c r="CT3" t="s">
        <v>136</v>
      </c>
      <c r="CU3" t="s">
        <v>137</v>
      </c>
      <c r="CV3" t="s">
        <v>138</v>
      </c>
      <c r="CW3" t="s">
        <v>139</v>
      </c>
      <c r="CX3" t="s">
        <v>140</v>
      </c>
      <c r="CY3" t="s">
        <v>141</v>
      </c>
      <c r="CZ3" t="s">
        <v>142</v>
      </c>
      <c r="DA3" t="s">
        <v>143</v>
      </c>
      <c r="DB3" s="19" t="s">
        <v>761</v>
      </c>
      <c r="DC3" s="20" t="s">
        <v>144</v>
      </c>
      <c r="DD3" s="48" t="s">
        <v>762</v>
      </c>
      <c r="DE3" s="48" t="s">
        <v>763</v>
      </c>
      <c r="DF3" s="48" t="s">
        <v>764</v>
      </c>
      <c r="DG3" s="59" t="s">
        <v>765</v>
      </c>
      <c r="DH3" s="25" t="s">
        <v>766</v>
      </c>
      <c r="DI3" s="17" t="s">
        <v>767</v>
      </c>
      <c r="DJ3" s="26" t="s">
        <v>768</v>
      </c>
      <c r="DK3" s="40" t="s">
        <v>769</v>
      </c>
      <c r="DL3" s="40" t="s">
        <v>770</v>
      </c>
      <c r="DM3" s="66" t="s">
        <v>771</v>
      </c>
      <c r="DN3" s="66" t="s">
        <v>772</v>
      </c>
    </row>
    <row r="4" spans="1:118" x14ac:dyDescent="0.25">
      <c r="A4" s="32" t="s">
        <v>293</v>
      </c>
      <c r="B4" s="28">
        <v>1937</v>
      </c>
      <c r="C4" s="65">
        <f>YEAR(Append1__2[[#This Row],[Start Date]])-Append1__2[[#This Row],[DOB]]</f>
        <v>49</v>
      </c>
      <c r="D4" s="6" t="s">
        <v>162</v>
      </c>
      <c r="E4">
        <v>75</v>
      </c>
      <c r="F4">
        <v>173</v>
      </c>
      <c r="G4" s="6" t="s">
        <v>148</v>
      </c>
      <c r="H4" s="6" t="s">
        <v>149</v>
      </c>
      <c r="I4" s="6" t="s">
        <v>149</v>
      </c>
      <c r="J4" s="6" t="s">
        <v>149</v>
      </c>
      <c r="K4" s="6" t="s">
        <v>149</v>
      </c>
      <c r="L4" s="6" t="s">
        <v>149</v>
      </c>
      <c r="M4" s="6" t="s">
        <v>180</v>
      </c>
      <c r="N4" s="6" t="s">
        <v>149</v>
      </c>
      <c r="O4" t="s">
        <v>154</v>
      </c>
      <c r="P4">
        <v>0</v>
      </c>
      <c r="Q4">
        <v>0</v>
      </c>
      <c r="R4" t="s">
        <v>154</v>
      </c>
      <c r="S4" s="27" t="s">
        <v>4</v>
      </c>
      <c r="T4" s="7">
        <v>31474</v>
      </c>
      <c r="U4" s="6" t="s">
        <v>156</v>
      </c>
      <c r="V4" s="7">
        <v>31488</v>
      </c>
      <c r="W4" s="6" t="s">
        <v>156</v>
      </c>
      <c r="X4" s="7"/>
      <c r="Y4" s="6"/>
      <c r="AA4" s="6"/>
      <c r="AC4" s="6"/>
      <c r="AD4" s="7"/>
      <c r="AE4" s="6"/>
      <c r="AF4" s="6"/>
      <c r="AG4" s="6"/>
      <c r="AH4" s="7"/>
      <c r="AI4" s="6"/>
      <c r="AJ4" s="6"/>
      <c r="AK4" s="6"/>
      <c r="AL4" s="7">
        <v>31513</v>
      </c>
      <c r="AM4" s="7">
        <v>31566</v>
      </c>
      <c r="AN4" s="28">
        <v>70</v>
      </c>
      <c r="AO4" s="28">
        <v>2</v>
      </c>
      <c r="AP4" s="6"/>
      <c r="BA4" s="29">
        <v>31514</v>
      </c>
      <c r="BB4" s="29">
        <v>31557</v>
      </c>
      <c r="BC4" s="27" t="s">
        <v>165</v>
      </c>
      <c r="BD4" s="27"/>
      <c r="BE4" s="6"/>
      <c r="BF4" s="7"/>
      <c r="BG4" s="7"/>
      <c r="BH4" s="6"/>
      <c r="BI4" s="6"/>
      <c r="BJ4" s="6"/>
      <c r="BM4" s="6"/>
      <c r="BN4" s="6"/>
      <c r="BP4" s="27" t="s">
        <v>190</v>
      </c>
      <c r="BQ4" s="27"/>
      <c r="BR4" s="27"/>
      <c r="BS4" s="27"/>
      <c r="CR4" s="6"/>
      <c r="CS4" s="6"/>
      <c r="CT4" s="29">
        <v>33749</v>
      </c>
      <c r="CU4" s="27" t="s">
        <v>39</v>
      </c>
      <c r="CV4" s="7"/>
      <c r="CW4" s="6"/>
      <c r="CX4" s="6"/>
      <c r="CY4" s="7"/>
      <c r="CZ4" s="7"/>
      <c r="DA4" s="6"/>
      <c r="DB4" s="30" t="s">
        <v>39</v>
      </c>
      <c r="DC4" s="31" t="s">
        <v>32</v>
      </c>
      <c r="DD4" s="49">
        <f>IF(Append1__2[[#This Row],[Ground Truth]]="Remission", 0,1)</f>
        <v>0</v>
      </c>
      <c r="DE4" s="74">
        <v>33749</v>
      </c>
      <c r="DF4" s="74">
        <f>_xlfn.XLOOKUP(Append1__2[[#This Row],[Research Id]],Masked_Images[Folder Path.7],Masked_Images[Merged])</f>
        <v>31482</v>
      </c>
      <c r="DG4" s="65">
        <f>Append1__2[[#This Row],[Date]]-Append1__2[[#This Row],[Start Date]]</f>
        <v>2267</v>
      </c>
      <c r="DH4" s="23">
        <v>3</v>
      </c>
      <c r="DI4" s="18">
        <v>3</v>
      </c>
      <c r="DJ4" s="24" t="s">
        <v>152</v>
      </c>
      <c r="DK4" s="41" t="s">
        <v>773</v>
      </c>
      <c r="DL4" s="41"/>
    </row>
    <row r="5" spans="1:118" hidden="1" x14ac:dyDescent="0.25">
      <c r="A5" s="6" t="s">
        <v>735</v>
      </c>
      <c r="B5">
        <v>1928</v>
      </c>
      <c r="C5" s="1" t="e">
        <f>DATEDIF(Append1__2[[#This Row],[DOB]],Append1__2[[#This Row],[Start Date]],"y")</f>
        <v>#N/A</v>
      </c>
      <c r="D5" s="6" t="s">
        <v>162</v>
      </c>
      <c r="E5">
        <v>52</v>
      </c>
      <c r="F5">
        <v>167</v>
      </c>
      <c r="G5" s="6" t="s">
        <v>148</v>
      </c>
      <c r="H5" s="6" t="s">
        <v>33</v>
      </c>
      <c r="I5" s="6" t="s">
        <v>149</v>
      </c>
      <c r="J5" s="6" t="s">
        <v>149</v>
      </c>
      <c r="K5" s="6" t="s">
        <v>149</v>
      </c>
      <c r="L5" s="6" t="s">
        <v>167</v>
      </c>
      <c r="M5" s="6" t="s">
        <v>152</v>
      </c>
      <c r="N5" s="6" t="s">
        <v>149</v>
      </c>
      <c r="O5">
        <v>3</v>
      </c>
      <c r="P5" t="s">
        <v>181</v>
      </c>
      <c r="Q5">
        <v>0</v>
      </c>
      <c r="R5" t="s">
        <v>154</v>
      </c>
      <c r="S5" s="6" t="s">
        <v>4</v>
      </c>
      <c r="T5" s="7">
        <v>31491</v>
      </c>
      <c r="U5" s="6" t="s">
        <v>736</v>
      </c>
      <c r="V5" s="7"/>
      <c r="W5" s="6"/>
      <c r="X5" s="7"/>
      <c r="Y5" s="6"/>
      <c r="AA5" s="6"/>
      <c r="AC5" s="6"/>
      <c r="AD5" s="7"/>
      <c r="AE5" s="6"/>
      <c r="AF5" s="6"/>
      <c r="AG5" s="6"/>
      <c r="AH5" s="7"/>
      <c r="AI5" s="6"/>
      <c r="AJ5" s="6"/>
      <c r="AK5" s="6"/>
      <c r="AL5" s="7">
        <v>31558</v>
      </c>
      <c r="AM5" s="7">
        <v>31609</v>
      </c>
      <c r="AN5">
        <v>70</v>
      </c>
      <c r="AO5">
        <v>2</v>
      </c>
      <c r="AP5" s="6"/>
      <c r="BA5" s="7">
        <v>31558</v>
      </c>
      <c r="BB5" s="7">
        <v>31579</v>
      </c>
      <c r="BC5" s="6" t="s">
        <v>737</v>
      </c>
      <c r="BD5" s="6"/>
      <c r="BE5" s="6"/>
      <c r="BF5" s="7"/>
      <c r="BG5" s="7"/>
      <c r="BH5" s="6"/>
      <c r="BI5" s="6"/>
      <c r="BJ5" s="6"/>
      <c r="BM5" s="6"/>
      <c r="BN5" s="6"/>
      <c r="BP5" s="6"/>
      <c r="BQ5" s="6"/>
      <c r="BR5" s="6"/>
      <c r="BS5" s="6"/>
      <c r="CR5" s="6"/>
      <c r="CS5" s="6"/>
      <c r="CT5" s="7"/>
      <c r="CU5" s="6"/>
      <c r="CV5" s="7">
        <v>33615</v>
      </c>
      <c r="CW5" s="6" t="s">
        <v>40</v>
      </c>
      <c r="CX5" s="6"/>
      <c r="CY5" s="7">
        <v>31849</v>
      </c>
      <c r="CZ5" s="7"/>
      <c r="DA5" s="6"/>
      <c r="DB5" s="21" t="s">
        <v>40</v>
      </c>
      <c r="DC5" s="22" t="s">
        <v>33</v>
      </c>
      <c r="DD5" s="50">
        <f>IF(Append1__2[[#This Row],[Ground Truth]]="Remission", 0,1)</f>
        <v>1</v>
      </c>
      <c r="DE5" s="50"/>
      <c r="DF5" s="54" t="e">
        <f>_xlfn.XLOOKUP(Append1__2[[#This Row],[Research Id]],Masked_Images[Folder Path.7],Masked_Images[Merged])</f>
        <v>#N/A</v>
      </c>
      <c r="DG5" s="60" t="e">
        <f>Append1__2[[#This Row],[Date]]-Append1__2[[#This Row],[Start Date]]</f>
        <v>#N/A</v>
      </c>
    </row>
    <row r="6" spans="1:118" hidden="1" x14ac:dyDescent="0.25">
      <c r="A6" s="6" t="s">
        <v>724</v>
      </c>
      <c r="B6">
        <v>1930</v>
      </c>
      <c r="C6" s="1" t="e">
        <f>DATEDIF(Append1__2[[#This Row],[DOB]],Append1__2[[#This Row],[Start Date]],"y")</f>
        <v>#N/A</v>
      </c>
      <c r="D6" s="6" t="s">
        <v>162</v>
      </c>
      <c r="E6">
        <v>59.7</v>
      </c>
      <c r="F6">
        <v>158</v>
      </c>
      <c r="G6" s="6" t="s">
        <v>148</v>
      </c>
      <c r="H6" s="6" t="s">
        <v>33</v>
      </c>
      <c r="I6" s="6" t="s">
        <v>149</v>
      </c>
      <c r="J6" s="6" t="s">
        <v>149</v>
      </c>
      <c r="K6" s="6" t="s">
        <v>149</v>
      </c>
      <c r="L6" s="6" t="s">
        <v>167</v>
      </c>
      <c r="M6" s="6" t="s">
        <v>152</v>
      </c>
      <c r="N6" s="6" t="s">
        <v>149</v>
      </c>
      <c r="O6" t="s">
        <v>154</v>
      </c>
      <c r="P6" t="s">
        <v>153</v>
      </c>
      <c r="Q6">
        <v>0</v>
      </c>
      <c r="R6" t="s">
        <v>154</v>
      </c>
      <c r="S6" s="6" t="s">
        <v>4</v>
      </c>
      <c r="T6" s="7">
        <v>31461</v>
      </c>
      <c r="U6" s="6" t="s">
        <v>725</v>
      </c>
      <c r="V6" s="7"/>
      <c r="W6" s="6"/>
      <c r="X6" s="7"/>
      <c r="Y6" s="6"/>
      <c r="AA6" s="6"/>
      <c r="AC6" s="6"/>
      <c r="AD6" s="7"/>
      <c r="AE6" s="6"/>
      <c r="AF6" s="6"/>
      <c r="AG6" s="6"/>
      <c r="AH6" s="7"/>
      <c r="AI6" s="6"/>
      <c r="AJ6" s="6"/>
      <c r="AK6" s="6"/>
      <c r="AL6" s="7">
        <v>31563</v>
      </c>
      <c r="AM6" s="7">
        <v>31612</v>
      </c>
      <c r="AN6">
        <v>70</v>
      </c>
      <c r="AO6">
        <v>2</v>
      </c>
      <c r="AP6" s="6"/>
      <c r="BA6" s="7">
        <v>31563</v>
      </c>
      <c r="BB6" s="7">
        <v>31612</v>
      </c>
      <c r="BC6" s="6" t="s">
        <v>193</v>
      </c>
      <c r="BD6" s="6"/>
      <c r="BE6" s="6"/>
      <c r="BF6" s="7"/>
      <c r="BG6" s="7"/>
      <c r="BH6" s="6"/>
      <c r="BI6" s="6"/>
      <c r="BJ6" s="6"/>
      <c r="BM6" s="6"/>
      <c r="BN6" s="6"/>
      <c r="BP6" s="6"/>
      <c r="BQ6" s="6"/>
      <c r="BR6" s="6"/>
      <c r="BS6" s="6"/>
      <c r="CR6" s="6"/>
      <c r="CS6" s="6"/>
      <c r="CT6" s="7">
        <v>33713</v>
      </c>
      <c r="CU6" s="6" t="s">
        <v>33</v>
      </c>
      <c r="CV6" s="7"/>
      <c r="CW6" s="6"/>
      <c r="CX6" s="6"/>
      <c r="CY6" s="7"/>
      <c r="CZ6" s="7"/>
      <c r="DA6" s="6"/>
      <c r="DB6" s="21" t="s">
        <v>33</v>
      </c>
      <c r="DC6" s="22" t="s">
        <v>33</v>
      </c>
      <c r="DD6" s="50">
        <f>IF(Append1__2[[#This Row],[Ground Truth]]="Remission", 0,1)</f>
        <v>1</v>
      </c>
      <c r="DE6" s="50"/>
      <c r="DF6" s="54" t="e">
        <f>_xlfn.XLOOKUP(Append1__2[[#This Row],[Research Id]],Masked_Images[Folder Path.7],Masked_Images[Merged])</f>
        <v>#N/A</v>
      </c>
      <c r="DG6" s="60" t="e">
        <f>Append1__2[[#This Row],[Date]]-Append1__2[[#This Row],[Start Date]]</f>
        <v>#N/A</v>
      </c>
    </row>
    <row r="7" spans="1:118" x14ac:dyDescent="0.25">
      <c r="A7" s="32" t="s">
        <v>294</v>
      </c>
      <c r="B7" s="28">
        <v>1933</v>
      </c>
      <c r="C7" s="65">
        <f>YEAR(Append1__2[[#This Row],[Start Date]])-Append1__2[[#This Row],[DOB]]</f>
        <v>53</v>
      </c>
      <c r="D7" s="6" t="s">
        <v>162</v>
      </c>
      <c r="E7">
        <v>82.8</v>
      </c>
      <c r="F7">
        <v>177</v>
      </c>
      <c r="G7" s="6" t="s">
        <v>148</v>
      </c>
      <c r="H7" s="6" t="s">
        <v>149</v>
      </c>
      <c r="I7" s="6" t="s">
        <v>149</v>
      </c>
      <c r="J7" s="6" t="s">
        <v>149</v>
      </c>
      <c r="K7" s="6" t="s">
        <v>149</v>
      </c>
      <c r="L7" s="6" t="s">
        <v>151</v>
      </c>
      <c r="M7" s="6" t="s">
        <v>180</v>
      </c>
      <c r="N7" s="6" t="s">
        <v>149</v>
      </c>
      <c r="O7">
        <v>3</v>
      </c>
      <c r="P7" t="s">
        <v>153</v>
      </c>
      <c r="Q7">
        <v>0</v>
      </c>
      <c r="R7" t="s">
        <v>154</v>
      </c>
      <c r="S7" s="27" t="s">
        <v>4</v>
      </c>
      <c r="T7" s="7"/>
      <c r="U7" s="6"/>
      <c r="V7" s="7"/>
      <c r="W7" s="6"/>
      <c r="X7" s="7"/>
      <c r="Y7" s="6"/>
      <c r="AA7" s="6"/>
      <c r="AC7" s="6"/>
      <c r="AD7" s="7">
        <v>31644</v>
      </c>
      <c r="AE7" s="6" t="s">
        <v>295</v>
      </c>
      <c r="AF7" s="6" t="s">
        <v>152</v>
      </c>
      <c r="AG7" s="6" t="s">
        <v>149</v>
      </c>
      <c r="AH7" s="7"/>
      <c r="AI7" s="6"/>
      <c r="AJ7" s="6"/>
      <c r="AK7" s="6"/>
      <c r="AL7" s="7">
        <v>31664</v>
      </c>
      <c r="AM7" s="7">
        <v>31719</v>
      </c>
      <c r="AN7" s="28">
        <v>70</v>
      </c>
      <c r="AO7" s="28">
        <v>2</v>
      </c>
      <c r="AP7" s="6"/>
      <c r="BA7" s="29">
        <v>31664</v>
      </c>
      <c r="BB7" s="29">
        <v>31686</v>
      </c>
      <c r="BC7" s="27" t="s">
        <v>165</v>
      </c>
      <c r="BD7" s="27"/>
      <c r="BE7" s="6"/>
      <c r="BF7" s="7"/>
      <c r="BG7" s="7"/>
      <c r="BH7" s="6"/>
      <c r="BI7" s="6"/>
      <c r="BJ7" s="6"/>
      <c r="BM7" s="6"/>
      <c r="BN7" s="6"/>
      <c r="BP7" s="27" t="s">
        <v>190</v>
      </c>
      <c r="BQ7" s="27" t="s">
        <v>149</v>
      </c>
      <c r="BR7" s="27" t="s">
        <v>149</v>
      </c>
      <c r="BS7" s="27" t="s">
        <v>159</v>
      </c>
      <c r="CR7" s="6"/>
      <c r="CS7" s="6"/>
      <c r="CT7" s="29">
        <v>33946</v>
      </c>
      <c r="CU7" s="27" t="s">
        <v>39</v>
      </c>
      <c r="CV7" s="7"/>
      <c r="CW7" s="6"/>
      <c r="CX7" s="6"/>
      <c r="CY7" s="7"/>
      <c r="CZ7" s="7"/>
      <c r="DA7" s="6"/>
      <c r="DB7" s="30" t="s">
        <v>39</v>
      </c>
      <c r="DC7" s="31" t="s">
        <v>32</v>
      </c>
      <c r="DD7" s="49">
        <f>IF(Append1__2[[#This Row],[Ground Truth]]="Remission", 0,1)</f>
        <v>0</v>
      </c>
      <c r="DE7" s="74">
        <v>33946</v>
      </c>
      <c r="DF7" s="74">
        <f>_xlfn.XLOOKUP(Append1__2[[#This Row],[Research Id]],Masked_Images[Folder Path.7],Masked_Images[Merged])</f>
        <v>31649</v>
      </c>
      <c r="DG7" s="65">
        <f>Append1__2[[#This Row],[Date]]-Append1__2[[#This Row],[Start Date]]</f>
        <v>2297</v>
      </c>
      <c r="DH7" s="23">
        <v>3</v>
      </c>
      <c r="DI7" s="18">
        <v>3</v>
      </c>
      <c r="DJ7" s="24" t="s">
        <v>152</v>
      </c>
      <c r="DK7" s="41" t="s">
        <v>773</v>
      </c>
      <c r="DL7" s="41"/>
    </row>
    <row r="8" spans="1:118" x14ac:dyDescent="0.25">
      <c r="A8" s="27" t="s">
        <v>298</v>
      </c>
      <c r="B8" s="28">
        <v>1928</v>
      </c>
      <c r="C8" s="65">
        <f>YEAR(Append1__2[[#This Row],[Start Date]])-Append1__2[[#This Row],[DOB]]</f>
        <v>58</v>
      </c>
      <c r="D8" s="6" t="s">
        <v>162</v>
      </c>
      <c r="E8">
        <v>84.3</v>
      </c>
      <c r="F8">
        <v>182</v>
      </c>
      <c r="G8" s="6" t="s">
        <v>148</v>
      </c>
      <c r="H8" s="6" t="s">
        <v>33</v>
      </c>
      <c r="I8" s="6" t="s">
        <v>149</v>
      </c>
      <c r="J8" s="6" t="s">
        <v>149</v>
      </c>
      <c r="K8" s="6" t="s">
        <v>149</v>
      </c>
      <c r="L8" s="6" t="s">
        <v>167</v>
      </c>
      <c r="M8" s="6" t="s">
        <v>152</v>
      </c>
      <c r="N8" s="6" t="s">
        <v>149</v>
      </c>
      <c r="O8">
        <v>1</v>
      </c>
      <c r="P8" t="s">
        <v>153</v>
      </c>
      <c r="Q8">
        <v>0</v>
      </c>
      <c r="R8" t="s">
        <v>154</v>
      </c>
      <c r="S8" s="27" t="s">
        <v>4</v>
      </c>
      <c r="T8" s="7">
        <v>31659</v>
      </c>
      <c r="U8" s="6" t="s">
        <v>188</v>
      </c>
      <c r="V8" s="7"/>
      <c r="W8" s="6"/>
      <c r="X8" s="7"/>
      <c r="Y8" s="6"/>
      <c r="AA8" s="6"/>
      <c r="AC8" s="6"/>
      <c r="AD8" s="7"/>
      <c r="AE8" s="6"/>
      <c r="AF8" s="6"/>
      <c r="AG8" s="6"/>
      <c r="AH8" s="7"/>
      <c r="AI8" s="6"/>
      <c r="AJ8" s="6"/>
      <c r="AK8" s="6"/>
      <c r="AL8" s="7">
        <v>31748</v>
      </c>
      <c r="AM8" s="7">
        <v>31798</v>
      </c>
      <c r="AN8" s="28">
        <v>70</v>
      </c>
      <c r="AO8" s="28">
        <v>2</v>
      </c>
      <c r="AP8" s="6"/>
      <c r="BA8" s="29">
        <v>31752</v>
      </c>
      <c r="BB8" s="29">
        <v>31789</v>
      </c>
      <c r="BC8" s="27" t="s">
        <v>165</v>
      </c>
      <c r="BD8" s="27"/>
      <c r="BE8" s="6"/>
      <c r="BF8" s="7"/>
      <c r="BG8" s="7"/>
      <c r="BH8" s="6"/>
      <c r="BI8" s="6"/>
      <c r="BJ8" s="6"/>
      <c r="BM8" s="6"/>
      <c r="BN8" s="6"/>
      <c r="BP8" s="27"/>
      <c r="BQ8" s="27"/>
      <c r="BR8" s="27"/>
      <c r="BS8" s="27"/>
      <c r="CR8" s="6"/>
      <c r="CS8" s="6"/>
      <c r="CT8" s="29">
        <v>31950</v>
      </c>
      <c r="CU8" s="27" t="s">
        <v>39</v>
      </c>
      <c r="CV8" s="7">
        <v>32378</v>
      </c>
      <c r="CW8" s="6" t="s">
        <v>33</v>
      </c>
      <c r="CX8" s="6"/>
      <c r="CY8" s="7"/>
      <c r="CZ8" s="7"/>
      <c r="DA8" s="6"/>
      <c r="DB8" s="30" t="s">
        <v>39</v>
      </c>
      <c r="DC8" s="31" t="s">
        <v>32</v>
      </c>
      <c r="DD8" s="49">
        <f>IF(Append1__2[[#This Row],[Ground Truth]]="Remission", 0,1)</f>
        <v>0</v>
      </c>
      <c r="DE8" s="74">
        <v>31950</v>
      </c>
      <c r="DF8" s="74">
        <f>_xlfn.XLOOKUP(Append1__2[[#This Row],[Research Id]],Masked_Images[Folder Path.7],Masked_Images[Merged])</f>
        <v>31703</v>
      </c>
      <c r="DG8" s="65">
        <f>Append1__2[[#This Row],[Date]]-Append1__2[[#This Row],[Start Date]]</f>
        <v>247</v>
      </c>
      <c r="DH8" s="23">
        <v>4</v>
      </c>
      <c r="DI8" s="18">
        <v>4</v>
      </c>
      <c r="DJ8" s="24" t="s">
        <v>149</v>
      </c>
      <c r="DK8" s="41" t="s">
        <v>773</v>
      </c>
      <c r="DL8" s="41"/>
    </row>
    <row r="9" spans="1:118" x14ac:dyDescent="0.25">
      <c r="A9" s="32" t="s">
        <v>308</v>
      </c>
      <c r="B9" s="28">
        <v>1929</v>
      </c>
      <c r="C9" s="65">
        <f>YEAR(Append1__2[[#This Row],[Start Date]])-Append1__2[[#This Row],[DOB]]</f>
        <v>57</v>
      </c>
      <c r="D9" s="6" t="s">
        <v>147</v>
      </c>
      <c r="E9">
        <v>56.7</v>
      </c>
      <c r="F9">
        <v>163</v>
      </c>
      <c r="G9" s="6" t="s">
        <v>148</v>
      </c>
      <c r="H9" s="6" t="s">
        <v>149</v>
      </c>
      <c r="I9" s="6" t="s">
        <v>149</v>
      </c>
      <c r="J9" s="6" t="s">
        <v>149</v>
      </c>
      <c r="K9" s="6" t="s">
        <v>149</v>
      </c>
      <c r="L9" s="6" t="s">
        <v>149</v>
      </c>
      <c r="M9" s="6" t="s">
        <v>152</v>
      </c>
      <c r="N9" s="6" t="s">
        <v>149</v>
      </c>
      <c r="O9" t="s">
        <v>154</v>
      </c>
      <c r="P9" t="s">
        <v>181</v>
      </c>
      <c r="Q9">
        <v>0</v>
      </c>
      <c r="R9" t="s">
        <v>154</v>
      </c>
      <c r="S9" s="27" t="s">
        <v>4</v>
      </c>
      <c r="T9" s="7">
        <v>31734</v>
      </c>
      <c r="U9" s="6" t="s">
        <v>309</v>
      </c>
      <c r="V9" s="7"/>
      <c r="W9" s="6"/>
      <c r="X9" s="7"/>
      <c r="Y9" s="6"/>
      <c r="AA9" s="6"/>
      <c r="AC9" s="6"/>
      <c r="AD9" s="7"/>
      <c r="AE9" s="6"/>
      <c r="AF9" s="6"/>
      <c r="AG9" s="6"/>
      <c r="AH9" s="7"/>
      <c r="AI9" s="6"/>
      <c r="AJ9" s="6"/>
      <c r="AK9" s="6"/>
      <c r="AL9" s="7">
        <v>31752</v>
      </c>
      <c r="AM9" s="7">
        <v>31803</v>
      </c>
      <c r="AN9" s="28">
        <v>70</v>
      </c>
      <c r="AO9" s="28">
        <v>2</v>
      </c>
      <c r="AP9" s="6"/>
      <c r="BA9" s="29">
        <v>31756</v>
      </c>
      <c r="BB9" s="29">
        <v>31791</v>
      </c>
      <c r="BC9" s="27" t="s">
        <v>165</v>
      </c>
      <c r="BD9" s="27" t="s">
        <v>177</v>
      </c>
      <c r="BE9" s="6"/>
      <c r="BF9" s="7"/>
      <c r="BG9" s="7"/>
      <c r="BH9" s="6"/>
      <c r="BI9" s="6"/>
      <c r="BJ9" s="6"/>
      <c r="BM9" s="6"/>
      <c r="BN9" s="6"/>
      <c r="BP9" s="27"/>
      <c r="BQ9" s="27"/>
      <c r="BR9" s="27"/>
      <c r="BS9" s="27"/>
      <c r="CR9" s="6"/>
      <c r="CS9" s="6"/>
      <c r="CT9" s="29">
        <v>32949</v>
      </c>
      <c r="CU9" s="27" t="s">
        <v>39</v>
      </c>
      <c r="CV9" s="7"/>
      <c r="CW9" s="6"/>
      <c r="CX9" s="6" t="s">
        <v>152</v>
      </c>
      <c r="CY9" s="7"/>
      <c r="CZ9" s="7"/>
      <c r="DA9" s="6"/>
      <c r="DB9" s="30" t="s">
        <v>39</v>
      </c>
      <c r="DC9" s="31" t="s">
        <v>32</v>
      </c>
      <c r="DD9" s="49">
        <f>IF(Append1__2[[#This Row],[Ground Truth]]="Remission", 0,1)</f>
        <v>0</v>
      </c>
      <c r="DE9" s="74">
        <v>32949</v>
      </c>
      <c r="DF9" s="74">
        <f>_xlfn.XLOOKUP(Append1__2[[#This Row],[Research Id]],Masked_Images[Folder Path.7],Masked_Images[Merged])</f>
        <v>31728</v>
      </c>
      <c r="DG9" s="65">
        <f>Append1__2[[#This Row],[Date]]-Append1__2[[#This Row],[Start Date]]</f>
        <v>1221</v>
      </c>
      <c r="DH9" s="23">
        <v>5</v>
      </c>
      <c r="DI9" s="18">
        <v>5</v>
      </c>
      <c r="DJ9" s="24" t="s">
        <v>152</v>
      </c>
      <c r="DK9" s="41" t="s">
        <v>773</v>
      </c>
      <c r="DL9" s="41"/>
    </row>
    <row r="10" spans="1:118" x14ac:dyDescent="0.25">
      <c r="A10" s="27" t="s">
        <v>146</v>
      </c>
      <c r="B10" s="28">
        <v>1923</v>
      </c>
      <c r="C10" s="65">
        <f>YEAR(Append1__2[[#This Row],[Start Date]])-Append1__2[[#This Row],[DOB]]</f>
        <v>64</v>
      </c>
      <c r="D10" s="6" t="s">
        <v>147</v>
      </c>
      <c r="E10">
        <v>53</v>
      </c>
      <c r="F10">
        <v>160</v>
      </c>
      <c r="G10" s="6" t="s">
        <v>148</v>
      </c>
      <c r="H10" s="6" t="s">
        <v>33</v>
      </c>
      <c r="I10" s="6" t="s">
        <v>149</v>
      </c>
      <c r="J10" s="6" t="s">
        <v>149</v>
      </c>
      <c r="K10" s="6" t="s">
        <v>150</v>
      </c>
      <c r="L10" s="6" t="s">
        <v>151</v>
      </c>
      <c r="M10" s="6" t="s">
        <v>152</v>
      </c>
      <c r="N10" s="6" t="s">
        <v>149</v>
      </c>
      <c r="O10">
        <v>1</v>
      </c>
      <c r="P10" t="s">
        <v>153</v>
      </c>
      <c r="Q10">
        <v>0</v>
      </c>
      <c r="R10" t="s">
        <v>154</v>
      </c>
      <c r="S10" s="27" t="s">
        <v>4</v>
      </c>
      <c r="T10" s="7">
        <v>31790</v>
      </c>
      <c r="U10" s="6" t="s">
        <v>155</v>
      </c>
      <c r="V10" s="7">
        <v>31804</v>
      </c>
      <c r="W10" s="6" t="s">
        <v>156</v>
      </c>
      <c r="X10" s="7"/>
      <c r="Y10" s="6"/>
      <c r="AA10" s="6"/>
      <c r="AC10" s="6"/>
      <c r="AD10" s="7"/>
      <c r="AE10" s="6"/>
      <c r="AF10" s="6"/>
      <c r="AG10" s="6"/>
      <c r="AH10" s="7"/>
      <c r="AI10" s="6"/>
      <c r="AJ10" s="6"/>
      <c r="AK10" s="6"/>
      <c r="AL10" s="7">
        <v>31835</v>
      </c>
      <c r="AM10" s="7">
        <v>31887</v>
      </c>
      <c r="AN10" s="28">
        <v>70</v>
      </c>
      <c r="AO10" s="28">
        <v>2</v>
      </c>
      <c r="AP10" s="6"/>
      <c r="BA10" s="29">
        <v>31838</v>
      </c>
      <c r="BB10" s="29">
        <v>31838</v>
      </c>
      <c r="BC10" s="27" t="s">
        <v>157</v>
      </c>
      <c r="BD10" s="27"/>
      <c r="BE10" s="6"/>
      <c r="BF10" s="7"/>
      <c r="BG10" s="7"/>
      <c r="BH10" s="6"/>
      <c r="BI10" s="6"/>
      <c r="BJ10" s="6"/>
      <c r="BM10" s="6"/>
      <c r="BN10" s="6"/>
      <c r="BP10" s="27" t="s">
        <v>158</v>
      </c>
      <c r="BQ10" s="27" t="s">
        <v>149</v>
      </c>
      <c r="BR10" s="27" t="s">
        <v>149</v>
      </c>
      <c r="BS10" s="27" t="s">
        <v>159</v>
      </c>
      <c r="CR10" s="6"/>
      <c r="CS10" s="6" t="s">
        <v>152</v>
      </c>
      <c r="CT10" s="29"/>
      <c r="CU10" s="27"/>
      <c r="CV10" s="7">
        <v>33899</v>
      </c>
      <c r="CW10" s="6" t="s">
        <v>36</v>
      </c>
      <c r="CX10" s="6" t="s">
        <v>152</v>
      </c>
      <c r="CY10" s="7"/>
      <c r="CZ10" s="7">
        <v>33258</v>
      </c>
      <c r="DA10" s="6" t="s">
        <v>160</v>
      </c>
      <c r="DB10" s="30" t="s">
        <v>36</v>
      </c>
      <c r="DC10" s="31" t="s">
        <v>31</v>
      </c>
      <c r="DD10" s="49">
        <f>IF(Append1__2[[#This Row],[Ground Truth]]="Remission", 0,1)</f>
        <v>1</v>
      </c>
      <c r="DE10" s="1">
        <v>33899</v>
      </c>
      <c r="DF10" s="1">
        <f>_xlfn.XLOOKUP(Append1__2[[#This Row],[Research Id]],Masked_Images[Folder Path.7],Masked_Images[Merged])</f>
        <v>31818</v>
      </c>
      <c r="DG10" s="64">
        <f>Append1__2[[#This Row],[Date]]-Append1__2[[#This Row],[Start Date]]</f>
        <v>2081</v>
      </c>
      <c r="DH10" s="23">
        <v>3</v>
      </c>
      <c r="DI10" s="18">
        <v>3</v>
      </c>
      <c r="DJ10" s="24" t="s">
        <v>149</v>
      </c>
      <c r="DK10" s="41" t="s">
        <v>773</v>
      </c>
      <c r="DL10" s="41"/>
    </row>
    <row r="11" spans="1:118" x14ac:dyDescent="0.25">
      <c r="A11" s="32" t="s">
        <v>279</v>
      </c>
      <c r="B11" s="28">
        <v>1939</v>
      </c>
      <c r="C11" s="65">
        <f>YEAR(Append1__2[[#This Row],[Start Date]])-Append1__2[[#This Row],[DOB]]</f>
        <v>48</v>
      </c>
      <c r="D11" s="6" t="s">
        <v>162</v>
      </c>
      <c r="E11">
        <v>123.7</v>
      </c>
      <c r="F11">
        <v>185</v>
      </c>
      <c r="G11" s="6" t="s">
        <v>148</v>
      </c>
      <c r="H11" s="6" t="s">
        <v>33</v>
      </c>
      <c r="I11" s="6" t="s">
        <v>179</v>
      </c>
      <c r="J11" s="6" t="s">
        <v>149</v>
      </c>
      <c r="K11" s="6" t="s">
        <v>149</v>
      </c>
      <c r="L11" s="6" t="s">
        <v>151</v>
      </c>
      <c r="M11" s="6" t="s">
        <v>152</v>
      </c>
      <c r="N11" s="6" t="s">
        <v>149</v>
      </c>
      <c r="O11">
        <v>3</v>
      </c>
      <c r="P11">
        <v>1</v>
      </c>
      <c r="Q11">
        <v>0</v>
      </c>
      <c r="R11">
        <v>3</v>
      </c>
      <c r="S11" s="27" t="s">
        <v>4</v>
      </c>
      <c r="T11" s="7">
        <v>31842</v>
      </c>
      <c r="U11" s="6" t="s">
        <v>280</v>
      </c>
      <c r="V11" s="7"/>
      <c r="W11" s="6"/>
      <c r="X11" s="7"/>
      <c r="Y11" s="6"/>
      <c r="AA11" s="6"/>
      <c r="AC11" s="6"/>
      <c r="AD11" s="7"/>
      <c r="AE11" s="6"/>
      <c r="AF11" s="6"/>
      <c r="AG11" s="6"/>
      <c r="AH11" s="7"/>
      <c r="AI11" s="6"/>
      <c r="AJ11" s="6"/>
      <c r="AK11" s="6"/>
      <c r="AL11" s="7">
        <v>31870</v>
      </c>
      <c r="AM11" s="7">
        <v>31920</v>
      </c>
      <c r="AN11" s="28">
        <v>70</v>
      </c>
      <c r="AO11" s="28">
        <v>2</v>
      </c>
      <c r="AP11" s="6"/>
      <c r="BA11" s="29">
        <v>31871</v>
      </c>
      <c r="BB11" s="29">
        <v>31906</v>
      </c>
      <c r="BC11" s="27" t="s">
        <v>165</v>
      </c>
      <c r="BD11" s="27" t="s">
        <v>177</v>
      </c>
      <c r="BE11" s="6"/>
      <c r="BF11" s="7"/>
      <c r="BG11" s="7"/>
      <c r="BH11" s="6"/>
      <c r="BI11" s="6"/>
      <c r="BJ11" s="6"/>
      <c r="BM11" s="6"/>
      <c r="BN11" s="6"/>
      <c r="BP11" s="27" t="s">
        <v>190</v>
      </c>
      <c r="BQ11" s="27" t="s">
        <v>149</v>
      </c>
      <c r="BR11" s="27" t="s">
        <v>149</v>
      </c>
      <c r="BS11" s="27"/>
      <c r="CR11" s="6"/>
      <c r="CS11" s="6"/>
      <c r="CT11" s="29"/>
      <c r="CU11" s="27"/>
      <c r="CV11" s="7">
        <v>33269</v>
      </c>
      <c r="CW11" s="6" t="s">
        <v>37</v>
      </c>
      <c r="CX11" s="6" t="s">
        <v>152</v>
      </c>
      <c r="CY11" s="7"/>
      <c r="CZ11" s="7">
        <v>32587</v>
      </c>
      <c r="DA11" s="6" t="s">
        <v>171</v>
      </c>
      <c r="DB11" s="30" t="s">
        <v>37</v>
      </c>
      <c r="DC11" s="31" t="s">
        <v>31</v>
      </c>
      <c r="DD11" s="49">
        <f>IF(Append1__2[[#This Row],[Ground Truth]]="Remission", 0,1)</f>
        <v>1</v>
      </c>
      <c r="DE11" s="1">
        <v>33269</v>
      </c>
      <c r="DF11" s="1">
        <f>_xlfn.XLOOKUP(Append1__2[[#This Row],[Research Id]],Masked_Images[Folder Path.7],Masked_Images[Merged])</f>
        <v>31849</v>
      </c>
      <c r="DG11" s="64">
        <f>Append1__2[[#This Row],[Date]]-Append1__2[[#This Row],[Start Date]]</f>
        <v>1420</v>
      </c>
      <c r="DH11" s="23">
        <v>4</v>
      </c>
      <c r="DI11" s="18">
        <v>4</v>
      </c>
      <c r="DJ11" s="24" t="s">
        <v>152</v>
      </c>
      <c r="DK11" s="41" t="s">
        <v>773</v>
      </c>
      <c r="DL11" s="41"/>
    </row>
    <row r="12" spans="1:118" x14ac:dyDescent="0.25">
      <c r="A12" s="32" t="s">
        <v>314</v>
      </c>
      <c r="B12" s="28">
        <v>1933</v>
      </c>
      <c r="C12" s="65">
        <f>YEAR(Append1__2[[#This Row],[Start Date]])-Append1__2[[#This Row],[DOB]]</f>
        <v>54</v>
      </c>
      <c r="D12" s="6" t="s">
        <v>162</v>
      </c>
      <c r="E12">
        <v>84.5</v>
      </c>
      <c r="F12">
        <v>178</v>
      </c>
      <c r="G12" s="6" t="s">
        <v>148</v>
      </c>
      <c r="H12" s="6" t="s">
        <v>33</v>
      </c>
      <c r="I12" s="6" t="s">
        <v>149</v>
      </c>
      <c r="J12" s="6" t="s">
        <v>149</v>
      </c>
      <c r="K12" s="6" t="s">
        <v>149</v>
      </c>
      <c r="L12" s="6" t="s">
        <v>167</v>
      </c>
      <c r="M12" s="6" t="s">
        <v>180</v>
      </c>
      <c r="N12" s="6" t="s">
        <v>149</v>
      </c>
      <c r="O12">
        <v>3</v>
      </c>
      <c r="P12">
        <v>0</v>
      </c>
      <c r="Q12">
        <v>0</v>
      </c>
      <c r="R12">
        <v>3</v>
      </c>
      <c r="S12" s="27" t="s">
        <v>4</v>
      </c>
      <c r="T12" s="7">
        <v>31865</v>
      </c>
      <c r="U12" s="6" t="s">
        <v>15</v>
      </c>
      <c r="V12" s="7">
        <v>31893</v>
      </c>
      <c r="W12" s="6" t="s">
        <v>315</v>
      </c>
      <c r="X12" s="7"/>
      <c r="Y12" s="6"/>
      <c r="AA12" s="6"/>
      <c r="AC12" s="6"/>
      <c r="AD12" s="7"/>
      <c r="AE12" s="6"/>
      <c r="AF12" s="6"/>
      <c r="AG12" s="6"/>
      <c r="AH12" s="7"/>
      <c r="AI12" s="6"/>
      <c r="AJ12" s="6"/>
      <c r="AK12" s="6"/>
      <c r="AL12" s="7">
        <v>31894</v>
      </c>
      <c r="AM12" s="7">
        <v>31943</v>
      </c>
      <c r="AN12" s="28">
        <v>70</v>
      </c>
      <c r="AO12" s="28">
        <v>2</v>
      </c>
      <c r="AP12" s="6"/>
      <c r="BA12" s="29">
        <v>31899</v>
      </c>
      <c r="BB12" s="29">
        <v>31927</v>
      </c>
      <c r="BC12" s="27" t="s">
        <v>165</v>
      </c>
      <c r="BD12" s="27" t="s">
        <v>177</v>
      </c>
      <c r="BE12" s="6"/>
      <c r="BF12" s="7"/>
      <c r="BG12" s="7"/>
      <c r="BH12" s="6"/>
      <c r="BI12" s="6"/>
      <c r="BJ12" s="6"/>
      <c r="BM12" s="6"/>
      <c r="BN12" s="6"/>
      <c r="BP12" s="27" t="s">
        <v>158</v>
      </c>
      <c r="BQ12" s="27" t="s">
        <v>149</v>
      </c>
      <c r="BR12" s="27"/>
      <c r="BS12" s="27"/>
      <c r="CR12" s="6"/>
      <c r="CS12" s="6"/>
      <c r="CT12" s="29">
        <v>33925</v>
      </c>
      <c r="CU12" s="27" t="s">
        <v>39</v>
      </c>
      <c r="CV12" s="7"/>
      <c r="CW12" s="6"/>
      <c r="CX12" s="6" t="s">
        <v>152</v>
      </c>
      <c r="CY12" s="7"/>
      <c r="CZ12" s="7"/>
      <c r="DA12" s="6"/>
      <c r="DB12" s="30" t="s">
        <v>39</v>
      </c>
      <c r="DC12" s="31" t="s">
        <v>32</v>
      </c>
      <c r="DD12" s="49">
        <f>IF(Append1__2[[#This Row],[Ground Truth]]="Remission", 0,1)</f>
        <v>0</v>
      </c>
      <c r="DE12" s="74">
        <v>33925</v>
      </c>
      <c r="DF12" s="74">
        <f>_xlfn.XLOOKUP(Append1__2[[#This Row],[Research Id]],Masked_Images[Folder Path.7],Masked_Images[Merged])</f>
        <v>31880</v>
      </c>
      <c r="DG12" s="65">
        <f>Append1__2[[#This Row],[Date]]-Append1__2[[#This Row],[Start Date]]</f>
        <v>2045</v>
      </c>
      <c r="DH12" s="23">
        <v>5</v>
      </c>
      <c r="DI12" s="18">
        <v>5</v>
      </c>
      <c r="DJ12" s="24" t="s">
        <v>152</v>
      </c>
      <c r="DK12" s="41" t="s">
        <v>773</v>
      </c>
      <c r="DL12" s="41"/>
    </row>
    <row r="13" spans="1:118" x14ac:dyDescent="0.25">
      <c r="A13" s="43" t="s">
        <v>316</v>
      </c>
      <c r="B13" s="28">
        <v>1934</v>
      </c>
      <c r="C13" s="65">
        <f>YEAR(Append1__2[[#This Row],[Start Date]])-Append1__2[[#This Row],[DOB]]</f>
        <v>53</v>
      </c>
      <c r="D13" s="6" t="s">
        <v>162</v>
      </c>
      <c r="E13">
        <v>78.099999999999994</v>
      </c>
      <c r="F13">
        <v>173</v>
      </c>
      <c r="G13" s="6" t="s">
        <v>148</v>
      </c>
      <c r="H13" s="6" t="s">
        <v>33</v>
      </c>
      <c r="I13" s="6" t="s">
        <v>179</v>
      </c>
      <c r="J13" s="6" t="s">
        <v>149</v>
      </c>
      <c r="K13" s="6" t="s">
        <v>149</v>
      </c>
      <c r="L13" s="6" t="s">
        <v>167</v>
      </c>
      <c r="M13" s="6" t="s">
        <v>180</v>
      </c>
      <c r="N13" s="6" t="s">
        <v>152</v>
      </c>
      <c r="O13">
        <v>1</v>
      </c>
      <c r="P13" t="s">
        <v>205</v>
      </c>
      <c r="Q13">
        <v>0</v>
      </c>
      <c r="R13" t="s">
        <v>154</v>
      </c>
      <c r="S13" s="27" t="s">
        <v>4</v>
      </c>
      <c r="T13" s="7">
        <v>31924</v>
      </c>
      <c r="U13" s="6" t="s">
        <v>317</v>
      </c>
      <c r="V13" s="7"/>
      <c r="W13" s="6"/>
      <c r="X13" s="7"/>
      <c r="Y13" s="6"/>
      <c r="AA13" s="6"/>
      <c r="AC13" s="6"/>
      <c r="AD13" s="7">
        <v>31934</v>
      </c>
      <c r="AE13" s="6" t="s">
        <v>295</v>
      </c>
      <c r="AF13" s="6" t="s">
        <v>152</v>
      </c>
      <c r="AG13" s="6" t="s">
        <v>149</v>
      </c>
      <c r="AH13" s="7"/>
      <c r="AI13" s="6"/>
      <c r="AJ13" s="6"/>
      <c r="AK13" s="6"/>
      <c r="AL13" s="7">
        <v>31957</v>
      </c>
      <c r="AM13" s="7">
        <v>32006</v>
      </c>
      <c r="AN13" s="28">
        <v>70</v>
      </c>
      <c r="AO13" s="28">
        <v>2</v>
      </c>
      <c r="AP13" s="6"/>
      <c r="BA13" s="29">
        <v>31958</v>
      </c>
      <c r="BB13" s="29">
        <v>31993</v>
      </c>
      <c r="BC13" s="27" t="s">
        <v>165</v>
      </c>
      <c r="BD13" s="27" t="s">
        <v>177</v>
      </c>
      <c r="BE13" s="6"/>
      <c r="BF13" s="7"/>
      <c r="BG13" s="7"/>
      <c r="BH13" s="6"/>
      <c r="BI13" s="6"/>
      <c r="BJ13" s="6"/>
      <c r="BM13" s="6"/>
      <c r="BN13" s="6"/>
      <c r="BP13" s="27" t="s">
        <v>318</v>
      </c>
      <c r="BQ13" s="27" t="s">
        <v>149</v>
      </c>
      <c r="BR13" s="27" t="s">
        <v>149</v>
      </c>
      <c r="BS13" s="27" t="s">
        <v>170</v>
      </c>
      <c r="CR13" s="6"/>
      <c r="CS13" s="6"/>
      <c r="CT13" s="29">
        <v>33726</v>
      </c>
      <c r="CU13" s="27" t="s">
        <v>39</v>
      </c>
      <c r="CV13" s="7"/>
      <c r="CW13" s="6"/>
      <c r="CX13" s="6"/>
      <c r="CY13" s="7"/>
      <c r="CZ13" s="7"/>
      <c r="DA13" s="6"/>
      <c r="DB13" s="44" t="s">
        <v>39</v>
      </c>
      <c r="DC13" s="45" t="s">
        <v>32</v>
      </c>
      <c r="DD13" s="51">
        <f>IF(Append1__2[[#This Row],[Ground Truth]]="Remission", 0,1)</f>
        <v>0</v>
      </c>
      <c r="DE13" s="74">
        <v>33726</v>
      </c>
      <c r="DF13" s="74">
        <f>_xlfn.XLOOKUP(Append1__2[[#This Row],[Research Id]],Masked_Images[Folder Path.7],Masked_Images[Merged])</f>
        <v>31928</v>
      </c>
      <c r="DG13" s="65">
        <f>Append1__2[[#This Row],[Date]]-Append1__2[[#This Row],[Start Date]]</f>
        <v>1798</v>
      </c>
      <c r="DH13" s="25">
        <v>2</v>
      </c>
      <c r="DI13" s="17">
        <v>2</v>
      </c>
      <c r="DJ13" s="26" t="s">
        <v>149</v>
      </c>
      <c r="DK13" s="46" t="s">
        <v>773</v>
      </c>
      <c r="DL13" s="41"/>
    </row>
    <row r="14" spans="1:118" hidden="1" x14ac:dyDescent="0.25">
      <c r="A14" s="6" t="s">
        <v>749</v>
      </c>
      <c r="B14">
        <v>1948</v>
      </c>
      <c r="C14" s="1" t="e">
        <f>DATEDIF(Append1__2[[#This Row],[DOB]],Append1__2[[#This Row],[Start Date]],"y")</f>
        <v>#N/A</v>
      </c>
      <c r="D14" s="6" t="s">
        <v>162</v>
      </c>
      <c r="E14">
        <v>60.5</v>
      </c>
      <c r="F14">
        <v>174</v>
      </c>
      <c r="G14" s="6" t="s">
        <v>148</v>
      </c>
      <c r="H14" s="6" t="s">
        <v>33</v>
      </c>
      <c r="I14" s="6" t="s">
        <v>149</v>
      </c>
      <c r="J14" s="6" t="s">
        <v>149</v>
      </c>
      <c r="K14" s="6" t="s">
        <v>149</v>
      </c>
      <c r="L14" s="6" t="s">
        <v>167</v>
      </c>
      <c r="M14" s="6" t="s">
        <v>152</v>
      </c>
      <c r="N14" s="6" t="s">
        <v>149</v>
      </c>
      <c r="O14" t="s">
        <v>154</v>
      </c>
      <c r="P14" t="s">
        <v>181</v>
      </c>
      <c r="Q14">
        <v>0</v>
      </c>
      <c r="R14" t="s">
        <v>154</v>
      </c>
      <c r="S14" s="6" t="s">
        <v>4</v>
      </c>
      <c r="T14" s="7">
        <v>31924</v>
      </c>
      <c r="U14" s="6" t="s">
        <v>725</v>
      </c>
      <c r="V14" s="7"/>
      <c r="W14" s="6"/>
      <c r="X14" s="7"/>
      <c r="Y14" s="6"/>
      <c r="AA14" s="6"/>
      <c r="AC14" s="6"/>
      <c r="AD14" s="7"/>
      <c r="AE14" s="6"/>
      <c r="AF14" s="6"/>
      <c r="AG14" s="6"/>
      <c r="AH14" s="7"/>
      <c r="AI14" s="6"/>
      <c r="AJ14" s="6"/>
      <c r="AK14" s="6"/>
      <c r="AL14" s="7">
        <v>31956</v>
      </c>
      <c r="AM14" s="7">
        <v>32007</v>
      </c>
      <c r="AN14">
        <v>70</v>
      </c>
      <c r="AO14">
        <v>2</v>
      </c>
      <c r="AP14" s="6"/>
      <c r="BA14" s="7">
        <v>31964</v>
      </c>
      <c r="BB14" s="7">
        <v>31978</v>
      </c>
      <c r="BC14" s="6" t="s">
        <v>165</v>
      </c>
      <c r="BD14" s="6" t="s">
        <v>177</v>
      </c>
      <c r="BE14" s="6"/>
      <c r="BF14" s="7"/>
      <c r="BG14" s="7"/>
      <c r="BH14" s="6"/>
      <c r="BI14" s="6"/>
      <c r="BJ14" s="6"/>
      <c r="BM14" s="6"/>
      <c r="BN14" s="6"/>
      <c r="BP14" s="6" t="s">
        <v>158</v>
      </c>
      <c r="BQ14" s="6"/>
      <c r="BR14" s="6"/>
      <c r="BS14" s="6"/>
      <c r="CR14" s="6"/>
      <c r="CS14" s="6"/>
      <c r="CT14" s="7"/>
      <c r="CU14" s="6"/>
      <c r="CV14" s="7">
        <v>32903</v>
      </c>
      <c r="CW14" s="6" t="s">
        <v>40</v>
      </c>
      <c r="CX14" s="6" t="s">
        <v>152</v>
      </c>
      <c r="CY14" s="7">
        <v>32740</v>
      </c>
      <c r="CZ14" s="7"/>
      <c r="DA14" s="6"/>
      <c r="DB14" s="21" t="s">
        <v>40</v>
      </c>
      <c r="DC14" s="22" t="s">
        <v>33</v>
      </c>
      <c r="DD14" s="50">
        <f>IF(Append1__2[[#This Row],[Ground Truth]]="Remission", 0,1)</f>
        <v>1</v>
      </c>
      <c r="DE14" s="50"/>
      <c r="DF14" s="54" t="e">
        <f>_xlfn.XLOOKUP(Append1__2[[#This Row],[Research Id]],Masked_Images[Folder Path.7],Masked_Images[Merged])</f>
        <v>#N/A</v>
      </c>
      <c r="DG14" s="60" t="e">
        <f>Append1__2[[#This Row],[Date]]-Append1__2[[#This Row],[Start Date]]</f>
        <v>#N/A</v>
      </c>
    </row>
    <row r="15" spans="1:118" x14ac:dyDescent="0.25">
      <c r="A15" s="27" t="s">
        <v>326</v>
      </c>
      <c r="B15" s="28">
        <v>1924</v>
      </c>
      <c r="C15" s="65">
        <f>YEAR(Append1__2[[#This Row],[Start Date]])-Append1__2[[#This Row],[DOB]]</f>
        <v>63</v>
      </c>
      <c r="D15" s="6" t="s">
        <v>162</v>
      </c>
      <c r="E15">
        <v>72.5</v>
      </c>
      <c r="F15">
        <v>173</v>
      </c>
      <c r="G15" s="6" t="s">
        <v>148</v>
      </c>
      <c r="H15" s="6" t="s">
        <v>149</v>
      </c>
      <c r="I15" s="6" t="s">
        <v>149</v>
      </c>
      <c r="J15" s="6" t="s">
        <v>149</v>
      </c>
      <c r="K15" s="6" t="s">
        <v>149</v>
      </c>
      <c r="L15" s="6" t="s">
        <v>149</v>
      </c>
      <c r="M15" s="6" t="s">
        <v>180</v>
      </c>
      <c r="N15" s="6" t="s">
        <v>149</v>
      </c>
      <c r="O15">
        <v>1</v>
      </c>
      <c r="P15" t="s">
        <v>153</v>
      </c>
      <c r="Q15">
        <v>0</v>
      </c>
      <c r="R15" t="s">
        <v>154</v>
      </c>
      <c r="S15" s="27" t="s">
        <v>4</v>
      </c>
      <c r="T15" s="7">
        <v>31927</v>
      </c>
      <c r="U15" s="6" t="s">
        <v>327</v>
      </c>
      <c r="V15" s="7"/>
      <c r="W15" s="6"/>
      <c r="X15" s="7"/>
      <c r="Y15" s="6"/>
      <c r="AA15" s="6"/>
      <c r="AC15" s="6"/>
      <c r="AD15" s="7">
        <v>31955</v>
      </c>
      <c r="AE15" s="6" t="s">
        <v>328</v>
      </c>
      <c r="AF15" s="6" t="s">
        <v>152</v>
      </c>
      <c r="AG15" s="6" t="s">
        <v>149</v>
      </c>
      <c r="AH15" s="7"/>
      <c r="AI15" s="6"/>
      <c r="AJ15" s="6"/>
      <c r="AK15" s="6"/>
      <c r="AL15" s="7">
        <v>31979</v>
      </c>
      <c r="AM15" s="7">
        <v>32041</v>
      </c>
      <c r="AN15" s="28">
        <v>70</v>
      </c>
      <c r="AO15" s="28">
        <v>2</v>
      </c>
      <c r="AP15" s="6"/>
      <c r="BA15" s="29">
        <v>31980</v>
      </c>
      <c r="BB15" s="29">
        <v>32028</v>
      </c>
      <c r="BC15" s="27" t="s">
        <v>165</v>
      </c>
      <c r="BD15" s="27" t="s">
        <v>177</v>
      </c>
      <c r="BE15" s="6"/>
      <c r="BF15" s="7"/>
      <c r="BG15" s="7"/>
      <c r="BH15" s="6"/>
      <c r="BI15" s="6"/>
      <c r="BJ15" s="6"/>
      <c r="BM15" s="6"/>
      <c r="BN15" s="6"/>
      <c r="BP15" s="27" t="s">
        <v>158</v>
      </c>
      <c r="BQ15" s="27" t="s">
        <v>152</v>
      </c>
      <c r="BR15" s="27" t="s">
        <v>149</v>
      </c>
      <c r="BS15" s="27" t="s">
        <v>159</v>
      </c>
      <c r="CR15" s="6"/>
      <c r="CS15" s="6"/>
      <c r="CT15" s="29">
        <v>33936</v>
      </c>
      <c r="CU15" s="27" t="s">
        <v>39</v>
      </c>
      <c r="CV15" s="7"/>
      <c r="CW15" s="6"/>
      <c r="CX15" s="6"/>
      <c r="CY15" s="7"/>
      <c r="CZ15" s="7"/>
      <c r="DA15" s="6"/>
      <c r="DB15" s="30" t="s">
        <v>39</v>
      </c>
      <c r="DC15" s="31" t="s">
        <v>32</v>
      </c>
      <c r="DD15" s="49">
        <f>IF(Append1__2[[#This Row],[Ground Truth]]="Remission", 0,1)</f>
        <v>0</v>
      </c>
      <c r="DE15" s="74">
        <v>33936</v>
      </c>
      <c r="DF15" s="74">
        <f>_xlfn.XLOOKUP(Append1__2[[#This Row],[Research Id]],Masked_Images[Folder Path.7],Masked_Images[Merged])</f>
        <v>31945</v>
      </c>
      <c r="DG15" s="65">
        <f>Append1__2[[#This Row],[Date]]-Append1__2[[#This Row],[Start Date]]</f>
        <v>1991</v>
      </c>
      <c r="DH15" s="23">
        <v>3</v>
      </c>
      <c r="DI15" s="18">
        <v>3</v>
      </c>
      <c r="DJ15" s="24" t="s">
        <v>149</v>
      </c>
      <c r="DK15" s="41" t="s">
        <v>773</v>
      </c>
      <c r="DL15" s="41"/>
    </row>
    <row r="16" spans="1:118" x14ac:dyDescent="0.25">
      <c r="A16" s="32" t="s">
        <v>353</v>
      </c>
      <c r="B16" s="28">
        <v>1938</v>
      </c>
      <c r="C16" s="65">
        <f>YEAR(Append1__2[[#This Row],[Start Date]])-Append1__2[[#This Row],[DOB]]</f>
        <v>49</v>
      </c>
      <c r="D16" s="6" t="s">
        <v>162</v>
      </c>
      <c r="E16">
        <v>67</v>
      </c>
      <c r="F16">
        <v>170</v>
      </c>
      <c r="G16" s="6" t="s">
        <v>148</v>
      </c>
      <c r="H16" s="6" t="s">
        <v>149</v>
      </c>
      <c r="I16" s="6" t="s">
        <v>149</v>
      </c>
      <c r="J16" s="6" t="s">
        <v>149</v>
      </c>
      <c r="K16" s="6" t="s">
        <v>149</v>
      </c>
      <c r="L16" s="6" t="s">
        <v>167</v>
      </c>
      <c r="M16" s="6" t="s">
        <v>152</v>
      </c>
      <c r="N16" s="6" t="s">
        <v>149</v>
      </c>
      <c r="O16">
        <v>2</v>
      </c>
      <c r="P16">
        <v>1</v>
      </c>
      <c r="Q16">
        <v>0</v>
      </c>
      <c r="R16">
        <v>3</v>
      </c>
      <c r="S16" s="27" t="s">
        <v>4</v>
      </c>
      <c r="T16" s="7">
        <v>31986</v>
      </c>
      <c r="U16" s="6" t="s">
        <v>182</v>
      </c>
      <c r="V16" s="7">
        <v>31992</v>
      </c>
      <c r="W16" s="6" t="s">
        <v>164</v>
      </c>
      <c r="X16" s="7">
        <v>32007</v>
      </c>
      <c r="Y16" s="6" t="s">
        <v>292</v>
      </c>
      <c r="AA16" s="6"/>
      <c r="AC16" s="6"/>
      <c r="AD16" s="7"/>
      <c r="AE16" s="6"/>
      <c r="AF16" s="6"/>
      <c r="AG16" s="6"/>
      <c r="AH16" s="7"/>
      <c r="AI16" s="6"/>
      <c r="AJ16" s="6"/>
      <c r="AK16" s="6"/>
      <c r="AL16" s="7">
        <v>32039</v>
      </c>
      <c r="AM16" s="7">
        <v>32092</v>
      </c>
      <c r="AN16" s="28">
        <v>70</v>
      </c>
      <c r="AO16" s="28">
        <v>2</v>
      </c>
      <c r="AP16" s="6"/>
      <c r="BA16" s="29">
        <v>32040</v>
      </c>
      <c r="BB16" s="29">
        <v>32090</v>
      </c>
      <c r="BC16" s="27" t="s">
        <v>165</v>
      </c>
      <c r="BD16" s="27" t="s">
        <v>177</v>
      </c>
      <c r="BE16" s="6"/>
      <c r="BF16" s="7"/>
      <c r="BG16" s="7"/>
      <c r="BH16" s="6"/>
      <c r="BI16" s="6"/>
      <c r="BJ16" s="6"/>
      <c r="BM16" s="6"/>
      <c r="BN16" s="6"/>
      <c r="BP16" s="27" t="s">
        <v>158</v>
      </c>
      <c r="BQ16" s="27" t="s">
        <v>149</v>
      </c>
      <c r="BR16" s="27" t="s">
        <v>149</v>
      </c>
      <c r="BS16" s="27"/>
      <c r="CR16" s="6"/>
      <c r="CS16" s="6"/>
      <c r="CT16" s="29">
        <v>33887</v>
      </c>
      <c r="CU16" s="27" t="s">
        <v>39</v>
      </c>
      <c r="CV16" s="7"/>
      <c r="CW16" s="6"/>
      <c r="CX16" s="6"/>
      <c r="CY16" s="7"/>
      <c r="CZ16" s="7"/>
      <c r="DA16" s="6"/>
      <c r="DB16" s="30" t="s">
        <v>39</v>
      </c>
      <c r="DC16" s="31" t="s">
        <v>32</v>
      </c>
      <c r="DD16" s="49">
        <f>IF(Append1__2[[#This Row],[Ground Truth]]="Remission", 0,1)</f>
        <v>0</v>
      </c>
      <c r="DE16" s="74">
        <v>33887</v>
      </c>
      <c r="DF16" s="74">
        <f>_xlfn.XLOOKUP(Append1__2[[#This Row],[Research Id]],Masked_Images[Folder Path.7],Masked_Images[Merged])</f>
        <v>32000</v>
      </c>
      <c r="DG16" s="65">
        <f>Append1__2[[#This Row],[Date]]-Append1__2[[#This Row],[Start Date]]</f>
        <v>1887</v>
      </c>
      <c r="DH16" s="23">
        <v>2</v>
      </c>
      <c r="DI16" s="18">
        <v>2</v>
      </c>
      <c r="DJ16" s="24" t="s">
        <v>152</v>
      </c>
      <c r="DK16" s="41" t="s">
        <v>773</v>
      </c>
      <c r="DL16" s="41"/>
    </row>
    <row r="17" spans="1:116" x14ac:dyDescent="0.25">
      <c r="A17" s="32" t="s">
        <v>358</v>
      </c>
      <c r="B17" s="28">
        <v>1938</v>
      </c>
      <c r="C17" s="65">
        <f>YEAR(Append1__2[[#This Row],[Start Date]])-Append1__2[[#This Row],[DOB]]</f>
        <v>49</v>
      </c>
      <c r="D17" s="6" t="s">
        <v>147</v>
      </c>
      <c r="E17">
        <v>60.5</v>
      </c>
      <c r="F17">
        <v>168</v>
      </c>
      <c r="G17" s="6" t="s">
        <v>148</v>
      </c>
      <c r="H17" s="6" t="s">
        <v>149</v>
      </c>
      <c r="I17" s="6" t="s">
        <v>149</v>
      </c>
      <c r="J17" s="6" t="s">
        <v>149</v>
      </c>
      <c r="K17" s="6" t="s">
        <v>149</v>
      </c>
      <c r="L17" s="6" t="s">
        <v>151</v>
      </c>
      <c r="M17" s="6" t="s">
        <v>152</v>
      </c>
      <c r="N17" s="6" t="s">
        <v>149</v>
      </c>
      <c r="O17" t="s">
        <v>154</v>
      </c>
      <c r="P17" t="s">
        <v>181</v>
      </c>
      <c r="Q17">
        <v>0</v>
      </c>
      <c r="R17" t="s">
        <v>154</v>
      </c>
      <c r="S17" s="27" t="s">
        <v>4</v>
      </c>
      <c r="T17" s="7">
        <v>32035</v>
      </c>
      <c r="U17" s="6" t="s">
        <v>164</v>
      </c>
      <c r="V17" s="7">
        <v>32053</v>
      </c>
      <c r="W17" s="6" t="s">
        <v>359</v>
      </c>
      <c r="X17" s="7"/>
      <c r="Y17" s="6"/>
      <c r="AA17" s="6"/>
      <c r="AC17" s="6"/>
      <c r="AD17" s="7"/>
      <c r="AE17" s="6"/>
      <c r="AF17" s="6"/>
      <c r="AG17" s="6"/>
      <c r="AH17" s="7"/>
      <c r="AI17" s="6"/>
      <c r="AJ17" s="6"/>
      <c r="AK17" s="6"/>
      <c r="AL17" s="7">
        <v>32084</v>
      </c>
      <c r="AM17" s="7">
        <v>32140</v>
      </c>
      <c r="AN17" s="28">
        <v>70</v>
      </c>
      <c r="AO17" s="28">
        <v>2</v>
      </c>
      <c r="AP17" s="6"/>
      <c r="BA17" s="29">
        <v>32089</v>
      </c>
      <c r="BB17" s="29">
        <v>32139</v>
      </c>
      <c r="BC17" s="27" t="s">
        <v>165</v>
      </c>
      <c r="BD17" s="27" t="s">
        <v>177</v>
      </c>
      <c r="BE17" s="6"/>
      <c r="BF17" s="7"/>
      <c r="BG17" s="7"/>
      <c r="BH17" s="6"/>
      <c r="BI17" s="6"/>
      <c r="BJ17" s="6"/>
      <c r="BM17" s="6"/>
      <c r="BN17" s="6"/>
      <c r="BP17" s="27" t="s">
        <v>158</v>
      </c>
      <c r="BQ17" s="27"/>
      <c r="BR17" s="27"/>
      <c r="BS17" s="27"/>
      <c r="CR17" s="6"/>
      <c r="CS17" s="6"/>
      <c r="CT17" s="29">
        <v>33938</v>
      </c>
      <c r="CU17" s="27" t="s">
        <v>39</v>
      </c>
      <c r="CV17" s="7"/>
      <c r="CW17" s="6"/>
      <c r="CX17" s="6" t="s">
        <v>152</v>
      </c>
      <c r="CY17" s="7">
        <v>33798</v>
      </c>
      <c r="CZ17" s="7"/>
      <c r="DA17" s="6"/>
      <c r="DB17" s="30" t="s">
        <v>39</v>
      </c>
      <c r="DC17" s="31" t="s">
        <v>32</v>
      </c>
      <c r="DD17" s="49">
        <f>IF(Append1__2[[#This Row],[Ground Truth]]="Remission", 0,1)</f>
        <v>0</v>
      </c>
      <c r="DE17" s="74">
        <v>33938</v>
      </c>
      <c r="DF17" s="74">
        <f>_xlfn.XLOOKUP(Append1__2[[#This Row],[Research Id]],Masked_Images[Folder Path.7],Masked_Images[Merged])</f>
        <v>32047</v>
      </c>
      <c r="DG17" s="65">
        <f>Append1__2[[#This Row],[Date]]-Append1__2[[#This Row],[Start Date]]</f>
        <v>1891</v>
      </c>
      <c r="DH17" s="23">
        <v>4</v>
      </c>
      <c r="DI17" s="18">
        <v>4</v>
      </c>
      <c r="DJ17" s="24" t="s">
        <v>152</v>
      </c>
      <c r="DK17" s="41" t="s">
        <v>773</v>
      </c>
      <c r="DL17" s="41"/>
    </row>
    <row r="18" spans="1:116" x14ac:dyDescent="0.25">
      <c r="A18" s="32" t="s">
        <v>365</v>
      </c>
      <c r="B18" s="28">
        <v>1928</v>
      </c>
      <c r="C18" s="65">
        <f>YEAR(Append1__2[[#This Row],[Start Date]])-Append1__2[[#This Row],[DOB]]</f>
        <v>59</v>
      </c>
      <c r="D18" s="6" t="s">
        <v>162</v>
      </c>
      <c r="E18">
        <v>174</v>
      </c>
      <c r="F18">
        <v>187</v>
      </c>
      <c r="G18" s="6" t="s">
        <v>148</v>
      </c>
      <c r="H18" s="6" t="s">
        <v>33</v>
      </c>
      <c r="I18" s="6" t="s">
        <v>179</v>
      </c>
      <c r="J18" s="6" t="s">
        <v>149</v>
      </c>
      <c r="K18" s="6" t="s">
        <v>149</v>
      </c>
      <c r="L18" s="6" t="s">
        <v>149</v>
      </c>
      <c r="M18" s="6" t="s">
        <v>152</v>
      </c>
      <c r="N18" s="6" t="s">
        <v>149</v>
      </c>
      <c r="O18">
        <v>2</v>
      </c>
      <c r="P18" t="s">
        <v>153</v>
      </c>
      <c r="Q18">
        <v>0</v>
      </c>
      <c r="R18" t="s">
        <v>154</v>
      </c>
      <c r="S18" s="27" t="s">
        <v>4</v>
      </c>
      <c r="T18" s="7"/>
      <c r="U18" s="6"/>
      <c r="V18" s="7"/>
      <c r="W18" s="6"/>
      <c r="X18" s="7"/>
      <c r="Y18" s="6"/>
      <c r="AA18" s="6"/>
      <c r="AC18" s="6"/>
      <c r="AD18" s="7">
        <v>32061</v>
      </c>
      <c r="AE18" s="6" t="s">
        <v>366</v>
      </c>
      <c r="AF18" s="6" t="s">
        <v>152</v>
      </c>
      <c r="AG18" s="6" t="s">
        <v>149</v>
      </c>
      <c r="AH18" s="7"/>
      <c r="AI18" s="6"/>
      <c r="AJ18" s="6"/>
      <c r="AK18" s="6"/>
      <c r="AL18" s="7">
        <v>32103</v>
      </c>
      <c r="AM18" s="7">
        <v>32154</v>
      </c>
      <c r="AN18" s="28">
        <v>74</v>
      </c>
      <c r="AO18" s="28">
        <v>2</v>
      </c>
      <c r="AP18" s="6"/>
      <c r="BA18" s="29"/>
      <c r="BB18" s="29"/>
      <c r="BC18" s="27"/>
      <c r="BD18" s="27"/>
      <c r="BE18" s="6"/>
      <c r="BF18" s="7"/>
      <c r="BG18" s="7"/>
      <c r="BH18" s="6"/>
      <c r="BI18" s="6"/>
      <c r="BJ18" s="6"/>
      <c r="BM18" s="6"/>
      <c r="BN18" s="6"/>
      <c r="BP18" s="27" t="s">
        <v>190</v>
      </c>
      <c r="BQ18" s="27" t="s">
        <v>152</v>
      </c>
      <c r="BR18" s="27"/>
      <c r="BS18" s="27" t="s">
        <v>170</v>
      </c>
      <c r="CR18" s="6"/>
      <c r="CS18" s="6"/>
      <c r="CT18" s="29">
        <v>33614</v>
      </c>
      <c r="CU18" s="27" t="s">
        <v>39</v>
      </c>
      <c r="CV18" s="7"/>
      <c r="CW18" s="6"/>
      <c r="CX18" s="6" t="s">
        <v>152</v>
      </c>
      <c r="CY18" s="7"/>
      <c r="CZ18" s="7"/>
      <c r="DA18" s="6"/>
      <c r="DB18" s="30" t="s">
        <v>39</v>
      </c>
      <c r="DC18" s="31" t="s">
        <v>32</v>
      </c>
      <c r="DD18" s="49">
        <f>IF(Append1__2[[#This Row],[Ground Truth]]="Remission", 0,1)</f>
        <v>0</v>
      </c>
      <c r="DE18" s="74">
        <v>33614</v>
      </c>
      <c r="DF18" s="74">
        <f>_xlfn.XLOOKUP(Append1__2[[#This Row],[Research Id]],Masked_Images[Folder Path.7],Masked_Images[Merged])</f>
        <v>32098</v>
      </c>
      <c r="DG18" s="65">
        <f>Append1__2[[#This Row],[Date]]-Append1__2[[#This Row],[Start Date]]</f>
        <v>1516</v>
      </c>
      <c r="DH18" s="23">
        <v>4</v>
      </c>
      <c r="DI18" s="18">
        <v>4</v>
      </c>
      <c r="DJ18" s="24" t="s">
        <v>152</v>
      </c>
      <c r="DK18" s="41" t="s">
        <v>773</v>
      </c>
      <c r="DL18" s="41"/>
    </row>
    <row r="19" spans="1:116" x14ac:dyDescent="0.25">
      <c r="A19" s="32" t="s">
        <v>374</v>
      </c>
      <c r="B19" s="28">
        <v>1928</v>
      </c>
      <c r="C19" s="65">
        <f>YEAR(Append1__2[[#This Row],[Start Date]])-Append1__2[[#This Row],[DOB]]</f>
        <v>59</v>
      </c>
      <c r="D19" s="6" t="s">
        <v>162</v>
      </c>
      <c r="E19">
        <v>106.1</v>
      </c>
      <c r="F19">
        <v>174</v>
      </c>
      <c r="G19" s="6" t="s">
        <v>148</v>
      </c>
      <c r="H19" s="6" t="s">
        <v>149</v>
      </c>
      <c r="I19" s="6" t="s">
        <v>149</v>
      </c>
      <c r="J19" s="6" t="s">
        <v>149</v>
      </c>
      <c r="K19" s="6" t="s">
        <v>149</v>
      </c>
      <c r="L19" s="6" t="s">
        <v>167</v>
      </c>
      <c r="M19" s="6" t="s">
        <v>152</v>
      </c>
      <c r="N19" s="6" t="s">
        <v>149</v>
      </c>
      <c r="O19">
        <v>2</v>
      </c>
      <c r="P19">
        <v>1</v>
      </c>
      <c r="Q19">
        <v>0</v>
      </c>
      <c r="R19">
        <v>3</v>
      </c>
      <c r="S19" s="27" t="s">
        <v>4</v>
      </c>
      <c r="T19" s="7">
        <v>32139</v>
      </c>
      <c r="U19" s="6" t="s">
        <v>375</v>
      </c>
      <c r="V19" s="7"/>
      <c r="W19" s="6"/>
      <c r="X19" s="7"/>
      <c r="Y19" s="6"/>
      <c r="AA19" s="6"/>
      <c r="AC19" s="6"/>
      <c r="AD19" s="7"/>
      <c r="AE19" s="6"/>
      <c r="AF19" s="6"/>
      <c r="AG19" s="6"/>
      <c r="AH19" s="7"/>
      <c r="AI19" s="6"/>
      <c r="AJ19" s="6"/>
      <c r="AK19" s="6"/>
      <c r="AL19" s="7">
        <v>32160</v>
      </c>
      <c r="AM19" s="7">
        <v>32208</v>
      </c>
      <c r="AN19" s="28">
        <v>70</v>
      </c>
      <c r="AO19" s="28">
        <v>2</v>
      </c>
      <c r="AP19" s="6" t="s">
        <v>376</v>
      </c>
      <c r="BA19" s="29">
        <v>32159</v>
      </c>
      <c r="BB19" s="29">
        <v>32194</v>
      </c>
      <c r="BC19" s="27" t="s">
        <v>165</v>
      </c>
      <c r="BD19" s="27" t="s">
        <v>177</v>
      </c>
      <c r="BE19" s="6"/>
      <c r="BF19" s="7"/>
      <c r="BG19" s="7"/>
      <c r="BH19" s="6"/>
      <c r="BI19" s="6"/>
      <c r="BJ19" s="6"/>
      <c r="BM19" s="6"/>
      <c r="BN19" s="6"/>
      <c r="BP19" s="27" t="s">
        <v>158</v>
      </c>
      <c r="BQ19" s="27"/>
      <c r="BR19" s="27"/>
      <c r="BS19" s="27"/>
      <c r="CR19" s="6"/>
      <c r="CS19" s="6"/>
      <c r="CT19" s="29">
        <v>32302</v>
      </c>
      <c r="CU19" s="27" t="s">
        <v>39</v>
      </c>
      <c r="CV19" s="7">
        <v>33007</v>
      </c>
      <c r="CW19" s="6" t="s">
        <v>33</v>
      </c>
      <c r="CX19" s="6"/>
      <c r="CY19" s="7"/>
      <c r="CZ19" s="7"/>
      <c r="DA19" s="6"/>
      <c r="DB19" s="30" t="s">
        <v>39</v>
      </c>
      <c r="DC19" s="31" t="s">
        <v>32</v>
      </c>
      <c r="DD19" s="49">
        <f>IF(Append1__2[[#This Row],[Ground Truth]]="Remission", 0,1)</f>
        <v>0</v>
      </c>
      <c r="DE19" s="74">
        <v>32302</v>
      </c>
      <c r="DF19" s="74">
        <f>_xlfn.XLOOKUP(Append1__2[[#This Row],[Research Id]],Masked_Images[Folder Path.7],Masked_Images[Merged])</f>
        <v>32137</v>
      </c>
      <c r="DG19" s="65">
        <f>Append1__2[[#This Row],[Date]]-Append1__2[[#This Row],[Start Date]]</f>
        <v>165</v>
      </c>
      <c r="DH19" s="23">
        <v>2</v>
      </c>
      <c r="DI19" s="18">
        <v>2</v>
      </c>
      <c r="DJ19" s="24" t="s">
        <v>152</v>
      </c>
      <c r="DK19" s="41" t="s">
        <v>773</v>
      </c>
      <c r="DL19" s="41"/>
    </row>
    <row r="20" spans="1:116" x14ac:dyDescent="0.25">
      <c r="A20" s="32" t="s">
        <v>379</v>
      </c>
      <c r="B20" s="28">
        <v>1936</v>
      </c>
      <c r="C20" s="65">
        <f>YEAR(Append1__2[[#This Row],[Start Date]])-Append1__2[[#This Row],[DOB]]</f>
        <v>52</v>
      </c>
      <c r="D20" s="6" t="s">
        <v>162</v>
      </c>
      <c r="E20">
        <v>70.099999999999994</v>
      </c>
      <c r="F20">
        <v>179</v>
      </c>
      <c r="G20" s="6" t="s">
        <v>148</v>
      </c>
      <c r="H20" s="6" t="s">
        <v>33</v>
      </c>
      <c r="I20" s="6" t="s">
        <v>149</v>
      </c>
      <c r="J20" s="6" t="s">
        <v>149</v>
      </c>
      <c r="K20" s="6" t="s">
        <v>149</v>
      </c>
      <c r="L20" s="6" t="s">
        <v>167</v>
      </c>
      <c r="M20" s="6" t="s">
        <v>152</v>
      </c>
      <c r="N20" s="6" t="s">
        <v>149</v>
      </c>
      <c r="O20" t="s">
        <v>154</v>
      </c>
      <c r="P20">
        <v>0</v>
      </c>
      <c r="Q20">
        <v>0</v>
      </c>
      <c r="R20" t="s">
        <v>154</v>
      </c>
      <c r="S20" s="27" t="s">
        <v>4</v>
      </c>
      <c r="T20" s="7">
        <v>32239</v>
      </c>
      <c r="U20" s="6" t="s">
        <v>156</v>
      </c>
      <c r="V20" s="7"/>
      <c r="W20" s="6"/>
      <c r="X20" s="7"/>
      <c r="Y20" s="6"/>
      <c r="AA20" s="6"/>
      <c r="AC20" s="6"/>
      <c r="AD20" s="7"/>
      <c r="AE20" s="6"/>
      <c r="AF20" s="6"/>
      <c r="AG20" s="6"/>
      <c r="AH20" s="7"/>
      <c r="AI20" s="6"/>
      <c r="AJ20" s="6"/>
      <c r="AK20" s="6"/>
      <c r="AL20" s="7">
        <v>32294</v>
      </c>
      <c r="AM20" s="7">
        <v>32343</v>
      </c>
      <c r="AN20" s="28">
        <v>70</v>
      </c>
      <c r="AO20" s="28">
        <v>2</v>
      </c>
      <c r="AP20" s="6"/>
      <c r="BA20" s="29">
        <v>32294</v>
      </c>
      <c r="BB20" s="29">
        <v>32336</v>
      </c>
      <c r="BC20" s="27" t="s">
        <v>165</v>
      </c>
      <c r="BD20" s="27" t="s">
        <v>177</v>
      </c>
      <c r="BE20" s="6"/>
      <c r="BF20" s="7"/>
      <c r="BG20" s="7"/>
      <c r="BH20" s="6"/>
      <c r="BI20" s="6"/>
      <c r="BJ20" s="6"/>
      <c r="BM20" s="6"/>
      <c r="BN20" s="6"/>
      <c r="BP20" s="27" t="s">
        <v>268</v>
      </c>
      <c r="BQ20" s="27"/>
      <c r="BR20" s="27"/>
      <c r="BS20" s="27"/>
      <c r="CR20" s="6"/>
      <c r="CS20" s="6"/>
      <c r="CT20" s="29">
        <v>33770</v>
      </c>
      <c r="CU20" s="27" t="s">
        <v>39</v>
      </c>
      <c r="CV20" s="7"/>
      <c r="CW20" s="6"/>
      <c r="CX20" s="6"/>
      <c r="CY20" s="7"/>
      <c r="CZ20" s="7"/>
      <c r="DA20" s="6"/>
      <c r="DB20" s="30" t="s">
        <v>39</v>
      </c>
      <c r="DC20" s="31" t="s">
        <v>32</v>
      </c>
      <c r="DD20" s="49">
        <f>IF(Append1__2[[#This Row],[Ground Truth]]="Remission", 0,1)</f>
        <v>0</v>
      </c>
      <c r="DE20" s="74">
        <v>33770</v>
      </c>
      <c r="DF20" s="74">
        <f>_xlfn.XLOOKUP(Append1__2[[#This Row],[Research Id]],Masked_Images[Folder Path.7],Masked_Images[Merged])</f>
        <v>32239</v>
      </c>
      <c r="DG20" s="65">
        <f>Append1__2[[#This Row],[Date]]-Append1__2[[#This Row],[Start Date]]</f>
        <v>1531</v>
      </c>
      <c r="DH20" s="23">
        <v>2</v>
      </c>
      <c r="DI20" s="18">
        <v>2</v>
      </c>
      <c r="DJ20" s="24" t="s">
        <v>152</v>
      </c>
      <c r="DK20" s="41" t="s">
        <v>773</v>
      </c>
      <c r="DL20" s="41"/>
    </row>
    <row r="21" spans="1:116" x14ac:dyDescent="0.25">
      <c r="A21" s="32" t="s">
        <v>382</v>
      </c>
      <c r="B21" s="28">
        <v>1929</v>
      </c>
      <c r="C21" s="65">
        <f>YEAR(Append1__2[[#This Row],[Start Date]])-Append1__2[[#This Row],[DOB]]</f>
        <v>59</v>
      </c>
      <c r="D21" s="6" t="s">
        <v>162</v>
      </c>
      <c r="E21">
        <v>157.9</v>
      </c>
      <c r="F21">
        <v>184</v>
      </c>
      <c r="G21" s="6" t="s">
        <v>148</v>
      </c>
      <c r="H21" s="6" t="s">
        <v>149</v>
      </c>
      <c r="I21" s="6" t="s">
        <v>149</v>
      </c>
      <c r="J21" s="6" t="s">
        <v>149</v>
      </c>
      <c r="K21" s="6" t="s">
        <v>149</v>
      </c>
      <c r="L21" s="6" t="s">
        <v>151</v>
      </c>
      <c r="M21" s="6" t="s">
        <v>152</v>
      </c>
      <c r="N21" s="6" t="s">
        <v>149</v>
      </c>
      <c r="O21">
        <v>2</v>
      </c>
      <c r="P21" t="s">
        <v>153</v>
      </c>
      <c r="Q21">
        <v>0</v>
      </c>
      <c r="R21" t="s">
        <v>154</v>
      </c>
      <c r="S21" s="27" t="s">
        <v>4</v>
      </c>
      <c r="T21" s="7">
        <v>32267</v>
      </c>
      <c r="U21" s="6" t="s">
        <v>164</v>
      </c>
      <c r="V21" s="7">
        <v>32307</v>
      </c>
      <c r="W21" s="6" t="s">
        <v>182</v>
      </c>
      <c r="X21" s="7"/>
      <c r="Y21" s="6"/>
      <c r="AA21" s="6"/>
      <c r="AC21" s="6"/>
      <c r="AD21" s="7"/>
      <c r="AE21" s="6"/>
      <c r="AF21" s="6"/>
      <c r="AG21" s="6"/>
      <c r="AH21" s="7"/>
      <c r="AI21" s="6"/>
      <c r="AJ21" s="6"/>
      <c r="AK21" s="6"/>
      <c r="AL21" s="7">
        <v>32320</v>
      </c>
      <c r="AM21" s="7">
        <v>32370</v>
      </c>
      <c r="AN21" s="28">
        <v>70</v>
      </c>
      <c r="AO21" s="28">
        <v>2</v>
      </c>
      <c r="AP21" s="6"/>
      <c r="BA21" s="29">
        <v>32329</v>
      </c>
      <c r="BB21" s="29">
        <v>32357</v>
      </c>
      <c r="BC21" s="27" t="s">
        <v>165</v>
      </c>
      <c r="BD21" s="27" t="s">
        <v>177</v>
      </c>
      <c r="BE21" s="6"/>
      <c r="BF21" s="7"/>
      <c r="BG21" s="7"/>
      <c r="BH21" s="6"/>
      <c r="BI21" s="6"/>
      <c r="BJ21" s="6"/>
      <c r="BM21" s="6"/>
      <c r="BN21" s="6"/>
      <c r="BP21" s="27"/>
      <c r="BQ21" s="27"/>
      <c r="BR21" s="27"/>
      <c r="BS21" s="27"/>
      <c r="CR21" s="6"/>
      <c r="CS21" s="6"/>
      <c r="CT21" s="29">
        <v>33923</v>
      </c>
      <c r="CU21" s="27" t="s">
        <v>39</v>
      </c>
      <c r="CV21" s="7"/>
      <c r="CW21" s="6"/>
      <c r="CX21" s="6" t="s">
        <v>152</v>
      </c>
      <c r="CY21" s="7"/>
      <c r="CZ21" s="7"/>
      <c r="DA21" s="6"/>
      <c r="DB21" s="30" t="s">
        <v>39</v>
      </c>
      <c r="DC21" s="31" t="s">
        <v>32</v>
      </c>
      <c r="DD21" s="49">
        <f>IF(Append1__2[[#This Row],[Ground Truth]]="Remission", 0,1)</f>
        <v>0</v>
      </c>
      <c r="DE21" s="74">
        <v>33923</v>
      </c>
      <c r="DF21" s="74">
        <f>_xlfn.XLOOKUP(Append1__2[[#This Row],[Research Id]],Masked_Images[Folder Path.7],Masked_Images[Merged])</f>
        <v>32285</v>
      </c>
      <c r="DG21" s="65">
        <f>Append1__2[[#This Row],[Date]]-Append1__2[[#This Row],[Start Date]]</f>
        <v>1638</v>
      </c>
      <c r="DH21" s="23">
        <v>5</v>
      </c>
      <c r="DI21" s="18">
        <v>5</v>
      </c>
      <c r="DJ21" s="24" t="s">
        <v>152</v>
      </c>
      <c r="DK21" s="41" t="s">
        <v>773</v>
      </c>
      <c r="DL21" s="41"/>
    </row>
    <row r="22" spans="1:116" x14ac:dyDescent="0.25">
      <c r="A22" s="27" t="s">
        <v>401</v>
      </c>
      <c r="B22" s="28">
        <v>1915</v>
      </c>
      <c r="C22" s="65">
        <f>YEAR(Append1__2[[#This Row],[Start Date]])-Append1__2[[#This Row],[DOB]]</f>
        <v>73</v>
      </c>
      <c r="D22" s="6" t="s">
        <v>162</v>
      </c>
      <c r="E22">
        <v>96.5</v>
      </c>
      <c r="F22">
        <v>181</v>
      </c>
      <c r="G22" s="6" t="s">
        <v>148</v>
      </c>
      <c r="H22" s="6" t="s">
        <v>149</v>
      </c>
      <c r="I22" s="6" t="s">
        <v>149</v>
      </c>
      <c r="J22" s="6" t="s">
        <v>149</v>
      </c>
      <c r="K22" s="6" t="s">
        <v>195</v>
      </c>
      <c r="L22" s="6" t="s">
        <v>167</v>
      </c>
      <c r="M22" s="6" t="s">
        <v>180</v>
      </c>
      <c r="N22" s="6" t="s">
        <v>149</v>
      </c>
      <c r="O22">
        <v>1</v>
      </c>
      <c r="P22">
        <v>0</v>
      </c>
      <c r="Q22">
        <v>0</v>
      </c>
      <c r="R22">
        <v>1</v>
      </c>
      <c r="S22" s="27" t="s">
        <v>4</v>
      </c>
      <c r="T22" s="7">
        <v>32328</v>
      </c>
      <c r="U22" s="6" t="s">
        <v>182</v>
      </c>
      <c r="V22" s="7"/>
      <c r="W22" s="6"/>
      <c r="X22" s="7"/>
      <c r="Y22" s="6"/>
      <c r="AA22" s="6"/>
      <c r="AC22" s="6"/>
      <c r="AD22" s="7"/>
      <c r="AE22" s="6"/>
      <c r="AF22" s="6"/>
      <c r="AG22" s="6"/>
      <c r="AH22" s="7"/>
      <c r="AI22" s="6"/>
      <c r="AJ22" s="6"/>
      <c r="AK22" s="6"/>
      <c r="AL22" s="7">
        <v>32368</v>
      </c>
      <c r="AM22" s="7">
        <v>32420</v>
      </c>
      <c r="AN22" s="28">
        <v>66</v>
      </c>
      <c r="AO22" s="28">
        <v>2</v>
      </c>
      <c r="AP22" s="6"/>
      <c r="BA22" s="29"/>
      <c r="BB22" s="29"/>
      <c r="BC22" s="27"/>
      <c r="BD22" s="27"/>
      <c r="BE22" s="6"/>
      <c r="BF22" s="7"/>
      <c r="BG22" s="7"/>
      <c r="BH22" s="6"/>
      <c r="BI22" s="6"/>
      <c r="BJ22" s="6"/>
      <c r="BM22" s="6"/>
      <c r="BN22" s="6"/>
      <c r="BP22" s="27" t="s">
        <v>158</v>
      </c>
      <c r="BQ22" s="27"/>
      <c r="BR22" s="27"/>
      <c r="BS22" s="27"/>
      <c r="CR22" s="6"/>
      <c r="CS22" s="6"/>
      <c r="CT22" s="29">
        <v>33925</v>
      </c>
      <c r="CU22" s="27" t="s">
        <v>39</v>
      </c>
      <c r="CV22" s="52"/>
      <c r="CW22" s="53"/>
      <c r="CX22" s="6" t="s">
        <v>152</v>
      </c>
      <c r="CY22" s="7">
        <v>32952</v>
      </c>
      <c r="CZ22" s="7"/>
      <c r="DA22" s="6"/>
      <c r="DB22" s="30" t="s">
        <v>39</v>
      </c>
      <c r="DC22" s="31" t="s">
        <v>32</v>
      </c>
      <c r="DD22" s="49">
        <f>IF(Append1__2[[#This Row],[Ground Truth]]="Remission", 0,1)</f>
        <v>0</v>
      </c>
      <c r="DE22" s="1">
        <v>34179</v>
      </c>
      <c r="DF22" s="1">
        <f>_xlfn.XLOOKUP(Append1__2[[#This Row],[Research Id]],Masked_Images[Folder Path.7],Masked_Images[Merged])</f>
        <v>32341</v>
      </c>
      <c r="DG22" s="64">
        <f>Append1__2[[#This Row],[Date]]-Append1__2[[#This Row],[Start Date]]</f>
        <v>1838</v>
      </c>
      <c r="DH22" s="23">
        <v>6</v>
      </c>
      <c r="DI22" s="18">
        <v>6</v>
      </c>
      <c r="DJ22" s="24" t="s">
        <v>149</v>
      </c>
      <c r="DK22" s="41" t="s">
        <v>773</v>
      </c>
      <c r="DL22" s="41"/>
    </row>
    <row r="23" spans="1:116" x14ac:dyDescent="0.25">
      <c r="A23" s="32" t="s">
        <v>410</v>
      </c>
      <c r="B23" s="28">
        <v>1939</v>
      </c>
      <c r="C23" s="65">
        <f>YEAR(Append1__2[[#This Row],[Start Date]])-Append1__2[[#This Row],[DOB]]</f>
        <v>49</v>
      </c>
      <c r="D23" s="6" t="s">
        <v>162</v>
      </c>
      <c r="E23">
        <v>119.3</v>
      </c>
      <c r="F23">
        <v>178</v>
      </c>
      <c r="G23" s="6" t="s">
        <v>148</v>
      </c>
      <c r="H23" s="6" t="s">
        <v>149</v>
      </c>
      <c r="I23" s="6" t="s">
        <v>149</v>
      </c>
      <c r="J23" s="6" t="s">
        <v>149</v>
      </c>
      <c r="K23" s="6" t="s">
        <v>149</v>
      </c>
      <c r="L23" s="6" t="s">
        <v>151</v>
      </c>
      <c r="M23" s="6" t="s">
        <v>149</v>
      </c>
      <c r="N23" s="6" t="s">
        <v>180</v>
      </c>
      <c r="O23">
        <v>2</v>
      </c>
      <c r="P23" t="s">
        <v>205</v>
      </c>
      <c r="Q23">
        <v>0</v>
      </c>
      <c r="R23" t="s">
        <v>154</v>
      </c>
      <c r="S23" s="27" t="s">
        <v>4</v>
      </c>
      <c r="T23" s="7">
        <v>32382</v>
      </c>
      <c r="U23" s="6" t="s">
        <v>164</v>
      </c>
      <c r="V23" s="7">
        <v>32412</v>
      </c>
      <c r="W23" s="6" t="s">
        <v>182</v>
      </c>
      <c r="X23" s="7"/>
      <c r="Y23" s="6"/>
      <c r="AA23" s="6"/>
      <c r="AC23" s="6"/>
      <c r="AD23" s="7"/>
      <c r="AE23" s="6"/>
      <c r="AF23" s="6"/>
      <c r="AG23" s="6"/>
      <c r="AH23" s="7"/>
      <c r="AI23" s="6"/>
      <c r="AJ23" s="6"/>
      <c r="AK23" s="6"/>
      <c r="AL23" s="7">
        <v>32427</v>
      </c>
      <c r="AM23" s="7">
        <v>32476</v>
      </c>
      <c r="AN23" s="28">
        <v>70.400000000000006</v>
      </c>
      <c r="AO23" s="28">
        <v>2.2000000000000002</v>
      </c>
      <c r="AP23" s="6"/>
      <c r="BA23" s="29">
        <v>32428</v>
      </c>
      <c r="BB23" s="29">
        <v>32469</v>
      </c>
      <c r="BC23" s="27" t="s">
        <v>165</v>
      </c>
      <c r="BD23" s="27" t="s">
        <v>177</v>
      </c>
      <c r="BE23" s="6"/>
      <c r="BF23" s="7"/>
      <c r="BG23" s="7"/>
      <c r="BH23" s="6"/>
      <c r="BI23" s="6"/>
      <c r="BJ23" s="6"/>
      <c r="BM23" s="6"/>
      <c r="BN23" s="6"/>
      <c r="BP23" s="27"/>
      <c r="BQ23" s="27"/>
      <c r="BR23" s="27"/>
      <c r="BS23" s="27"/>
      <c r="CR23" s="6"/>
      <c r="CS23" s="6"/>
      <c r="CT23" s="29">
        <v>33868</v>
      </c>
      <c r="CU23" s="27" t="s">
        <v>39</v>
      </c>
      <c r="CV23" s="7"/>
      <c r="CW23" s="6"/>
      <c r="CX23" s="6" t="s">
        <v>152</v>
      </c>
      <c r="CY23" s="7"/>
      <c r="CZ23" s="7"/>
      <c r="DA23" s="6"/>
      <c r="DB23" s="30" t="s">
        <v>39</v>
      </c>
      <c r="DC23" s="31" t="s">
        <v>32</v>
      </c>
      <c r="DD23" s="49">
        <f>IF(Append1__2[[#This Row],[Ground Truth]]="Remission", 0,1)</f>
        <v>0</v>
      </c>
      <c r="DE23" s="74">
        <v>33868</v>
      </c>
      <c r="DF23" s="74">
        <f>_xlfn.XLOOKUP(Append1__2[[#This Row],[Research Id]],Masked_Images[Folder Path.7],Masked_Images[Merged])</f>
        <v>32389</v>
      </c>
      <c r="DG23" s="65">
        <f>Append1__2[[#This Row],[Date]]-Append1__2[[#This Row],[Start Date]]</f>
        <v>1479</v>
      </c>
      <c r="DH23" s="23">
        <v>4</v>
      </c>
      <c r="DI23" s="18">
        <v>4</v>
      </c>
      <c r="DJ23" s="24" t="s">
        <v>152</v>
      </c>
      <c r="DK23" s="41" t="s">
        <v>773</v>
      </c>
      <c r="DL23" s="41"/>
    </row>
    <row r="24" spans="1:116" x14ac:dyDescent="0.25">
      <c r="A24" s="32" t="s">
        <v>429</v>
      </c>
      <c r="B24" s="28">
        <v>1938</v>
      </c>
      <c r="C24" s="65">
        <f>YEAR(Append1__2[[#This Row],[Start Date]])-Append1__2[[#This Row],[DOB]]</f>
        <v>50</v>
      </c>
      <c r="D24" s="6" t="s">
        <v>162</v>
      </c>
      <c r="E24">
        <v>104.6</v>
      </c>
      <c r="F24">
        <v>177</v>
      </c>
      <c r="G24" s="6" t="s">
        <v>148</v>
      </c>
      <c r="H24" s="6" t="s">
        <v>149</v>
      </c>
      <c r="I24" s="6" t="s">
        <v>149</v>
      </c>
      <c r="J24" s="6" t="s">
        <v>149</v>
      </c>
      <c r="K24" s="6" t="s">
        <v>149</v>
      </c>
      <c r="L24" s="6" t="s">
        <v>149</v>
      </c>
      <c r="M24" s="6" t="s">
        <v>149</v>
      </c>
      <c r="N24" s="6" t="s">
        <v>149</v>
      </c>
      <c r="O24">
        <v>2</v>
      </c>
      <c r="P24" t="s">
        <v>153</v>
      </c>
      <c r="Q24">
        <v>0</v>
      </c>
      <c r="R24" t="s">
        <v>154</v>
      </c>
      <c r="S24" s="27" t="s">
        <v>4</v>
      </c>
      <c r="T24" s="7">
        <v>32420</v>
      </c>
      <c r="U24" s="6" t="s">
        <v>164</v>
      </c>
      <c r="V24" s="7"/>
      <c r="W24" s="6"/>
      <c r="X24" s="7"/>
      <c r="Y24" s="6"/>
      <c r="AA24" s="6"/>
      <c r="AC24" s="6"/>
      <c r="AD24" s="7">
        <v>32433</v>
      </c>
      <c r="AE24" s="6" t="s">
        <v>430</v>
      </c>
      <c r="AF24" s="6" t="s">
        <v>152</v>
      </c>
      <c r="AG24" s="6" t="s">
        <v>149</v>
      </c>
      <c r="AH24" s="7"/>
      <c r="AI24" s="6"/>
      <c r="AJ24" s="6"/>
      <c r="AK24" s="6"/>
      <c r="AL24" s="7">
        <v>32459</v>
      </c>
      <c r="AM24" s="7">
        <v>32509</v>
      </c>
      <c r="AN24" s="28">
        <v>70.400000000000006</v>
      </c>
      <c r="AO24" s="28">
        <v>2.2000000000000002</v>
      </c>
      <c r="AP24" s="6"/>
      <c r="BA24" s="29">
        <v>32462</v>
      </c>
      <c r="BB24" s="29">
        <v>32462</v>
      </c>
      <c r="BC24" s="27" t="s">
        <v>165</v>
      </c>
      <c r="BD24" s="27" t="s">
        <v>177</v>
      </c>
      <c r="BE24" s="6"/>
      <c r="BF24" s="7"/>
      <c r="BG24" s="7"/>
      <c r="BH24" s="6"/>
      <c r="BI24" s="6"/>
      <c r="BJ24" s="6"/>
      <c r="BM24" s="6"/>
      <c r="BN24" s="6"/>
      <c r="BP24" s="27" t="s">
        <v>158</v>
      </c>
      <c r="BQ24" s="27"/>
      <c r="BR24" s="27"/>
      <c r="BS24" s="27" t="s">
        <v>170</v>
      </c>
      <c r="CR24" s="6"/>
      <c r="CS24" s="6"/>
      <c r="CT24" s="29">
        <v>33777</v>
      </c>
      <c r="CU24" s="27" t="s">
        <v>39</v>
      </c>
      <c r="CV24" s="7"/>
      <c r="CW24" s="6"/>
      <c r="CX24" s="6" t="s">
        <v>152</v>
      </c>
      <c r="CY24" s="7">
        <v>32578</v>
      </c>
      <c r="CZ24" s="7"/>
      <c r="DA24" s="6"/>
      <c r="DB24" s="30" t="s">
        <v>39</v>
      </c>
      <c r="DC24" s="31" t="s">
        <v>32</v>
      </c>
      <c r="DD24" s="49">
        <f>IF(Append1__2[[#This Row],[Ground Truth]]="Remission", 0,1)</f>
        <v>0</v>
      </c>
      <c r="DE24" s="74">
        <v>33777</v>
      </c>
      <c r="DF24" s="74">
        <f>_xlfn.XLOOKUP(Append1__2[[#This Row],[Research Id]],Masked_Images[Folder Path.7],Masked_Images[Merged])</f>
        <v>32428</v>
      </c>
      <c r="DG24" s="65">
        <f>Append1__2[[#This Row],[Date]]-Append1__2[[#This Row],[Start Date]]</f>
        <v>1349</v>
      </c>
      <c r="DH24" s="23">
        <v>3</v>
      </c>
      <c r="DI24" s="18">
        <v>3</v>
      </c>
      <c r="DJ24" s="24" t="s">
        <v>152</v>
      </c>
      <c r="DK24" s="41" t="s">
        <v>773</v>
      </c>
      <c r="DL24" s="41"/>
    </row>
    <row r="25" spans="1:116" x14ac:dyDescent="0.25">
      <c r="A25" s="32" t="s">
        <v>176</v>
      </c>
      <c r="B25" s="28">
        <v>1939</v>
      </c>
      <c r="C25" s="65">
        <f>YEAR(Append1__2[[#This Row],[Start Date]])-Append1__2[[#This Row],[DOB]]</f>
        <v>49</v>
      </c>
      <c r="D25" s="6" t="s">
        <v>162</v>
      </c>
      <c r="E25">
        <v>79.400000000000006</v>
      </c>
      <c r="F25">
        <v>185</v>
      </c>
      <c r="G25" s="6" t="s">
        <v>33</v>
      </c>
      <c r="H25" s="6" t="s">
        <v>33</v>
      </c>
      <c r="I25" s="6" t="s">
        <v>149</v>
      </c>
      <c r="J25" s="6" t="s">
        <v>149</v>
      </c>
      <c r="K25" s="6" t="s">
        <v>149</v>
      </c>
      <c r="L25" s="6" t="s">
        <v>151</v>
      </c>
      <c r="M25" s="6" t="s">
        <v>149</v>
      </c>
      <c r="N25" s="6" t="s">
        <v>149</v>
      </c>
      <c r="O25">
        <v>4</v>
      </c>
      <c r="P25" t="s">
        <v>153</v>
      </c>
      <c r="Q25">
        <v>0</v>
      </c>
      <c r="R25" t="s">
        <v>154</v>
      </c>
      <c r="S25" s="27" t="s">
        <v>4</v>
      </c>
      <c r="T25" s="7">
        <v>32428</v>
      </c>
      <c r="U25" s="6" t="s">
        <v>156</v>
      </c>
      <c r="V25" s="7"/>
      <c r="W25" s="6"/>
      <c r="X25" s="7"/>
      <c r="Y25" s="6"/>
      <c r="AA25" s="6"/>
      <c r="AC25" s="6"/>
      <c r="AD25" s="7"/>
      <c r="AE25" s="6"/>
      <c r="AF25" s="6"/>
      <c r="AG25" s="6"/>
      <c r="AH25" s="7"/>
      <c r="AI25" s="6"/>
      <c r="AJ25" s="6"/>
      <c r="AK25" s="6"/>
      <c r="AL25" s="7">
        <v>32469</v>
      </c>
      <c r="AM25" s="7">
        <v>32516</v>
      </c>
      <c r="AN25" s="28">
        <v>70</v>
      </c>
      <c r="AO25" s="28">
        <v>2</v>
      </c>
      <c r="AP25" s="6"/>
      <c r="BA25" s="29">
        <v>32469</v>
      </c>
      <c r="BB25" s="29">
        <v>32508</v>
      </c>
      <c r="BC25" s="27" t="s">
        <v>165</v>
      </c>
      <c r="BD25" s="27" t="s">
        <v>177</v>
      </c>
      <c r="BE25" s="6"/>
      <c r="BF25" s="7"/>
      <c r="BG25" s="7"/>
      <c r="BH25" s="6"/>
      <c r="BI25" s="6"/>
      <c r="BJ25" s="6"/>
      <c r="BM25" s="6"/>
      <c r="BN25" s="6"/>
      <c r="BP25" s="27" t="s">
        <v>158</v>
      </c>
      <c r="BQ25" s="27"/>
      <c r="BR25" s="27"/>
      <c r="BS25" s="27"/>
      <c r="CR25" s="6"/>
      <c r="CS25" s="6"/>
      <c r="CT25" s="29"/>
      <c r="CU25" s="27"/>
      <c r="CV25" s="7">
        <v>32985</v>
      </c>
      <c r="CW25" s="6" t="s">
        <v>36</v>
      </c>
      <c r="CX25" s="6" t="s">
        <v>152</v>
      </c>
      <c r="CY25" s="7"/>
      <c r="CZ25" s="7">
        <v>32621</v>
      </c>
      <c r="DA25" s="6" t="s">
        <v>160</v>
      </c>
      <c r="DB25" s="30" t="s">
        <v>36</v>
      </c>
      <c r="DC25" s="31" t="s">
        <v>31</v>
      </c>
      <c r="DD25" s="49">
        <f>IF(Append1__2[[#This Row],[Ground Truth]]="Remission", 0,1)</f>
        <v>1</v>
      </c>
      <c r="DE25" s="1">
        <v>32985</v>
      </c>
      <c r="DF25" s="1">
        <f>_xlfn.XLOOKUP(Append1__2[[#This Row],[Research Id]],Masked_Images[Folder Path.7],Masked_Images[Merged])</f>
        <v>32448</v>
      </c>
      <c r="DG25" s="64">
        <f>Append1__2[[#This Row],[Date]]-Append1__2[[#This Row],[Start Date]]</f>
        <v>537</v>
      </c>
      <c r="DH25" s="23">
        <v>2</v>
      </c>
      <c r="DI25" s="18">
        <v>2</v>
      </c>
      <c r="DJ25" s="24" t="s">
        <v>152</v>
      </c>
      <c r="DK25" s="41" t="s">
        <v>773</v>
      </c>
      <c r="DL25" s="41"/>
    </row>
    <row r="26" spans="1:116" x14ac:dyDescent="0.25">
      <c r="A26" s="32" t="s">
        <v>178</v>
      </c>
      <c r="B26" s="28">
        <v>1905</v>
      </c>
      <c r="C26" s="65">
        <f>YEAR(Append1__2[[#This Row],[Start Date]])-Append1__2[[#This Row],[DOB]]</f>
        <v>80</v>
      </c>
      <c r="D26" s="6" t="s">
        <v>162</v>
      </c>
      <c r="E26">
        <v>90.7</v>
      </c>
      <c r="F26">
        <v>183</v>
      </c>
      <c r="G26" s="6" t="s">
        <v>33</v>
      </c>
      <c r="H26" s="6" t="s">
        <v>33</v>
      </c>
      <c r="I26" s="6" t="s">
        <v>179</v>
      </c>
      <c r="J26" s="6" t="s">
        <v>149</v>
      </c>
      <c r="K26" s="6" t="s">
        <v>149</v>
      </c>
      <c r="L26" s="6" t="s">
        <v>149</v>
      </c>
      <c r="M26" s="6" t="s">
        <v>180</v>
      </c>
      <c r="N26" s="6" t="s">
        <v>149</v>
      </c>
      <c r="O26" t="s">
        <v>154</v>
      </c>
      <c r="P26" t="s">
        <v>181</v>
      </c>
      <c r="Q26">
        <v>0</v>
      </c>
      <c r="R26" t="s">
        <v>154</v>
      </c>
      <c r="S26" s="27" t="s">
        <v>4</v>
      </c>
      <c r="T26" s="7">
        <v>31101</v>
      </c>
      <c r="U26" s="6" t="s">
        <v>182</v>
      </c>
      <c r="V26" s="7"/>
      <c r="W26" s="6"/>
      <c r="X26" s="7"/>
      <c r="Y26" s="6"/>
      <c r="AA26" s="6"/>
      <c r="AC26" s="6"/>
      <c r="AD26" s="7"/>
      <c r="AE26" s="6"/>
      <c r="AF26" s="6"/>
      <c r="AG26" s="6"/>
      <c r="AH26" s="7"/>
      <c r="AI26" s="6"/>
      <c r="AJ26" s="6"/>
      <c r="AK26" s="6"/>
      <c r="AL26" s="7">
        <v>31130</v>
      </c>
      <c r="AM26" s="7">
        <v>31175</v>
      </c>
      <c r="AN26" s="28">
        <v>75</v>
      </c>
      <c r="AO26" s="28">
        <v>1.25</v>
      </c>
      <c r="AP26" s="6" t="s">
        <v>183</v>
      </c>
      <c r="BA26" s="29"/>
      <c r="BB26" s="29"/>
      <c r="BC26" s="27"/>
      <c r="BD26" s="27"/>
      <c r="BE26" s="6"/>
      <c r="BF26" s="7"/>
      <c r="BG26" s="7"/>
      <c r="BH26" s="6"/>
      <c r="BI26" s="6"/>
      <c r="BJ26" s="6"/>
      <c r="BM26" s="6"/>
      <c r="BN26" s="6"/>
      <c r="BP26" s="27"/>
      <c r="BQ26" s="27"/>
      <c r="BR26" s="27"/>
      <c r="BS26" s="27"/>
      <c r="CR26" s="6"/>
      <c r="CS26" s="6"/>
      <c r="CT26" s="29"/>
      <c r="CU26" s="27"/>
      <c r="CV26" s="7">
        <v>31924</v>
      </c>
      <c r="CW26" s="6" t="s">
        <v>36</v>
      </c>
      <c r="CX26" s="6"/>
      <c r="CY26" s="7"/>
      <c r="CZ26" s="7">
        <v>31266</v>
      </c>
      <c r="DA26" s="6" t="s">
        <v>160</v>
      </c>
      <c r="DB26" s="30" t="s">
        <v>36</v>
      </c>
      <c r="DC26" s="31" t="s">
        <v>31</v>
      </c>
      <c r="DD26" s="49">
        <f>IF(Append1__2[[#This Row],[Ground Truth]]="Remission", 0,1)</f>
        <v>1</v>
      </c>
      <c r="DE26" s="1">
        <v>31924</v>
      </c>
      <c r="DF26" s="1">
        <f>_xlfn.XLOOKUP(Append1__2[[#This Row],[Research Id]],Masked_Images[Folder Path.7],Masked_Images[Merged])</f>
        <v>31118</v>
      </c>
      <c r="DG26" s="64">
        <f>Append1__2[[#This Row],[Date]]-Append1__2[[#This Row],[Start Date]]</f>
        <v>806</v>
      </c>
      <c r="DH26" s="23">
        <v>4</v>
      </c>
      <c r="DI26" s="18">
        <v>4</v>
      </c>
      <c r="DJ26" s="24" t="s">
        <v>152</v>
      </c>
      <c r="DK26" s="41" t="s">
        <v>773</v>
      </c>
      <c r="DL26" s="41"/>
    </row>
    <row r="27" spans="1:116" x14ac:dyDescent="0.25">
      <c r="A27" s="32" t="s">
        <v>431</v>
      </c>
      <c r="B27" s="28">
        <v>1923</v>
      </c>
      <c r="C27" s="65">
        <f>YEAR(Append1__2[[#This Row],[Start Date]])-Append1__2[[#This Row],[DOB]]</f>
        <v>62</v>
      </c>
      <c r="D27" s="6" t="s">
        <v>162</v>
      </c>
      <c r="E27">
        <v>50.1</v>
      </c>
      <c r="F27">
        <v>174</v>
      </c>
      <c r="G27" s="6" t="s">
        <v>148</v>
      </c>
      <c r="H27" s="6" t="s">
        <v>33</v>
      </c>
      <c r="I27" s="6" t="s">
        <v>149</v>
      </c>
      <c r="J27" s="6" t="s">
        <v>149</v>
      </c>
      <c r="K27" s="6" t="s">
        <v>149</v>
      </c>
      <c r="L27" s="6" t="s">
        <v>167</v>
      </c>
      <c r="M27" s="6" t="s">
        <v>152</v>
      </c>
      <c r="N27" s="6" t="s">
        <v>149</v>
      </c>
      <c r="O27" t="s">
        <v>235</v>
      </c>
      <c r="P27" t="s">
        <v>153</v>
      </c>
      <c r="Q27">
        <v>0</v>
      </c>
      <c r="R27" t="s">
        <v>235</v>
      </c>
      <c r="S27" s="27" t="s">
        <v>4</v>
      </c>
      <c r="T27" s="7">
        <v>31159</v>
      </c>
      <c r="U27" s="6" t="s">
        <v>432</v>
      </c>
      <c r="V27" s="7"/>
      <c r="W27" s="6"/>
      <c r="X27" s="7"/>
      <c r="Y27" s="6"/>
      <c r="AA27" s="6"/>
      <c r="AC27" s="6"/>
      <c r="AD27" s="7"/>
      <c r="AE27" s="6"/>
      <c r="AF27" s="6"/>
      <c r="AG27" s="6"/>
      <c r="AH27" s="7"/>
      <c r="AI27" s="6"/>
      <c r="AJ27" s="6"/>
      <c r="AK27" s="6"/>
      <c r="AL27" s="7">
        <v>31195</v>
      </c>
      <c r="AM27" s="7">
        <v>31244</v>
      </c>
      <c r="AN27" s="28">
        <v>70</v>
      </c>
      <c r="AO27" s="28">
        <v>2</v>
      </c>
      <c r="AP27" s="6"/>
      <c r="BA27" s="29">
        <v>31207</v>
      </c>
      <c r="BB27" s="29">
        <v>31236</v>
      </c>
      <c r="BC27" s="27" t="s">
        <v>165</v>
      </c>
      <c r="BD27" s="27"/>
      <c r="BE27" s="6"/>
      <c r="BF27" s="7"/>
      <c r="BG27" s="7"/>
      <c r="BH27" s="6"/>
      <c r="BI27" s="6"/>
      <c r="BJ27" s="6"/>
      <c r="BM27" s="6"/>
      <c r="BN27" s="6"/>
      <c r="BP27" s="27" t="s">
        <v>158</v>
      </c>
      <c r="BQ27" s="27"/>
      <c r="BR27" s="27"/>
      <c r="BS27" s="27"/>
      <c r="CR27" s="6"/>
      <c r="CS27" s="6"/>
      <c r="CT27" s="29">
        <v>32146</v>
      </c>
      <c r="CU27" s="27" t="s">
        <v>39</v>
      </c>
      <c r="CV27" s="7">
        <v>32889</v>
      </c>
      <c r="CW27" s="6" t="s">
        <v>33</v>
      </c>
      <c r="CX27" s="6"/>
      <c r="CY27" s="7"/>
      <c r="CZ27" s="7"/>
      <c r="DA27" s="6"/>
      <c r="DB27" s="30" t="s">
        <v>39</v>
      </c>
      <c r="DC27" s="31" t="s">
        <v>32</v>
      </c>
      <c r="DD27" s="49">
        <f>IF(Append1__2[[#This Row],[Ground Truth]]="Remission", 0,1)</f>
        <v>0</v>
      </c>
      <c r="DE27" s="74">
        <v>32146</v>
      </c>
      <c r="DF27" s="74">
        <f>_xlfn.XLOOKUP(Append1__2[[#This Row],[Research Id]],Masked_Images[Folder Path.7],Masked_Images[Merged])</f>
        <v>31168</v>
      </c>
      <c r="DG27" s="65">
        <f>Append1__2[[#This Row],[Date]]-Append1__2[[#This Row],[Start Date]]</f>
        <v>978</v>
      </c>
      <c r="DH27" s="23">
        <v>3</v>
      </c>
      <c r="DI27" s="18">
        <v>3</v>
      </c>
      <c r="DJ27" s="24" t="s">
        <v>152</v>
      </c>
      <c r="DK27" s="41" t="s">
        <v>773</v>
      </c>
      <c r="DL27" s="41"/>
    </row>
    <row r="28" spans="1:116" hidden="1" x14ac:dyDescent="0.25">
      <c r="A28" s="6" t="s">
        <v>750</v>
      </c>
      <c r="B28">
        <v>1936</v>
      </c>
      <c r="C28" s="1" t="e">
        <f>DATEDIF(Append1__2[[#This Row],[DOB]],Append1__2[[#This Row],[Start Date]],"y")</f>
        <v>#N/A</v>
      </c>
      <c r="D28" s="6" t="s">
        <v>162</v>
      </c>
      <c r="E28">
        <v>57.9</v>
      </c>
      <c r="F28">
        <v>173</v>
      </c>
      <c r="G28" s="6" t="s">
        <v>148</v>
      </c>
      <c r="H28" s="6" t="s">
        <v>33</v>
      </c>
      <c r="I28" s="6" t="s">
        <v>149</v>
      </c>
      <c r="J28" s="6" t="s">
        <v>149</v>
      </c>
      <c r="K28" s="6" t="s">
        <v>149</v>
      </c>
      <c r="L28" s="6" t="s">
        <v>151</v>
      </c>
      <c r="M28" s="6" t="s">
        <v>152</v>
      </c>
      <c r="N28" s="6" t="s">
        <v>149</v>
      </c>
      <c r="O28">
        <v>2</v>
      </c>
      <c r="P28" t="s">
        <v>153</v>
      </c>
      <c r="Q28">
        <v>0</v>
      </c>
      <c r="R28" t="s">
        <v>154</v>
      </c>
      <c r="S28" s="6" t="s">
        <v>4</v>
      </c>
      <c r="T28" s="7">
        <v>31399</v>
      </c>
      <c r="U28" s="6" t="s">
        <v>182</v>
      </c>
      <c r="V28" s="7"/>
      <c r="W28" s="6"/>
      <c r="X28" s="7"/>
      <c r="Y28" s="6"/>
      <c r="AA28" s="6"/>
      <c r="AC28" s="6"/>
      <c r="AD28" s="7"/>
      <c r="AE28" s="6"/>
      <c r="AF28" s="6"/>
      <c r="AG28" s="6"/>
      <c r="AH28" s="7"/>
      <c r="AI28" s="6"/>
      <c r="AJ28" s="6"/>
      <c r="AK28" s="6"/>
      <c r="AL28" s="7">
        <v>31412</v>
      </c>
      <c r="AM28" s="7">
        <v>31459</v>
      </c>
      <c r="AN28">
        <v>70</v>
      </c>
      <c r="AO28">
        <v>2</v>
      </c>
      <c r="AP28" s="6"/>
      <c r="BA28" s="7">
        <v>31413</v>
      </c>
      <c r="BB28" s="7">
        <v>31451</v>
      </c>
      <c r="BC28" s="6" t="s">
        <v>165</v>
      </c>
      <c r="BD28" s="6"/>
      <c r="BE28" s="6"/>
      <c r="BF28" s="7"/>
      <c r="BG28" s="7"/>
      <c r="BH28" s="6"/>
      <c r="BI28" s="6"/>
      <c r="BJ28" s="6"/>
      <c r="BM28" s="6"/>
      <c r="BN28" s="6"/>
      <c r="BP28" s="6" t="s">
        <v>158</v>
      </c>
      <c r="BQ28" s="6"/>
      <c r="BR28" s="6"/>
      <c r="BS28" s="6"/>
      <c r="CR28" s="6"/>
      <c r="CS28" s="6"/>
      <c r="CT28" s="7"/>
      <c r="CU28" s="6"/>
      <c r="CV28" s="7">
        <v>32975</v>
      </c>
      <c r="CW28" s="6" t="s">
        <v>40</v>
      </c>
      <c r="CX28" s="6" t="s">
        <v>152</v>
      </c>
      <c r="CY28" s="7">
        <v>32938</v>
      </c>
      <c r="CZ28" s="7"/>
      <c r="DA28" s="6"/>
      <c r="DB28" s="21" t="s">
        <v>40</v>
      </c>
      <c r="DC28" s="22" t="s">
        <v>33</v>
      </c>
      <c r="DD28" s="50">
        <f>IF(Append1__2[[#This Row],[Ground Truth]]="Remission", 0,1)</f>
        <v>1</v>
      </c>
      <c r="DE28" s="50"/>
      <c r="DF28" s="54" t="e">
        <f>_xlfn.XLOOKUP(Append1__2[[#This Row],[Research Id]],Masked_Images[Folder Path.7],Masked_Images[Merged])</f>
        <v>#N/A</v>
      </c>
      <c r="DG28" s="60" t="e">
        <f>Append1__2[[#This Row],[Date]]-Append1__2[[#This Row],[Start Date]]</f>
        <v>#N/A</v>
      </c>
    </row>
    <row r="29" spans="1:116" x14ac:dyDescent="0.25">
      <c r="A29" s="32" t="s">
        <v>441</v>
      </c>
      <c r="B29" s="28">
        <v>1921</v>
      </c>
      <c r="C29" s="65">
        <f>YEAR(Append1__2[[#This Row],[Start Date]])-Append1__2[[#This Row],[DOB]]</f>
        <v>64</v>
      </c>
      <c r="D29" s="6" t="s">
        <v>162</v>
      </c>
      <c r="E29">
        <v>146.6</v>
      </c>
      <c r="F29">
        <v>191</v>
      </c>
      <c r="G29" s="6" t="s">
        <v>148</v>
      </c>
      <c r="H29" s="6" t="s">
        <v>149</v>
      </c>
      <c r="I29" s="6" t="s">
        <v>149</v>
      </c>
      <c r="J29" s="6" t="s">
        <v>149</v>
      </c>
      <c r="K29" s="6" t="s">
        <v>150</v>
      </c>
      <c r="L29" s="6" t="s">
        <v>149</v>
      </c>
      <c r="M29" s="6" t="s">
        <v>180</v>
      </c>
      <c r="N29" s="6" t="s">
        <v>149</v>
      </c>
      <c r="O29">
        <v>2</v>
      </c>
      <c r="P29">
        <v>1</v>
      </c>
      <c r="Q29">
        <v>0</v>
      </c>
      <c r="R29">
        <v>3</v>
      </c>
      <c r="S29" s="27" t="s">
        <v>4</v>
      </c>
      <c r="T29" s="7">
        <v>31390</v>
      </c>
      <c r="U29" s="6" t="s">
        <v>156</v>
      </c>
      <c r="V29" s="7"/>
      <c r="W29" s="6"/>
      <c r="X29" s="7"/>
      <c r="Y29" s="6"/>
      <c r="AA29" s="6"/>
      <c r="AC29" s="6"/>
      <c r="AD29" s="7"/>
      <c r="AE29" s="6"/>
      <c r="AF29" s="6"/>
      <c r="AG29" s="6"/>
      <c r="AH29" s="7"/>
      <c r="AI29" s="6"/>
      <c r="AJ29" s="6"/>
      <c r="AK29" s="6"/>
      <c r="AL29" s="7">
        <v>31416</v>
      </c>
      <c r="AM29" s="7">
        <v>31461</v>
      </c>
      <c r="AN29" s="28">
        <v>70</v>
      </c>
      <c r="AO29" s="28">
        <v>2</v>
      </c>
      <c r="AP29" s="6"/>
      <c r="BA29" s="29">
        <v>31416</v>
      </c>
      <c r="BB29" s="29">
        <v>31457</v>
      </c>
      <c r="BC29" s="27" t="s">
        <v>165</v>
      </c>
      <c r="BD29" s="27"/>
      <c r="BE29" s="6"/>
      <c r="BF29" s="7"/>
      <c r="BG29" s="7"/>
      <c r="BH29" s="6"/>
      <c r="BI29" s="6"/>
      <c r="BJ29" s="6"/>
      <c r="BM29" s="6"/>
      <c r="BN29" s="6"/>
      <c r="BP29" s="27" t="s">
        <v>158</v>
      </c>
      <c r="BQ29" s="27"/>
      <c r="BR29" s="27"/>
      <c r="BS29" s="27"/>
      <c r="CR29" s="6"/>
      <c r="CS29" s="6"/>
      <c r="CT29" s="29">
        <v>33645</v>
      </c>
      <c r="CU29" s="27" t="s">
        <v>39</v>
      </c>
      <c r="CV29" s="7"/>
      <c r="CW29" s="6"/>
      <c r="CX29" s="6" t="s">
        <v>152</v>
      </c>
      <c r="CY29" s="7"/>
      <c r="CZ29" s="7"/>
      <c r="DA29" s="6"/>
      <c r="DB29" s="30" t="s">
        <v>39</v>
      </c>
      <c r="DC29" s="31" t="s">
        <v>32</v>
      </c>
      <c r="DD29" s="49">
        <f>IF(Append1__2[[#This Row],[Ground Truth]]="Remission", 0,1)</f>
        <v>0</v>
      </c>
      <c r="DE29" s="74">
        <v>33645</v>
      </c>
      <c r="DF29" s="74">
        <f>_xlfn.XLOOKUP(Append1__2[[#This Row],[Research Id]],Masked_Images[Folder Path.7],Masked_Images[Merged])</f>
        <v>31397</v>
      </c>
      <c r="DG29" s="65">
        <f>Append1__2[[#This Row],[Date]]-Append1__2[[#This Row],[Start Date]]</f>
        <v>2248</v>
      </c>
      <c r="DH29" s="23">
        <v>3</v>
      </c>
      <c r="DI29" s="18">
        <v>3</v>
      </c>
      <c r="DJ29" s="24" t="s">
        <v>152</v>
      </c>
      <c r="DK29" s="41" t="s">
        <v>773</v>
      </c>
      <c r="DL29" s="41"/>
    </row>
    <row r="30" spans="1:116" x14ac:dyDescent="0.25">
      <c r="A30" s="32" t="s">
        <v>451</v>
      </c>
      <c r="B30" s="28">
        <v>1922</v>
      </c>
      <c r="C30" s="65">
        <f>YEAR(Append1__2[[#This Row],[Start Date]])-Append1__2[[#This Row],[DOB]]</f>
        <v>64</v>
      </c>
      <c r="D30" s="6" t="s">
        <v>147</v>
      </c>
      <c r="E30">
        <v>60.8</v>
      </c>
      <c r="F30">
        <v>166</v>
      </c>
      <c r="G30" s="6" t="s">
        <v>148</v>
      </c>
      <c r="H30" s="6" t="s">
        <v>33</v>
      </c>
      <c r="I30" s="6" t="s">
        <v>398</v>
      </c>
      <c r="J30" s="6" t="s">
        <v>149</v>
      </c>
      <c r="K30" s="6" t="s">
        <v>150</v>
      </c>
      <c r="L30" s="6" t="s">
        <v>149</v>
      </c>
      <c r="M30" s="6" t="s">
        <v>149</v>
      </c>
      <c r="N30" s="6" t="s">
        <v>149</v>
      </c>
      <c r="O30" t="s">
        <v>235</v>
      </c>
      <c r="P30">
        <v>1</v>
      </c>
      <c r="Q30">
        <v>0</v>
      </c>
      <c r="R30" t="s">
        <v>235</v>
      </c>
      <c r="S30" s="27" t="s">
        <v>4</v>
      </c>
      <c r="T30" s="7">
        <v>31472</v>
      </c>
      <c r="U30" s="6" t="s">
        <v>452</v>
      </c>
      <c r="V30" s="7"/>
      <c r="W30" s="6"/>
      <c r="X30" s="7"/>
      <c r="Y30" s="6"/>
      <c r="AA30" s="6"/>
      <c r="AC30" s="6"/>
      <c r="AD30" s="7"/>
      <c r="AE30" s="6"/>
      <c r="AF30" s="6"/>
      <c r="AG30" s="6"/>
      <c r="AH30" s="7"/>
      <c r="AI30" s="6"/>
      <c r="AJ30" s="6"/>
      <c r="AK30" s="6"/>
      <c r="AL30" s="7">
        <v>31486</v>
      </c>
      <c r="AM30" s="7">
        <v>31539</v>
      </c>
      <c r="AN30" s="28">
        <v>70</v>
      </c>
      <c r="AO30" s="28">
        <v>2</v>
      </c>
      <c r="AP30" s="6"/>
      <c r="BA30" s="29">
        <v>31486</v>
      </c>
      <c r="BB30" s="29">
        <v>31536</v>
      </c>
      <c r="BC30" s="27" t="s">
        <v>165</v>
      </c>
      <c r="BD30" s="27" t="s">
        <v>177</v>
      </c>
      <c r="BE30" s="6"/>
      <c r="BF30" s="7"/>
      <c r="BG30" s="7"/>
      <c r="BH30" s="6"/>
      <c r="BI30" s="6"/>
      <c r="BJ30" s="6"/>
      <c r="BM30" s="6"/>
      <c r="BN30" s="6"/>
      <c r="BP30" s="27" t="s">
        <v>190</v>
      </c>
      <c r="BQ30" s="27"/>
      <c r="BR30" s="27"/>
      <c r="BS30" s="27"/>
      <c r="CR30" s="6"/>
      <c r="CS30" s="6"/>
      <c r="CT30" s="29">
        <v>33600</v>
      </c>
      <c r="CU30" s="27" t="s">
        <v>39</v>
      </c>
      <c r="CV30" s="7"/>
      <c r="CW30" s="6"/>
      <c r="CX30" s="6"/>
      <c r="CY30" s="7"/>
      <c r="CZ30" s="7"/>
      <c r="DA30" s="6"/>
      <c r="DB30" s="30" t="s">
        <v>39</v>
      </c>
      <c r="DC30" s="31" t="s">
        <v>32</v>
      </c>
      <c r="DD30" s="49">
        <f>IF(Append1__2[[#This Row],[Ground Truth]]="Remission", 0,1)</f>
        <v>0</v>
      </c>
      <c r="DE30" s="74">
        <v>33600</v>
      </c>
      <c r="DF30" s="74">
        <f>_xlfn.XLOOKUP(Append1__2[[#This Row],[Research Id]],Masked_Images[Folder Path.7],Masked_Images[Merged])</f>
        <v>31479</v>
      </c>
      <c r="DG30" s="65">
        <f>Append1__2[[#This Row],[Date]]-Append1__2[[#This Row],[Start Date]]</f>
        <v>2121</v>
      </c>
      <c r="DH30" s="23">
        <v>4</v>
      </c>
      <c r="DI30" s="18">
        <v>4</v>
      </c>
      <c r="DJ30" s="24" t="s">
        <v>152</v>
      </c>
      <c r="DK30" s="41" t="s">
        <v>773</v>
      </c>
      <c r="DL30" s="41" t="s">
        <v>773</v>
      </c>
    </row>
    <row r="31" spans="1:116" x14ac:dyDescent="0.25">
      <c r="A31" s="32" t="s">
        <v>455</v>
      </c>
      <c r="B31" s="28">
        <v>1937</v>
      </c>
      <c r="C31" s="65">
        <f>YEAR(Append1__2[[#This Row],[Start Date]])-Append1__2[[#This Row],[DOB]]</f>
        <v>49</v>
      </c>
      <c r="D31" s="6" t="s">
        <v>162</v>
      </c>
      <c r="E31">
        <v>88.5</v>
      </c>
      <c r="F31">
        <v>178</v>
      </c>
      <c r="G31" s="6" t="s">
        <v>148</v>
      </c>
      <c r="H31" s="6" t="s">
        <v>33</v>
      </c>
      <c r="I31" s="6" t="s">
        <v>149</v>
      </c>
      <c r="J31" s="6" t="s">
        <v>149</v>
      </c>
      <c r="K31" s="6" t="s">
        <v>149</v>
      </c>
      <c r="L31" s="6" t="s">
        <v>167</v>
      </c>
      <c r="M31" s="6" t="s">
        <v>152</v>
      </c>
      <c r="N31" s="6" t="s">
        <v>149</v>
      </c>
      <c r="O31">
        <v>2</v>
      </c>
      <c r="P31" t="s">
        <v>153</v>
      </c>
      <c r="Q31">
        <v>0</v>
      </c>
      <c r="R31" t="s">
        <v>154</v>
      </c>
      <c r="S31" s="27" t="s">
        <v>4</v>
      </c>
      <c r="T31" s="7">
        <v>31662</v>
      </c>
      <c r="U31" s="6" t="s">
        <v>164</v>
      </c>
      <c r="V31" s="7"/>
      <c r="W31" s="6"/>
      <c r="X31" s="7"/>
      <c r="Y31" s="6"/>
      <c r="AA31" s="6"/>
      <c r="AC31" s="6"/>
      <c r="AD31" s="7">
        <v>31658</v>
      </c>
      <c r="AE31" s="6" t="s">
        <v>456</v>
      </c>
      <c r="AF31" s="6" t="s">
        <v>152</v>
      </c>
      <c r="AG31" s="6" t="s">
        <v>149</v>
      </c>
      <c r="AH31" s="7"/>
      <c r="AI31" s="6"/>
      <c r="AJ31" s="6"/>
      <c r="AK31" s="6"/>
      <c r="AL31" s="7">
        <v>31683</v>
      </c>
      <c r="AM31" s="7">
        <v>31739</v>
      </c>
      <c r="AN31" s="28">
        <v>72</v>
      </c>
      <c r="AO31" s="28">
        <v>2</v>
      </c>
      <c r="AP31" s="6"/>
      <c r="BA31" s="29">
        <v>31667</v>
      </c>
      <c r="BB31" s="29">
        <v>31725</v>
      </c>
      <c r="BC31" s="27" t="s">
        <v>165</v>
      </c>
      <c r="BD31" s="27"/>
      <c r="BE31" s="6"/>
      <c r="BF31" s="7"/>
      <c r="BG31" s="7"/>
      <c r="BH31" s="6"/>
      <c r="BI31" s="6"/>
      <c r="BJ31" s="6"/>
      <c r="BM31" s="6"/>
      <c r="BN31" s="6"/>
      <c r="BP31" s="27" t="s">
        <v>190</v>
      </c>
      <c r="BQ31" s="27"/>
      <c r="BR31" s="27"/>
      <c r="BS31" s="27" t="s">
        <v>159</v>
      </c>
      <c r="CR31" s="6"/>
      <c r="CS31" s="6"/>
      <c r="CT31" s="29">
        <v>33740</v>
      </c>
      <c r="CU31" s="27" t="s">
        <v>39</v>
      </c>
      <c r="CV31" s="7"/>
      <c r="CW31" s="6"/>
      <c r="CX31" s="6" t="s">
        <v>152</v>
      </c>
      <c r="CY31" s="7"/>
      <c r="CZ31" s="7"/>
      <c r="DA31" s="6"/>
      <c r="DB31" s="30" t="s">
        <v>39</v>
      </c>
      <c r="DC31" s="31" t="s">
        <v>32</v>
      </c>
      <c r="DD31" s="49">
        <f>IF(Append1__2[[#This Row],[Ground Truth]]="Remission", 0,1)</f>
        <v>0</v>
      </c>
      <c r="DE31" s="74">
        <v>33740</v>
      </c>
      <c r="DF31" s="74">
        <f>_xlfn.XLOOKUP(Append1__2[[#This Row],[Research Id]],Masked_Images[Folder Path.7],Masked_Images[Merged])</f>
        <v>31665</v>
      </c>
      <c r="DG31" s="65">
        <f>Append1__2[[#This Row],[Date]]-Append1__2[[#This Row],[Start Date]]</f>
        <v>2075</v>
      </c>
      <c r="DH31" s="23">
        <v>5</v>
      </c>
      <c r="DI31" s="18">
        <v>5</v>
      </c>
      <c r="DJ31" s="24" t="s">
        <v>152</v>
      </c>
      <c r="DK31" s="41" t="s">
        <v>773</v>
      </c>
      <c r="DL31" s="41" t="s">
        <v>773</v>
      </c>
    </row>
    <row r="32" spans="1:116" x14ac:dyDescent="0.25">
      <c r="A32" s="32" t="s">
        <v>463</v>
      </c>
      <c r="B32" s="28">
        <v>1928</v>
      </c>
      <c r="C32" s="65">
        <f>YEAR(Append1__2[[#This Row],[Start Date]])-Append1__2[[#This Row],[DOB]]</f>
        <v>58</v>
      </c>
      <c r="D32" s="6" t="s">
        <v>147</v>
      </c>
      <c r="E32">
        <v>52.2</v>
      </c>
      <c r="F32">
        <v>160</v>
      </c>
      <c r="G32" s="6" t="s">
        <v>148</v>
      </c>
      <c r="H32" s="6" t="s">
        <v>33</v>
      </c>
      <c r="I32" s="6" t="s">
        <v>149</v>
      </c>
      <c r="J32" s="6" t="s">
        <v>149</v>
      </c>
      <c r="K32" s="6" t="s">
        <v>149</v>
      </c>
      <c r="L32" s="6" t="s">
        <v>151</v>
      </c>
      <c r="M32" s="6" t="s">
        <v>180</v>
      </c>
      <c r="N32" s="6" t="s">
        <v>149</v>
      </c>
      <c r="O32">
        <v>3</v>
      </c>
      <c r="P32" t="s">
        <v>153</v>
      </c>
      <c r="Q32">
        <v>0</v>
      </c>
      <c r="R32" t="s">
        <v>154</v>
      </c>
      <c r="S32" s="27" t="s">
        <v>4</v>
      </c>
      <c r="T32" s="7">
        <v>31741</v>
      </c>
      <c r="U32" s="6" t="s">
        <v>182</v>
      </c>
      <c r="V32" s="7"/>
      <c r="W32" s="6"/>
      <c r="X32" s="7"/>
      <c r="Y32" s="6"/>
      <c r="AA32" s="6"/>
      <c r="AC32" s="6"/>
      <c r="AD32" s="7"/>
      <c r="AE32" s="6"/>
      <c r="AF32" s="6"/>
      <c r="AG32" s="6"/>
      <c r="AH32" s="7"/>
      <c r="AI32" s="6"/>
      <c r="AJ32" s="6"/>
      <c r="AK32" s="6"/>
      <c r="AL32" s="7">
        <v>31759</v>
      </c>
      <c r="AM32" s="7">
        <v>31805</v>
      </c>
      <c r="AN32" s="28">
        <v>70</v>
      </c>
      <c r="AO32" s="28">
        <v>2</v>
      </c>
      <c r="AP32" s="6"/>
      <c r="BA32" s="29">
        <v>31760</v>
      </c>
      <c r="BB32" s="29">
        <v>31802</v>
      </c>
      <c r="BC32" s="27" t="s">
        <v>165</v>
      </c>
      <c r="BD32" s="27" t="s">
        <v>177</v>
      </c>
      <c r="BE32" s="6"/>
      <c r="BF32" s="7"/>
      <c r="BG32" s="7"/>
      <c r="BH32" s="6"/>
      <c r="BI32" s="6"/>
      <c r="BJ32" s="6"/>
      <c r="BM32" s="6"/>
      <c r="BN32" s="6"/>
      <c r="BP32" s="27" t="s">
        <v>190</v>
      </c>
      <c r="BQ32" s="27"/>
      <c r="BR32" s="27"/>
      <c r="BS32" s="27"/>
      <c r="CR32" s="6"/>
      <c r="CS32" s="6"/>
      <c r="CT32" s="29">
        <v>33862</v>
      </c>
      <c r="CU32" s="27" t="s">
        <v>39</v>
      </c>
      <c r="CV32" s="7"/>
      <c r="CW32" s="6"/>
      <c r="CX32" s="6" t="s">
        <v>152</v>
      </c>
      <c r="CY32" s="7"/>
      <c r="CZ32" s="7"/>
      <c r="DA32" s="6"/>
      <c r="DB32" s="30" t="s">
        <v>39</v>
      </c>
      <c r="DC32" s="31" t="s">
        <v>32</v>
      </c>
      <c r="DD32" s="49">
        <f>IF(Append1__2[[#This Row],[Ground Truth]]="Remission", 0,1)</f>
        <v>0</v>
      </c>
      <c r="DE32" s="74">
        <v>33862</v>
      </c>
      <c r="DF32" s="74">
        <f>_xlfn.XLOOKUP(Append1__2[[#This Row],[Research Id]],Masked_Images[Folder Path.7],Masked_Images[Merged])</f>
        <v>31746</v>
      </c>
      <c r="DG32" s="65">
        <f>Append1__2[[#This Row],[Date]]-Append1__2[[#This Row],[Start Date]]</f>
        <v>2116</v>
      </c>
      <c r="DH32" s="23">
        <v>4</v>
      </c>
      <c r="DI32" s="18">
        <v>4</v>
      </c>
      <c r="DJ32" s="24" t="s">
        <v>152</v>
      </c>
      <c r="DK32" s="41" t="s">
        <v>773</v>
      </c>
      <c r="DL32" s="41" t="s">
        <v>773</v>
      </c>
    </row>
    <row r="33" spans="1:116" x14ac:dyDescent="0.25">
      <c r="A33" s="32" t="s">
        <v>217</v>
      </c>
      <c r="B33" s="28">
        <v>1943</v>
      </c>
      <c r="C33" s="65">
        <f>YEAR(Append1__2[[#This Row],[Start Date]])-Append1__2[[#This Row],[DOB]]</f>
        <v>44</v>
      </c>
      <c r="D33" s="6" t="s">
        <v>162</v>
      </c>
      <c r="E33">
        <v>90.7</v>
      </c>
      <c r="F33">
        <v>175</v>
      </c>
      <c r="G33" s="6" t="s">
        <v>148</v>
      </c>
      <c r="H33" s="6" t="s">
        <v>33</v>
      </c>
      <c r="I33" s="6" t="s">
        <v>149</v>
      </c>
      <c r="J33" s="6" t="s">
        <v>149</v>
      </c>
      <c r="K33" s="6" t="s">
        <v>149</v>
      </c>
      <c r="L33" s="6" t="s">
        <v>151</v>
      </c>
      <c r="M33" s="6" t="s">
        <v>180</v>
      </c>
      <c r="N33" s="6" t="s">
        <v>149</v>
      </c>
      <c r="O33">
        <v>3</v>
      </c>
      <c r="P33">
        <v>1</v>
      </c>
      <c r="Q33">
        <v>0</v>
      </c>
      <c r="R33">
        <v>3</v>
      </c>
      <c r="S33" s="27" t="s">
        <v>4</v>
      </c>
      <c r="T33" s="7">
        <v>32144</v>
      </c>
      <c r="U33" s="6" t="s">
        <v>156</v>
      </c>
      <c r="V33" s="7"/>
      <c r="W33" s="6"/>
      <c r="X33" s="7"/>
      <c r="Y33" s="6"/>
      <c r="AA33" s="6"/>
      <c r="AC33" s="6"/>
      <c r="AD33" s="7"/>
      <c r="AE33" s="6"/>
      <c r="AF33" s="6"/>
      <c r="AG33" s="6"/>
      <c r="AH33" s="7"/>
      <c r="AI33" s="6"/>
      <c r="AJ33" s="6"/>
      <c r="AK33" s="6"/>
      <c r="AL33" s="7">
        <v>32171</v>
      </c>
      <c r="AM33" s="7">
        <v>32220</v>
      </c>
      <c r="AN33" s="28">
        <v>70</v>
      </c>
      <c r="AO33" s="28">
        <v>2</v>
      </c>
      <c r="AP33" s="6"/>
      <c r="BA33" s="29">
        <v>32178</v>
      </c>
      <c r="BB33" s="29">
        <v>32208</v>
      </c>
      <c r="BC33" s="27" t="s">
        <v>165</v>
      </c>
      <c r="BD33" s="27" t="s">
        <v>177</v>
      </c>
      <c r="BE33" s="6"/>
      <c r="BF33" s="7"/>
      <c r="BG33" s="7"/>
      <c r="BH33" s="6"/>
      <c r="BI33" s="6"/>
      <c r="BJ33" s="6"/>
      <c r="BM33" s="6"/>
      <c r="BN33" s="6"/>
      <c r="BP33" s="27" t="s">
        <v>158</v>
      </c>
      <c r="BQ33" s="27"/>
      <c r="BR33" s="27"/>
      <c r="BS33" s="27"/>
      <c r="CR33" s="6"/>
      <c r="CS33" s="6"/>
      <c r="CT33" s="29"/>
      <c r="CU33" s="27"/>
      <c r="CV33" s="7">
        <v>33307</v>
      </c>
      <c r="CW33" s="6" t="s">
        <v>36</v>
      </c>
      <c r="CX33" s="6" t="s">
        <v>152</v>
      </c>
      <c r="CY33" s="7"/>
      <c r="CZ33" s="7">
        <v>32761</v>
      </c>
      <c r="DA33" s="6" t="s">
        <v>160</v>
      </c>
      <c r="DB33" s="30" t="s">
        <v>36</v>
      </c>
      <c r="DC33" s="31" t="s">
        <v>31</v>
      </c>
      <c r="DD33" s="49">
        <f>IF(Append1__2[[#This Row],[Ground Truth]]="Remission", 0,1)</f>
        <v>1</v>
      </c>
      <c r="DE33" s="1">
        <v>33307</v>
      </c>
      <c r="DF33" s="1">
        <f>_xlfn.XLOOKUP(Append1__2[[#This Row],[Research Id]],Masked_Images[Folder Path.7],Masked_Images[Merged])</f>
        <v>32141</v>
      </c>
      <c r="DG33" s="64">
        <f>Append1__2[[#This Row],[Date]]-Append1__2[[#This Row],[Start Date]]</f>
        <v>1166</v>
      </c>
      <c r="DH33" s="23">
        <v>3</v>
      </c>
      <c r="DI33" s="18">
        <v>3</v>
      </c>
      <c r="DJ33" s="24" t="s">
        <v>152</v>
      </c>
      <c r="DK33" s="41" t="s">
        <v>773</v>
      </c>
      <c r="DL33" s="41" t="s">
        <v>773</v>
      </c>
    </row>
    <row r="34" spans="1:116" x14ac:dyDescent="0.25">
      <c r="A34" s="27" t="s">
        <v>469</v>
      </c>
      <c r="B34" s="28">
        <v>1917</v>
      </c>
      <c r="C34" s="65">
        <f>YEAR(Append1__2[[#This Row],[Start Date]])-Append1__2[[#This Row],[DOB]]</f>
        <v>70</v>
      </c>
      <c r="D34" s="6" t="s">
        <v>162</v>
      </c>
      <c r="E34">
        <v>89.5</v>
      </c>
      <c r="F34">
        <v>178</v>
      </c>
      <c r="G34" s="6" t="s">
        <v>148</v>
      </c>
      <c r="H34" s="6" t="s">
        <v>33</v>
      </c>
      <c r="I34" s="6" t="s">
        <v>149</v>
      </c>
      <c r="J34" s="6" t="s">
        <v>149</v>
      </c>
      <c r="K34" s="6" t="s">
        <v>149</v>
      </c>
      <c r="L34" s="6" t="s">
        <v>149</v>
      </c>
      <c r="M34" s="6" t="s">
        <v>180</v>
      </c>
      <c r="N34" s="6" t="s">
        <v>149</v>
      </c>
      <c r="O34">
        <v>1</v>
      </c>
      <c r="P34" t="s">
        <v>153</v>
      </c>
      <c r="Q34">
        <v>0</v>
      </c>
      <c r="R34" t="s">
        <v>154</v>
      </c>
      <c r="S34" s="27" t="s">
        <v>4</v>
      </c>
      <c r="T34" s="7"/>
      <c r="U34" s="6"/>
      <c r="V34" s="7"/>
      <c r="W34" s="6"/>
      <c r="X34" s="7"/>
      <c r="Y34" s="6"/>
      <c r="AA34" s="6"/>
      <c r="AC34" s="6"/>
      <c r="AD34" s="7">
        <v>31756</v>
      </c>
      <c r="AE34" s="6" t="s">
        <v>295</v>
      </c>
      <c r="AF34" s="6" t="s">
        <v>152</v>
      </c>
      <c r="AG34" s="6" t="s">
        <v>149</v>
      </c>
      <c r="AH34" s="7"/>
      <c r="AI34" s="6"/>
      <c r="AJ34" s="6"/>
      <c r="AK34" s="6"/>
      <c r="AL34" s="7">
        <v>31801</v>
      </c>
      <c r="AM34" s="7">
        <v>31849</v>
      </c>
      <c r="AN34" s="28">
        <v>70</v>
      </c>
      <c r="AO34" s="28">
        <v>2</v>
      </c>
      <c r="AP34" s="6"/>
      <c r="BA34" s="29">
        <v>31803</v>
      </c>
      <c r="BB34" s="29">
        <v>31838</v>
      </c>
      <c r="BC34" s="27" t="s">
        <v>177</v>
      </c>
      <c r="BD34" s="27"/>
      <c r="BE34" s="6"/>
      <c r="BF34" s="7"/>
      <c r="BG34" s="7"/>
      <c r="BH34" s="6"/>
      <c r="BI34" s="6"/>
      <c r="BJ34" s="6"/>
      <c r="BM34" s="6"/>
      <c r="BN34" s="6"/>
      <c r="BP34" s="27" t="s">
        <v>158</v>
      </c>
      <c r="BQ34" s="27" t="s">
        <v>152</v>
      </c>
      <c r="BR34" s="27"/>
      <c r="BS34" s="27" t="s">
        <v>186</v>
      </c>
      <c r="CR34" s="6"/>
      <c r="CS34" s="6"/>
      <c r="CT34" s="29">
        <v>33679</v>
      </c>
      <c r="CU34" s="27" t="s">
        <v>39</v>
      </c>
      <c r="CV34" s="7"/>
      <c r="CW34" s="6"/>
      <c r="CX34" s="6" t="s">
        <v>152</v>
      </c>
      <c r="CY34" s="7"/>
      <c r="CZ34" s="7"/>
      <c r="DA34" s="6"/>
      <c r="DB34" s="30" t="s">
        <v>39</v>
      </c>
      <c r="DC34" s="31" t="s">
        <v>32</v>
      </c>
      <c r="DD34" s="49">
        <f>IF(Append1__2[[#This Row],[Ground Truth]]="Remission", 0,1)</f>
        <v>0</v>
      </c>
      <c r="DE34" s="74">
        <v>33679</v>
      </c>
      <c r="DF34" s="74">
        <f>_xlfn.XLOOKUP(Append1__2[[#This Row],[Research Id]],Masked_Images[Folder Path.7],Masked_Images[Merged])</f>
        <v>31783</v>
      </c>
      <c r="DG34" s="65">
        <f>Append1__2[[#This Row],[Date]]-Append1__2[[#This Row],[Start Date]]</f>
        <v>1896</v>
      </c>
      <c r="DH34" s="23">
        <v>3</v>
      </c>
      <c r="DI34" s="18">
        <v>3</v>
      </c>
      <c r="DJ34" s="24" t="s">
        <v>149</v>
      </c>
      <c r="DK34" s="41" t="s">
        <v>773</v>
      </c>
      <c r="DL34" s="41" t="s">
        <v>773</v>
      </c>
    </row>
    <row r="35" spans="1:116" hidden="1" x14ac:dyDescent="0.25">
      <c r="A35" s="6" t="s">
        <v>751</v>
      </c>
      <c r="B35">
        <v>1923</v>
      </c>
      <c r="C35" s="1" t="e">
        <f>DATEDIF(Append1__2[[#This Row],[DOB]],Append1__2[[#This Row],[Start Date]],"y")</f>
        <v>#N/A</v>
      </c>
      <c r="D35" s="6" t="s">
        <v>162</v>
      </c>
      <c r="E35">
        <v>73.3</v>
      </c>
      <c r="F35">
        <v>171</v>
      </c>
      <c r="G35" s="6" t="s">
        <v>148</v>
      </c>
      <c r="H35" s="6" t="s">
        <v>33</v>
      </c>
      <c r="I35" s="6" t="s">
        <v>149</v>
      </c>
      <c r="J35" s="6" t="s">
        <v>149</v>
      </c>
      <c r="K35" s="6" t="s">
        <v>149</v>
      </c>
      <c r="L35" s="6" t="s">
        <v>167</v>
      </c>
      <c r="M35" s="6" t="s">
        <v>152</v>
      </c>
      <c r="N35" s="6" t="s">
        <v>149</v>
      </c>
      <c r="O35">
        <v>2</v>
      </c>
      <c r="P35" t="s">
        <v>181</v>
      </c>
      <c r="Q35">
        <v>0</v>
      </c>
      <c r="R35" t="s">
        <v>154</v>
      </c>
      <c r="S35" s="6" t="s">
        <v>4</v>
      </c>
      <c r="T35" s="7">
        <v>31202</v>
      </c>
      <c r="U35" s="6" t="s">
        <v>188</v>
      </c>
      <c r="V35" s="7"/>
      <c r="W35" s="6"/>
      <c r="X35" s="7"/>
      <c r="Y35" s="6"/>
      <c r="AA35" s="6"/>
      <c r="AC35" s="6"/>
      <c r="AD35" s="7">
        <v>31217</v>
      </c>
      <c r="AE35" s="6" t="s">
        <v>752</v>
      </c>
      <c r="AF35" s="6" t="s">
        <v>152</v>
      </c>
      <c r="AG35" s="6" t="s">
        <v>149</v>
      </c>
      <c r="AH35" s="7"/>
      <c r="AI35" s="6"/>
      <c r="AJ35" s="6"/>
      <c r="AK35" s="6"/>
      <c r="AL35" s="7">
        <v>31237</v>
      </c>
      <c r="AM35" s="7">
        <v>31285</v>
      </c>
      <c r="AN35">
        <v>70</v>
      </c>
      <c r="AO35">
        <v>2</v>
      </c>
      <c r="AP35" s="6"/>
      <c r="BA35" s="7">
        <v>31238</v>
      </c>
      <c r="BB35" s="7">
        <v>31263</v>
      </c>
      <c r="BC35" s="6" t="s">
        <v>165</v>
      </c>
      <c r="BD35" s="6"/>
      <c r="BE35" s="6"/>
      <c r="BF35" s="7"/>
      <c r="BG35" s="7"/>
      <c r="BH35" s="6"/>
      <c r="BI35" s="6"/>
      <c r="BJ35" s="6"/>
      <c r="BM35" s="6"/>
      <c r="BN35" s="6"/>
      <c r="BP35" s="6" t="s">
        <v>158</v>
      </c>
      <c r="BQ35" s="6"/>
      <c r="BR35" s="6"/>
      <c r="BS35" s="6"/>
      <c r="CR35" s="6"/>
      <c r="CS35" s="6"/>
      <c r="CT35" s="7"/>
      <c r="CU35" s="6"/>
      <c r="CV35" s="7">
        <v>32863</v>
      </c>
      <c r="CW35" s="6" t="s">
        <v>40</v>
      </c>
      <c r="CX35" s="6" t="s">
        <v>152</v>
      </c>
      <c r="CY35" s="7">
        <v>32294</v>
      </c>
      <c r="CZ35" s="7"/>
      <c r="DA35" s="6"/>
      <c r="DB35" s="21" t="s">
        <v>40</v>
      </c>
      <c r="DC35" s="22" t="s">
        <v>33</v>
      </c>
      <c r="DD35" s="50">
        <f>IF(Append1__2[[#This Row],[Ground Truth]]="Remission", 0,1)</f>
        <v>1</v>
      </c>
      <c r="DE35" s="50"/>
      <c r="DF35" s="54" t="e">
        <f>_xlfn.XLOOKUP(Append1__2[[#This Row],[Research Id]],Masked_Images[Folder Path.7],Masked_Images[Merged])</f>
        <v>#N/A</v>
      </c>
      <c r="DG35" s="60" t="e">
        <f>Append1__2[[#This Row],[Date]]-Append1__2[[#This Row],[Start Date]]</f>
        <v>#N/A</v>
      </c>
    </row>
    <row r="36" spans="1:116" hidden="1" x14ac:dyDescent="0.25">
      <c r="A36" s="6" t="s">
        <v>753</v>
      </c>
      <c r="B36">
        <v>1927</v>
      </c>
      <c r="C36" s="1" t="e">
        <f>DATEDIF(Append1__2[[#This Row],[DOB]],Append1__2[[#This Row],[Start Date]],"y")</f>
        <v>#N/A</v>
      </c>
      <c r="D36" s="6" t="s">
        <v>162</v>
      </c>
      <c r="E36">
        <v>69.3</v>
      </c>
      <c r="F36">
        <v>163</v>
      </c>
      <c r="G36" s="6" t="s">
        <v>148</v>
      </c>
      <c r="H36" s="6" t="s">
        <v>33</v>
      </c>
      <c r="I36" s="6" t="s">
        <v>149</v>
      </c>
      <c r="J36" s="6" t="s">
        <v>149</v>
      </c>
      <c r="K36" s="6" t="s">
        <v>149</v>
      </c>
      <c r="L36" s="6" t="s">
        <v>167</v>
      </c>
      <c r="M36" s="6" t="s">
        <v>152</v>
      </c>
      <c r="N36" s="6" t="s">
        <v>149</v>
      </c>
      <c r="O36">
        <v>2</v>
      </c>
      <c r="P36">
        <v>0</v>
      </c>
      <c r="Q36">
        <v>0</v>
      </c>
      <c r="R36">
        <v>2</v>
      </c>
      <c r="S36" s="6" t="s">
        <v>4</v>
      </c>
      <c r="T36" s="7">
        <v>31388</v>
      </c>
      <c r="U36" s="6" t="s">
        <v>754</v>
      </c>
      <c r="V36" s="7"/>
      <c r="W36" s="6"/>
      <c r="X36" s="7"/>
      <c r="Y36" s="6"/>
      <c r="AA36" s="6"/>
      <c r="AC36" s="6"/>
      <c r="AD36" s="7"/>
      <c r="AE36" s="6"/>
      <c r="AF36" s="6"/>
      <c r="AG36" s="6"/>
      <c r="AH36" s="7"/>
      <c r="AI36" s="6"/>
      <c r="AJ36" s="6"/>
      <c r="AK36" s="6"/>
      <c r="AL36" s="7">
        <v>31418</v>
      </c>
      <c r="AM36" s="7">
        <v>31466</v>
      </c>
      <c r="AN36">
        <v>70</v>
      </c>
      <c r="AO36">
        <v>2</v>
      </c>
      <c r="AP36" s="6"/>
      <c r="BA36" s="7">
        <v>31418</v>
      </c>
      <c r="BB36" s="7">
        <v>31466</v>
      </c>
      <c r="BC36" s="6" t="s">
        <v>165</v>
      </c>
      <c r="BD36" s="6"/>
      <c r="BE36" s="6"/>
      <c r="BF36" s="7"/>
      <c r="BG36" s="7"/>
      <c r="BH36" s="6"/>
      <c r="BI36" s="6"/>
      <c r="BJ36" s="6"/>
      <c r="BM36" s="6"/>
      <c r="BN36" s="6"/>
      <c r="BP36" s="6" t="s">
        <v>158</v>
      </c>
      <c r="BQ36" s="6"/>
      <c r="BR36" s="6"/>
      <c r="BS36" s="6"/>
      <c r="CR36" s="6"/>
      <c r="CS36" s="6"/>
      <c r="CT36" s="7">
        <v>33558</v>
      </c>
      <c r="CU36" s="6"/>
      <c r="CV36" s="7">
        <v>33558</v>
      </c>
      <c r="CW36" s="6" t="s">
        <v>40</v>
      </c>
      <c r="CX36" s="6"/>
      <c r="CY36" s="7"/>
      <c r="CZ36" s="7"/>
      <c r="DA36" s="6"/>
      <c r="DB36" s="21" t="s">
        <v>40</v>
      </c>
      <c r="DC36" s="22" t="s">
        <v>33</v>
      </c>
      <c r="DD36" s="50">
        <f>IF(Append1__2[[#This Row],[Ground Truth]]="Remission", 0,1)</f>
        <v>1</v>
      </c>
      <c r="DE36" s="50"/>
      <c r="DF36" s="54" t="e">
        <f>_xlfn.XLOOKUP(Append1__2[[#This Row],[Research Id]],Masked_Images[Folder Path.7],Masked_Images[Merged])</f>
        <v>#N/A</v>
      </c>
      <c r="DG36" s="60" t="e">
        <f>Append1__2[[#This Row],[Date]]-Append1__2[[#This Row],[Start Date]]</f>
        <v>#N/A</v>
      </c>
    </row>
    <row r="37" spans="1:116" x14ac:dyDescent="0.25">
      <c r="A37" s="32" t="s">
        <v>240</v>
      </c>
      <c r="B37" s="28">
        <v>1926</v>
      </c>
      <c r="C37" s="65">
        <f>YEAR(Append1__2[[#This Row],[Start Date]])-Append1__2[[#This Row],[DOB]]</f>
        <v>59</v>
      </c>
      <c r="D37" s="6" t="s">
        <v>162</v>
      </c>
      <c r="E37">
        <v>74.099999999999994</v>
      </c>
      <c r="F37">
        <v>185</v>
      </c>
      <c r="G37" s="6" t="s">
        <v>148</v>
      </c>
      <c r="H37" s="6" t="s">
        <v>33</v>
      </c>
      <c r="I37" s="6" t="s">
        <v>149</v>
      </c>
      <c r="J37" s="6" t="s">
        <v>149</v>
      </c>
      <c r="K37" s="6" t="s">
        <v>149</v>
      </c>
      <c r="L37" s="6" t="s">
        <v>167</v>
      </c>
      <c r="M37" s="6" t="s">
        <v>152</v>
      </c>
      <c r="N37" s="6" t="s">
        <v>149</v>
      </c>
      <c r="O37">
        <v>2</v>
      </c>
      <c r="P37" t="s">
        <v>153</v>
      </c>
      <c r="Q37">
        <v>0</v>
      </c>
      <c r="R37" t="s">
        <v>154</v>
      </c>
      <c r="S37" s="27" t="s">
        <v>4</v>
      </c>
      <c r="T37" s="7">
        <v>31307</v>
      </c>
      <c r="U37" s="6" t="s">
        <v>188</v>
      </c>
      <c r="V37" s="7">
        <v>31320</v>
      </c>
      <c r="W37" s="6" t="s">
        <v>156</v>
      </c>
      <c r="X37" s="7"/>
      <c r="Y37" s="6"/>
      <c r="AA37" s="6"/>
      <c r="AC37" s="6"/>
      <c r="AD37" s="7"/>
      <c r="AE37" s="6"/>
      <c r="AF37" s="6"/>
      <c r="AG37" s="6"/>
      <c r="AH37" s="7"/>
      <c r="AI37" s="6"/>
      <c r="AJ37" s="6"/>
      <c r="AK37" s="6"/>
      <c r="AL37" s="7">
        <v>31332</v>
      </c>
      <c r="AM37" s="7">
        <v>31396</v>
      </c>
      <c r="AN37" s="28">
        <v>70</v>
      </c>
      <c r="AO37" s="28">
        <v>2</v>
      </c>
      <c r="AP37" s="6"/>
      <c r="BA37" s="29">
        <v>31340</v>
      </c>
      <c r="BB37" s="29">
        <v>31406</v>
      </c>
      <c r="BC37" s="27" t="s">
        <v>165</v>
      </c>
      <c r="BD37" s="27" t="s">
        <v>177</v>
      </c>
      <c r="BE37" s="6"/>
      <c r="BF37" s="7"/>
      <c r="BG37" s="7"/>
      <c r="BH37" s="6"/>
      <c r="BI37" s="6"/>
      <c r="BJ37" s="6"/>
      <c r="BM37" s="6"/>
      <c r="BN37" s="6"/>
      <c r="BP37" s="27"/>
      <c r="BQ37" s="27"/>
      <c r="BR37" s="27"/>
      <c r="BS37" s="27"/>
      <c r="CR37" s="6"/>
      <c r="CS37" s="6"/>
      <c r="CT37" s="29"/>
      <c r="CU37" s="27"/>
      <c r="CV37" s="7">
        <v>32105</v>
      </c>
      <c r="CW37" s="6" t="s">
        <v>36</v>
      </c>
      <c r="CX37" s="6" t="s">
        <v>152</v>
      </c>
      <c r="CY37" s="7"/>
      <c r="CZ37" s="7">
        <v>31629</v>
      </c>
      <c r="DA37" s="6"/>
      <c r="DB37" s="30" t="s">
        <v>36</v>
      </c>
      <c r="DC37" s="31" t="s">
        <v>31</v>
      </c>
      <c r="DD37" s="49">
        <f>IF(Append1__2[[#This Row],[Ground Truth]]="Remission", 0,1)</f>
        <v>1</v>
      </c>
      <c r="DE37" s="1">
        <v>32105</v>
      </c>
      <c r="DF37" s="1">
        <f>_xlfn.XLOOKUP(Append1__2[[#This Row],[Research Id]],Masked_Images[Folder Path.7],Masked_Images[Merged])</f>
        <v>31311</v>
      </c>
      <c r="DG37" s="64">
        <f>Append1__2[[#This Row],[Date]]-Append1__2[[#This Row],[Start Date]]</f>
        <v>794</v>
      </c>
      <c r="DH37" s="23">
        <v>3</v>
      </c>
      <c r="DI37" s="18">
        <v>3</v>
      </c>
      <c r="DJ37" s="24" t="s">
        <v>152</v>
      </c>
      <c r="DK37" s="41" t="s">
        <v>773</v>
      </c>
      <c r="DL37" s="41" t="s">
        <v>773</v>
      </c>
    </row>
    <row r="38" spans="1:116" hidden="1" x14ac:dyDescent="0.25">
      <c r="A38" s="27" t="s">
        <v>474</v>
      </c>
      <c r="B38" s="28">
        <v>1926</v>
      </c>
      <c r="C38" s="74" t="e">
        <f>DATEDIF(Append1__2[[#This Row],[DOB]],Append1__2[[#This Row],[Start Date]],"y")</f>
        <v>#N/A</v>
      </c>
      <c r="D38" s="6" t="s">
        <v>162</v>
      </c>
      <c r="E38">
        <v>97.3</v>
      </c>
      <c r="F38">
        <v>185</v>
      </c>
      <c r="G38" s="6" t="s">
        <v>148</v>
      </c>
      <c r="H38" s="6" t="s">
        <v>149</v>
      </c>
      <c r="I38" s="6" t="s">
        <v>149</v>
      </c>
      <c r="J38" s="6" t="s">
        <v>149</v>
      </c>
      <c r="K38" s="6" t="s">
        <v>149</v>
      </c>
      <c r="L38" s="6" t="s">
        <v>149</v>
      </c>
      <c r="M38" s="6" t="s">
        <v>180</v>
      </c>
      <c r="N38" s="6" t="s">
        <v>149</v>
      </c>
      <c r="O38" t="s">
        <v>154</v>
      </c>
      <c r="P38" t="s">
        <v>205</v>
      </c>
      <c r="Q38">
        <v>0</v>
      </c>
      <c r="R38" t="s">
        <v>154</v>
      </c>
      <c r="S38" s="27" t="s">
        <v>4</v>
      </c>
      <c r="T38" s="7">
        <v>31427</v>
      </c>
      <c r="U38" s="6" t="s">
        <v>182</v>
      </c>
      <c r="V38" s="7"/>
      <c r="W38" s="6"/>
      <c r="X38" s="7"/>
      <c r="Y38" s="6"/>
      <c r="AA38" s="6"/>
      <c r="AC38" s="6"/>
      <c r="AD38" s="7"/>
      <c r="AE38" s="6"/>
      <c r="AF38" s="6"/>
      <c r="AG38" s="6"/>
      <c r="AH38" s="7"/>
      <c r="AI38" s="6"/>
      <c r="AJ38" s="6"/>
      <c r="AK38" s="6"/>
      <c r="AL38" s="7">
        <v>31458</v>
      </c>
      <c r="AM38" s="7">
        <v>31519</v>
      </c>
      <c r="AN38" s="28">
        <v>70</v>
      </c>
      <c r="AO38" s="28">
        <v>2</v>
      </c>
      <c r="AP38" s="6"/>
      <c r="BA38" s="29">
        <v>31461</v>
      </c>
      <c r="BB38" s="29">
        <v>31502</v>
      </c>
      <c r="BC38" s="27" t="s">
        <v>165</v>
      </c>
      <c r="BD38" s="27" t="s">
        <v>177</v>
      </c>
      <c r="BE38" s="6"/>
      <c r="BF38" s="7"/>
      <c r="BG38" s="7"/>
      <c r="BH38" s="6"/>
      <c r="BI38" s="6"/>
      <c r="BJ38" s="6"/>
      <c r="BM38" s="6"/>
      <c r="BN38" s="6"/>
      <c r="BP38" s="27" t="s">
        <v>158</v>
      </c>
      <c r="BQ38" s="27"/>
      <c r="BR38" s="27"/>
      <c r="BS38" s="27"/>
      <c r="CR38" s="6"/>
      <c r="CS38" s="6"/>
      <c r="CT38" s="29">
        <v>33713</v>
      </c>
      <c r="CU38" s="27" t="s">
        <v>39</v>
      </c>
      <c r="CV38" s="7"/>
      <c r="CW38" s="6"/>
      <c r="CX38" s="6" t="s">
        <v>152</v>
      </c>
      <c r="CY38" s="7"/>
      <c r="CZ38" s="7"/>
      <c r="DA38" s="6"/>
      <c r="DB38" s="30" t="s">
        <v>39</v>
      </c>
      <c r="DC38" s="31" t="s">
        <v>32</v>
      </c>
      <c r="DD38" s="49">
        <f>IF(Append1__2[[#This Row],[Ground Truth]]="Remission", 0,1)</f>
        <v>0</v>
      </c>
      <c r="DE38" s="49"/>
      <c r="DF38" s="55" t="e">
        <f>_xlfn.XLOOKUP(Append1__2[[#This Row],[Research Id]],Masked_Images[Folder Path.7],Masked_Images[Merged])</f>
        <v>#N/A</v>
      </c>
      <c r="DG38" s="61" t="e">
        <f>Append1__2[[#This Row],[Date]]-Append1__2[[#This Row],[Start Date]]</f>
        <v>#N/A</v>
      </c>
      <c r="DH38" s="23">
        <v>3</v>
      </c>
      <c r="DI38" s="18">
        <v>3</v>
      </c>
      <c r="DJ38" s="24" t="s">
        <v>149</v>
      </c>
      <c r="DK38" s="41" t="s">
        <v>773</v>
      </c>
      <c r="DL38" s="41" t="s">
        <v>773</v>
      </c>
    </row>
    <row r="39" spans="1:116" x14ac:dyDescent="0.25">
      <c r="A39" s="27" t="s">
        <v>477</v>
      </c>
      <c r="B39" s="28">
        <v>1939</v>
      </c>
      <c r="C39" s="65">
        <f>YEAR(Append1__2[[#This Row],[Start Date]])-Append1__2[[#This Row],[DOB]]</f>
        <v>50</v>
      </c>
      <c r="D39" s="6" t="s">
        <v>162</v>
      </c>
      <c r="E39">
        <v>95.6</v>
      </c>
      <c r="F39">
        <v>185</v>
      </c>
      <c r="G39" s="6" t="s">
        <v>148</v>
      </c>
      <c r="H39" s="6" t="s">
        <v>33</v>
      </c>
      <c r="I39" s="6" t="s">
        <v>149</v>
      </c>
      <c r="J39" s="6" t="s">
        <v>149</v>
      </c>
      <c r="K39" s="6" t="s">
        <v>149</v>
      </c>
      <c r="L39" s="6" t="s">
        <v>149</v>
      </c>
      <c r="M39" s="6" t="s">
        <v>149</v>
      </c>
      <c r="N39" s="6" t="s">
        <v>149</v>
      </c>
      <c r="O39">
        <v>1</v>
      </c>
      <c r="P39" t="s">
        <v>153</v>
      </c>
      <c r="Q39">
        <v>0</v>
      </c>
      <c r="R39" t="s">
        <v>154</v>
      </c>
      <c r="S39" s="27" t="s">
        <v>4</v>
      </c>
      <c r="T39" s="7">
        <v>32557</v>
      </c>
      <c r="U39" s="6" t="s">
        <v>182</v>
      </c>
      <c r="V39" s="7"/>
      <c r="W39" s="6"/>
      <c r="X39" s="7"/>
      <c r="Y39" s="6"/>
      <c r="AA39" s="6"/>
      <c r="AC39" s="6"/>
      <c r="AD39" s="7"/>
      <c r="AE39" s="6"/>
      <c r="AF39" s="6"/>
      <c r="AG39" s="6"/>
      <c r="AH39" s="7"/>
      <c r="AI39" s="6"/>
      <c r="AJ39" s="6"/>
      <c r="AK39" s="6"/>
      <c r="AL39" s="7">
        <v>32578</v>
      </c>
      <c r="AM39" s="7">
        <v>32629</v>
      </c>
      <c r="AN39" s="28">
        <v>70</v>
      </c>
      <c r="AO39" s="28">
        <v>2</v>
      </c>
      <c r="AP39" s="6"/>
      <c r="BA39" s="29"/>
      <c r="BB39" s="29"/>
      <c r="BC39" s="27"/>
      <c r="BD39" s="27"/>
      <c r="BE39" s="6"/>
      <c r="BF39" s="7"/>
      <c r="BG39" s="7"/>
      <c r="BH39" s="6"/>
      <c r="BI39" s="6"/>
      <c r="BJ39" s="6"/>
      <c r="BM39" s="6"/>
      <c r="BN39" s="6"/>
      <c r="BP39" s="27" t="s">
        <v>158</v>
      </c>
      <c r="BQ39" s="27" t="s">
        <v>149</v>
      </c>
      <c r="BR39" s="27"/>
      <c r="BS39" s="27"/>
      <c r="CR39" s="6"/>
      <c r="CS39" s="6"/>
      <c r="CT39" s="29">
        <v>34007</v>
      </c>
      <c r="CU39" s="27" t="s">
        <v>39</v>
      </c>
      <c r="CV39" s="7"/>
      <c r="CW39" s="6"/>
      <c r="CX39" s="6" t="s">
        <v>152</v>
      </c>
      <c r="CY39" s="7"/>
      <c r="CZ39" s="7"/>
      <c r="DA39" s="6"/>
      <c r="DB39" s="30" t="s">
        <v>39</v>
      </c>
      <c r="DC39" s="31" t="s">
        <v>32</v>
      </c>
      <c r="DD39" s="49">
        <f>IF(Append1__2[[#This Row],[Ground Truth]]="Remission", 0,1)</f>
        <v>0</v>
      </c>
      <c r="DE39" s="74">
        <v>34007</v>
      </c>
      <c r="DF39" s="74">
        <f>_xlfn.XLOOKUP(Append1__2[[#This Row],[Research Id]],Masked_Images[Folder Path.7],Masked_Images[Merged])</f>
        <v>32565</v>
      </c>
      <c r="DG39" s="65">
        <f>Append1__2[[#This Row],[Date]]-Append1__2[[#This Row],[Start Date]]</f>
        <v>1442</v>
      </c>
      <c r="DH39" s="23">
        <v>3</v>
      </c>
      <c r="DI39" s="18">
        <v>3</v>
      </c>
      <c r="DJ39" s="24" t="s">
        <v>149</v>
      </c>
      <c r="DK39" s="41" t="s">
        <v>773</v>
      </c>
      <c r="DL39" s="41" t="s">
        <v>773</v>
      </c>
    </row>
    <row r="40" spans="1:116" x14ac:dyDescent="0.25">
      <c r="A40" s="27" t="s">
        <v>478</v>
      </c>
      <c r="B40" s="28">
        <v>1934</v>
      </c>
      <c r="C40" s="65">
        <f>YEAR(Append1__2[[#This Row],[Start Date]])-Append1__2[[#This Row],[DOB]]</f>
        <v>55</v>
      </c>
      <c r="D40" s="6" t="s">
        <v>162</v>
      </c>
      <c r="E40">
        <v>88.4</v>
      </c>
      <c r="F40">
        <v>175</v>
      </c>
      <c r="G40" s="6" t="s">
        <v>148</v>
      </c>
      <c r="H40" s="6" t="s">
        <v>149</v>
      </c>
      <c r="I40" s="6" t="s">
        <v>149</v>
      </c>
      <c r="J40" s="6" t="s">
        <v>149</v>
      </c>
      <c r="K40" s="6" t="s">
        <v>149</v>
      </c>
      <c r="L40" s="6" t="s">
        <v>149</v>
      </c>
      <c r="M40" s="6" t="s">
        <v>149</v>
      </c>
      <c r="N40" s="6" t="s">
        <v>149</v>
      </c>
      <c r="O40">
        <v>3</v>
      </c>
      <c r="P40" t="s">
        <v>181</v>
      </c>
      <c r="Q40">
        <v>0</v>
      </c>
      <c r="R40" t="s">
        <v>154</v>
      </c>
      <c r="S40" s="27" t="s">
        <v>4</v>
      </c>
      <c r="T40" s="7">
        <v>32697</v>
      </c>
      <c r="U40" s="6" t="s">
        <v>4</v>
      </c>
      <c r="V40" s="7"/>
      <c r="W40" s="6"/>
      <c r="X40" s="7"/>
      <c r="Y40" s="6"/>
      <c r="AA40" s="6"/>
      <c r="AC40" s="6"/>
      <c r="AD40" s="7"/>
      <c r="AE40" s="6"/>
      <c r="AF40" s="6"/>
      <c r="AG40" s="6"/>
      <c r="AH40" s="7"/>
      <c r="AI40" s="6"/>
      <c r="AJ40" s="6"/>
      <c r="AK40" s="6"/>
      <c r="AL40" s="7">
        <v>32742</v>
      </c>
      <c r="AM40" s="7">
        <v>32792</v>
      </c>
      <c r="AN40" s="28">
        <v>70.400000000000006</v>
      </c>
      <c r="AO40" s="28">
        <v>2.2000000000000002</v>
      </c>
      <c r="AP40" s="6"/>
      <c r="BA40" s="29">
        <v>32748</v>
      </c>
      <c r="BB40" s="29">
        <v>32769</v>
      </c>
      <c r="BC40" s="27" t="s">
        <v>165</v>
      </c>
      <c r="BD40" s="27" t="s">
        <v>177</v>
      </c>
      <c r="BE40" s="6"/>
      <c r="BF40" s="7"/>
      <c r="BG40" s="7"/>
      <c r="BH40" s="6"/>
      <c r="BI40" s="6"/>
      <c r="BJ40" s="6"/>
      <c r="BM40" s="6"/>
      <c r="BN40" s="6"/>
      <c r="BP40" s="27" t="s">
        <v>158</v>
      </c>
      <c r="BQ40" s="27"/>
      <c r="BR40" s="27"/>
      <c r="BS40" s="27"/>
      <c r="CR40" s="6"/>
      <c r="CS40" s="6"/>
      <c r="CT40" s="29">
        <v>34348</v>
      </c>
      <c r="CU40" s="27" t="s">
        <v>39</v>
      </c>
      <c r="CV40" s="7"/>
      <c r="CW40" s="6"/>
      <c r="CX40" s="6"/>
      <c r="CY40" s="7"/>
      <c r="CZ40" s="7"/>
      <c r="DA40" s="6"/>
      <c r="DB40" s="30" t="s">
        <v>39</v>
      </c>
      <c r="DC40" s="31" t="s">
        <v>32</v>
      </c>
      <c r="DD40" s="49">
        <f>IF(Append1__2[[#This Row],[Ground Truth]]="Remission", 0,1)</f>
        <v>0</v>
      </c>
      <c r="DE40" s="74">
        <v>34348</v>
      </c>
      <c r="DF40" s="74">
        <f>_xlfn.XLOOKUP(Append1__2[[#This Row],[Research Id]],Masked_Images[Folder Path.7],Masked_Images[Merged])</f>
        <v>32705</v>
      </c>
      <c r="DG40" s="65">
        <f>Append1__2[[#This Row],[Date]]-Append1__2[[#This Row],[Start Date]]</f>
        <v>1643</v>
      </c>
      <c r="DH40" s="23">
        <v>3</v>
      </c>
      <c r="DI40" s="18">
        <v>3</v>
      </c>
      <c r="DJ40" s="24" t="s">
        <v>149</v>
      </c>
      <c r="DK40" s="41" t="s">
        <v>773</v>
      </c>
      <c r="DL40" s="41" t="s">
        <v>773</v>
      </c>
    </row>
    <row r="41" spans="1:116" x14ac:dyDescent="0.25">
      <c r="A41" s="27" t="s">
        <v>479</v>
      </c>
      <c r="B41" s="28">
        <v>1939</v>
      </c>
      <c r="C41" s="65">
        <f>YEAR(Append1__2[[#This Row],[Start Date]])-Append1__2[[#This Row],[DOB]]</f>
        <v>48</v>
      </c>
      <c r="D41" s="6" t="s">
        <v>162</v>
      </c>
      <c r="E41">
        <v>81.8</v>
      </c>
      <c r="F41">
        <v>165</v>
      </c>
      <c r="G41" s="6" t="s">
        <v>148</v>
      </c>
      <c r="H41" s="6" t="s">
        <v>149</v>
      </c>
      <c r="I41" s="6" t="s">
        <v>149</v>
      </c>
      <c r="J41" s="6" t="s">
        <v>149</v>
      </c>
      <c r="K41" s="6" t="s">
        <v>149</v>
      </c>
      <c r="L41" s="6" t="s">
        <v>167</v>
      </c>
      <c r="M41" s="6" t="s">
        <v>152</v>
      </c>
      <c r="N41" s="6" t="s">
        <v>149</v>
      </c>
      <c r="O41">
        <v>2</v>
      </c>
      <c r="P41" t="s">
        <v>153</v>
      </c>
      <c r="Q41">
        <v>0</v>
      </c>
      <c r="R41">
        <v>3</v>
      </c>
      <c r="S41" s="27" t="s">
        <v>4</v>
      </c>
      <c r="T41" s="7">
        <v>31899</v>
      </c>
      <c r="U41" s="6" t="s">
        <v>480</v>
      </c>
      <c r="V41" s="7"/>
      <c r="W41" s="6"/>
      <c r="X41" s="7"/>
      <c r="Y41" s="6"/>
      <c r="AA41" s="6"/>
      <c r="AC41" s="6"/>
      <c r="AD41" s="7"/>
      <c r="AE41" s="6"/>
      <c r="AF41" s="6"/>
      <c r="AG41" s="6"/>
      <c r="AH41" s="7"/>
      <c r="AI41" s="6"/>
      <c r="AJ41" s="6"/>
      <c r="AK41" s="6"/>
      <c r="AL41" s="7">
        <v>31920</v>
      </c>
      <c r="AM41" s="7">
        <v>31969</v>
      </c>
      <c r="AN41" s="28">
        <v>70</v>
      </c>
      <c r="AO41" s="28">
        <v>2</v>
      </c>
      <c r="AP41" s="6"/>
      <c r="BA41" s="29">
        <v>31924</v>
      </c>
      <c r="BB41" s="29">
        <v>31969</v>
      </c>
      <c r="BC41" s="27" t="s">
        <v>165</v>
      </c>
      <c r="BD41" s="27" t="s">
        <v>177</v>
      </c>
      <c r="BE41" s="6"/>
      <c r="BF41" s="7"/>
      <c r="BG41" s="7"/>
      <c r="BH41" s="6"/>
      <c r="BI41" s="6"/>
      <c r="BJ41" s="6"/>
      <c r="BM41" s="6"/>
      <c r="BN41" s="6"/>
      <c r="BP41" s="27" t="s">
        <v>190</v>
      </c>
      <c r="BQ41" s="27" t="s">
        <v>152</v>
      </c>
      <c r="BR41" s="27" t="s">
        <v>33</v>
      </c>
      <c r="BS41" s="27"/>
      <c r="CR41" s="6"/>
      <c r="CS41" s="6"/>
      <c r="CT41" s="29">
        <v>33897</v>
      </c>
      <c r="CU41" s="27" t="s">
        <v>39</v>
      </c>
      <c r="CV41" s="7"/>
      <c r="CW41" s="6"/>
      <c r="CX41" s="6"/>
      <c r="CY41" s="7"/>
      <c r="CZ41" s="7"/>
      <c r="DA41" s="6"/>
      <c r="DB41" s="30" t="s">
        <v>39</v>
      </c>
      <c r="DC41" s="31" t="s">
        <v>32</v>
      </c>
      <c r="DD41" s="49">
        <f>IF(Append1__2[[#This Row],[Ground Truth]]="Remission", 0,1)</f>
        <v>0</v>
      </c>
      <c r="DE41" s="74">
        <v>33897</v>
      </c>
      <c r="DF41" s="74">
        <f>_xlfn.XLOOKUP(Append1__2[[#This Row],[Research Id]],Masked_Images[Folder Path.7],Masked_Images[Merged])</f>
        <v>31879</v>
      </c>
      <c r="DG41" s="65">
        <f>Append1__2[[#This Row],[Date]]-Append1__2[[#This Row],[Start Date]]</f>
        <v>2018</v>
      </c>
      <c r="DH41" s="23">
        <v>4</v>
      </c>
      <c r="DI41" s="18">
        <v>4</v>
      </c>
      <c r="DJ41" s="24" t="s">
        <v>149</v>
      </c>
      <c r="DK41" s="41" t="s">
        <v>773</v>
      </c>
      <c r="DL41" s="41" t="s">
        <v>773</v>
      </c>
    </row>
    <row r="42" spans="1:116" x14ac:dyDescent="0.25">
      <c r="A42" s="27" t="s">
        <v>481</v>
      </c>
      <c r="B42" s="28">
        <v>1929</v>
      </c>
      <c r="C42" s="65">
        <f>YEAR(Append1__2[[#This Row],[Start Date]])-Append1__2[[#This Row],[DOB]]</f>
        <v>56</v>
      </c>
      <c r="D42" s="6" t="s">
        <v>147</v>
      </c>
      <c r="E42">
        <v>87.4</v>
      </c>
      <c r="F42">
        <v>175</v>
      </c>
      <c r="G42" s="6" t="s">
        <v>148</v>
      </c>
      <c r="H42" s="6" t="s">
        <v>149</v>
      </c>
      <c r="I42" s="6" t="s">
        <v>149</v>
      </c>
      <c r="J42" s="6" t="s">
        <v>149</v>
      </c>
      <c r="K42" s="6" t="s">
        <v>149</v>
      </c>
      <c r="L42" s="6" t="s">
        <v>151</v>
      </c>
      <c r="M42" s="6" t="s">
        <v>180</v>
      </c>
      <c r="N42" s="6" t="s">
        <v>33</v>
      </c>
      <c r="O42">
        <v>2</v>
      </c>
      <c r="P42" t="s">
        <v>153</v>
      </c>
      <c r="Q42">
        <v>0</v>
      </c>
      <c r="R42" t="s">
        <v>154</v>
      </c>
      <c r="S42" s="27" t="s">
        <v>4</v>
      </c>
      <c r="T42" s="7">
        <v>31068</v>
      </c>
      <c r="U42" s="6" t="s">
        <v>482</v>
      </c>
      <c r="V42" s="7">
        <v>31077</v>
      </c>
      <c r="W42" s="6" t="s">
        <v>480</v>
      </c>
      <c r="X42" s="7"/>
      <c r="Y42" s="6"/>
      <c r="AA42" s="6"/>
      <c r="AC42" s="6"/>
      <c r="AD42" s="7"/>
      <c r="AE42" s="6"/>
      <c r="AF42" s="6"/>
      <c r="AG42" s="6"/>
      <c r="AH42" s="7"/>
      <c r="AI42" s="6"/>
      <c r="AJ42" s="6"/>
      <c r="AK42" s="6"/>
      <c r="AL42" s="7">
        <v>31108</v>
      </c>
      <c r="AM42" s="7">
        <v>31158</v>
      </c>
      <c r="AN42" s="28">
        <v>70</v>
      </c>
      <c r="AO42" s="28">
        <v>2</v>
      </c>
      <c r="AP42" s="6"/>
      <c r="BA42" s="29">
        <v>31108</v>
      </c>
      <c r="BB42" s="29">
        <v>31158</v>
      </c>
      <c r="BC42" s="27" t="s">
        <v>165</v>
      </c>
      <c r="BD42" s="27"/>
      <c r="BE42" s="6"/>
      <c r="BF42" s="7"/>
      <c r="BG42" s="7"/>
      <c r="BH42" s="6"/>
      <c r="BI42" s="6"/>
      <c r="BJ42" s="6"/>
      <c r="BM42" s="6"/>
      <c r="BN42" s="6"/>
      <c r="BP42" s="27" t="s">
        <v>158</v>
      </c>
      <c r="BQ42" s="27"/>
      <c r="BR42" s="27"/>
      <c r="BS42" s="27"/>
      <c r="CR42" s="6"/>
      <c r="CS42" s="6"/>
      <c r="CT42" s="29">
        <v>33665</v>
      </c>
      <c r="CU42" s="27" t="s">
        <v>39</v>
      </c>
      <c r="CV42" s="7"/>
      <c r="CW42" s="6"/>
      <c r="CX42" s="6"/>
      <c r="CY42" s="7"/>
      <c r="CZ42" s="7"/>
      <c r="DA42" s="6"/>
      <c r="DB42" s="30" t="s">
        <v>39</v>
      </c>
      <c r="DC42" s="31" t="s">
        <v>32</v>
      </c>
      <c r="DD42" s="49">
        <f>IF(Append1__2[[#This Row],[Ground Truth]]="Remission", 0,1)</f>
        <v>0</v>
      </c>
      <c r="DE42" s="74">
        <v>33665</v>
      </c>
      <c r="DF42" s="74">
        <f>_xlfn.XLOOKUP(Append1__2[[#This Row],[Research Id]],Masked_Images[Folder Path.7],Masked_Images[Merged])</f>
        <v>31203</v>
      </c>
      <c r="DG42" s="65">
        <f>Append1__2[[#This Row],[Date]]-Append1__2[[#This Row],[Start Date]]</f>
        <v>2462</v>
      </c>
      <c r="DH42" s="23">
        <v>2</v>
      </c>
      <c r="DI42" s="18">
        <v>2</v>
      </c>
      <c r="DJ42" s="24" t="s">
        <v>149</v>
      </c>
      <c r="DK42" s="41" t="s">
        <v>773</v>
      </c>
      <c r="DL42" s="41" t="s">
        <v>773</v>
      </c>
    </row>
    <row r="43" spans="1:116" x14ac:dyDescent="0.25">
      <c r="A43" s="27" t="s">
        <v>490</v>
      </c>
      <c r="B43" s="28">
        <v>1934</v>
      </c>
      <c r="C43" s="65">
        <f>YEAR(Append1__2[[#This Row],[Start Date]])-Append1__2[[#This Row],[DOB]]</f>
        <v>55</v>
      </c>
      <c r="D43" s="6" t="s">
        <v>162</v>
      </c>
      <c r="E43">
        <v>94.8</v>
      </c>
      <c r="F43">
        <v>183</v>
      </c>
      <c r="G43" s="6" t="s">
        <v>148</v>
      </c>
      <c r="H43" s="6" t="s">
        <v>149</v>
      </c>
      <c r="I43" s="6" t="s">
        <v>149</v>
      </c>
      <c r="J43" s="6" t="s">
        <v>149</v>
      </c>
      <c r="K43" s="6" t="s">
        <v>149</v>
      </c>
      <c r="L43" s="6" t="s">
        <v>167</v>
      </c>
      <c r="M43" s="6" t="s">
        <v>180</v>
      </c>
      <c r="N43" s="6" t="s">
        <v>149</v>
      </c>
      <c r="O43" t="s">
        <v>154</v>
      </c>
      <c r="P43">
        <v>1</v>
      </c>
      <c r="Q43">
        <v>0</v>
      </c>
      <c r="R43" t="s">
        <v>154</v>
      </c>
      <c r="S43" s="27" t="s">
        <v>4</v>
      </c>
      <c r="T43" s="7">
        <v>32727</v>
      </c>
      <c r="U43" s="6" t="s">
        <v>369</v>
      </c>
      <c r="V43" s="7"/>
      <c r="W43" s="6"/>
      <c r="X43" s="7"/>
      <c r="Y43" s="6"/>
      <c r="AA43" s="6"/>
      <c r="AC43" s="6"/>
      <c r="AD43" s="7">
        <v>32727</v>
      </c>
      <c r="AE43" s="6" t="s">
        <v>295</v>
      </c>
      <c r="AF43" s="6" t="s">
        <v>152</v>
      </c>
      <c r="AG43" s="6" t="s">
        <v>149</v>
      </c>
      <c r="AH43" s="7"/>
      <c r="AI43" s="6"/>
      <c r="AJ43" s="6"/>
      <c r="AK43" s="6"/>
      <c r="AL43" s="7">
        <v>32802</v>
      </c>
      <c r="AM43" s="7">
        <v>32851</v>
      </c>
      <c r="AN43" s="28">
        <v>70.400000000000006</v>
      </c>
      <c r="AO43" s="28">
        <v>2.2000000000000002</v>
      </c>
      <c r="AP43" s="6"/>
      <c r="BA43" s="29">
        <v>32802</v>
      </c>
      <c r="BB43" s="29">
        <v>32837</v>
      </c>
      <c r="BC43" s="27" t="s">
        <v>165</v>
      </c>
      <c r="BD43" s="27" t="s">
        <v>177</v>
      </c>
      <c r="BE43" s="6"/>
      <c r="BF43" s="7"/>
      <c r="BG43" s="7"/>
      <c r="BH43" s="6"/>
      <c r="BI43" s="6"/>
      <c r="BJ43" s="6"/>
      <c r="BM43" s="6"/>
      <c r="BN43" s="6"/>
      <c r="BP43" s="27" t="s">
        <v>158</v>
      </c>
      <c r="BQ43" s="27" t="s">
        <v>149</v>
      </c>
      <c r="BR43" s="27" t="s">
        <v>149</v>
      </c>
      <c r="BS43" s="27"/>
      <c r="CR43" s="6"/>
      <c r="CS43" s="6"/>
      <c r="CT43" s="29">
        <v>36029</v>
      </c>
      <c r="CU43" s="27" t="s">
        <v>39</v>
      </c>
      <c r="CV43" s="7"/>
      <c r="CW43" s="6"/>
      <c r="CX43" s="6" t="s">
        <v>152</v>
      </c>
      <c r="CY43" s="7"/>
      <c r="CZ43" s="7"/>
      <c r="DA43" s="6"/>
      <c r="DB43" s="30" t="s">
        <v>39</v>
      </c>
      <c r="DC43" s="31" t="s">
        <v>32</v>
      </c>
      <c r="DD43" s="49">
        <f>IF(Append1__2[[#This Row],[Ground Truth]]="Remission", 0,1)</f>
        <v>0</v>
      </c>
      <c r="DE43" s="74">
        <v>36029</v>
      </c>
      <c r="DF43" s="74">
        <f>_xlfn.XLOOKUP(Append1__2[[#This Row],[Research Id]],Masked_Images[Folder Path.7],Masked_Images[Merged])</f>
        <v>32761</v>
      </c>
      <c r="DG43" s="65">
        <f>Append1__2[[#This Row],[Date]]-Append1__2[[#This Row],[Start Date]]</f>
        <v>3268</v>
      </c>
      <c r="DH43" s="23">
        <v>3</v>
      </c>
      <c r="DI43" s="18">
        <v>3</v>
      </c>
      <c r="DJ43" s="24" t="s">
        <v>149</v>
      </c>
      <c r="DK43" s="41" t="s">
        <v>773</v>
      </c>
      <c r="DL43" s="41" t="s">
        <v>773</v>
      </c>
    </row>
    <row r="44" spans="1:116" x14ac:dyDescent="0.25">
      <c r="A44" s="27" t="s">
        <v>498</v>
      </c>
      <c r="B44" s="28">
        <v>1923</v>
      </c>
      <c r="C44" s="65">
        <f>YEAR(Append1__2[[#This Row],[Start Date]])-Append1__2[[#This Row],[DOB]]</f>
        <v>66</v>
      </c>
      <c r="D44" s="6" t="s">
        <v>162</v>
      </c>
      <c r="E44">
        <v>88.2</v>
      </c>
      <c r="F44">
        <v>180</v>
      </c>
      <c r="G44" s="6" t="s">
        <v>148</v>
      </c>
      <c r="H44" s="6" t="s">
        <v>149</v>
      </c>
      <c r="I44" s="6" t="s">
        <v>149</v>
      </c>
      <c r="J44" s="6" t="s">
        <v>149</v>
      </c>
      <c r="K44" s="6" t="s">
        <v>149</v>
      </c>
      <c r="L44" s="6" t="s">
        <v>167</v>
      </c>
      <c r="M44" s="6" t="s">
        <v>180</v>
      </c>
      <c r="N44" s="6" t="s">
        <v>33</v>
      </c>
      <c r="O44">
        <v>2</v>
      </c>
      <c r="P44" t="s">
        <v>205</v>
      </c>
      <c r="Q44" t="s">
        <v>163</v>
      </c>
      <c r="R44" t="s">
        <v>154</v>
      </c>
      <c r="S44" s="27" t="s">
        <v>4</v>
      </c>
      <c r="T44" s="7">
        <v>32796</v>
      </c>
      <c r="U44" s="6" t="s">
        <v>499</v>
      </c>
      <c r="V44" s="7"/>
      <c r="W44" s="6"/>
      <c r="X44" s="7"/>
      <c r="Y44" s="6"/>
      <c r="AA44" s="6"/>
      <c r="AC44" s="6"/>
      <c r="AD44" s="7"/>
      <c r="AE44" s="6"/>
      <c r="AF44" s="6"/>
      <c r="AG44" s="6"/>
      <c r="AH44" s="7"/>
      <c r="AI44" s="6"/>
      <c r="AJ44" s="6"/>
      <c r="AK44" s="6"/>
      <c r="AL44" s="7">
        <v>32851</v>
      </c>
      <c r="AM44" s="7">
        <v>32894</v>
      </c>
      <c r="AN44" s="28">
        <v>70.400000000000006</v>
      </c>
      <c r="AO44" s="28">
        <v>2.2000000000000002</v>
      </c>
      <c r="AP44" s="6"/>
      <c r="BA44" s="29">
        <v>32851</v>
      </c>
      <c r="BB44" s="29">
        <v>32894</v>
      </c>
      <c r="BC44" s="27" t="s">
        <v>165</v>
      </c>
      <c r="BD44" s="27" t="s">
        <v>177</v>
      </c>
      <c r="BE44" s="6"/>
      <c r="BF44" s="7"/>
      <c r="BG44" s="7"/>
      <c r="BH44" s="6"/>
      <c r="BI44" s="6"/>
      <c r="BJ44" s="6"/>
      <c r="BM44" s="6"/>
      <c r="BN44" s="6"/>
      <c r="BP44" s="27" t="s">
        <v>190</v>
      </c>
      <c r="BQ44" s="27" t="s">
        <v>149</v>
      </c>
      <c r="BR44" s="27" t="s">
        <v>149</v>
      </c>
      <c r="BS44" s="27"/>
      <c r="CR44" s="6"/>
      <c r="CS44" s="6"/>
      <c r="CT44" s="29">
        <v>33831</v>
      </c>
      <c r="CU44" s="27" t="s">
        <v>39</v>
      </c>
      <c r="CV44" s="7"/>
      <c r="CW44" s="6"/>
      <c r="CX44" s="6"/>
      <c r="CY44" s="7"/>
      <c r="CZ44" s="7"/>
      <c r="DA44" s="6"/>
      <c r="DB44" s="30" t="s">
        <v>39</v>
      </c>
      <c r="DC44" s="31" t="s">
        <v>32</v>
      </c>
      <c r="DD44" s="49">
        <f>IF(Append1__2[[#This Row],[Ground Truth]]="Remission", 0,1)</f>
        <v>0</v>
      </c>
      <c r="DE44" s="74">
        <v>33831</v>
      </c>
      <c r="DF44" s="74">
        <f>_xlfn.XLOOKUP(Append1__2[[#This Row],[Research Id]],Masked_Images[Folder Path.7],Masked_Images[Merged])</f>
        <v>32824</v>
      </c>
      <c r="DG44" s="65">
        <f>Append1__2[[#This Row],[Date]]-Append1__2[[#This Row],[Start Date]]</f>
        <v>1007</v>
      </c>
      <c r="DH44" s="23">
        <v>4</v>
      </c>
      <c r="DI44" s="18">
        <v>4</v>
      </c>
      <c r="DJ44" s="24" t="s">
        <v>149</v>
      </c>
      <c r="DK44" s="41" t="s">
        <v>773</v>
      </c>
      <c r="DL44" s="41" t="s">
        <v>773</v>
      </c>
    </row>
    <row r="45" spans="1:116" x14ac:dyDescent="0.25">
      <c r="A45" s="27" t="s">
        <v>510</v>
      </c>
      <c r="B45" s="28">
        <v>1933</v>
      </c>
      <c r="C45" s="65">
        <f>YEAR(Append1__2[[#This Row],[Start Date]])-Append1__2[[#This Row],[DOB]]</f>
        <v>57</v>
      </c>
      <c r="D45" s="6" t="s">
        <v>162</v>
      </c>
      <c r="E45">
        <v>66.45</v>
      </c>
      <c r="F45">
        <v>175.3</v>
      </c>
      <c r="G45" s="6" t="s">
        <v>148</v>
      </c>
      <c r="H45" s="6" t="s">
        <v>149</v>
      </c>
      <c r="I45" s="6" t="s">
        <v>149</v>
      </c>
      <c r="J45" s="6" t="s">
        <v>149</v>
      </c>
      <c r="K45" s="6" t="s">
        <v>149</v>
      </c>
      <c r="L45" s="6" t="s">
        <v>167</v>
      </c>
      <c r="M45" s="6" t="s">
        <v>152</v>
      </c>
      <c r="N45" s="6" t="s">
        <v>33</v>
      </c>
      <c r="O45">
        <v>1</v>
      </c>
      <c r="P45">
        <v>1</v>
      </c>
      <c r="Q45">
        <v>0</v>
      </c>
      <c r="R45">
        <v>3</v>
      </c>
      <c r="S45" s="27" t="s">
        <v>4</v>
      </c>
      <c r="T45" s="7">
        <v>33058</v>
      </c>
      <c r="U45" s="6" t="s">
        <v>511</v>
      </c>
      <c r="V45" s="7"/>
      <c r="W45" s="6"/>
      <c r="X45" s="7"/>
      <c r="Y45" s="6"/>
      <c r="AA45" s="6"/>
      <c r="AC45" s="6"/>
      <c r="AD45" s="7">
        <v>33068</v>
      </c>
      <c r="AE45" s="6" t="s">
        <v>512</v>
      </c>
      <c r="AF45" s="6" t="s">
        <v>152</v>
      </c>
      <c r="AG45" s="6" t="s">
        <v>149</v>
      </c>
      <c r="AH45" s="7"/>
      <c r="AI45" s="6"/>
      <c r="AJ45" s="6"/>
      <c r="AK45" s="6"/>
      <c r="AL45" s="7">
        <v>33085</v>
      </c>
      <c r="AM45" s="7">
        <v>33135</v>
      </c>
      <c r="AN45" s="28">
        <v>70</v>
      </c>
      <c r="AO45" s="28">
        <v>2</v>
      </c>
      <c r="AP45" s="6"/>
      <c r="BA45" s="29">
        <v>33089</v>
      </c>
      <c r="BB45" s="29">
        <v>33135</v>
      </c>
      <c r="BC45" s="27" t="s">
        <v>165</v>
      </c>
      <c r="BD45" s="27" t="s">
        <v>177</v>
      </c>
      <c r="BE45" s="6"/>
      <c r="BF45" s="7"/>
      <c r="BG45" s="7"/>
      <c r="BH45" s="6"/>
      <c r="BI45" s="6"/>
      <c r="BJ45" s="6"/>
      <c r="BM45" s="6"/>
      <c r="BN45" s="6"/>
      <c r="BP45" s="27" t="s">
        <v>158</v>
      </c>
      <c r="BQ45" s="27" t="s">
        <v>33</v>
      </c>
      <c r="BR45" s="27" t="s">
        <v>33</v>
      </c>
      <c r="BS45" s="27" t="s">
        <v>159</v>
      </c>
      <c r="CR45" s="6"/>
      <c r="CS45" s="6"/>
      <c r="CT45" s="29">
        <v>33912</v>
      </c>
      <c r="CU45" s="27" t="s">
        <v>39</v>
      </c>
      <c r="CV45" s="7"/>
      <c r="CW45" s="6"/>
      <c r="CX45" s="6"/>
      <c r="CY45" s="7"/>
      <c r="CZ45" s="7"/>
      <c r="DA45" s="6"/>
      <c r="DB45" s="30" t="s">
        <v>39</v>
      </c>
      <c r="DC45" s="31" t="s">
        <v>32</v>
      </c>
      <c r="DD45" s="49">
        <f>IF(Append1__2[[#This Row],[Ground Truth]]="Remission", 0,1)</f>
        <v>0</v>
      </c>
      <c r="DE45" s="74">
        <v>33912</v>
      </c>
      <c r="DF45" s="74">
        <f>_xlfn.XLOOKUP(Append1__2[[#This Row],[Research Id]],Masked_Images[Folder Path.7],Masked_Images[Merged])</f>
        <v>33065</v>
      </c>
      <c r="DG45" s="65">
        <f>Append1__2[[#This Row],[Date]]-Append1__2[[#This Row],[Start Date]]</f>
        <v>847</v>
      </c>
      <c r="DH45" s="23">
        <v>3</v>
      </c>
      <c r="DI45" s="18">
        <v>3</v>
      </c>
      <c r="DJ45" s="24" t="s">
        <v>149</v>
      </c>
      <c r="DK45" s="41" t="s">
        <v>773</v>
      </c>
      <c r="DL45" s="41" t="s">
        <v>773</v>
      </c>
    </row>
    <row r="46" spans="1:116" hidden="1" x14ac:dyDescent="0.25">
      <c r="A46" s="43" t="s">
        <v>513</v>
      </c>
      <c r="B46" s="28">
        <v>1928</v>
      </c>
      <c r="C46" s="74" t="e">
        <f>DATEDIF(Append1__2[[#This Row],[DOB]],Append1__2[[#This Row],[Start Date]],"y")</f>
        <v>#N/A</v>
      </c>
      <c r="D46" s="6" t="s">
        <v>162</v>
      </c>
      <c r="E46">
        <v>99.4</v>
      </c>
      <c r="G46" s="6" t="s">
        <v>148</v>
      </c>
      <c r="H46" s="6" t="s">
        <v>33</v>
      </c>
      <c r="I46" s="6" t="s">
        <v>149</v>
      </c>
      <c r="J46" s="6" t="s">
        <v>149</v>
      </c>
      <c r="K46" s="6" t="s">
        <v>149</v>
      </c>
      <c r="L46" s="6" t="s">
        <v>167</v>
      </c>
      <c r="M46" s="6" t="s">
        <v>152</v>
      </c>
      <c r="N46" s="6" t="s">
        <v>33</v>
      </c>
      <c r="O46">
        <v>2</v>
      </c>
      <c r="P46" t="s">
        <v>181</v>
      </c>
      <c r="Q46">
        <v>0</v>
      </c>
      <c r="R46">
        <v>3</v>
      </c>
      <c r="S46" s="27" t="s">
        <v>4</v>
      </c>
      <c r="T46" s="7">
        <v>31133</v>
      </c>
      <c r="U46" s="6" t="s">
        <v>514</v>
      </c>
      <c r="V46" s="7"/>
      <c r="W46" s="6"/>
      <c r="X46" s="7"/>
      <c r="Y46" s="6"/>
      <c r="AA46" s="6"/>
      <c r="AC46" s="6"/>
      <c r="AD46" s="7"/>
      <c r="AE46" s="6"/>
      <c r="AF46" s="6"/>
      <c r="AG46" s="6"/>
      <c r="AH46" s="7"/>
      <c r="AI46" s="6"/>
      <c r="AJ46" s="6"/>
      <c r="AK46" s="6"/>
      <c r="AL46" s="7">
        <v>31178</v>
      </c>
      <c r="AM46" s="7">
        <v>31242</v>
      </c>
      <c r="AN46" s="28">
        <v>76</v>
      </c>
      <c r="AO46" s="28">
        <v>2</v>
      </c>
      <c r="AP46" s="6"/>
      <c r="BA46" s="29">
        <v>31178</v>
      </c>
      <c r="BB46" s="29">
        <v>31242</v>
      </c>
      <c r="BC46" s="27" t="s">
        <v>165</v>
      </c>
      <c r="BD46" s="27"/>
      <c r="BE46" s="6"/>
      <c r="BF46" s="7"/>
      <c r="BG46" s="7"/>
      <c r="BH46" s="6"/>
      <c r="BI46" s="6"/>
      <c r="BJ46" s="6"/>
      <c r="BM46" s="6"/>
      <c r="BN46" s="6"/>
      <c r="BP46" s="27"/>
      <c r="BQ46" s="27"/>
      <c r="BR46" s="27"/>
      <c r="BS46" s="27"/>
      <c r="CR46" s="6"/>
      <c r="CS46" s="6"/>
      <c r="CT46" s="29">
        <v>32013</v>
      </c>
      <c r="CU46" s="27" t="s">
        <v>39</v>
      </c>
      <c r="CV46" s="7"/>
      <c r="CW46" s="6"/>
      <c r="CX46" s="6"/>
      <c r="CY46" s="7"/>
      <c r="CZ46" s="7"/>
      <c r="DA46" s="6"/>
      <c r="DB46" s="44" t="s">
        <v>39</v>
      </c>
      <c r="DC46" s="45" t="s">
        <v>32</v>
      </c>
      <c r="DD46" s="51">
        <f>IF(Append1__2[[#This Row],[Ground Truth]]="Remission", 0,1)</f>
        <v>0</v>
      </c>
      <c r="DE46" s="51"/>
      <c r="DF46" s="56" t="e">
        <f>_xlfn.XLOOKUP(Append1__2[[#This Row],[Research Id]],Masked_Images[Folder Path.7],Masked_Images[Merged])</f>
        <v>#N/A</v>
      </c>
      <c r="DG46" s="62" t="e">
        <f>Append1__2[[#This Row],[Date]]-Append1__2[[#This Row],[Start Date]]</f>
        <v>#N/A</v>
      </c>
      <c r="DH46" s="25">
        <v>2</v>
      </c>
      <c r="DI46" s="17">
        <v>2</v>
      </c>
      <c r="DJ46" s="26" t="s">
        <v>149</v>
      </c>
      <c r="DK46" s="46"/>
    </row>
    <row r="47" spans="1:116" hidden="1" x14ac:dyDescent="0.25">
      <c r="A47" s="6" t="s">
        <v>726</v>
      </c>
      <c r="B47">
        <v>1938</v>
      </c>
      <c r="C47" s="1" t="e">
        <f>DATEDIF(Append1__2[[#This Row],[DOB]],Append1__2[[#This Row],[Start Date]],"y")</f>
        <v>#N/A</v>
      </c>
      <c r="D47" s="6" t="s">
        <v>162</v>
      </c>
      <c r="E47">
        <v>50.4</v>
      </c>
      <c r="F47">
        <v>183</v>
      </c>
      <c r="G47" s="6" t="s">
        <v>148</v>
      </c>
      <c r="H47" s="6" t="s">
        <v>33</v>
      </c>
      <c r="I47" s="6" t="s">
        <v>149</v>
      </c>
      <c r="J47" s="6" t="s">
        <v>149</v>
      </c>
      <c r="K47" s="6" t="s">
        <v>149</v>
      </c>
      <c r="L47" s="6" t="s">
        <v>149</v>
      </c>
      <c r="M47" s="6" t="s">
        <v>152</v>
      </c>
      <c r="N47" s="6" t="s">
        <v>33</v>
      </c>
      <c r="O47">
        <v>1</v>
      </c>
      <c r="P47">
        <v>1</v>
      </c>
      <c r="Q47">
        <v>0</v>
      </c>
      <c r="R47">
        <v>3</v>
      </c>
      <c r="S47" s="6" t="s">
        <v>4</v>
      </c>
      <c r="T47" s="7">
        <v>32342</v>
      </c>
      <c r="U47" s="6" t="s">
        <v>527</v>
      </c>
      <c r="V47" s="7"/>
      <c r="W47" s="6"/>
      <c r="X47" s="7"/>
      <c r="Y47" s="6"/>
      <c r="AA47" s="6"/>
      <c r="AC47" s="6"/>
      <c r="AD47" s="7">
        <v>32355</v>
      </c>
      <c r="AE47" s="6" t="s">
        <v>727</v>
      </c>
      <c r="AF47" s="6" t="s">
        <v>152</v>
      </c>
      <c r="AG47" s="6" t="s">
        <v>149</v>
      </c>
      <c r="AH47" s="7"/>
      <c r="AI47" s="6"/>
      <c r="AJ47" s="6"/>
      <c r="AK47" s="6"/>
      <c r="AL47" s="7">
        <v>32378</v>
      </c>
      <c r="AM47" s="7">
        <v>32435</v>
      </c>
      <c r="AN47">
        <v>70</v>
      </c>
      <c r="AO47">
        <v>2</v>
      </c>
      <c r="AP47" s="6"/>
      <c r="BA47" s="7">
        <v>32379</v>
      </c>
      <c r="BB47" s="7">
        <v>32435</v>
      </c>
      <c r="BC47" s="6" t="s">
        <v>165</v>
      </c>
      <c r="BD47" s="6" t="s">
        <v>243</v>
      </c>
      <c r="BE47" s="6" t="s">
        <v>177</v>
      </c>
      <c r="BF47" s="7"/>
      <c r="BG47" s="7"/>
      <c r="BH47" s="6"/>
      <c r="BI47" s="6"/>
      <c r="BJ47" s="6"/>
      <c r="BM47" s="6"/>
      <c r="BN47" s="6"/>
      <c r="BP47" s="6" t="s">
        <v>158</v>
      </c>
      <c r="BQ47" s="6" t="s">
        <v>149</v>
      </c>
      <c r="BR47" s="6"/>
      <c r="BS47" s="6" t="s">
        <v>159</v>
      </c>
      <c r="CR47" s="6"/>
      <c r="CS47" s="6"/>
      <c r="CT47" s="7">
        <v>33267</v>
      </c>
      <c r="CU47" s="6" t="s">
        <v>33</v>
      </c>
      <c r="CV47" s="7">
        <v>33308</v>
      </c>
      <c r="CW47" s="6" t="s">
        <v>33</v>
      </c>
      <c r="CX47" s="6"/>
      <c r="CY47" s="7"/>
      <c r="CZ47" s="7"/>
      <c r="DA47" s="6"/>
      <c r="DB47" s="21" t="s">
        <v>33</v>
      </c>
      <c r="DC47" s="22" t="s">
        <v>33</v>
      </c>
      <c r="DD47" s="50">
        <f>IF(Append1__2[[#This Row],[Ground Truth]]="Remission", 0,1)</f>
        <v>1</v>
      </c>
      <c r="DE47" s="50"/>
      <c r="DF47" s="54" t="e">
        <f>_xlfn.XLOOKUP(Append1__2[[#This Row],[Research Id]],Masked_Images[Folder Path.7],Masked_Images[Merged])</f>
        <v>#N/A</v>
      </c>
      <c r="DG47" s="60" t="e">
        <f>Append1__2[[#This Row],[Date]]-Append1__2[[#This Row],[Start Date]]</f>
        <v>#N/A</v>
      </c>
    </row>
    <row r="48" spans="1:116" x14ac:dyDescent="0.25">
      <c r="A48" s="27" t="s">
        <v>524</v>
      </c>
      <c r="B48" s="28">
        <v>1943</v>
      </c>
      <c r="C48" s="65">
        <f>YEAR(Append1__2[[#This Row],[Start Date]])-Append1__2[[#This Row],[DOB]]</f>
        <v>46</v>
      </c>
      <c r="D48" s="6" t="s">
        <v>162</v>
      </c>
      <c r="E48">
        <v>115.9</v>
      </c>
      <c r="F48">
        <v>183</v>
      </c>
      <c r="G48" s="6" t="s">
        <v>148</v>
      </c>
      <c r="H48" s="6" t="s">
        <v>149</v>
      </c>
      <c r="I48" s="6" t="s">
        <v>149</v>
      </c>
      <c r="J48" s="6" t="s">
        <v>149</v>
      </c>
      <c r="K48" s="6" t="s">
        <v>149</v>
      </c>
      <c r="L48" s="6" t="s">
        <v>149</v>
      </c>
      <c r="M48" s="6" t="s">
        <v>149</v>
      </c>
      <c r="N48" s="6" t="s">
        <v>180</v>
      </c>
      <c r="O48">
        <v>2</v>
      </c>
      <c r="P48" t="s">
        <v>153</v>
      </c>
      <c r="Q48" t="s">
        <v>163</v>
      </c>
      <c r="R48">
        <v>4</v>
      </c>
      <c r="S48" s="27" t="s">
        <v>4</v>
      </c>
      <c r="T48" s="7">
        <v>32775</v>
      </c>
      <c r="U48" s="6" t="s">
        <v>525</v>
      </c>
      <c r="V48" s="7"/>
      <c r="W48" s="6"/>
      <c r="X48" s="7"/>
      <c r="Y48" s="6"/>
      <c r="AA48" s="6"/>
      <c r="AC48" s="6"/>
      <c r="AD48" s="7"/>
      <c r="AE48" s="6"/>
      <c r="AF48" s="6"/>
      <c r="AG48" s="6"/>
      <c r="AH48" s="7"/>
      <c r="AI48" s="6"/>
      <c r="AJ48" s="6"/>
      <c r="AK48" s="6"/>
      <c r="AL48" s="7">
        <v>32818</v>
      </c>
      <c r="AM48" s="7">
        <v>32865</v>
      </c>
      <c r="AN48" s="28">
        <v>70.400000000000006</v>
      </c>
      <c r="AO48" s="28">
        <v>2.2000000000000002</v>
      </c>
      <c r="AP48" s="6"/>
      <c r="BA48" s="29">
        <v>32818</v>
      </c>
      <c r="BB48" s="29">
        <v>32865</v>
      </c>
      <c r="BC48" s="27" t="s">
        <v>165</v>
      </c>
      <c r="BD48" s="27" t="s">
        <v>177</v>
      </c>
      <c r="BE48" s="6"/>
      <c r="BF48" s="7"/>
      <c r="BG48" s="7"/>
      <c r="BH48" s="6"/>
      <c r="BI48" s="6"/>
      <c r="BJ48" s="6"/>
      <c r="BM48" s="6"/>
      <c r="BN48" s="6"/>
      <c r="BP48" s="27" t="s">
        <v>158</v>
      </c>
      <c r="BQ48" s="27"/>
      <c r="BR48" s="27"/>
      <c r="BS48" s="27"/>
      <c r="CR48" s="6"/>
      <c r="CS48" s="6"/>
      <c r="CT48" s="29">
        <v>36033</v>
      </c>
      <c r="CU48" s="27" t="s">
        <v>39</v>
      </c>
      <c r="CV48" s="7"/>
      <c r="CW48" s="6"/>
      <c r="CX48" s="6"/>
      <c r="CY48" s="7"/>
      <c r="CZ48" s="7"/>
      <c r="DA48" s="6"/>
      <c r="DB48" s="30" t="s">
        <v>39</v>
      </c>
      <c r="DC48" s="31" t="s">
        <v>32</v>
      </c>
      <c r="DD48" s="49">
        <f>IF(Append1__2[[#This Row],[Ground Truth]]="Remission", 0,1)</f>
        <v>0</v>
      </c>
      <c r="DE48" s="74">
        <v>36033</v>
      </c>
      <c r="DF48" s="74">
        <f>_xlfn.XLOOKUP(Append1__2[[#This Row],[Research Id]],Masked_Images[Folder Path.7],Masked_Images[Merged])</f>
        <v>32796</v>
      </c>
      <c r="DG48" s="65">
        <f>Append1__2[[#This Row],[Date]]-Append1__2[[#This Row],[Start Date]]</f>
        <v>3237</v>
      </c>
      <c r="DH48" s="23">
        <v>3</v>
      </c>
      <c r="DI48" s="18">
        <v>3</v>
      </c>
      <c r="DJ48" s="24" t="s">
        <v>149</v>
      </c>
      <c r="DK48" s="41" t="s">
        <v>773</v>
      </c>
      <c r="DL48" s="41" t="s">
        <v>773</v>
      </c>
    </row>
    <row r="49" spans="1:116" x14ac:dyDescent="0.25">
      <c r="A49" s="27" t="s">
        <v>526</v>
      </c>
      <c r="B49" s="28">
        <v>1935</v>
      </c>
      <c r="C49" s="65">
        <f>YEAR(Append1__2[[#This Row],[Start Date]])-Append1__2[[#This Row],[DOB]]</f>
        <v>54</v>
      </c>
      <c r="D49" s="6" t="s">
        <v>162</v>
      </c>
      <c r="E49">
        <v>91</v>
      </c>
      <c r="F49">
        <v>183</v>
      </c>
      <c r="G49" s="6" t="s">
        <v>148</v>
      </c>
      <c r="H49" s="6" t="s">
        <v>149</v>
      </c>
      <c r="I49" s="6" t="s">
        <v>149</v>
      </c>
      <c r="J49" s="6" t="s">
        <v>149</v>
      </c>
      <c r="K49" s="6" t="s">
        <v>149</v>
      </c>
      <c r="L49" s="6" t="s">
        <v>151</v>
      </c>
      <c r="M49" s="6" t="s">
        <v>149</v>
      </c>
      <c r="N49" s="6" t="s">
        <v>33</v>
      </c>
      <c r="O49">
        <v>3</v>
      </c>
      <c r="P49" t="s">
        <v>153</v>
      </c>
      <c r="Q49">
        <v>0</v>
      </c>
      <c r="R49" t="s">
        <v>154</v>
      </c>
      <c r="S49" s="27" t="s">
        <v>4</v>
      </c>
      <c r="T49" s="7">
        <v>32820</v>
      </c>
      <c r="U49" s="6" t="s">
        <v>527</v>
      </c>
      <c r="V49" s="7"/>
      <c r="W49" s="6"/>
      <c r="X49" s="7"/>
      <c r="Y49" s="6"/>
      <c r="AA49" s="6"/>
      <c r="AC49" s="6"/>
      <c r="AD49" s="7"/>
      <c r="AE49" s="6"/>
      <c r="AF49" s="6"/>
      <c r="AG49" s="6"/>
      <c r="AH49" s="7"/>
      <c r="AI49" s="6"/>
      <c r="AJ49" s="6"/>
      <c r="AK49" s="6"/>
      <c r="AL49" s="7">
        <v>32845</v>
      </c>
      <c r="AM49" s="7">
        <v>32888</v>
      </c>
      <c r="AN49" s="28">
        <v>70.400000000000006</v>
      </c>
      <c r="AO49" s="28">
        <v>2.2000000000000002</v>
      </c>
      <c r="AP49" s="6"/>
      <c r="BA49" s="29">
        <v>32845</v>
      </c>
      <c r="BB49" s="29">
        <v>32888</v>
      </c>
      <c r="BC49" s="27" t="s">
        <v>165</v>
      </c>
      <c r="BD49" s="27" t="s">
        <v>177</v>
      </c>
      <c r="BE49" s="6"/>
      <c r="BF49" s="7"/>
      <c r="BG49" s="7"/>
      <c r="BH49" s="6"/>
      <c r="BI49" s="6"/>
      <c r="BJ49" s="6"/>
      <c r="BM49" s="6"/>
      <c r="BN49" s="6"/>
      <c r="BP49" s="27"/>
      <c r="BQ49" s="27"/>
      <c r="BR49" s="27"/>
      <c r="BS49" s="27"/>
      <c r="CR49" s="6"/>
      <c r="CS49" s="6"/>
      <c r="CT49" s="29">
        <v>36134</v>
      </c>
      <c r="CU49" s="27" t="s">
        <v>39</v>
      </c>
      <c r="CV49" s="7"/>
      <c r="CW49" s="6"/>
      <c r="CX49" s="6" t="s">
        <v>152</v>
      </c>
      <c r="CY49" s="7"/>
      <c r="CZ49" s="7"/>
      <c r="DA49" s="6"/>
      <c r="DB49" s="30" t="s">
        <v>39</v>
      </c>
      <c r="DC49" s="31" t="s">
        <v>32</v>
      </c>
      <c r="DD49" s="49">
        <f>IF(Append1__2[[#This Row],[Ground Truth]]="Remission", 0,1)</f>
        <v>0</v>
      </c>
      <c r="DE49" s="74">
        <v>36134</v>
      </c>
      <c r="DF49" s="74">
        <f>_xlfn.XLOOKUP(Append1__2[[#This Row],[Research Id]],Masked_Images[Folder Path.7],Masked_Images[Merged])</f>
        <v>32826</v>
      </c>
      <c r="DG49" s="65">
        <f>Append1__2[[#This Row],[Date]]-Append1__2[[#This Row],[Start Date]]</f>
        <v>3308</v>
      </c>
      <c r="DH49" s="23">
        <v>4</v>
      </c>
      <c r="DI49" s="18">
        <v>4</v>
      </c>
      <c r="DJ49" s="24" t="s">
        <v>149</v>
      </c>
      <c r="DK49" s="41" t="s">
        <v>773</v>
      </c>
      <c r="DL49" s="41" t="s">
        <v>773</v>
      </c>
    </row>
    <row r="50" spans="1:116" x14ac:dyDescent="0.25">
      <c r="A50" s="27" t="s">
        <v>579</v>
      </c>
      <c r="B50" s="28">
        <v>1933</v>
      </c>
      <c r="C50" s="65">
        <f>YEAR(Append1__2[[#This Row],[Start Date]])-Append1__2[[#This Row],[DOB]]</f>
        <v>57</v>
      </c>
      <c r="D50" s="6" t="s">
        <v>162</v>
      </c>
      <c r="E50">
        <v>103.4</v>
      </c>
      <c r="F50">
        <v>188</v>
      </c>
      <c r="G50" s="6" t="s">
        <v>33</v>
      </c>
      <c r="H50" s="6" t="s">
        <v>152</v>
      </c>
      <c r="I50" s="6" t="s">
        <v>149</v>
      </c>
      <c r="J50" s="6" t="s">
        <v>149</v>
      </c>
      <c r="K50" s="6" t="s">
        <v>149</v>
      </c>
      <c r="L50" s="6" t="s">
        <v>167</v>
      </c>
      <c r="M50" s="6" t="s">
        <v>180</v>
      </c>
      <c r="N50" s="6" t="s">
        <v>33</v>
      </c>
      <c r="O50">
        <v>1</v>
      </c>
      <c r="P50" t="s">
        <v>205</v>
      </c>
      <c r="Q50">
        <v>0</v>
      </c>
      <c r="R50" t="s">
        <v>154</v>
      </c>
      <c r="S50" s="27" t="s">
        <v>4</v>
      </c>
      <c r="T50" s="7">
        <v>33120</v>
      </c>
      <c r="U50" s="6" t="s">
        <v>580</v>
      </c>
      <c r="V50" s="7">
        <v>33145</v>
      </c>
      <c r="W50" s="6" t="s">
        <v>480</v>
      </c>
      <c r="X50" s="7"/>
      <c r="Y50" s="6"/>
      <c r="AA50" s="6"/>
      <c r="AC50" s="6"/>
      <c r="AD50" s="7">
        <v>33145</v>
      </c>
      <c r="AE50" s="6" t="s">
        <v>581</v>
      </c>
      <c r="AF50" s="6" t="s">
        <v>152</v>
      </c>
      <c r="AG50" s="6" t="s">
        <v>149</v>
      </c>
      <c r="AH50" s="7"/>
      <c r="AI50" s="6"/>
      <c r="AJ50" s="6"/>
      <c r="AK50" s="6"/>
      <c r="AL50" s="7">
        <v>33173</v>
      </c>
      <c r="AM50" s="7">
        <v>33226</v>
      </c>
      <c r="AN50" s="28">
        <v>70</v>
      </c>
      <c r="AO50" s="28">
        <v>2</v>
      </c>
      <c r="AP50" s="6"/>
      <c r="BA50" s="29">
        <v>33173</v>
      </c>
      <c r="BB50" s="29">
        <v>33226</v>
      </c>
      <c r="BC50" s="27" t="s">
        <v>165</v>
      </c>
      <c r="BD50" s="27" t="s">
        <v>177</v>
      </c>
      <c r="BE50" s="6"/>
      <c r="BF50" s="7"/>
      <c r="BG50" s="7"/>
      <c r="BH50" s="6"/>
      <c r="BI50" s="6"/>
      <c r="BJ50" s="6"/>
      <c r="BM50" s="6"/>
      <c r="BN50" s="6"/>
      <c r="BP50" s="27" t="s">
        <v>190</v>
      </c>
      <c r="BQ50" s="27"/>
      <c r="BR50" s="27"/>
      <c r="BS50" s="27" t="s">
        <v>159</v>
      </c>
      <c r="CR50" s="6"/>
      <c r="CS50" s="6"/>
      <c r="CT50" s="29">
        <v>35815</v>
      </c>
      <c r="CU50" s="27" t="s">
        <v>39</v>
      </c>
      <c r="CV50" s="7"/>
      <c r="CW50" s="6"/>
      <c r="CX50" s="6"/>
      <c r="CY50" s="7">
        <v>33139</v>
      </c>
      <c r="CZ50" s="7"/>
      <c r="DA50" s="6"/>
      <c r="DB50" s="30" t="s">
        <v>39</v>
      </c>
      <c r="DC50" s="31" t="s">
        <v>32</v>
      </c>
      <c r="DD50" s="49">
        <f>IF(Append1__2[[#This Row],[Ground Truth]]="Remission", 0,1)</f>
        <v>0</v>
      </c>
      <c r="DE50" s="74">
        <v>35815</v>
      </c>
      <c r="DF50" s="74">
        <f>_xlfn.XLOOKUP(Append1__2[[#This Row],[Research Id]],Masked_Images[Folder Path.7],Masked_Images[Merged])</f>
        <v>33134</v>
      </c>
      <c r="DG50" s="65">
        <f>Append1__2[[#This Row],[Date]]-Append1__2[[#This Row],[Start Date]]</f>
        <v>2681</v>
      </c>
      <c r="DH50" s="23">
        <v>3</v>
      </c>
      <c r="DI50" s="18">
        <v>3</v>
      </c>
      <c r="DJ50" s="24" t="s">
        <v>149</v>
      </c>
      <c r="DK50" s="41" t="s">
        <v>773</v>
      </c>
      <c r="DL50" s="41" t="s">
        <v>773</v>
      </c>
    </row>
    <row r="51" spans="1:116" x14ac:dyDescent="0.25">
      <c r="A51" s="27" t="s">
        <v>585</v>
      </c>
      <c r="B51" s="28">
        <v>1925</v>
      </c>
      <c r="C51" s="65">
        <f>YEAR(Append1__2[[#This Row],[Start Date]])-Append1__2[[#This Row],[DOB]]</f>
        <v>62</v>
      </c>
      <c r="D51" s="6" t="s">
        <v>162</v>
      </c>
      <c r="E51">
        <v>115.5</v>
      </c>
      <c r="F51">
        <v>187</v>
      </c>
      <c r="G51" s="6" t="s">
        <v>33</v>
      </c>
      <c r="H51" s="6" t="s">
        <v>33</v>
      </c>
      <c r="I51" s="6" t="s">
        <v>149</v>
      </c>
      <c r="J51" s="6" t="s">
        <v>149</v>
      </c>
      <c r="K51" s="6" t="s">
        <v>149</v>
      </c>
      <c r="L51" s="6" t="s">
        <v>151</v>
      </c>
      <c r="M51" s="6" t="s">
        <v>180</v>
      </c>
      <c r="N51" s="6" t="s">
        <v>152</v>
      </c>
      <c r="O51">
        <v>2</v>
      </c>
      <c r="P51" t="s">
        <v>205</v>
      </c>
      <c r="Q51">
        <v>0</v>
      </c>
      <c r="R51" t="s">
        <v>154</v>
      </c>
      <c r="S51" s="27" t="s">
        <v>4</v>
      </c>
      <c r="T51" s="7">
        <v>31844</v>
      </c>
      <c r="U51" s="6" t="s">
        <v>586</v>
      </c>
      <c r="V51" s="7"/>
      <c r="W51" s="6"/>
      <c r="X51" s="7"/>
      <c r="Y51" s="6"/>
      <c r="AA51" s="6"/>
      <c r="AC51" s="6"/>
      <c r="AD51" s="7"/>
      <c r="AE51" s="6"/>
      <c r="AF51" s="6"/>
      <c r="AG51" s="6"/>
      <c r="AH51" s="7"/>
      <c r="AI51" s="6"/>
      <c r="AJ51" s="6"/>
      <c r="AK51" s="6"/>
      <c r="AL51" s="7">
        <v>31878</v>
      </c>
      <c r="AM51" s="7">
        <v>31927</v>
      </c>
      <c r="AN51" s="28">
        <v>70</v>
      </c>
      <c r="AO51" s="28">
        <v>2</v>
      </c>
      <c r="AP51" s="6"/>
      <c r="BA51" s="29">
        <v>31878</v>
      </c>
      <c r="BB51" s="29">
        <v>31927</v>
      </c>
      <c r="BC51" s="27" t="s">
        <v>165</v>
      </c>
      <c r="BD51" s="27"/>
      <c r="BE51" s="6"/>
      <c r="BF51" s="7"/>
      <c r="BG51" s="7"/>
      <c r="BH51" s="6"/>
      <c r="BI51" s="6"/>
      <c r="BJ51" s="6"/>
      <c r="BM51" s="6"/>
      <c r="BN51" s="6"/>
      <c r="BP51" s="27" t="s">
        <v>158</v>
      </c>
      <c r="BQ51" s="27"/>
      <c r="BR51" s="27"/>
      <c r="BS51" s="27"/>
      <c r="CR51" s="6"/>
      <c r="CS51" s="6"/>
      <c r="CT51" s="29">
        <v>36147</v>
      </c>
      <c r="CU51" s="27" t="s">
        <v>39</v>
      </c>
      <c r="CV51" s="7"/>
      <c r="CW51" s="6"/>
      <c r="CX51" s="6"/>
      <c r="CY51" s="7"/>
      <c r="CZ51" s="7"/>
      <c r="DA51" s="6"/>
      <c r="DB51" s="30" t="s">
        <v>39</v>
      </c>
      <c r="DC51" s="31" t="s">
        <v>32</v>
      </c>
      <c r="DD51" s="49">
        <f>IF(Append1__2[[#This Row],[Ground Truth]]="Remission", 0,1)</f>
        <v>0</v>
      </c>
      <c r="DE51" s="74">
        <v>36147</v>
      </c>
      <c r="DF51" s="74">
        <f>_xlfn.XLOOKUP(Append1__2[[#This Row],[Research Id]],Masked_Images[Folder Path.7],Masked_Images[Merged])</f>
        <v>31851</v>
      </c>
      <c r="DG51" s="65">
        <f>Append1__2[[#This Row],[Date]]-Append1__2[[#This Row],[Start Date]]</f>
        <v>4296</v>
      </c>
      <c r="DH51" s="23">
        <v>4</v>
      </c>
      <c r="DI51" s="18">
        <v>4</v>
      </c>
      <c r="DJ51" s="24" t="s">
        <v>149</v>
      </c>
      <c r="DK51" s="41" t="s">
        <v>773</v>
      </c>
      <c r="DL51" s="41" t="s">
        <v>773</v>
      </c>
    </row>
    <row r="52" spans="1:116" x14ac:dyDescent="0.25">
      <c r="A52" s="27" t="s">
        <v>589</v>
      </c>
      <c r="B52" s="28">
        <v>1939</v>
      </c>
      <c r="C52" s="65">
        <f>YEAR(Append1__2[[#This Row],[Start Date]])-Append1__2[[#This Row],[DOB]]</f>
        <v>52</v>
      </c>
      <c r="D52" s="6" t="s">
        <v>162</v>
      </c>
      <c r="E52">
        <v>82.7</v>
      </c>
      <c r="F52">
        <v>185</v>
      </c>
      <c r="G52" s="6" t="s">
        <v>33</v>
      </c>
      <c r="H52" s="6" t="s">
        <v>33</v>
      </c>
      <c r="I52" s="6" t="s">
        <v>149</v>
      </c>
      <c r="J52" s="6" t="s">
        <v>149</v>
      </c>
      <c r="K52" s="6" t="s">
        <v>149</v>
      </c>
      <c r="L52" s="6" t="s">
        <v>151</v>
      </c>
      <c r="M52" s="6" t="s">
        <v>152</v>
      </c>
      <c r="N52" s="6" t="s">
        <v>149</v>
      </c>
      <c r="O52">
        <v>2</v>
      </c>
      <c r="P52">
        <v>3</v>
      </c>
      <c r="Q52">
        <v>0</v>
      </c>
      <c r="R52" t="s">
        <v>235</v>
      </c>
      <c r="S52" s="27" t="s">
        <v>4</v>
      </c>
      <c r="T52" s="7">
        <v>33281</v>
      </c>
      <c r="U52" s="6" t="s">
        <v>499</v>
      </c>
      <c r="V52" s="7"/>
      <c r="W52" s="6"/>
      <c r="X52" s="7"/>
      <c r="Y52" s="6"/>
      <c r="AA52" s="6"/>
      <c r="AC52" s="6"/>
      <c r="AD52" s="7"/>
      <c r="AE52" s="6"/>
      <c r="AF52" s="6"/>
      <c r="AG52" s="6"/>
      <c r="AH52" s="7"/>
      <c r="AI52" s="6"/>
      <c r="AJ52" s="6"/>
      <c r="AK52" s="6"/>
      <c r="AL52" s="7">
        <v>33380</v>
      </c>
      <c r="AM52" s="7">
        <v>33422</v>
      </c>
      <c r="AN52" s="28">
        <v>70</v>
      </c>
      <c r="AO52" s="28">
        <v>35</v>
      </c>
      <c r="AP52" s="6"/>
      <c r="BA52" s="29">
        <v>33297</v>
      </c>
      <c r="BB52" s="29">
        <v>33345</v>
      </c>
      <c r="BC52" s="27" t="s">
        <v>165</v>
      </c>
      <c r="BD52" s="27" t="s">
        <v>243</v>
      </c>
      <c r="BE52" s="6" t="s">
        <v>177</v>
      </c>
      <c r="BF52" s="7">
        <v>33380</v>
      </c>
      <c r="BG52" s="7">
        <v>33418</v>
      </c>
      <c r="BH52" s="6" t="s">
        <v>165</v>
      </c>
      <c r="BI52" s="6"/>
      <c r="BJ52" s="6"/>
      <c r="BM52" s="6"/>
      <c r="BN52" s="6"/>
      <c r="BP52" s="27" t="s">
        <v>158</v>
      </c>
      <c r="BQ52" s="27"/>
      <c r="BR52" s="27"/>
      <c r="BS52" s="27"/>
      <c r="CR52" s="6"/>
      <c r="CS52" s="6"/>
      <c r="CT52" s="29">
        <v>36150</v>
      </c>
      <c r="CU52" s="27" t="s">
        <v>39</v>
      </c>
      <c r="CV52" s="7"/>
      <c r="CW52" s="6"/>
      <c r="CX52" s="6"/>
      <c r="CY52" s="7"/>
      <c r="CZ52" s="7"/>
      <c r="DA52" s="6"/>
      <c r="DB52" s="30" t="s">
        <v>39</v>
      </c>
      <c r="DC52" s="31" t="s">
        <v>32</v>
      </c>
      <c r="DD52" s="49">
        <f>IF(Append1__2[[#This Row],[Ground Truth]]="Remission", 0,1)</f>
        <v>0</v>
      </c>
      <c r="DE52" s="74">
        <v>36150</v>
      </c>
      <c r="DF52" s="74">
        <f>_xlfn.XLOOKUP(Append1__2[[#This Row],[Research Id]],Masked_Images[Folder Path.7],Masked_Images[Merged])</f>
        <v>33275</v>
      </c>
      <c r="DG52" s="65">
        <f>Append1__2[[#This Row],[Date]]-Append1__2[[#This Row],[Start Date]]</f>
        <v>2875</v>
      </c>
      <c r="DH52" s="23">
        <v>4</v>
      </c>
      <c r="DI52" s="18">
        <v>6</v>
      </c>
      <c r="DJ52" s="24" t="s">
        <v>149</v>
      </c>
      <c r="DK52" s="41" t="s">
        <v>773</v>
      </c>
      <c r="DL52" s="41" t="s">
        <v>773</v>
      </c>
    </row>
    <row r="53" spans="1:116" x14ac:dyDescent="0.25">
      <c r="A53" s="27" t="s">
        <v>593</v>
      </c>
      <c r="B53" s="28">
        <v>1932</v>
      </c>
      <c r="C53" s="65">
        <f>YEAR(Append1__2[[#This Row],[Start Date]])-Append1__2[[#This Row],[DOB]]</f>
        <v>58</v>
      </c>
      <c r="D53" s="6" t="s">
        <v>162</v>
      </c>
      <c r="E53">
        <v>85.9</v>
      </c>
      <c r="F53">
        <v>172.72</v>
      </c>
      <c r="G53" s="6" t="s">
        <v>33</v>
      </c>
      <c r="H53" s="6" t="s">
        <v>33</v>
      </c>
      <c r="I53" s="6" t="s">
        <v>149</v>
      </c>
      <c r="J53" s="6" t="s">
        <v>149</v>
      </c>
      <c r="K53" s="6" t="s">
        <v>149</v>
      </c>
      <c r="L53" s="6" t="s">
        <v>149</v>
      </c>
      <c r="M53" s="6" t="s">
        <v>152</v>
      </c>
      <c r="N53" s="6" t="s">
        <v>149</v>
      </c>
      <c r="O53">
        <v>1</v>
      </c>
      <c r="P53" t="s">
        <v>153</v>
      </c>
      <c r="Q53">
        <v>0</v>
      </c>
      <c r="R53" t="s">
        <v>154</v>
      </c>
      <c r="S53" s="27" t="s">
        <v>4</v>
      </c>
      <c r="T53" s="7">
        <v>32930</v>
      </c>
      <c r="U53" s="6" t="s">
        <v>594</v>
      </c>
      <c r="V53" s="7">
        <v>32992</v>
      </c>
      <c r="W53" s="6" t="s">
        <v>595</v>
      </c>
      <c r="X53" s="7">
        <v>33098</v>
      </c>
      <c r="Y53" s="6" t="s">
        <v>596</v>
      </c>
      <c r="Z53">
        <v>33156</v>
      </c>
      <c r="AA53" s="6" t="s">
        <v>597</v>
      </c>
      <c r="AB53">
        <v>33175</v>
      </c>
      <c r="AC53" s="6" t="s">
        <v>594</v>
      </c>
      <c r="AD53" s="7"/>
      <c r="AE53" s="6"/>
      <c r="AF53" s="6"/>
      <c r="AG53" s="6"/>
      <c r="AH53" s="7"/>
      <c r="AI53" s="6"/>
      <c r="AJ53" s="6"/>
      <c r="AK53" s="6"/>
      <c r="AL53" s="7">
        <v>32973</v>
      </c>
      <c r="AM53" s="7">
        <v>33020</v>
      </c>
      <c r="AN53" s="28">
        <v>66</v>
      </c>
      <c r="AO53" s="28">
        <v>2</v>
      </c>
      <c r="AP53" s="6"/>
      <c r="BA53" s="29">
        <v>32978</v>
      </c>
      <c r="BB53" s="29">
        <v>33013</v>
      </c>
      <c r="BC53" s="27" t="s">
        <v>165</v>
      </c>
      <c r="BD53" s="27" t="s">
        <v>177</v>
      </c>
      <c r="BE53" s="6"/>
      <c r="BF53" s="7"/>
      <c r="BG53" s="7"/>
      <c r="BH53" s="6"/>
      <c r="BI53" s="6"/>
      <c r="BJ53" s="6"/>
      <c r="BM53" s="6"/>
      <c r="BN53" s="6"/>
      <c r="BP53" s="27"/>
      <c r="BQ53" s="27"/>
      <c r="BR53" s="27"/>
      <c r="BS53" s="27"/>
      <c r="CR53" s="6"/>
      <c r="CS53" s="6"/>
      <c r="CT53" s="29">
        <v>33411</v>
      </c>
      <c r="CU53" s="27" t="s">
        <v>39</v>
      </c>
      <c r="CV53" s="7"/>
      <c r="CW53" s="6"/>
      <c r="CX53" s="6"/>
      <c r="CY53" s="7"/>
      <c r="CZ53" s="7"/>
      <c r="DA53" s="6"/>
      <c r="DB53" s="30" t="s">
        <v>39</v>
      </c>
      <c r="DC53" s="31" t="s">
        <v>32</v>
      </c>
      <c r="DD53" s="49">
        <f>IF(Append1__2[[#This Row],[Ground Truth]]="Remission", 0,1)</f>
        <v>0</v>
      </c>
      <c r="DE53" s="74">
        <v>33411</v>
      </c>
      <c r="DF53" s="74">
        <f>_xlfn.XLOOKUP(Append1__2[[#This Row],[Research Id]],Masked_Images[Folder Path.7],Masked_Images[Merged])</f>
        <v>32952</v>
      </c>
      <c r="DG53" s="65">
        <f>Append1__2[[#This Row],[Date]]-Append1__2[[#This Row],[Start Date]]</f>
        <v>459</v>
      </c>
      <c r="DH53" s="23">
        <v>3</v>
      </c>
      <c r="DI53" s="18">
        <v>3</v>
      </c>
      <c r="DJ53" s="24" t="s">
        <v>149</v>
      </c>
      <c r="DK53" s="41" t="s">
        <v>773</v>
      </c>
      <c r="DL53" s="41" t="s">
        <v>773</v>
      </c>
    </row>
    <row r="54" spans="1:116" x14ac:dyDescent="0.25">
      <c r="A54" s="27" t="s">
        <v>602</v>
      </c>
      <c r="B54" s="28">
        <v>1951</v>
      </c>
      <c r="C54" s="65">
        <f>YEAR(Append1__2[[#This Row],[Start Date]])-Append1__2[[#This Row],[DOB]]</f>
        <v>40</v>
      </c>
      <c r="D54" s="6" t="s">
        <v>162</v>
      </c>
      <c r="E54">
        <v>68.5</v>
      </c>
      <c r="F54">
        <v>180.3</v>
      </c>
      <c r="G54" s="6" t="s">
        <v>33</v>
      </c>
      <c r="H54" s="6" t="s">
        <v>33</v>
      </c>
      <c r="I54" s="6" t="s">
        <v>149</v>
      </c>
      <c r="J54" s="6" t="s">
        <v>149</v>
      </c>
      <c r="K54" s="6" t="s">
        <v>149</v>
      </c>
      <c r="L54" s="6" t="s">
        <v>149</v>
      </c>
      <c r="M54" s="6" t="s">
        <v>152</v>
      </c>
      <c r="N54" s="6" t="s">
        <v>149</v>
      </c>
      <c r="O54" t="s">
        <v>163</v>
      </c>
      <c r="P54" t="s">
        <v>205</v>
      </c>
      <c r="Q54">
        <v>0</v>
      </c>
      <c r="R54" t="s">
        <v>154</v>
      </c>
      <c r="S54" s="27" t="s">
        <v>4</v>
      </c>
      <c r="T54" s="7">
        <v>33429</v>
      </c>
      <c r="U54" s="6" t="s">
        <v>603</v>
      </c>
      <c r="V54" s="7"/>
      <c r="W54" s="6"/>
      <c r="X54" s="7"/>
      <c r="Y54" s="6"/>
      <c r="AA54" s="6"/>
      <c r="AC54" s="6"/>
      <c r="AD54" s="7"/>
      <c r="AE54" s="6"/>
      <c r="AF54" s="6"/>
      <c r="AG54" s="6"/>
      <c r="AH54" s="7"/>
      <c r="AI54" s="6"/>
      <c r="AJ54" s="6"/>
      <c r="AK54" s="6"/>
      <c r="AL54" s="7">
        <v>33467</v>
      </c>
      <c r="AM54" s="7">
        <v>33517</v>
      </c>
      <c r="AN54" s="28">
        <v>70</v>
      </c>
      <c r="AO54" s="28">
        <v>2</v>
      </c>
      <c r="AP54" s="6"/>
      <c r="BA54" s="29">
        <v>33467</v>
      </c>
      <c r="BB54" s="29">
        <v>33513</v>
      </c>
      <c r="BC54" s="27" t="s">
        <v>165</v>
      </c>
      <c r="BD54" s="27" t="s">
        <v>177</v>
      </c>
      <c r="BE54" s="6"/>
      <c r="BF54" s="7"/>
      <c r="BG54" s="7"/>
      <c r="BH54" s="6"/>
      <c r="BI54" s="6"/>
      <c r="BJ54" s="6"/>
      <c r="BM54" s="6"/>
      <c r="BN54" s="6"/>
      <c r="BP54" s="27" t="s">
        <v>190</v>
      </c>
      <c r="BQ54" s="27"/>
      <c r="BR54" s="27"/>
      <c r="BS54" s="27"/>
      <c r="CR54" s="6"/>
      <c r="CS54" s="6"/>
      <c r="CT54" s="29">
        <v>36227</v>
      </c>
      <c r="CU54" s="27" t="s">
        <v>39</v>
      </c>
      <c r="CV54" s="7"/>
      <c r="CW54" s="6"/>
      <c r="CX54" s="6"/>
      <c r="CY54" s="7"/>
      <c r="CZ54" s="7"/>
      <c r="DA54" s="6"/>
      <c r="DB54" s="30" t="s">
        <v>39</v>
      </c>
      <c r="DC54" s="31" t="s">
        <v>32</v>
      </c>
      <c r="DD54" s="49">
        <f>IF(Append1__2[[#This Row],[Ground Truth]]="Remission", 0,1)</f>
        <v>0</v>
      </c>
      <c r="DE54" s="74">
        <v>36227</v>
      </c>
      <c r="DF54" s="74">
        <f>_xlfn.XLOOKUP(Append1__2[[#This Row],[Research Id]],Masked_Images[Folder Path.7],Masked_Images[Merged])</f>
        <v>33429</v>
      </c>
      <c r="DG54" s="65">
        <f>Append1__2[[#This Row],[Date]]-Append1__2[[#This Row],[Start Date]]</f>
        <v>2798</v>
      </c>
      <c r="DH54" s="23">
        <v>4</v>
      </c>
      <c r="DI54" s="18">
        <v>4</v>
      </c>
      <c r="DJ54" s="24" t="s">
        <v>149</v>
      </c>
      <c r="DK54" s="41" t="s">
        <v>773</v>
      </c>
      <c r="DL54" s="41" t="s">
        <v>773</v>
      </c>
    </row>
    <row r="55" spans="1:116" x14ac:dyDescent="0.25">
      <c r="A55" s="27" t="s">
        <v>622</v>
      </c>
      <c r="B55" s="28">
        <v>1930</v>
      </c>
      <c r="C55" s="65">
        <f>YEAR(Append1__2[[#This Row],[Start Date]])-Append1__2[[#This Row],[DOB]]</f>
        <v>60</v>
      </c>
      <c r="D55" s="6" t="s">
        <v>162</v>
      </c>
      <c r="E55">
        <v>88.9</v>
      </c>
      <c r="F55">
        <v>183</v>
      </c>
      <c r="G55" s="6" t="s">
        <v>33</v>
      </c>
      <c r="H55" s="6" t="s">
        <v>33</v>
      </c>
      <c r="I55" s="6" t="s">
        <v>149</v>
      </c>
      <c r="J55" s="6" t="s">
        <v>149</v>
      </c>
      <c r="K55" s="6" t="s">
        <v>149</v>
      </c>
      <c r="L55" s="6" t="s">
        <v>149</v>
      </c>
      <c r="M55" s="6" t="s">
        <v>180</v>
      </c>
      <c r="N55" s="6" t="s">
        <v>149</v>
      </c>
      <c r="O55">
        <v>2</v>
      </c>
      <c r="P55" t="s">
        <v>181</v>
      </c>
      <c r="Q55">
        <v>0</v>
      </c>
      <c r="R55" t="s">
        <v>154</v>
      </c>
      <c r="S55" s="27" t="s">
        <v>4</v>
      </c>
      <c r="T55" s="7">
        <v>33100</v>
      </c>
      <c r="U55" s="6" t="s">
        <v>283</v>
      </c>
      <c r="V55" s="7"/>
      <c r="W55" s="6"/>
      <c r="X55" s="7"/>
      <c r="Y55" s="6"/>
      <c r="AA55" s="6"/>
      <c r="AC55" s="6"/>
      <c r="AD55" s="7"/>
      <c r="AE55" s="6"/>
      <c r="AF55" s="6"/>
      <c r="AG55" s="6"/>
      <c r="AH55" s="7"/>
      <c r="AI55" s="6"/>
      <c r="AJ55" s="6"/>
      <c r="AK55" s="6"/>
      <c r="AL55" s="7">
        <v>33131</v>
      </c>
      <c r="AM55" s="7">
        <v>33189</v>
      </c>
      <c r="AN55" s="28">
        <v>70.2</v>
      </c>
      <c r="AO55" s="28">
        <v>2</v>
      </c>
      <c r="AP55" s="6"/>
      <c r="BA55" s="29">
        <v>33132</v>
      </c>
      <c r="BB55" s="29">
        <v>33174</v>
      </c>
      <c r="BC55" s="27" t="s">
        <v>165</v>
      </c>
      <c r="BD55" s="27"/>
      <c r="BE55" s="6"/>
      <c r="BF55" s="7"/>
      <c r="BG55" s="7"/>
      <c r="BH55" s="6"/>
      <c r="BI55" s="6"/>
      <c r="BJ55" s="6"/>
      <c r="BM55" s="6"/>
      <c r="BN55" s="6"/>
      <c r="BP55" s="27" t="s">
        <v>190</v>
      </c>
      <c r="BQ55" s="27"/>
      <c r="BR55" s="27"/>
      <c r="BS55" s="27"/>
      <c r="CR55" s="6"/>
      <c r="CS55" s="6"/>
      <c r="CT55" s="29">
        <v>36254</v>
      </c>
      <c r="CU55" s="27" t="s">
        <v>39</v>
      </c>
      <c r="CV55" s="7"/>
      <c r="CW55" s="6"/>
      <c r="CX55" s="6"/>
      <c r="CY55" s="7"/>
      <c r="CZ55" s="7"/>
      <c r="DA55" s="6"/>
      <c r="DB55" s="30" t="s">
        <v>39</v>
      </c>
      <c r="DC55" s="31" t="s">
        <v>32</v>
      </c>
      <c r="DD55" s="49">
        <f>IF(Append1__2[[#This Row],[Ground Truth]]="Remission", 0,1)</f>
        <v>0</v>
      </c>
      <c r="DE55" s="74">
        <v>36254</v>
      </c>
      <c r="DF55" s="74">
        <f>_xlfn.XLOOKUP(Append1__2[[#This Row],[Research Id]],Masked_Images[Folder Path.7],Masked_Images[Merged])</f>
        <v>33103</v>
      </c>
      <c r="DG55" s="65">
        <f>Append1__2[[#This Row],[Date]]-Append1__2[[#This Row],[Start Date]]</f>
        <v>3151</v>
      </c>
      <c r="DH55" s="23">
        <v>3</v>
      </c>
      <c r="DI55" s="18">
        <v>3</v>
      </c>
      <c r="DJ55" s="24" t="s">
        <v>149</v>
      </c>
      <c r="DK55" s="41" t="s">
        <v>773</v>
      </c>
      <c r="DL55" s="41" t="s">
        <v>773</v>
      </c>
    </row>
    <row r="56" spans="1:116" x14ac:dyDescent="0.25">
      <c r="A56" s="27" t="s">
        <v>627</v>
      </c>
      <c r="B56" s="28">
        <v>1934</v>
      </c>
      <c r="C56" s="65">
        <f>YEAR(Append1__2[[#This Row],[Start Date]])-Append1__2[[#This Row],[DOB]]</f>
        <v>57</v>
      </c>
      <c r="D56" s="6" t="s">
        <v>162</v>
      </c>
      <c r="E56">
        <v>64.900000000000006</v>
      </c>
      <c r="F56">
        <v>172</v>
      </c>
      <c r="G56" s="6" t="s">
        <v>33</v>
      </c>
      <c r="H56" s="6" t="s">
        <v>33</v>
      </c>
      <c r="I56" s="6" t="s">
        <v>149</v>
      </c>
      <c r="J56" s="6" t="s">
        <v>149</v>
      </c>
      <c r="K56" s="6" t="s">
        <v>149</v>
      </c>
      <c r="L56" s="6" t="s">
        <v>149</v>
      </c>
      <c r="M56" s="6" t="s">
        <v>152</v>
      </c>
      <c r="N56" s="6" t="s">
        <v>149</v>
      </c>
      <c r="O56" t="s">
        <v>154</v>
      </c>
      <c r="P56" t="s">
        <v>181</v>
      </c>
      <c r="Q56">
        <v>0</v>
      </c>
      <c r="R56" t="s">
        <v>154</v>
      </c>
      <c r="S56" s="27" t="s">
        <v>4</v>
      </c>
      <c r="T56" s="7">
        <v>33412</v>
      </c>
      <c r="U56" s="6" t="s">
        <v>499</v>
      </c>
      <c r="V56" s="7"/>
      <c r="W56" s="6"/>
      <c r="X56" s="7"/>
      <c r="Y56" s="6"/>
      <c r="AA56" s="6"/>
      <c r="AC56" s="6"/>
      <c r="AD56" s="7"/>
      <c r="AE56" s="6"/>
      <c r="AF56" s="6"/>
      <c r="AG56" s="6"/>
      <c r="AH56" s="7"/>
      <c r="AI56" s="6"/>
      <c r="AJ56" s="6"/>
      <c r="AK56" s="6"/>
      <c r="AL56" s="7">
        <v>33433</v>
      </c>
      <c r="AM56" s="7">
        <v>33482</v>
      </c>
      <c r="AN56" s="28">
        <v>70</v>
      </c>
      <c r="AO56" s="28">
        <v>2</v>
      </c>
      <c r="AP56" s="6"/>
      <c r="BA56" s="29">
        <v>33433</v>
      </c>
      <c r="BB56" s="29">
        <v>33482</v>
      </c>
      <c r="BC56" s="27" t="s">
        <v>165</v>
      </c>
      <c r="BD56" s="27" t="s">
        <v>177</v>
      </c>
      <c r="BE56" s="6"/>
      <c r="BF56" s="7"/>
      <c r="BG56" s="7"/>
      <c r="BH56" s="6"/>
      <c r="BI56" s="6"/>
      <c r="BJ56" s="6"/>
      <c r="BM56" s="6"/>
      <c r="BN56" s="6"/>
      <c r="BP56" s="27" t="s">
        <v>158</v>
      </c>
      <c r="BQ56" s="27" t="s">
        <v>152</v>
      </c>
      <c r="BR56" s="27" t="s">
        <v>33</v>
      </c>
      <c r="BS56" s="27" t="s">
        <v>159</v>
      </c>
      <c r="CR56" s="6"/>
      <c r="CS56" s="6"/>
      <c r="CT56" s="29">
        <v>36271</v>
      </c>
      <c r="CU56" s="27" t="s">
        <v>39</v>
      </c>
      <c r="CV56" s="7"/>
      <c r="CW56" s="6"/>
      <c r="CX56" s="6" t="s">
        <v>152</v>
      </c>
      <c r="CY56" s="7"/>
      <c r="CZ56" s="7"/>
      <c r="DA56" s="6"/>
      <c r="DB56" s="30" t="s">
        <v>39</v>
      </c>
      <c r="DC56" s="31" t="s">
        <v>32</v>
      </c>
      <c r="DD56" s="49">
        <f>IF(Append1__2[[#This Row],[Ground Truth]]="Remission", 0,1)</f>
        <v>0</v>
      </c>
      <c r="DE56" s="74">
        <v>36271</v>
      </c>
      <c r="DF56" s="74">
        <f>_xlfn.XLOOKUP(Append1__2[[#This Row],[Research Id]],Masked_Images[Folder Path.7],Masked_Images[Merged])</f>
        <v>33413</v>
      </c>
      <c r="DG56" s="65">
        <f>Append1__2[[#This Row],[Date]]-Append1__2[[#This Row],[Start Date]]</f>
        <v>2858</v>
      </c>
      <c r="DH56" s="23">
        <v>2</v>
      </c>
      <c r="DI56" s="18">
        <v>2</v>
      </c>
      <c r="DJ56" s="24" t="s">
        <v>149</v>
      </c>
      <c r="DK56" s="41" t="s">
        <v>773</v>
      </c>
      <c r="DL56" s="41" t="s">
        <v>773</v>
      </c>
    </row>
    <row r="57" spans="1:116" x14ac:dyDescent="0.25">
      <c r="A57" s="27" t="s">
        <v>635</v>
      </c>
      <c r="B57" s="28">
        <v>1929</v>
      </c>
      <c r="C57" s="65">
        <f>YEAR(Append1__2[[#This Row],[Start Date]])-Append1__2[[#This Row],[DOB]]</f>
        <v>62</v>
      </c>
      <c r="D57" s="6" t="s">
        <v>162</v>
      </c>
      <c r="E57">
        <v>83.6</v>
      </c>
      <c r="F57">
        <v>173</v>
      </c>
      <c r="G57" s="6" t="s">
        <v>33</v>
      </c>
      <c r="H57" s="6" t="s">
        <v>33</v>
      </c>
      <c r="I57" s="6" t="s">
        <v>149</v>
      </c>
      <c r="J57" s="6" t="s">
        <v>149</v>
      </c>
      <c r="K57" s="6" t="s">
        <v>149</v>
      </c>
      <c r="L57" s="6" t="s">
        <v>149</v>
      </c>
      <c r="M57" s="6" t="s">
        <v>149</v>
      </c>
      <c r="N57" s="6" t="s">
        <v>149</v>
      </c>
      <c r="O57">
        <v>2</v>
      </c>
      <c r="P57" t="s">
        <v>153</v>
      </c>
      <c r="Q57">
        <v>0</v>
      </c>
      <c r="R57" t="s">
        <v>154</v>
      </c>
      <c r="S57" s="27" t="s">
        <v>4</v>
      </c>
      <c r="T57" s="7">
        <v>33393</v>
      </c>
      <c r="U57" s="6" t="s">
        <v>594</v>
      </c>
      <c r="V57" s="7"/>
      <c r="W57" s="6"/>
      <c r="X57" s="7"/>
      <c r="Y57" s="6"/>
      <c r="AA57" s="6"/>
      <c r="AC57" s="6"/>
      <c r="AD57" s="7"/>
      <c r="AE57" s="6"/>
      <c r="AF57" s="6"/>
      <c r="AG57" s="6"/>
      <c r="AH57" s="7"/>
      <c r="AI57" s="6"/>
      <c r="AJ57" s="6"/>
      <c r="AK57" s="6"/>
      <c r="AL57" s="7">
        <v>33434</v>
      </c>
      <c r="AM57" s="7">
        <v>33483</v>
      </c>
      <c r="AN57" s="28">
        <v>70</v>
      </c>
      <c r="AO57" s="28">
        <v>2</v>
      </c>
      <c r="AP57" s="6"/>
      <c r="BA57" s="29">
        <v>33436</v>
      </c>
      <c r="BB57" s="29">
        <v>33481</v>
      </c>
      <c r="BC57" s="27" t="s">
        <v>165</v>
      </c>
      <c r="BD57" s="27" t="s">
        <v>177</v>
      </c>
      <c r="BE57" s="6"/>
      <c r="BF57" s="7"/>
      <c r="BG57" s="7"/>
      <c r="BH57" s="6"/>
      <c r="BI57" s="6"/>
      <c r="BJ57" s="6"/>
      <c r="BM57" s="6"/>
      <c r="BN57" s="6"/>
      <c r="BP57" s="27"/>
      <c r="BQ57" s="27"/>
      <c r="BR57" s="27"/>
      <c r="BS57" s="27"/>
      <c r="CR57" s="6"/>
      <c r="CS57" s="6"/>
      <c r="CT57" s="29">
        <v>36051</v>
      </c>
      <c r="CU57" s="27" t="s">
        <v>39</v>
      </c>
      <c r="CV57" s="7"/>
      <c r="CW57" s="6"/>
      <c r="CX57" s="6"/>
      <c r="CY57" s="7"/>
      <c r="CZ57" s="7"/>
      <c r="DA57" s="6"/>
      <c r="DB57" s="30" t="s">
        <v>39</v>
      </c>
      <c r="DC57" s="31" t="s">
        <v>32</v>
      </c>
      <c r="DD57" s="49">
        <f>IF(Append1__2[[#This Row],[Ground Truth]]="Remission", 0,1)</f>
        <v>0</v>
      </c>
      <c r="DE57" s="74">
        <v>36051</v>
      </c>
      <c r="DF57" s="74">
        <f>_xlfn.XLOOKUP(Append1__2[[#This Row],[Research Id]],Masked_Images[Folder Path.7],Masked_Images[Merged])</f>
        <v>33422</v>
      </c>
      <c r="DG57" s="65">
        <f>Append1__2[[#This Row],[Date]]-Append1__2[[#This Row],[Start Date]]</f>
        <v>2629</v>
      </c>
      <c r="DH57" s="23">
        <v>4</v>
      </c>
      <c r="DI57" s="18">
        <v>5</v>
      </c>
      <c r="DJ57" s="24" t="s">
        <v>149</v>
      </c>
      <c r="DK57" s="41" t="s">
        <v>773</v>
      </c>
      <c r="DL57" s="41" t="s">
        <v>773</v>
      </c>
    </row>
    <row r="58" spans="1:116" x14ac:dyDescent="0.25">
      <c r="A58" s="27" t="s">
        <v>636</v>
      </c>
      <c r="B58" s="28">
        <v>1947</v>
      </c>
      <c r="C58" s="65">
        <f>YEAR(Append1__2[[#This Row],[Start Date]])-Append1__2[[#This Row],[DOB]]</f>
        <v>44</v>
      </c>
      <c r="D58" s="6" t="s">
        <v>162</v>
      </c>
      <c r="E58">
        <v>81.400000000000006</v>
      </c>
      <c r="F58">
        <v>179</v>
      </c>
      <c r="G58" s="6" t="s">
        <v>33</v>
      </c>
      <c r="H58" s="6" t="s">
        <v>33</v>
      </c>
      <c r="I58" s="6" t="s">
        <v>149</v>
      </c>
      <c r="J58" s="6" t="s">
        <v>149</v>
      </c>
      <c r="K58" s="6" t="s">
        <v>149</v>
      </c>
      <c r="L58" s="6" t="s">
        <v>167</v>
      </c>
      <c r="M58" s="6" t="s">
        <v>180</v>
      </c>
      <c r="N58" s="6" t="s">
        <v>149</v>
      </c>
      <c r="O58">
        <v>3</v>
      </c>
      <c r="P58">
        <v>1</v>
      </c>
      <c r="Q58">
        <v>0</v>
      </c>
      <c r="R58">
        <v>3</v>
      </c>
      <c r="S58" s="27" t="s">
        <v>4</v>
      </c>
      <c r="T58" s="7">
        <v>33565</v>
      </c>
      <c r="U58" s="6" t="s">
        <v>283</v>
      </c>
      <c r="V58" s="7"/>
      <c r="W58" s="6"/>
      <c r="X58" s="7"/>
      <c r="Y58" s="6"/>
      <c r="AA58" s="6"/>
      <c r="AC58" s="6"/>
      <c r="AD58" s="7"/>
      <c r="AE58" s="6"/>
      <c r="AF58" s="6"/>
      <c r="AG58" s="6"/>
      <c r="AH58" s="7"/>
      <c r="AI58" s="6"/>
      <c r="AJ58" s="6"/>
      <c r="AK58" s="6"/>
      <c r="AL58" s="7">
        <v>33600</v>
      </c>
      <c r="AM58" s="7">
        <v>33646</v>
      </c>
      <c r="AN58" s="28">
        <v>70</v>
      </c>
      <c r="AO58" s="28">
        <v>2</v>
      </c>
      <c r="AP58" s="6"/>
      <c r="BA58" s="29">
        <v>33600</v>
      </c>
      <c r="BB58" s="29">
        <v>33646</v>
      </c>
      <c r="BC58" s="27" t="s">
        <v>165</v>
      </c>
      <c r="BD58" s="27"/>
      <c r="BE58" s="6"/>
      <c r="BF58" s="7"/>
      <c r="BG58" s="7"/>
      <c r="BH58" s="6"/>
      <c r="BI58" s="6"/>
      <c r="BJ58" s="6"/>
      <c r="BM58" s="6"/>
      <c r="BN58" s="6"/>
      <c r="BP58" s="27" t="s">
        <v>158</v>
      </c>
      <c r="BQ58" s="27"/>
      <c r="BR58" s="27"/>
      <c r="BS58" s="27"/>
      <c r="CR58" s="6"/>
      <c r="CS58" s="6"/>
      <c r="CT58" s="29">
        <v>35886</v>
      </c>
      <c r="CU58" s="27" t="s">
        <v>39</v>
      </c>
      <c r="CV58" s="7"/>
      <c r="CW58" s="6"/>
      <c r="CX58" s="6"/>
      <c r="CY58" s="7"/>
      <c r="CZ58" s="7"/>
      <c r="DA58" s="6"/>
      <c r="DB58" s="30" t="s">
        <v>39</v>
      </c>
      <c r="DC58" s="31" t="s">
        <v>32</v>
      </c>
      <c r="DD58" s="49">
        <f>IF(Append1__2[[#This Row],[Ground Truth]]="Remission", 0,1)</f>
        <v>0</v>
      </c>
      <c r="DE58" s="74">
        <v>35886</v>
      </c>
      <c r="DF58" s="74">
        <f>_xlfn.XLOOKUP(Append1__2[[#This Row],[Research Id]],Masked_Images[Folder Path.7],Masked_Images[Merged])</f>
        <v>33587</v>
      </c>
      <c r="DG58" s="65">
        <f>Append1__2[[#This Row],[Date]]-Append1__2[[#This Row],[Start Date]]</f>
        <v>2299</v>
      </c>
      <c r="DH58" s="23">
        <v>2</v>
      </c>
      <c r="DI58" s="18">
        <v>3</v>
      </c>
      <c r="DJ58" s="24" t="s">
        <v>149</v>
      </c>
      <c r="DK58" s="41" t="s">
        <v>773</v>
      </c>
      <c r="DL58" s="41" t="s">
        <v>773</v>
      </c>
    </row>
    <row r="59" spans="1:116" x14ac:dyDescent="0.25">
      <c r="A59" s="43" t="s">
        <v>282</v>
      </c>
      <c r="B59" s="28">
        <v>1948</v>
      </c>
      <c r="C59" s="65">
        <f>YEAR(Append1__2[[#This Row],[Start Date]])-Append1__2[[#This Row],[DOB]]</f>
        <v>44</v>
      </c>
      <c r="D59" s="6" t="s">
        <v>162</v>
      </c>
      <c r="E59">
        <v>69.3</v>
      </c>
      <c r="F59">
        <v>180</v>
      </c>
      <c r="G59" s="6" t="s">
        <v>33</v>
      </c>
      <c r="H59" s="6" t="s">
        <v>33</v>
      </c>
      <c r="I59" s="6" t="s">
        <v>149</v>
      </c>
      <c r="J59" s="6" t="s">
        <v>149</v>
      </c>
      <c r="K59" s="6" t="s">
        <v>149</v>
      </c>
      <c r="L59" s="6" t="s">
        <v>151</v>
      </c>
      <c r="M59" s="6" t="s">
        <v>152</v>
      </c>
      <c r="N59" s="6" t="s">
        <v>149</v>
      </c>
      <c r="O59">
        <v>1</v>
      </c>
      <c r="P59">
        <v>3</v>
      </c>
      <c r="Q59">
        <v>0</v>
      </c>
      <c r="R59" t="s">
        <v>235</v>
      </c>
      <c r="S59" s="27" t="s">
        <v>4</v>
      </c>
      <c r="T59" s="7">
        <v>33638</v>
      </c>
      <c r="U59" s="6" t="s">
        <v>283</v>
      </c>
      <c r="V59" s="7"/>
      <c r="W59" s="6"/>
      <c r="X59" s="7"/>
      <c r="Y59" s="6"/>
      <c r="AA59" s="6"/>
      <c r="AC59" s="6"/>
      <c r="AD59" s="7"/>
      <c r="AE59" s="6"/>
      <c r="AF59" s="6"/>
      <c r="AG59" s="6"/>
      <c r="AH59" s="7"/>
      <c r="AI59" s="6"/>
      <c r="AJ59" s="6"/>
      <c r="AK59" s="6"/>
      <c r="AL59" s="7">
        <v>33722</v>
      </c>
      <c r="AM59" s="7">
        <v>33771</v>
      </c>
      <c r="AN59" s="28">
        <v>70</v>
      </c>
      <c r="AO59" s="28">
        <v>2</v>
      </c>
      <c r="AP59" s="6"/>
      <c r="BA59" s="29">
        <v>33643</v>
      </c>
      <c r="BB59" s="29">
        <v>33701</v>
      </c>
      <c r="BC59" s="27" t="s">
        <v>165</v>
      </c>
      <c r="BD59" s="27" t="s">
        <v>243</v>
      </c>
      <c r="BE59" s="6" t="s">
        <v>177</v>
      </c>
      <c r="BF59" s="7">
        <v>33722</v>
      </c>
      <c r="BG59" s="7">
        <v>33771</v>
      </c>
      <c r="BH59" s="6" t="s">
        <v>165</v>
      </c>
      <c r="BI59" s="6"/>
      <c r="BJ59" s="6"/>
      <c r="BM59" s="6"/>
      <c r="BN59" s="6"/>
      <c r="BP59" s="27" t="s">
        <v>158</v>
      </c>
      <c r="BQ59" s="27"/>
      <c r="BR59" s="27"/>
      <c r="BS59" s="27"/>
      <c r="CR59" s="6"/>
      <c r="CS59" s="6" t="s">
        <v>149</v>
      </c>
      <c r="CT59" s="29">
        <v>34101</v>
      </c>
      <c r="CU59" s="27" t="s">
        <v>38</v>
      </c>
      <c r="CV59" s="7">
        <v>34116</v>
      </c>
      <c r="CW59" s="6" t="s">
        <v>38</v>
      </c>
      <c r="CX59" s="6" t="s">
        <v>152</v>
      </c>
      <c r="CY59" s="7"/>
      <c r="CZ59" s="7">
        <v>33813</v>
      </c>
      <c r="DA59" s="6" t="s">
        <v>171</v>
      </c>
      <c r="DB59" s="30" t="s">
        <v>38</v>
      </c>
      <c r="DC59" s="31" t="s">
        <v>31</v>
      </c>
      <c r="DD59" s="49">
        <f>IF(Append1__2[[#This Row],[Ground Truth]]="Remission", 0,1)</f>
        <v>1</v>
      </c>
      <c r="DE59" s="1">
        <v>34116</v>
      </c>
      <c r="DF59" s="1">
        <f>_xlfn.XLOOKUP(Append1__2[[#This Row],[Research Id]],Masked_Images[Folder Path.7],Masked_Images[Merged])</f>
        <v>33637</v>
      </c>
      <c r="DG59" s="64">
        <f>Append1__2[[#This Row],[Date]]-Append1__2[[#This Row],[Start Date]]</f>
        <v>479</v>
      </c>
      <c r="DH59" s="23">
        <v>4</v>
      </c>
      <c r="DI59" s="18">
        <v>5</v>
      </c>
      <c r="DJ59" s="24" t="s">
        <v>149</v>
      </c>
      <c r="DK59" s="41" t="s">
        <v>773</v>
      </c>
      <c r="DL59" s="41" t="s">
        <v>773</v>
      </c>
    </row>
    <row r="60" spans="1:116" x14ac:dyDescent="0.25">
      <c r="A60" s="27" t="s">
        <v>639</v>
      </c>
      <c r="B60" s="28">
        <v>1929</v>
      </c>
      <c r="C60" s="65">
        <f>YEAR(Append1__2[[#This Row],[Start Date]])-Append1__2[[#This Row],[DOB]]</f>
        <v>63</v>
      </c>
      <c r="D60" s="6" t="s">
        <v>162</v>
      </c>
      <c r="E60">
        <v>64.400000000000006</v>
      </c>
      <c r="F60">
        <v>170</v>
      </c>
      <c r="G60" s="6" t="s">
        <v>33</v>
      </c>
      <c r="H60" s="6" t="s">
        <v>33</v>
      </c>
      <c r="I60" s="6" t="s">
        <v>149</v>
      </c>
      <c r="J60" s="6" t="s">
        <v>149</v>
      </c>
      <c r="K60" s="6" t="s">
        <v>149</v>
      </c>
      <c r="L60" s="6" t="s">
        <v>149</v>
      </c>
      <c r="M60" s="6" t="s">
        <v>152</v>
      </c>
      <c r="N60" s="6" t="s">
        <v>149</v>
      </c>
      <c r="O60">
        <v>1</v>
      </c>
      <c r="P60">
        <v>1</v>
      </c>
      <c r="Q60">
        <v>0</v>
      </c>
      <c r="R60">
        <v>3</v>
      </c>
      <c r="S60" s="27" t="s">
        <v>4</v>
      </c>
      <c r="T60" s="7">
        <v>33672</v>
      </c>
      <c r="U60" s="6" t="s">
        <v>283</v>
      </c>
      <c r="V60" s="7"/>
      <c r="W60" s="6"/>
      <c r="X60" s="7"/>
      <c r="Y60" s="6"/>
      <c r="AA60" s="6"/>
      <c r="AC60" s="6"/>
      <c r="AD60" s="7"/>
      <c r="AE60" s="6"/>
      <c r="AF60" s="6"/>
      <c r="AG60" s="6"/>
      <c r="AH60" s="7"/>
      <c r="AI60" s="6"/>
      <c r="AJ60" s="6"/>
      <c r="AK60" s="6"/>
      <c r="AL60" s="7">
        <v>33736</v>
      </c>
      <c r="AM60" s="7">
        <v>33784</v>
      </c>
      <c r="AN60" s="28">
        <v>70</v>
      </c>
      <c r="AO60" s="28">
        <v>2</v>
      </c>
      <c r="AP60" s="6"/>
      <c r="BA60" s="29">
        <v>33737</v>
      </c>
      <c r="BB60" s="29">
        <v>33790</v>
      </c>
      <c r="BC60" s="27" t="s">
        <v>165</v>
      </c>
      <c r="BD60" s="27"/>
      <c r="BE60" s="6"/>
      <c r="BF60" s="7"/>
      <c r="BG60" s="7"/>
      <c r="BH60" s="6"/>
      <c r="BI60" s="6"/>
      <c r="BJ60" s="6"/>
      <c r="BM60" s="6"/>
      <c r="BN60" s="6"/>
      <c r="BP60" s="27" t="s">
        <v>190</v>
      </c>
      <c r="BQ60" s="27"/>
      <c r="BR60" s="27"/>
      <c r="BS60" s="27"/>
      <c r="CR60" s="6"/>
      <c r="CS60" s="6"/>
      <c r="CT60" s="29">
        <v>36067</v>
      </c>
      <c r="CU60" s="27" t="s">
        <v>39</v>
      </c>
      <c r="CV60" s="7"/>
      <c r="CW60" s="6"/>
      <c r="CX60" s="6"/>
      <c r="CY60" s="7"/>
      <c r="CZ60" s="7"/>
      <c r="DA60" s="6"/>
      <c r="DB60" s="30" t="s">
        <v>39</v>
      </c>
      <c r="DC60" s="31" t="s">
        <v>32</v>
      </c>
      <c r="DD60" s="49">
        <f>IF(Append1__2[[#This Row],[Ground Truth]]="Remission", 0,1)</f>
        <v>0</v>
      </c>
      <c r="DE60" s="74">
        <v>36067</v>
      </c>
      <c r="DF60" s="74">
        <f>_xlfn.XLOOKUP(Append1__2[[#This Row],[Research Id]],Masked_Images[Folder Path.7],Masked_Images[Merged])</f>
        <v>33699</v>
      </c>
      <c r="DG60" s="65">
        <f>Append1__2[[#This Row],[Date]]-Append1__2[[#This Row],[Start Date]]</f>
        <v>2368</v>
      </c>
      <c r="DH60" s="23">
        <v>2</v>
      </c>
      <c r="DI60" s="18">
        <v>2</v>
      </c>
      <c r="DJ60" s="24" t="s">
        <v>149</v>
      </c>
      <c r="DK60" s="41" t="s">
        <v>773</v>
      </c>
      <c r="DL60" s="41" t="s">
        <v>773</v>
      </c>
    </row>
    <row r="61" spans="1:116" x14ac:dyDescent="0.25">
      <c r="A61" s="27" t="s">
        <v>643</v>
      </c>
      <c r="B61" s="28">
        <v>1913</v>
      </c>
      <c r="C61" s="65">
        <f>YEAR(Append1__2[[#This Row],[Start Date]])-Append1__2[[#This Row],[DOB]]</f>
        <v>82</v>
      </c>
      <c r="D61" s="6" t="s">
        <v>147</v>
      </c>
      <c r="E61">
        <v>45.5</v>
      </c>
      <c r="F61">
        <v>157</v>
      </c>
      <c r="G61" s="6" t="s">
        <v>33</v>
      </c>
      <c r="H61" s="6" t="s">
        <v>33</v>
      </c>
      <c r="I61" s="6" t="s">
        <v>149</v>
      </c>
      <c r="J61" s="6" t="s">
        <v>149</v>
      </c>
      <c r="K61" s="6" t="s">
        <v>149</v>
      </c>
      <c r="L61" s="6" t="s">
        <v>149</v>
      </c>
      <c r="M61" s="6" t="s">
        <v>180</v>
      </c>
      <c r="N61" s="6" t="s">
        <v>149</v>
      </c>
      <c r="O61">
        <v>2</v>
      </c>
      <c r="P61" t="s">
        <v>153</v>
      </c>
      <c r="Q61">
        <v>0</v>
      </c>
      <c r="R61" t="s">
        <v>154</v>
      </c>
      <c r="S61" s="27" t="s">
        <v>4</v>
      </c>
      <c r="T61" s="7">
        <v>34748</v>
      </c>
      <c r="U61" s="6" t="s">
        <v>644</v>
      </c>
      <c r="V61" s="7"/>
      <c r="W61" s="6"/>
      <c r="X61" s="7"/>
      <c r="Y61" s="6"/>
      <c r="AA61" s="6"/>
      <c r="AC61" s="6"/>
      <c r="AD61" s="7"/>
      <c r="AE61" s="6"/>
      <c r="AF61" s="6"/>
      <c r="AG61" s="6"/>
      <c r="AH61" s="7"/>
      <c r="AI61" s="6"/>
      <c r="AJ61" s="6"/>
      <c r="AK61" s="6"/>
      <c r="AL61" s="7">
        <v>34765</v>
      </c>
      <c r="AM61" s="7">
        <v>34794</v>
      </c>
      <c r="AN61" s="28">
        <v>42</v>
      </c>
      <c r="AO61" s="28">
        <v>2</v>
      </c>
      <c r="AP61" s="6"/>
      <c r="BA61" s="29">
        <v>34759</v>
      </c>
      <c r="BB61" s="29">
        <v>34794</v>
      </c>
      <c r="BC61" s="27" t="s">
        <v>157</v>
      </c>
      <c r="BD61" s="27"/>
      <c r="BE61" s="6"/>
      <c r="BF61" s="7"/>
      <c r="BG61" s="7"/>
      <c r="BH61" s="6"/>
      <c r="BI61" s="6"/>
      <c r="BJ61" s="6"/>
      <c r="BM61" s="6"/>
      <c r="BN61" s="6"/>
      <c r="BP61" s="27" t="s">
        <v>190</v>
      </c>
      <c r="BQ61" s="27"/>
      <c r="BR61" s="27"/>
      <c r="BS61" s="27"/>
      <c r="CR61" s="6"/>
      <c r="CS61" s="6"/>
      <c r="CT61" s="29">
        <v>36253</v>
      </c>
      <c r="CU61" s="27" t="s">
        <v>39</v>
      </c>
      <c r="CV61" s="7"/>
      <c r="CW61" s="6"/>
      <c r="CX61" s="6" t="s">
        <v>152</v>
      </c>
      <c r="CY61" s="7"/>
      <c r="CZ61" s="7">
        <v>35269</v>
      </c>
      <c r="DA61" s="6" t="s">
        <v>175</v>
      </c>
      <c r="DB61" s="30" t="s">
        <v>39</v>
      </c>
      <c r="DC61" s="31" t="s">
        <v>32</v>
      </c>
      <c r="DD61" s="49">
        <f>IF(Append1__2[[#This Row],[Ground Truth]]="Remission", 0,1)</f>
        <v>0</v>
      </c>
      <c r="DE61" s="74">
        <v>36253</v>
      </c>
      <c r="DF61" s="74">
        <f>_xlfn.XLOOKUP(Append1__2[[#This Row],[Research Id]],Masked_Images[Folder Path.7],Masked_Images[Merged])</f>
        <v>34752</v>
      </c>
      <c r="DG61" s="65">
        <f>Append1__2[[#This Row],[Date]]-Append1__2[[#This Row],[Start Date]]</f>
        <v>1501</v>
      </c>
      <c r="DH61" s="23">
        <v>5</v>
      </c>
      <c r="DI61" s="18">
        <v>4</v>
      </c>
      <c r="DJ61" s="24" t="s">
        <v>149</v>
      </c>
      <c r="DK61" s="41" t="s">
        <v>773</v>
      </c>
      <c r="DL61" s="41" t="s">
        <v>773</v>
      </c>
    </row>
    <row r="62" spans="1:116" x14ac:dyDescent="0.25">
      <c r="A62" s="27" t="s">
        <v>645</v>
      </c>
      <c r="B62" s="28">
        <v>1913</v>
      </c>
      <c r="C62" s="65">
        <f>YEAR(Append1__2[[#This Row],[Start Date]])-Append1__2[[#This Row],[DOB]]</f>
        <v>79</v>
      </c>
      <c r="D62" s="6" t="s">
        <v>162</v>
      </c>
      <c r="E62">
        <v>94.6</v>
      </c>
      <c r="F62">
        <v>183</v>
      </c>
      <c r="G62" s="6" t="s">
        <v>33</v>
      </c>
      <c r="H62" s="6" t="s">
        <v>33</v>
      </c>
      <c r="I62" s="6" t="s">
        <v>149</v>
      </c>
      <c r="J62" s="6" t="s">
        <v>149</v>
      </c>
      <c r="K62" s="6" t="s">
        <v>149</v>
      </c>
      <c r="L62" s="6" t="s">
        <v>151</v>
      </c>
      <c r="M62" s="6" t="s">
        <v>180</v>
      </c>
      <c r="N62" s="6" t="s">
        <v>149</v>
      </c>
      <c r="O62">
        <v>2</v>
      </c>
      <c r="P62" t="s">
        <v>153</v>
      </c>
      <c r="Q62">
        <v>0</v>
      </c>
      <c r="R62" t="s">
        <v>154</v>
      </c>
      <c r="S62" s="27" t="s">
        <v>4</v>
      </c>
      <c r="T62" s="7">
        <v>33944</v>
      </c>
      <c r="U62" s="6" t="s">
        <v>283</v>
      </c>
      <c r="V62" s="7"/>
      <c r="W62" s="6"/>
      <c r="X62" s="7"/>
      <c r="Y62" s="6"/>
      <c r="AA62" s="6"/>
      <c r="AC62" s="6"/>
      <c r="AD62" s="7"/>
      <c r="AE62" s="6"/>
      <c r="AF62" s="6"/>
      <c r="AG62" s="6"/>
      <c r="AH62" s="7"/>
      <c r="AI62" s="6"/>
      <c r="AJ62" s="6"/>
      <c r="AK62" s="6"/>
      <c r="AL62" s="7">
        <v>33959</v>
      </c>
      <c r="AM62" s="7">
        <v>34007</v>
      </c>
      <c r="AN62" s="28">
        <v>70</v>
      </c>
      <c r="AO62" s="28">
        <v>2</v>
      </c>
      <c r="AP62" s="6"/>
      <c r="BA62" s="29">
        <v>33964</v>
      </c>
      <c r="BB62" s="29">
        <v>34006</v>
      </c>
      <c r="BC62" s="27" t="s">
        <v>165</v>
      </c>
      <c r="BD62" s="27" t="s">
        <v>177</v>
      </c>
      <c r="BE62" s="6"/>
      <c r="BF62" s="7"/>
      <c r="BG62" s="7"/>
      <c r="BH62" s="6"/>
      <c r="BI62" s="6"/>
      <c r="BJ62" s="6"/>
      <c r="BM62" s="6"/>
      <c r="BN62" s="6"/>
      <c r="BP62" s="27" t="s">
        <v>190</v>
      </c>
      <c r="BQ62" s="27"/>
      <c r="BR62" s="27"/>
      <c r="BS62" s="27"/>
      <c r="CR62" s="6"/>
      <c r="CS62" s="6"/>
      <c r="CT62" s="29">
        <v>36033</v>
      </c>
      <c r="CU62" s="27" t="s">
        <v>39</v>
      </c>
      <c r="CV62" s="7"/>
      <c r="CW62" s="6"/>
      <c r="CX62" s="6"/>
      <c r="CY62" s="7"/>
      <c r="CZ62" s="7"/>
      <c r="DA62" s="6"/>
      <c r="DB62" s="30" t="s">
        <v>39</v>
      </c>
      <c r="DC62" s="31" t="s">
        <v>32</v>
      </c>
      <c r="DD62" s="49">
        <f>IF(Append1__2[[#This Row],[Ground Truth]]="Remission", 0,1)</f>
        <v>0</v>
      </c>
      <c r="DE62" s="74">
        <v>36033</v>
      </c>
      <c r="DF62" s="74">
        <f>_xlfn.XLOOKUP(Append1__2[[#This Row],[Research Id]],Masked_Images[Folder Path.7],Masked_Images[Merged])</f>
        <v>33947</v>
      </c>
      <c r="DG62" s="65">
        <f>Append1__2[[#This Row],[Date]]-Append1__2[[#This Row],[Start Date]]</f>
        <v>2086</v>
      </c>
      <c r="DH62" s="23">
        <v>2</v>
      </c>
      <c r="DI62" s="18">
        <v>3</v>
      </c>
      <c r="DJ62" s="24" t="s">
        <v>149</v>
      </c>
      <c r="DK62" s="41" t="s">
        <v>773</v>
      </c>
      <c r="DL62" s="41" t="s">
        <v>773</v>
      </c>
    </row>
    <row r="63" spans="1:116" x14ac:dyDescent="0.25">
      <c r="A63" s="27" t="s">
        <v>649</v>
      </c>
      <c r="B63" s="28">
        <v>1930</v>
      </c>
      <c r="C63" s="65">
        <f>YEAR(Append1__2[[#This Row],[Start Date]])-Append1__2[[#This Row],[DOB]]</f>
        <v>65</v>
      </c>
      <c r="D63" s="6" t="s">
        <v>162</v>
      </c>
      <c r="E63">
        <v>50</v>
      </c>
      <c r="F63">
        <v>173</v>
      </c>
      <c r="G63" s="6" t="s">
        <v>33</v>
      </c>
      <c r="H63" s="6" t="s">
        <v>33</v>
      </c>
      <c r="I63" s="6" t="s">
        <v>149</v>
      </c>
      <c r="J63" s="6" t="s">
        <v>149</v>
      </c>
      <c r="K63" s="6" t="s">
        <v>149</v>
      </c>
      <c r="L63" s="6" t="s">
        <v>167</v>
      </c>
      <c r="M63" s="6" t="s">
        <v>180</v>
      </c>
      <c r="N63" s="6" t="s">
        <v>149</v>
      </c>
      <c r="O63" t="s">
        <v>235</v>
      </c>
      <c r="P63" t="s">
        <v>153</v>
      </c>
      <c r="Q63">
        <v>0</v>
      </c>
      <c r="R63" t="s">
        <v>235</v>
      </c>
      <c r="S63" s="27" t="s">
        <v>4</v>
      </c>
      <c r="T63" s="7">
        <v>34798</v>
      </c>
      <c r="U63" s="6" t="s">
        <v>650</v>
      </c>
      <c r="V63" s="7"/>
      <c r="W63" s="6"/>
      <c r="X63" s="7"/>
      <c r="Y63" s="6"/>
      <c r="AA63" s="6"/>
      <c r="AC63" s="6"/>
      <c r="AD63" s="7"/>
      <c r="AE63" s="6"/>
      <c r="AF63" s="6"/>
      <c r="AG63" s="6"/>
      <c r="AH63" s="7"/>
      <c r="AI63" s="6"/>
      <c r="AJ63" s="6"/>
      <c r="AK63" s="6"/>
      <c r="AL63" s="7">
        <v>34856</v>
      </c>
      <c r="AM63" s="7">
        <v>34905</v>
      </c>
      <c r="AN63" s="28">
        <v>70</v>
      </c>
      <c r="AO63" s="28">
        <v>2</v>
      </c>
      <c r="AP63" s="6"/>
      <c r="BA63" s="29">
        <v>34857</v>
      </c>
      <c r="BB63" s="29">
        <v>34907</v>
      </c>
      <c r="BC63" s="27" t="s">
        <v>165</v>
      </c>
      <c r="BD63" s="27"/>
      <c r="BE63" s="6"/>
      <c r="BF63" s="7"/>
      <c r="BG63" s="7"/>
      <c r="BH63" s="6"/>
      <c r="BI63" s="6"/>
      <c r="BJ63" s="6"/>
      <c r="BM63" s="6"/>
      <c r="BN63" s="6"/>
      <c r="BP63" s="27" t="s">
        <v>190</v>
      </c>
      <c r="BQ63" s="27"/>
      <c r="BR63" s="27"/>
      <c r="BS63" s="27"/>
      <c r="CR63" s="6"/>
      <c r="CS63" s="6"/>
      <c r="CT63" s="29">
        <v>36018</v>
      </c>
      <c r="CU63" s="27" t="s">
        <v>39</v>
      </c>
      <c r="CV63" s="7"/>
      <c r="CW63" s="6"/>
      <c r="CX63" s="6"/>
      <c r="CY63" s="7"/>
      <c r="CZ63" s="7"/>
      <c r="DA63" s="6"/>
      <c r="DB63" s="30" t="s">
        <v>39</v>
      </c>
      <c r="DC63" s="31" t="s">
        <v>32</v>
      </c>
      <c r="DD63" s="49">
        <f>IF(Append1__2[[#This Row],[Ground Truth]]="Remission", 0,1)</f>
        <v>0</v>
      </c>
      <c r="DE63" s="74">
        <v>36018</v>
      </c>
      <c r="DF63" s="74">
        <f>_xlfn.XLOOKUP(Append1__2[[#This Row],[Research Id]],Masked_Images[Folder Path.7],Masked_Images[Merged])</f>
        <v>34813</v>
      </c>
      <c r="DG63" s="65">
        <f>Append1__2[[#This Row],[Date]]-Append1__2[[#This Row],[Start Date]]</f>
        <v>1205</v>
      </c>
      <c r="DH63" s="23">
        <v>7</v>
      </c>
      <c r="DI63" s="18">
        <v>3</v>
      </c>
      <c r="DJ63" s="24" t="s">
        <v>149</v>
      </c>
      <c r="DK63" s="41" t="s">
        <v>773</v>
      </c>
      <c r="DL63" s="41" t="s">
        <v>773</v>
      </c>
    </row>
    <row r="64" spans="1:116" x14ac:dyDescent="0.25">
      <c r="A64" s="27" t="s">
        <v>651</v>
      </c>
      <c r="B64" s="28">
        <v>1934</v>
      </c>
      <c r="C64" s="65">
        <f>YEAR(Append1__2[[#This Row],[Start Date]])-Append1__2[[#This Row],[DOB]]</f>
        <v>62</v>
      </c>
      <c r="D64" s="6" t="s">
        <v>162</v>
      </c>
      <c r="E64">
        <v>95.254999999999995</v>
      </c>
      <c r="F64">
        <v>182.9</v>
      </c>
      <c r="G64" s="6" t="s">
        <v>33</v>
      </c>
      <c r="H64" s="6" t="s">
        <v>33</v>
      </c>
      <c r="I64" s="6" t="s">
        <v>149</v>
      </c>
      <c r="J64" s="6" t="s">
        <v>149</v>
      </c>
      <c r="K64" s="6" t="s">
        <v>149</v>
      </c>
      <c r="L64" s="6" t="s">
        <v>149</v>
      </c>
      <c r="M64" s="6" t="s">
        <v>180</v>
      </c>
      <c r="N64" s="6" t="s">
        <v>149</v>
      </c>
      <c r="O64">
        <v>2</v>
      </c>
      <c r="P64">
        <v>1</v>
      </c>
      <c r="Q64">
        <v>0</v>
      </c>
      <c r="R64">
        <v>3</v>
      </c>
      <c r="S64" s="27" t="s">
        <v>4</v>
      </c>
      <c r="T64" s="7">
        <v>35386</v>
      </c>
      <c r="U64" s="6" t="s">
        <v>499</v>
      </c>
      <c r="V64" s="7"/>
      <c r="W64" s="6"/>
      <c r="X64" s="7"/>
      <c r="Y64" s="6"/>
      <c r="AA64" s="6"/>
      <c r="AC64" s="6"/>
      <c r="AD64" s="7"/>
      <c r="AE64" s="6"/>
      <c r="AF64" s="6"/>
      <c r="AG64" s="6"/>
      <c r="AH64" s="7"/>
      <c r="AI64" s="6"/>
      <c r="AJ64" s="6"/>
      <c r="AK64" s="6"/>
      <c r="AL64" s="7">
        <v>35420</v>
      </c>
      <c r="AM64" s="7">
        <v>35469</v>
      </c>
      <c r="AN64" s="28">
        <v>70</v>
      </c>
      <c r="AO64" s="28">
        <v>2</v>
      </c>
      <c r="AP64" s="6"/>
      <c r="BA64" s="29">
        <v>35420</v>
      </c>
      <c r="BB64" s="29">
        <v>35480</v>
      </c>
      <c r="BC64" s="27" t="s">
        <v>165</v>
      </c>
      <c r="BD64" s="27"/>
      <c r="BE64" s="6"/>
      <c r="BF64" s="7"/>
      <c r="BG64" s="7"/>
      <c r="BH64" s="6"/>
      <c r="BI64" s="6"/>
      <c r="BJ64" s="6"/>
      <c r="BM64" s="6"/>
      <c r="BN64" s="6"/>
      <c r="BP64" s="27" t="s">
        <v>190</v>
      </c>
      <c r="BQ64" s="27"/>
      <c r="BR64" s="27"/>
      <c r="BS64" s="27"/>
      <c r="CR64" s="6"/>
      <c r="CS64" s="6"/>
      <c r="CT64" s="29">
        <v>36177</v>
      </c>
      <c r="CU64" s="27" t="s">
        <v>39</v>
      </c>
      <c r="CV64" s="7"/>
      <c r="CW64" s="6"/>
      <c r="CX64" s="6"/>
      <c r="CY64" s="7"/>
      <c r="CZ64" s="7"/>
      <c r="DA64" s="6"/>
      <c r="DB64" s="30" t="s">
        <v>39</v>
      </c>
      <c r="DC64" s="31" t="s">
        <v>32</v>
      </c>
      <c r="DD64" s="49">
        <f>IF(Append1__2[[#This Row],[Ground Truth]]="Remission", 0,1)</f>
        <v>0</v>
      </c>
      <c r="DE64" s="74">
        <v>36177</v>
      </c>
      <c r="DF64" s="74">
        <f>_xlfn.XLOOKUP(Append1__2[[#This Row],[Research Id]],Masked_Images[Folder Path.7],Masked_Images[Merged])</f>
        <v>35389</v>
      </c>
      <c r="DG64" s="65">
        <f>Append1__2[[#This Row],[Date]]-Append1__2[[#This Row],[Start Date]]</f>
        <v>788</v>
      </c>
      <c r="DH64" s="23">
        <v>4</v>
      </c>
      <c r="DI64" s="18">
        <v>3</v>
      </c>
      <c r="DJ64" s="24" t="s">
        <v>149</v>
      </c>
      <c r="DK64" s="41" t="s">
        <v>773</v>
      </c>
      <c r="DL64" s="41" t="s">
        <v>773</v>
      </c>
    </row>
    <row r="65" spans="1:116" x14ac:dyDescent="0.25">
      <c r="A65" s="27" t="s">
        <v>652</v>
      </c>
      <c r="B65" s="28">
        <v>1927</v>
      </c>
      <c r="C65" s="65">
        <f>YEAR(Append1__2[[#This Row],[Start Date]])-Append1__2[[#This Row],[DOB]]</f>
        <v>70</v>
      </c>
      <c r="D65" s="6" t="s">
        <v>162</v>
      </c>
      <c r="E65">
        <v>113.4</v>
      </c>
      <c r="F65">
        <v>185</v>
      </c>
      <c r="G65" s="6" t="s">
        <v>33</v>
      </c>
      <c r="H65" s="6" t="s">
        <v>33</v>
      </c>
      <c r="I65" s="6" t="s">
        <v>149</v>
      </c>
      <c r="J65" s="6" t="s">
        <v>149</v>
      </c>
      <c r="K65" s="6" t="s">
        <v>149</v>
      </c>
      <c r="L65" s="6" t="s">
        <v>151</v>
      </c>
      <c r="M65" s="6" t="s">
        <v>180</v>
      </c>
      <c r="N65" s="6" t="s">
        <v>149</v>
      </c>
      <c r="O65">
        <v>2</v>
      </c>
      <c r="P65" t="s">
        <v>153</v>
      </c>
      <c r="Q65">
        <v>0</v>
      </c>
      <c r="R65" t="s">
        <v>154</v>
      </c>
      <c r="S65" s="27" t="s">
        <v>4</v>
      </c>
      <c r="T65" s="7">
        <v>35245</v>
      </c>
      <c r="U65" s="6" t="s">
        <v>499</v>
      </c>
      <c r="V65" s="7"/>
      <c r="W65" s="6"/>
      <c r="X65" s="7"/>
      <c r="Y65" s="6"/>
      <c r="AA65" s="6"/>
      <c r="AC65" s="6"/>
      <c r="AD65" s="7"/>
      <c r="AE65" s="6"/>
      <c r="AF65" s="6"/>
      <c r="AG65" s="6"/>
      <c r="AH65" s="7"/>
      <c r="AI65" s="6"/>
      <c r="AJ65" s="6"/>
      <c r="AK65" s="6"/>
      <c r="AL65" s="7">
        <v>35637</v>
      </c>
      <c r="AM65" s="7">
        <v>35683</v>
      </c>
      <c r="AN65" s="28">
        <v>70</v>
      </c>
      <c r="AO65" s="28">
        <v>2</v>
      </c>
      <c r="AP65" s="6"/>
      <c r="BA65" s="29">
        <v>35637</v>
      </c>
      <c r="BB65" s="29">
        <v>36044</v>
      </c>
      <c r="BC65" s="27" t="s">
        <v>165</v>
      </c>
      <c r="BD65" s="27" t="s">
        <v>177</v>
      </c>
      <c r="BE65" s="6"/>
      <c r="BF65" s="7"/>
      <c r="BG65" s="7"/>
      <c r="BH65" s="6"/>
      <c r="BI65" s="6"/>
      <c r="BJ65" s="6"/>
      <c r="BM65" s="6"/>
      <c r="BN65" s="6"/>
      <c r="BP65" s="27" t="s">
        <v>158</v>
      </c>
      <c r="BQ65" s="27"/>
      <c r="BR65" s="27"/>
      <c r="BS65" s="27"/>
      <c r="CR65" s="6"/>
      <c r="CS65" s="6"/>
      <c r="CT65" s="29">
        <v>36250</v>
      </c>
      <c r="CU65" s="27" t="s">
        <v>39</v>
      </c>
      <c r="CV65" s="7"/>
      <c r="CW65" s="6"/>
      <c r="CX65" s="6"/>
      <c r="CY65" s="7"/>
      <c r="CZ65" s="7"/>
      <c r="DA65" s="6"/>
      <c r="DB65" s="30" t="s">
        <v>39</v>
      </c>
      <c r="DC65" s="31" t="s">
        <v>32</v>
      </c>
      <c r="DD65" s="49">
        <f>IF(Append1__2[[#This Row],[Ground Truth]]="Remission", 0,1)</f>
        <v>0</v>
      </c>
      <c r="DE65" s="74">
        <v>36250</v>
      </c>
      <c r="DF65" s="74">
        <f>_xlfn.XLOOKUP(Append1__2[[#This Row],[Research Id]],Masked_Images[Folder Path.7],Masked_Images[Merged])</f>
        <v>35625</v>
      </c>
      <c r="DG65" s="65">
        <f>Append1__2[[#This Row],[Date]]-Append1__2[[#This Row],[Start Date]]</f>
        <v>625</v>
      </c>
      <c r="DH65" s="23">
        <v>2</v>
      </c>
      <c r="DI65" s="18">
        <v>3</v>
      </c>
      <c r="DJ65" s="24" t="s">
        <v>149</v>
      </c>
      <c r="DK65" s="41" t="s">
        <v>773</v>
      </c>
      <c r="DL65" s="41" t="s">
        <v>773</v>
      </c>
    </row>
    <row r="66" spans="1:116" x14ac:dyDescent="0.25">
      <c r="A66" s="27" t="s">
        <v>653</v>
      </c>
      <c r="B66" s="28">
        <v>1946</v>
      </c>
      <c r="C66" s="65">
        <f>YEAR(Append1__2[[#This Row],[Start Date]])-Append1__2[[#This Row],[DOB]]</f>
        <v>50</v>
      </c>
      <c r="D66" s="6" t="s">
        <v>147</v>
      </c>
      <c r="E66">
        <v>63.5</v>
      </c>
      <c r="F66">
        <v>156</v>
      </c>
      <c r="G66" s="6" t="s">
        <v>33</v>
      </c>
      <c r="H66" s="6" t="s">
        <v>33</v>
      </c>
      <c r="I66" s="6" t="s">
        <v>149</v>
      </c>
      <c r="J66" s="6" t="s">
        <v>149</v>
      </c>
      <c r="K66" s="6" t="s">
        <v>149</v>
      </c>
      <c r="L66" s="6" t="s">
        <v>151</v>
      </c>
      <c r="M66" s="6" t="s">
        <v>152</v>
      </c>
      <c r="N66" s="6" t="s">
        <v>149</v>
      </c>
      <c r="O66">
        <v>1</v>
      </c>
      <c r="P66" t="s">
        <v>181</v>
      </c>
      <c r="Q66">
        <v>0</v>
      </c>
      <c r="R66" t="s">
        <v>154</v>
      </c>
      <c r="S66" s="27" t="s">
        <v>4</v>
      </c>
      <c r="T66" s="7">
        <v>35172</v>
      </c>
      <c r="U66" s="6" t="s">
        <v>499</v>
      </c>
      <c r="V66" s="7"/>
      <c r="W66" s="6"/>
      <c r="X66" s="7"/>
      <c r="Y66" s="6"/>
      <c r="AA66" s="6"/>
      <c r="AC66" s="6"/>
      <c r="AD66" s="7"/>
      <c r="AE66" s="6"/>
      <c r="AF66" s="6"/>
      <c r="AG66" s="6"/>
      <c r="AH66" s="7"/>
      <c r="AI66" s="6"/>
      <c r="AJ66" s="6"/>
      <c r="AK66" s="6"/>
      <c r="AL66" s="7">
        <v>35203</v>
      </c>
      <c r="AM66" s="7">
        <v>35249</v>
      </c>
      <c r="AN66" s="28">
        <v>70</v>
      </c>
      <c r="AO66" s="28">
        <v>2</v>
      </c>
      <c r="AP66" s="6"/>
      <c r="BA66" s="29">
        <v>35203</v>
      </c>
      <c r="BB66" s="29">
        <v>35244</v>
      </c>
      <c r="BC66" s="27" t="s">
        <v>165</v>
      </c>
      <c r="BD66" s="27"/>
      <c r="BE66" s="6"/>
      <c r="BF66" s="7"/>
      <c r="BG66" s="7"/>
      <c r="BH66" s="6"/>
      <c r="BI66" s="6"/>
      <c r="BJ66" s="6"/>
      <c r="BM66" s="6"/>
      <c r="BN66" s="6"/>
      <c r="BP66" s="27"/>
      <c r="BQ66" s="27"/>
      <c r="BR66" s="27"/>
      <c r="BS66" s="27"/>
      <c r="CR66" s="6"/>
      <c r="CS66" s="6"/>
      <c r="CT66" s="29">
        <v>36187</v>
      </c>
      <c r="CU66" s="27" t="s">
        <v>39</v>
      </c>
      <c r="CV66" s="7"/>
      <c r="CW66" s="6"/>
      <c r="CX66" s="6"/>
      <c r="CY66" s="7"/>
      <c r="CZ66" s="7"/>
      <c r="DA66" s="6"/>
      <c r="DB66" s="30" t="s">
        <v>39</v>
      </c>
      <c r="DC66" s="31" t="s">
        <v>32</v>
      </c>
      <c r="DD66" s="49">
        <f>IF(Append1__2[[#This Row],[Ground Truth]]="Remission", 0,1)</f>
        <v>0</v>
      </c>
      <c r="DE66" s="74">
        <v>36187</v>
      </c>
      <c r="DF66" s="74">
        <f>_xlfn.XLOOKUP(Append1__2[[#This Row],[Research Id]],Masked_Images[Folder Path.7],Masked_Images[Merged])</f>
        <v>35191</v>
      </c>
      <c r="DG66" s="65">
        <f>Append1__2[[#This Row],[Date]]-Append1__2[[#This Row],[Start Date]]</f>
        <v>996</v>
      </c>
      <c r="DH66" s="23">
        <v>2</v>
      </c>
      <c r="DI66" s="18">
        <v>3</v>
      </c>
      <c r="DJ66" s="24" t="s">
        <v>149</v>
      </c>
      <c r="DK66" s="41" t="s">
        <v>773</v>
      </c>
      <c r="DL66" s="41" t="s">
        <v>773</v>
      </c>
    </row>
    <row r="67" spans="1:116" x14ac:dyDescent="0.25">
      <c r="A67" s="27" t="s">
        <v>660</v>
      </c>
      <c r="B67" s="28">
        <v>1953</v>
      </c>
      <c r="C67" s="65">
        <f>YEAR(Append1__2[[#This Row],[Start Date]])-Append1__2[[#This Row],[DOB]]</f>
        <v>43</v>
      </c>
      <c r="D67" s="6" t="s">
        <v>162</v>
      </c>
      <c r="E67">
        <v>100</v>
      </c>
      <c r="F67">
        <v>175</v>
      </c>
      <c r="G67" s="6" t="s">
        <v>33</v>
      </c>
      <c r="H67" s="6" t="s">
        <v>33</v>
      </c>
      <c r="I67" s="6" t="s">
        <v>149</v>
      </c>
      <c r="J67" s="6" t="s">
        <v>149</v>
      </c>
      <c r="K67" s="6" t="s">
        <v>149</v>
      </c>
      <c r="L67" s="6" t="s">
        <v>151</v>
      </c>
      <c r="M67" s="6" t="s">
        <v>149</v>
      </c>
      <c r="N67" s="6" t="s">
        <v>149</v>
      </c>
      <c r="O67">
        <v>3</v>
      </c>
      <c r="P67">
        <v>0</v>
      </c>
      <c r="Q67">
        <v>0</v>
      </c>
      <c r="R67">
        <v>3</v>
      </c>
      <c r="S67" s="27" t="s">
        <v>4</v>
      </c>
      <c r="T67" s="7">
        <v>35212</v>
      </c>
      <c r="U67" s="6" t="s">
        <v>661</v>
      </c>
      <c r="V67" s="7"/>
      <c r="W67" s="6"/>
      <c r="X67" s="7"/>
      <c r="Y67" s="6"/>
      <c r="AA67" s="6"/>
      <c r="AC67" s="6"/>
      <c r="AD67" s="7"/>
      <c r="AE67" s="6"/>
      <c r="AF67" s="6"/>
      <c r="AG67" s="6"/>
      <c r="AH67" s="7"/>
      <c r="AI67" s="6"/>
      <c r="AJ67" s="6"/>
      <c r="AK67" s="6"/>
      <c r="AL67" s="7">
        <v>35232</v>
      </c>
      <c r="AM67" s="7">
        <v>35281</v>
      </c>
      <c r="AN67" s="28">
        <v>70</v>
      </c>
      <c r="AO67" s="28">
        <v>2</v>
      </c>
      <c r="AP67" s="6"/>
      <c r="BA67" s="29">
        <v>35232</v>
      </c>
      <c r="BB67" s="29">
        <v>35273</v>
      </c>
      <c r="BC67" s="27" t="s">
        <v>165</v>
      </c>
      <c r="BD67" s="27"/>
      <c r="BE67" s="6"/>
      <c r="BF67" s="7"/>
      <c r="BG67" s="7"/>
      <c r="BH67" s="6"/>
      <c r="BI67" s="6"/>
      <c r="BJ67" s="6"/>
      <c r="BM67" s="6"/>
      <c r="BN67" s="6"/>
      <c r="BP67" s="27"/>
      <c r="BQ67" s="27"/>
      <c r="BR67" s="27"/>
      <c r="BS67" s="27"/>
      <c r="CR67" s="6"/>
      <c r="CS67" s="6"/>
      <c r="CT67" s="29">
        <v>36242</v>
      </c>
      <c r="CU67" s="27" t="s">
        <v>39</v>
      </c>
      <c r="CV67" s="7"/>
      <c r="CW67" s="6"/>
      <c r="CX67" s="6"/>
      <c r="CY67" s="7"/>
      <c r="CZ67" s="7"/>
      <c r="DA67" s="6"/>
      <c r="DB67" s="30" t="s">
        <v>39</v>
      </c>
      <c r="DC67" s="31" t="s">
        <v>32</v>
      </c>
      <c r="DD67" s="49">
        <f>IF(Append1__2[[#This Row],[Ground Truth]]="Remission", 0,1)</f>
        <v>0</v>
      </c>
      <c r="DE67" s="74">
        <v>36242</v>
      </c>
      <c r="DF67" s="74">
        <f>_xlfn.XLOOKUP(Append1__2[[#This Row],[Research Id]],Masked_Images[Folder Path.7],Masked_Images[Merged])</f>
        <v>35214</v>
      </c>
      <c r="DG67" s="65">
        <f>Append1__2[[#This Row],[Date]]-Append1__2[[#This Row],[Start Date]]</f>
        <v>1028</v>
      </c>
      <c r="DH67" s="23">
        <v>4</v>
      </c>
      <c r="DI67" s="18">
        <v>2</v>
      </c>
      <c r="DJ67" s="24" t="s">
        <v>149</v>
      </c>
      <c r="DK67" s="41" t="s">
        <v>773</v>
      </c>
      <c r="DL67" s="41" t="s">
        <v>773</v>
      </c>
    </row>
    <row r="68" spans="1:116" x14ac:dyDescent="0.25">
      <c r="A68" s="27" t="s">
        <v>669</v>
      </c>
      <c r="B68" s="28">
        <v>1948</v>
      </c>
      <c r="C68" s="65">
        <f>YEAR(Append1__2[[#This Row],[Start Date]])-Append1__2[[#This Row],[DOB]]</f>
        <v>49</v>
      </c>
      <c r="D68" s="6" t="s">
        <v>162</v>
      </c>
      <c r="E68">
        <v>78</v>
      </c>
      <c r="F68">
        <v>175</v>
      </c>
      <c r="G68" s="6" t="s">
        <v>33</v>
      </c>
      <c r="H68" s="6" t="s">
        <v>33</v>
      </c>
      <c r="I68" s="6" t="s">
        <v>149</v>
      </c>
      <c r="J68" s="6" t="s">
        <v>149</v>
      </c>
      <c r="K68" s="6" t="s">
        <v>149</v>
      </c>
      <c r="L68" s="6" t="s">
        <v>149</v>
      </c>
      <c r="M68" s="6" t="s">
        <v>180</v>
      </c>
      <c r="N68" s="6" t="s">
        <v>180</v>
      </c>
      <c r="O68">
        <v>2</v>
      </c>
      <c r="P68" t="s">
        <v>153</v>
      </c>
      <c r="Q68">
        <v>0</v>
      </c>
      <c r="R68" t="s">
        <v>154</v>
      </c>
      <c r="S68" s="27" t="s">
        <v>4</v>
      </c>
      <c r="T68" s="7">
        <v>35525</v>
      </c>
      <c r="U68" s="6" t="s">
        <v>283</v>
      </c>
      <c r="V68" s="7"/>
      <c r="W68" s="6"/>
      <c r="X68" s="7"/>
      <c r="Y68" s="6"/>
      <c r="AA68" s="6"/>
      <c r="AC68" s="6"/>
      <c r="AD68" s="7"/>
      <c r="AE68" s="6"/>
      <c r="AF68" s="6"/>
      <c r="AG68" s="6"/>
      <c r="AH68" s="7"/>
      <c r="AI68" s="6"/>
      <c r="AJ68" s="6"/>
      <c r="AK68" s="6"/>
      <c r="AL68" s="7">
        <v>35561</v>
      </c>
      <c r="AM68" s="7">
        <v>35609</v>
      </c>
      <c r="AN68" s="28">
        <v>70</v>
      </c>
      <c r="AO68" s="28">
        <v>2</v>
      </c>
      <c r="AP68" s="6"/>
      <c r="BA68" s="29">
        <v>35561</v>
      </c>
      <c r="BB68" s="29">
        <v>35603</v>
      </c>
      <c r="BC68" s="27" t="s">
        <v>165</v>
      </c>
      <c r="BD68" s="27"/>
      <c r="BE68" s="6"/>
      <c r="BF68" s="7"/>
      <c r="BG68" s="7"/>
      <c r="BH68" s="6"/>
      <c r="BI68" s="6"/>
      <c r="BJ68" s="6"/>
      <c r="BM68" s="6"/>
      <c r="BN68" s="6"/>
      <c r="BP68" s="27"/>
      <c r="BQ68" s="27"/>
      <c r="BR68" s="27"/>
      <c r="BS68" s="27"/>
      <c r="CR68" s="6"/>
      <c r="CS68" s="6"/>
      <c r="CT68" s="29">
        <v>36211</v>
      </c>
      <c r="CU68" s="27" t="s">
        <v>39</v>
      </c>
      <c r="CV68" s="7"/>
      <c r="CW68" s="6"/>
      <c r="CX68" s="6"/>
      <c r="CY68" s="7"/>
      <c r="CZ68" s="7"/>
      <c r="DA68" s="6"/>
      <c r="DB68" s="30" t="s">
        <v>39</v>
      </c>
      <c r="DC68" s="31" t="s">
        <v>32</v>
      </c>
      <c r="DD68" s="49">
        <f>IF(Append1__2[[#This Row],[Ground Truth]]="Remission", 0,1)</f>
        <v>0</v>
      </c>
      <c r="DE68" s="74">
        <v>36211</v>
      </c>
      <c r="DF68" s="74">
        <f>_xlfn.XLOOKUP(Append1__2[[#This Row],[Research Id]],Masked_Images[Folder Path.7],Masked_Images[Merged])</f>
        <v>35550</v>
      </c>
      <c r="DG68" s="65">
        <f>Append1__2[[#This Row],[Date]]-Append1__2[[#This Row],[Start Date]]</f>
        <v>661</v>
      </c>
      <c r="DH68" s="23">
        <v>2</v>
      </c>
      <c r="DI68" s="18">
        <v>3</v>
      </c>
      <c r="DJ68" s="24" t="s">
        <v>149</v>
      </c>
      <c r="DK68" s="41" t="s">
        <v>773</v>
      </c>
      <c r="DL68" s="41" t="s">
        <v>773</v>
      </c>
    </row>
    <row r="69" spans="1:116" x14ac:dyDescent="0.25">
      <c r="A69" s="27" t="s">
        <v>670</v>
      </c>
      <c r="B69" s="28">
        <v>1939</v>
      </c>
      <c r="C69" s="65">
        <f>YEAR(Append1__2[[#This Row],[Start Date]])-Append1__2[[#This Row],[DOB]]</f>
        <v>58</v>
      </c>
      <c r="D69" s="6" t="s">
        <v>162</v>
      </c>
      <c r="E69">
        <v>68.489999999999995</v>
      </c>
      <c r="F69">
        <v>175</v>
      </c>
      <c r="G69" s="6" t="s">
        <v>33</v>
      </c>
      <c r="H69" s="6" t="s">
        <v>33</v>
      </c>
      <c r="I69" s="6" t="s">
        <v>149</v>
      </c>
      <c r="J69" s="6" t="s">
        <v>149</v>
      </c>
      <c r="K69" s="6" t="s">
        <v>149</v>
      </c>
      <c r="L69" s="6" t="s">
        <v>149</v>
      </c>
      <c r="M69" s="6" t="s">
        <v>149</v>
      </c>
      <c r="N69" s="6" t="s">
        <v>149</v>
      </c>
      <c r="O69" t="s">
        <v>235</v>
      </c>
      <c r="P69" t="s">
        <v>181</v>
      </c>
      <c r="Q69">
        <v>0</v>
      </c>
      <c r="R69" t="s">
        <v>235</v>
      </c>
      <c r="S69" s="27" t="s">
        <v>4</v>
      </c>
      <c r="T69" s="7">
        <v>35723</v>
      </c>
      <c r="U69" s="6" t="s">
        <v>283</v>
      </c>
      <c r="V69" s="7"/>
      <c r="W69" s="6"/>
      <c r="X69" s="7"/>
      <c r="Y69" s="6"/>
      <c r="AA69" s="6"/>
      <c r="AC69" s="6"/>
      <c r="AD69" s="7"/>
      <c r="AE69" s="6"/>
      <c r="AF69" s="6"/>
      <c r="AG69" s="6"/>
      <c r="AH69" s="7"/>
      <c r="AI69" s="6"/>
      <c r="AJ69" s="6"/>
      <c r="AK69" s="6"/>
      <c r="AL69" s="7">
        <v>35743</v>
      </c>
      <c r="AM69" s="7">
        <v>35792</v>
      </c>
      <c r="AN69" s="28">
        <v>70</v>
      </c>
      <c r="AO69" s="28">
        <v>2</v>
      </c>
      <c r="AP69" s="6"/>
      <c r="BA69" s="29">
        <v>35743</v>
      </c>
      <c r="BB69" s="29">
        <v>35784</v>
      </c>
      <c r="BC69" s="27" t="s">
        <v>165</v>
      </c>
      <c r="BD69" s="27"/>
      <c r="BE69" s="6"/>
      <c r="BF69" s="7"/>
      <c r="BG69" s="7"/>
      <c r="BH69" s="6"/>
      <c r="BI69" s="6"/>
      <c r="BJ69" s="6"/>
      <c r="BM69" s="6"/>
      <c r="BN69" s="6"/>
      <c r="BP69" s="27"/>
      <c r="BQ69" s="27"/>
      <c r="BR69" s="27"/>
      <c r="BS69" s="27"/>
      <c r="CR69" s="6"/>
      <c r="CS69" s="6"/>
      <c r="CT69" s="29">
        <v>36180</v>
      </c>
      <c r="CU69" s="27" t="s">
        <v>39</v>
      </c>
      <c r="CV69" s="7"/>
      <c r="CW69" s="6"/>
      <c r="CX69" s="6"/>
      <c r="CY69" s="7"/>
      <c r="CZ69" s="7"/>
      <c r="DA69" s="6"/>
      <c r="DB69" s="30" t="s">
        <v>39</v>
      </c>
      <c r="DC69" s="31" t="s">
        <v>32</v>
      </c>
      <c r="DD69" s="49">
        <f>IF(Append1__2[[#This Row],[Ground Truth]]="Remission", 0,1)</f>
        <v>0</v>
      </c>
      <c r="DE69" s="74">
        <v>36180</v>
      </c>
      <c r="DF69" s="74">
        <f>_xlfn.XLOOKUP(Append1__2[[#This Row],[Research Id]],Masked_Images[Folder Path.7],Masked_Images[Merged])</f>
        <v>35724</v>
      </c>
      <c r="DG69" s="65">
        <f>Append1__2[[#This Row],[Date]]-Append1__2[[#This Row],[Start Date]]</f>
        <v>456</v>
      </c>
      <c r="DH69" s="23">
        <v>2</v>
      </c>
      <c r="DI69" s="18">
        <v>3</v>
      </c>
      <c r="DJ69" s="24" t="s">
        <v>149</v>
      </c>
      <c r="DK69" s="41" t="s">
        <v>773</v>
      </c>
      <c r="DL69" s="41" t="s">
        <v>773</v>
      </c>
    </row>
    <row r="70" spans="1:116" x14ac:dyDescent="0.25">
      <c r="A70" s="27" t="s">
        <v>241</v>
      </c>
      <c r="B70" s="28">
        <v>1925</v>
      </c>
      <c r="C70" s="65">
        <f>YEAR(Append1__2[[#This Row],[Start Date]])-Append1__2[[#This Row],[DOB]]</f>
        <v>65</v>
      </c>
      <c r="D70" s="6" t="s">
        <v>162</v>
      </c>
      <c r="E70">
        <v>102</v>
      </c>
      <c r="F70">
        <v>170</v>
      </c>
      <c r="G70" s="6" t="s">
        <v>33</v>
      </c>
      <c r="H70" s="6" t="s">
        <v>33</v>
      </c>
      <c r="I70" s="6" t="s">
        <v>179</v>
      </c>
      <c r="J70" s="6" t="s">
        <v>149</v>
      </c>
      <c r="K70" s="6" t="s">
        <v>149</v>
      </c>
      <c r="L70" s="6" t="s">
        <v>149</v>
      </c>
      <c r="M70" s="6" t="s">
        <v>180</v>
      </c>
      <c r="N70" s="6" t="s">
        <v>149</v>
      </c>
      <c r="O70" t="s">
        <v>235</v>
      </c>
      <c r="P70" t="s">
        <v>181</v>
      </c>
      <c r="Q70">
        <v>0</v>
      </c>
      <c r="R70" t="s">
        <v>235</v>
      </c>
      <c r="S70" s="27" t="s">
        <v>4</v>
      </c>
      <c r="T70" s="7">
        <v>33084</v>
      </c>
      <c r="U70" s="6" t="s">
        <v>242</v>
      </c>
      <c r="V70" s="7"/>
      <c r="W70" s="6"/>
      <c r="X70" s="7"/>
      <c r="Y70" s="6"/>
      <c r="AA70" s="6"/>
      <c r="AC70" s="6"/>
      <c r="AD70" s="7"/>
      <c r="AE70" s="6"/>
      <c r="AF70" s="6"/>
      <c r="AG70" s="6"/>
      <c r="AH70" s="7"/>
      <c r="AI70" s="6"/>
      <c r="AJ70" s="6"/>
      <c r="AK70" s="6"/>
      <c r="AL70" s="7">
        <v>33113</v>
      </c>
      <c r="AM70" s="7">
        <v>33163</v>
      </c>
      <c r="AN70" s="28">
        <v>70</v>
      </c>
      <c r="AO70" s="28">
        <v>2</v>
      </c>
      <c r="AP70" s="6"/>
      <c r="AQ70">
        <v>33586</v>
      </c>
      <c r="AR70">
        <v>33597</v>
      </c>
      <c r="AS70">
        <v>30</v>
      </c>
      <c r="AT70">
        <v>2</v>
      </c>
      <c r="BA70" s="29">
        <v>33114</v>
      </c>
      <c r="BB70" s="29">
        <v>33163</v>
      </c>
      <c r="BC70" s="27" t="s">
        <v>165</v>
      </c>
      <c r="BD70" s="27" t="s">
        <v>177</v>
      </c>
      <c r="BE70" s="6"/>
      <c r="BF70" s="7">
        <v>33621</v>
      </c>
      <c r="BG70" s="7">
        <v>33758</v>
      </c>
      <c r="BH70" s="6" t="s">
        <v>165</v>
      </c>
      <c r="BI70" s="6" t="s">
        <v>243</v>
      </c>
      <c r="BJ70" s="6" t="s">
        <v>157</v>
      </c>
      <c r="BK70">
        <v>33828</v>
      </c>
      <c r="BL70">
        <v>33919</v>
      </c>
      <c r="BM70" s="6" t="s">
        <v>157</v>
      </c>
      <c r="BN70" s="6" t="s">
        <v>177</v>
      </c>
      <c r="BP70" s="27" t="s">
        <v>190</v>
      </c>
      <c r="BQ70" s="27"/>
      <c r="BR70" s="27"/>
      <c r="BS70" s="27"/>
      <c r="CR70" s="6"/>
      <c r="CS70" s="6"/>
      <c r="CT70" s="29">
        <v>33943</v>
      </c>
      <c r="CU70" s="27" t="s">
        <v>36</v>
      </c>
      <c r="CV70" s="7">
        <v>33984</v>
      </c>
      <c r="CW70" s="6" t="s">
        <v>36</v>
      </c>
      <c r="CX70" s="6" t="s">
        <v>152</v>
      </c>
      <c r="CY70" s="7"/>
      <c r="CZ70" s="7">
        <v>33562</v>
      </c>
      <c r="DA70" s="6" t="s">
        <v>160</v>
      </c>
      <c r="DB70" s="30" t="s">
        <v>36</v>
      </c>
      <c r="DC70" s="31" t="s">
        <v>31</v>
      </c>
      <c r="DD70" s="49">
        <f>IF(Append1__2[[#This Row],[Ground Truth]]="Remission", 0,1)</f>
        <v>1</v>
      </c>
      <c r="DE70" s="1">
        <v>33984</v>
      </c>
      <c r="DF70" s="1">
        <f>_xlfn.XLOOKUP(Append1__2[[#This Row],[Research Id]],Masked_Images[Folder Path.7],Masked_Images[Merged])</f>
        <v>33085</v>
      </c>
      <c r="DG70" s="64">
        <f>Append1__2[[#This Row],[Date]]-Append1__2[[#This Row],[Start Date]]</f>
        <v>899</v>
      </c>
      <c r="DH70" s="23">
        <v>4</v>
      </c>
      <c r="DI70" s="18">
        <v>4</v>
      </c>
      <c r="DJ70" s="24" t="s">
        <v>149</v>
      </c>
      <c r="DK70" s="41" t="s">
        <v>773</v>
      </c>
      <c r="DL70" s="41" t="s">
        <v>773</v>
      </c>
    </row>
    <row r="71" spans="1:116" x14ac:dyDescent="0.25">
      <c r="A71" s="27" t="s">
        <v>674</v>
      </c>
      <c r="B71" s="28">
        <v>1939</v>
      </c>
      <c r="C71" s="65">
        <f>YEAR(Append1__2[[#This Row],[Start Date]])-Append1__2[[#This Row],[DOB]]</f>
        <v>57</v>
      </c>
      <c r="D71" s="6" t="s">
        <v>162</v>
      </c>
      <c r="E71">
        <v>98.1</v>
      </c>
      <c r="F71">
        <v>183</v>
      </c>
      <c r="G71" s="6" t="s">
        <v>33</v>
      </c>
      <c r="H71" s="6" t="s">
        <v>33</v>
      </c>
      <c r="I71" s="6" t="s">
        <v>179</v>
      </c>
      <c r="J71" s="6" t="s">
        <v>149</v>
      </c>
      <c r="K71" s="6" t="s">
        <v>149</v>
      </c>
      <c r="L71" s="6" t="s">
        <v>149</v>
      </c>
      <c r="M71" s="6" t="s">
        <v>152</v>
      </c>
      <c r="N71" s="6" t="s">
        <v>149</v>
      </c>
      <c r="O71">
        <v>3</v>
      </c>
      <c r="P71">
        <v>1</v>
      </c>
      <c r="Q71">
        <v>0</v>
      </c>
      <c r="R71" t="s">
        <v>154</v>
      </c>
      <c r="S71" s="27" t="s">
        <v>4</v>
      </c>
      <c r="T71" s="7">
        <v>35315</v>
      </c>
      <c r="U71" s="6" t="s">
        <v>283</v>
      </c>
      <c r="V71" s="7"/>
      <c r="W71" s="6"/>
      <c r="X71" s="7"/>
      <c r="Y71" s="6"/>
      <c r="AA71" s="6"/>
      <c r="AC71" s="6"/>
      <c r="AD71" s="7"/>
      <c r="AE71" s="6"/>
      <c r="AF71" s="6"/>
      <c r="AG71" s="6"/>
      <c r="AH71" s="7"/>
      <c r="AI71" s="6"/>
      <c r="AJ71" s="6"/>
      <c r="AK71" s="6"/>
      <c r="AL71" s="7">
        <v>35378</v>
      </c>
      <c r="AM71" s="7">
        <v>35428</v>
      </c>
      <c r="AN71" s="28">
        <v>70</v>
      </c>
      <c r="AO71" s="28">
        <v>2</v>
      </c>
      <c r="AP71" s="6"/>
      <c r="BA71" s="29">
        <v>35381</v>
      </c>
      <c r="BB71" s="29">
        <v>35420</v>
      </c>
      <c r="BC71" s="27" t="s">
        <v>165</v>
      </c>
      <c r="BD71" s="27"/>
      <c r="BE71" s="6"/>
      <c r="BF71" s="7"/>
      <c r="BG71" s="7"/>
      <c r="BH71" s="6"/>
      <c r="BI71" s="6"/>
      <c r="BJ71" s="6"/>
      <c r="BM71" s="6"/>
      <c r="BN71" s="6"/>
      <c r="BP71" s="27" t="s">
        <v>158</v>
      </c>
      <c r="BQ71" s="27"/>
      <c r="BR71" s="27"/>
      <c r="BS71" s="27"/>
      <c r="CR71" s="6"/>
      <c r="CS71" s="6"/>
      <c r="CT71" s="29">
        <v>36208</v>
      </c>
      <c r="CU71" s="27" t="s">
        <v>39</v>
      </c>
      <c r="CV71" s="7"/>
      <c r="CW71" s="6"/>
      <c r="CX71" s="6"/>
      <c r="CY71" s="7"/>
      <c r="CZ71" s="7"/>
      <c r="DA71" s="6"/>
      <c r="DB71" s="30" t="s">
        <v>39</v>
      </c>
      <c r="DC71" s="31" t="s">
        <v>32</v>
      </c>
      <c r="DD71" s="49">
        <f>IF(Append1__2[[#This Row],[Ground Truth]]="Remission", 0,1)</f>
        <v>0</v>
      </c>
      <c r="DE71" s="74">
        <v>36208</v>
      </c>
      <c r="DF71" s="74">
        <f>_xlfn.XLOOKUP(Append1__2[[#This Row],[Research Id]],Masked_Images[Folder Path.7],Masked_Images[Merged])</f>
        <v>35359</v>
      </c>
      <c r="DG71" s="65">
        <f>Append1__2[[#This Row],[Date]]-Append1__2[[#This Row],[Start Date]]</f>
        <v>849</v>
      </c>
      <c r="DH71" s="23">
        <v>2</v>
      </c>
      <c r="DI71" s="18">
        <v>3</v>
      </c>
      <c r="DJ71" s="24" t="s">
        <v>149</v>
      </c>
      <c r="DK71" s="41" t="s">
        <v>773</v>
      </c>
      <c r="DL71" s="41" t="s">
        <v>773</v>
      </c>
    </row>
    <row r="72" spans="1:116" x14ac:dyDescent="0.25">
      <c r="A72" s="27" t="s">
        <v>677</v>
      </c>
      <c r="B72" s="28">
        <v>1941</v>
      </c>
      <c r="C72" s="65">
        <f>YEAR(Append1__2[[#This Row],[Start Date]])-Append1__2[[#This Row],[DOB]]</f>
        <v>55</v>
      </c>
      <c r="D72" s="6" t="s">
        <v>162</v>
      </c>
      <c r="E72">
        <v>93</v>
      </c>
      <c r="F72">
        <v>171</v>
      </c>
      <c r="G72" s="6" t="s">
        <v>33</v>
      </c>
      <c r="H72" s="6" t="s">
        <v>33</v>
      </c>
      <c r="I72" s="6" t="s">
        <v>149</v>
      </c>
      <c r="J72" s="6" t="s">
        <v>149</v>
      </c>
      <c r="K72" s="6" t="s">
        <v>149</v>
      </c>
      <c r="L72" s="6" t="s">
        <v>151</v>
      </c>
      <c r="M72" s="6" t="s">
        <v>180</v>
      </c>
      <c r="N72" s="6" t="s">
        <v>149</v>
      </c>
      <c r="O72">
        <v>2</v>
      </c>
      <c r="P72" t="s">
        <v>153</v>
      </c>
      <c r="Q72">
        <v>0</v>
      </c>
      <c r="R72" t="s">
        <v>154</v>
      </c>
      <c r="S72" s="27" t="s">
        <v>4</v>
      </c>
      <c r="T72" s="7">
        <v>35121</v>
      </c>
      <c r="U72" s="6" t="s">
        <v>499</v>
      </c>
      <c r="V72" s="7"/>
      <c r="W72" s="6"/>
      <c r="X72" s="7"/>
      <c r="Y72" s="6"/>
      <c r="AA72" s="6"/>
      <c r="AC72" s="6"/>
      <c r="AD72" s="7"/>
      <c r="AE72" s="6"/>
      <c r="AF72" s="6"/>
      <c r="AG72" s="6"/>
      <c r="AH72" s="7"/>
      <c r="AI72" s="6"/>
      <c r="AJ72" s="6"/>
      <c r="AK72" s="6"/>
      <c r="AL72" s="7">
        <v>35168</v>
      </c>
      <c r="AM72" s="7">
        <v>35218</v>
      </c>
      <c r="AN72" s="28">
        <v>70</v>
      </c>
      <c r="AO72" s="28">
        <v>2</v>
      </c>
      <c r="AP72" s="6"/>
      <c r="BA72" s="29">
        <v>35168</v>
      </c>
      <c r="BB72" s="29">
        <v>35217</v>
      </c>
      <c r="BC72" s="27" t="s">
        <v>165</v>
      </c>
      <c r="BD72" s="27"/>
      <c r="BE72" s="6"/>
      <c r="BF72" s="7"/>
      <c r="BG72" s="7"/>
      <c r="BH72" s="6"/>
      <c r="BI72" s="6"/>
      <c r="BJ72" s="6"/>
      <c r="BM72" s="6"/>
      <c r="BN72" s="6"/>
      <c r="BP72" s="27" t="s">
        <v>190</v>
      </c>
      <c r="BQ72" s="27"/>
      <c r="BR72" s="27"/>
      <c r="BS72" s="27"/>
      <c r="CR72" s="6"/>
      <c r="CS72" s="6"/>
      <c r="CT72" s="29">
        <v>36197</v>
      </c>
      <c r="CU72" s="27" t="s">
        <v>39</v>
      </c>
      <c r="CV72" s="7"/>
      <c r="CW72" s="6"/>
      <c r="CX72" s="6" t="s">
        <v>152</v>
      </c>
      <c r="CY72" s="7"/>
      <c r="CZ72" s="7">
        <v>35994</v>
      </c>
      <c r="DA72" s="6" t="s">
        <v>175</v>
      </c>
      <c r="DB72" s="30" t="s">
        <v>39</v>
      </c>
      <c r="DC72" s="31" t="s">
        <v>32</v>
      </c>
      <c r="DD72" s="49">
        <f>IF(Append1__2[[#This Row],[Ground Truth]]="Remission", 0,1)</f>
        <v>0</v>
      </c>
      <c r="DE72" s="74">
        <v>36197</v>
      </c>
      <c r="DF72" s="74">
        <f>_xlfn.XLOOKUP(Append1__2[[#This Row],[Research Id]],Masked_Images[Folder Path.7],Masked_Images[Merged])</f>
        <v>35123</v>
      </c>
      <c r="DG72" s="65">
        <f>Append1__2[[#This Row],[Date]]-Append1__2[[#This Row],[Start Date]]</f>
        <v>1074</v>
      </c>
      <c r="DH72" s="23">
        <v>4</v>
      </c>
      <c r="DI72" s="18">
        <v>2</v>
      </c>
      <c r="DJ72" s="24" t="s">
        <v>149</v>
      </c>
      <c r="DK72" s="41" t="s">
        <v>773</v>
      </c>
      <c r="DL72" s="41" t="s">
        <v>773</v>
      </c>
    </row>
    <row r="73" spans="1:116" x14ac:dyDescent="0.25">
      <c r="A73" s="27" t="s">
        <v>678</v>
      </c>
      <c r="B73" s="28">
        <v>1933</v>
      </c>
      <c r="C73" s="65">
        <f>YEAR(Append1__2[[#This Row],[Start Date]])-Append1__2[[#This Row],[DOB]]</f>
        <v>57</v>
      </c>
      <c r="D73" s="6" t="s">
        <v>162</v>
      </c>
      <c r="E73">
        <v>57.6</v>
      </c>
      <c r="F73">
        <v>168</v>
      </c>
      <c r="G73" s="6" t="s">
        <v>33</v>
      </c>
      <c r="H73" s="6" t="s">
        <v>33</v>
      </c>
      <c r="I73" s="6" t="s">
        <v>149</v>
      </c>
      <c r="J73" s="6" t="s">
        <v>149</v>
      </c>
      <c r="K73" s="6" t="s">
        <v>149</v>
      </c>
      <c r="L73" s="6" t="s">
        <v>167</v>
      </c>
      <c r="M73" s="6" t="s">
        <v>152</v>
      </c>
      <c r="N73" s="6" t="s">
        <v>149</v>
      </c>
      <c r="O73">
        <v>2</v>
      </c>
      <c r="P73" t="s">
        <v>153</v>
      </c>
      <c r="Q73">
        <v>0</v>
      </c>
      <c r="R73" t="s">
        <v>154</v>
      </c>
      <c r="S73" s="27" t="s">
        <v>4</v>
      </c>
      <c r="T73" s="7">
        <v>33112</v>
      </c>
      <c r="U73" s="6" t="s">
        <v>499</v>
      </c>
      <c r="V73" s="7"/>
      <c r="W73" s="6"/>
      <c r="X73" s="7"/>
      <c r="Y73" s="6"/>
      <c r="AA73" s="6"/>
      <c r="AC73" s="6"/>
      <c r="AD73" s="7"/>
      <c r="AE73" s="6"/>
      <c r="AF73" s="6"/>
      <c r="AG73" s="6"/>
      <c r="AH73" s="7"/>
      <c r="AI73" s="6"/>
      <c r="AJ73" s="6"/>
      <c r="AK73" s="6"/>
      <c r="AL73" s="7">
        <v>33126</v>
      </c>
      <c r="AM73" s="7">
        <v>33183</v>
      </c>
      <c r="AN73" s="28">
        <v>70</v>
      </c>
      <c r="AO73" s="28">
        <v>2</v>
      </c>
      <c r="AP73" s="6"/>
      <c r="BA73" s="29">
        <v>33127</v>
      </c>
      <c r="BB73" s="29">
        <v>33166</v>
      </c>
      <c r="BC73" s="27" t="s">
        <v>165</v>
      </c>
      <c r="BD73" s="27" t="s">
        <v>177</v>
      </c>
      <c r="BE73" s="6"/>
      <c r="BF73" s="7"/>
      <c r="BG73" s="7"/>
      <c r="BH73" s="6"/>
      <c r="BI73" s="6"/>
      <c r="BJ73" s="6"/>
      <c r="BM73" s="6"/>
      <c r="BN73" s="6"/>
      <c r="BP73" s="27" t="s">
        <v>190</v>
      </c>
      <c r="BQ73" s="27"/>
      <c r="BR73" s="27"/>
      <c r="BS73" s="27"/>
      <c r="CR73" s="6"/>
      <c r="CS73" s="6"/>
      <c r="CT73" s="29">
        <v>36200</v>
      </c>
      <c r="CU73" s="27" t="s">
        <v>39</v>
      </c>
      <c r="CV73" s="7"/>
      <c r="CW73" s="6"/>
      <c r="CX73" s="6" t="s">
        <v>149</v>
      </c>
      <c r="CY73" s="7">
        <v>35198</v>
      </c>
      <c r="CZ73" s="7"/>
      <c r="DA73" s="6"/>
      <c r="DB73" s="30" t="s">
        <v>39</v>
      </c>
      <c r="DC73" s="31" t="s">
        <v>32</v>
      </c>
      <c r="DD73" s="49">
        <f>IF(Append1__2[[#This Row],[Ground Truth]]="Remission", 0,1)</f>
        <v>0</v>
      </c>
      <c r="DE73" s="74">
        <v>36200</v>
      </c>
      <c r="DF73" s="74">
        <f>_xlfn.XLOOKUP(Append1__2[[#This Row],[Research Id]],Masked_Images[Folder Path.7],Masked_Images[Merged])</f>
        <v>33107</v>
      </c>
      <c r="DG73" s="65">
        <f>Append1__2[[#This Row],[Date]]-Append1__2[[#This Row],[Start Date]]</f>
        <v>3093</v>
      </c>
      <c r="DH73" s="23">
        <v>3</v>
      </c>
      <c r="DI73" s="18">
        <v>3</v>
      </c>
      <c r="DJ73" s="24" t="s">
        <v>149</v>
      </c>
      <c r="DK73" s="41" t="s">
        <v>773</v>
      </c>
      <c r="DL73" s="41" t="s">
        <v>773</v>
      </c>
    </row>
    <row r="74" spans="1:116" x14ac:dyDescent="0.25">
      <c r="A74" s="27" t="s">
        <v>684</v>
      </c>
      <c r="B74" s="28">
        <v>1929</v>
      </c>
      <c r="C74" s="65">
        <f>YEAR(Append1__2[[#This Row],[Start Date]])-Append1__2[[#This Row],[DOB]]</f>
        <v>65</v>
      </c>
      <c r="D74" s="6" t="s">
        <v>162</v>
      </c>
      <c r="E74">
        <v>64.8</v>
      </c>
      <c r="F74">
        <v>178</v>
      </c>
      <c r="G74" s="6" t="s">
        <v>33</v>
      </c>
      <c r="H74" s="6" t="s">
        <v>33</v>
      </c>
      <c r="I74" s="6" t="s">
        <v>149</v>
      </c>
      <c r="J74" s="6" t="s">
        <v>149</v>
      </c>
      <c r="K74" s="6" t="s">
        <v>149</v>
      </c>
      <c r="L74" s="6" t="s">
        <v>167</v>
      </c>
      <c r="M74" s="6" t="s">
        <v>152</v>
      </c>
      <c r="N74" s="6" t="s">
        <v>149</v>
      </c>
      <c r="O74">
        <v>3</v>
      </c>
      <c r="P74" t="s">
        <v>205</v>
      </c>
      <c r="Q74">
        <v>0</v>
      </c>
      <c r="R74" t="s">
        <v>154</v>
      </c>
      <c r="S74" s="27" t="s">
        <v>4</v>
      </c>
      <c r="T74" s="7">
        <v>34519</v>
      </c>
      <c r="U74" s="6" t="s">
        <v>685</v>
      </c>
      <c r="V74" s="7"/>
      <c r="W74" s="6"/>
      <c r="X74" s="7"/>
      <c r="Y74" s="6"/>
      <c r="AA74" s="6"/>
      <c r="AC74" s="6"/>
      <c r="AD74" s="7"/>
      <c r="AE74" s="6"/>
      <c r="AF74" s="6"/>
      <c r="AG74" s="6"/>
      <c r="AH74" s="7"/>
      <c r="AI74" s="6"/>
      <c r="AJ74" s="6"/>
      <c r="AK74" s="6"/>
      <c r="AL74" s="7">
        <v>34573</v>
      </c>
      <c r="AM74" s="7">
        <v>34623</v>
      </c>
      <c r="AN74" s="28">
        <v>70</v>
      </c>
      <c r="AO74" s="28">
        <v>2</v>
      </c>
      <c r="AP74" s="6"/>
      <c r="BA74" s="29">
        <v>34573</v>
      </c>
      <c r="BB74" s="29">
        <v>34622</v>
      </c>
      <c r="BC74" s="27" t="s">
        <v>165</v>
      </c>
      <c r="BD74" s="27" t="s">
        <v>177</v>
      </c>
      <c r="BE74" s="6"/>
      <c r="BF74" s="7"/>
      <c r="BG74" s="7"/>
      <c r="BH74" s="6"/>
      <c r="BI74" s="6"/>
      <c r="BJ74" s="6"/>
      <c r="BM74" s="6"/>
      <c r="BN74" s="6"/>
      <c r="BP74" s="27"/>
      <c r="BQ74" s="27"/>
      <c r="BR74" s="27"/>
      <c r="BS74" s="27"/>
      <c r="CR74" s="6"/>
      <c r="CS74" s="6"/>
      <c r="CT74" s="29">
        <v>34924</v>
      </c>
      <c r="CU74" s="27" t="s">
        <v>39</v>
      </c>
      <c r="CV74" s="7">
        <v>35010</v>
      </c>
      <c r="CW74" s="6" t="s">
        <v>33</v>
      </c>
      <c r="CX74" s="6"/>
      <c r="CY74" s="7"/>
      <c r="CZ74" s="7"/>
      <c r="DA74" s="6"/>
      <c r="DB74" s="30" t="s">
        <v>39</v>
      </c>
      <c r="DC74" s="31" t="s">
        <v>32</v>
      </c>
      <c r="DD74" s="49">
        <f>IF(Append1__2[[#This Row],[Ground Truth]]="Remission", 0,1)</f>
        <v>0</v>
      </c>
      <c r="DE74" s="74">
        <v>34924</v>
      </c>
      <c r="DF74" s="74">
        <f>_xlfn.XLOOKUP(Append1__2[[#This Row],[Research Id]],Masked_Images[Folder Path.7],Masked_Images[Merged])</f>
        <v>34547</v>
      </c>
      <c r="DG74" s="65">
        <f>Append1__2[[#This Row],[Date]]-Append1__2[[#This Row],[Start Date]]</f>
        <v>377</v>
      </c>
      <c r="DH74" s="23">
        <v>2</v>
      </c>
      <c r="DI74" s="18">
        <v>2</v>
      </c>
      <c r="DJ74" s="24" t="s">
        <v>149</v>
      </c>
      <c r="DK74" s="41" t="s">
        <v>773</v>
      </c>
      <c r="DL74" s="41" t="s">
        <v>773</v>
      </c>
    </row>
    <row r="75" spans="1:116" x14ac:dyDescent="0.25">
      <c r="A75" s="27" t="s">
        <v>689</v>
      </c>
      <c r="B75" s="28">
        <v>1950</v>
      </c>
      <c r="C75" s="65">
        <f>YEAR(Append1__2[[#This Row],[Start Date]])-Append1__2[[#This Row],[DOB]]</f>
        <v>41</v>
      </c>
      <c r="D75" s="6" t="s">
        <v>147</v>
      </c>
      <c r="E75">
        <v>65</v>
      </c>
      <c r="F75">
        <v>173</v>
      </c>
      <c r="G75" s="6" t="s">
        <v>33</v>
      </c>
      <c r="H75" s="6" t="s">
        <v>33</v>
      </c>
      <c r="I75" s="6" t="s">
        <v>149</v>
      </c>
      <c r="J75" s="6" t="s">
        <v>149</v>
      </c>
      <c r="K75" s="6" t="s">
        <v>149</v>
      </c>
      <c r="L75" s="6" t="s">
        <v>149</v>
      </c>
      <c r="M75" s="6" t="s">
        <v>149</v>
      </c>
      <c r="N75" s="6" t="s">
        <v>149</v>
      </c>
      <c r="O75">
        <v>1</v>
      </c>
      <c r="P75">
        <v>2</v>
      </c>
      <c r="Q75">
        <v>0</v>
      </c>
      <c r="R75" t="s">
        <v>154</v>
      </c>
      <c r="S75" s="27" t="s">
        <v>4</v>
      </c>
      <c r="T75" s="7">
        <v>33468</v>
      </c>
      <c r="U75" s="6" t="s">
        <v>283</v>
      </c>
      <c r="V75" s="7"/>
      <c r="W75" s="6"/>
      <c r="X75" s="7"/>
      <c r="Y75" s="6"/>
      <c r="AA75" s="6"/>
      <c r="AC75" s="6"/>
      <c r="AD75" s="7">
        <v>33468</v>
      </c>
      <c r="AE75" s="6" t="s">
        <v>690</v>
      </c>
      <c r="AF75" s="6" t="s">
        <v>152</v>
      </c>
      <c r="AG75" s="6" t="s">
        <v>149</v>
      </c>
      <c r="AH75" s="7"/>
      <c r="AI75" s="6"/>
      <c r="AJ75" s="6"/>
      <c r="AK75" s="6"/>
      <c r="AL75" s="7">
        <v>33478</v>
      </c>
      <c r="AM75" s="7">
        <v>33540</v>
      </c>
      <c r="AN75" s="28">
        <v>70</v>
      </c>
      <c r="AO75" s="28">
        <v>2</v>
      </c>
      <c r="AP75" s="6"/>
      <c r="BA75" s="29">
        <v>33488</v>
      </c>
      <c r="BB75" s="29">
        <v>33537</v>
      </c>
      <c r="BC75" s="27" t="s">
        <v>165</v>
      </c>
      <c r="BD75" s="27"/>
      <c r="BE75" s="6"/>
      <c r="BF75" s="7"/>
      <c r="BG75" s="7"/>
      <c r="BH75" s="6"/>
      <c r="BI75" s="6"/>
      <c r="BJ75" s="6"/>
      <c r="BM75" s="6"/>
      <c r="BN75" s="6"/>
      <c r="BP75" s="27" t="s">
        <v>190</v>
      </c>
      <c r="BQ75" s="27" t="s">
        <v>152</v>
      </c>
      <c r="BR75" s="27" t="s">
        <v>149</v>
      </c>
      <c r="BS75" s="27"/>
      <c r="CR75" s="6"/>
      <c r="CS75" s="6"/>
      <c r="CT75" s="29">
        <v>36256</v>
      </c>
      <c r="CU75" s="27" t="s">
        <v>39</v>
      </c>
      <c r="CV75" s="7"/>
      <c r="CW75" s="6"/>
      <c r="CX75" s="6"/>
      <c r="CY75" s="7"/>
      <c r="CZ75" s="7"/>
      <c r="DA75" s="6"/>
      <c r="DB75" s="30" t="s">
        <v>39</v>
      </c>
      <c r="DC75" s="31" t="s">
        <v>32</v>
      </c>
      <c r="DD75" s="49">
        <f>IF(Append1__2[[#This Row],[Ground Truth]]="Remission", 0,1)</f>
        <v>0</v>
      </c>
      <c r="DE75" s="74">
        <v>36256</v>
      </c>
      <c r="DF75" s="74">
        <f>_xlfn.XLOOKUP(Append1__2[[#This Row],[Research Id]],Masked_Images[Folder Path.7],Masked_Images[Merged])</f>
        <v>33457</v>
      </c>
      <c r="DG75" s="65">
        <f>Append1__2[[#This Row],[Date]]-Append1__2[[#This Row],[Start Date]]</f>
        <v>2799</v>
      </c>
      <c r="DH75" s="23">
        <v>3</v>
      </c>
      <c r="DI75" s="18">
        <v>3</v>
      </c>
      <c r="DJ75" s="24" t="s">
        <v>149</v>
      </c>
      <c r="DK75" s="41" t="s">
        <v>773</v>
      </c>
      <c r="DL75" s="41" t="s">
        <v>773</v>
      </c>
    </row>
    <row r="76" spans="1:116" x14ac:dyDescent="0.25">
      <c r="A76" s="27" t="s">
        <v>695</v>
      </c>
      <c r="B76" s="28">
        <v>1938</v>
      </c>
      <c r="C76" s="65">
        <f>YEAR(Append1__2[[#This Row],[Start Date]])-Append1__2[[#This Row],[DOB]]</f>
        <v>58</v>
      </c>
      <c r="D76" s="6" t="s">
        <v>162</v>
      </c>
      <c r="E76">
        <v>86</v>
      </c>
      <c r="F76">
        <v>170</v>
      </c>
      <c r="G76" s="6" t="s">
        <v>33</v>
      </c>
      <c r="H76" s="6" t="s">
        <v>33</v>
      </c>
      <c r="I76" s="6" t="s">
        <v>149</v>
      </c>
      <c r="J76" s="6" t="s">
        <v>149</v>
      </c>
      <c r="K76" s="6" t="s">
        <v>149</v>
      </c>
      <c r="L76" s="6" t="s">
        <v>167</v>
      </c>
      <c r="M76" s="6" t="s">
        <v>149</v>
      </c>
      <c r="N76" s="6" t="s">
        <v>180</v>
      </c>
      <c r="O76">
        <v>1</v>
      </c>
      <c r="P76" t="s">
        <v>153</v>
      </c>
      <c r="Q76">
        <v>0</v>
      </c>
      <c r="R76" t="s">
        <v>154</v>
      </c>
      <c r="S76" s="27" t="s">
        <v>4</v>
      </c>
      <c r="T76" s="7">
        <v>35190</v>
      </c>
      <c r="U76" s="6" t="s">
        <v>696</v>
      </c>
      <c r="V76" s="7">
        <v>35199</v>
      </c>
      <c r="W76" s="6" t="s">
        <v>697</v>
      </c>
      <c r="X76" s="7">
        <v>35209</v>
      </c>
      <c r="Y76" s="6" t="s">
        <v>499</v>
      </c>
      <c r="AA76" s="6"/>
      <c r="AC76" s="6"/>
      <c r="AD76" s="7">
        <v>35190</v>
      </c>
      <c r="AE76" s="6" t="s">
        <v>676</v>
      </c>
      <c r="AF76" s="6" t="s">
        <v>149</v>
      </c>
      <c r="AG76" s="6" t="s">
        <v>152</v>
      </c>
      <c r="AH76" s="7">
        <v>35199</v>
      </c>
      <c r="AI76" s="6" t="s">
        <v>698</v>
      </c>
      <c r="AJ76" s="6" t="s">
        <v>152</v>
      </c>
      <c r="AK76" s="6" t="s">
        <v>149</v>
      </c>
      <c r="AL76" s="7">
        <v>35238</v>
      </c>
      <c r="AM76" s="7">
        <v>35273</v>
      </c>
      <c r="AN76" s="28">
        <v>50</v>
      </c>
      <c r="AO76" s="28">
        <v>2</v>
      </c>
      <c r="AP76" s="6"/>
      <c r="BA76" s="29"/>
      <c r="BB76" s="29"/>
      <c r="BC76" s="27"/>
      <c r="BD76" s="27"/>
      <c r="BE76" s="6"/>
      <c r="BF76" s="7"/>
      <c r="BG76" s="7"/>
      <c r="BH76" s="6"/>
      <c r="BI76" s="6"/>
      <c r="BJ76" s="6"/>
      <c r="BM76" s="6"/>
      <c r="BN76" s="6"/>
      <c r="BP76" s="27" t="s">
        <v>190</v>
      </c>
      <c r="BQ76" s="27" t="s">
        <v>149</v>
      </c>
      <c r="BR76" s="27" t="s">
        <v>149</v>
      </c>
      <c r="BS76" s="27"/>
      <c r="BT76">
        <v>0</v>
      </c>
      <c r="BU76">
        <v>4</v>
      </c>
      <c r="BV76">
        <v>1</v>
      </c>
      <c r="BW76">
        <v>24</v>
      </c>
      <c r="BX76">
        <v>0</v>
      </c>
      <c r="BY76">
        <v>9</v>
      </c>
      <c r="BZ76">
        <v>0</v>
      </c>
      <c r="CA76">
        <v>8</v>
      </c>
      <c r="CR76" s="6"/>
      <c r="CS76" s="6"/>
      <c r="CT76" s="29">
        <v>36085</v>
      </c>
      <c r="CU76" s="27" t="s">
        <v>39</v>
      </c>
      <c r="CV76" s="7"/>
      <c r="CW76" s="6"/>
      <c r="CX76" s="6"/>
      <c r="CY76" s="7"/>
      <c r="CZ76" s="7"/>
      <c r="DA76" s="6"/>
      <c r="DB76" s="30" t="s">
        <v>39</v>
      </c>
      <c r="DC76" s="31" t="s">
        <v>32</v>
      </c>
      <c r="DD76" s="49">
        <f>IF(Append1__2[[#This Row],[Ground Truth]]="Remission", 0,1)</f>
        <v>0</v>
      </c>
      <c r="DE76" s="74">
        <v>36085</v>
      </c>
      <c r="DF76" s="74">
        <f>_xlfn.XLOOKUP(Append1__2[[#This Row],[Research Id]],Masked_Images[Folder Path.7],Masked_Images[Merged])</f>
        <v>35172</v>
      </c>
      <c r="DG76" s="65">
        <f>Append1__2[[#This Row],[Date]]-Append1__2[[#This Row],[Start Date]]</f>
        <v>913</v>
      </c>
      <c r="DH76" s="23">
        <v>4</v>
      </c>
      <c r="DI76" s="18">
        <v>2</v>
      </c>
      <c r="DJ76" s="24" t="s">
        <v>149</v>
      </c>
      <c r="DK76" s="41" t="s">
        <v>773</v>
      </c>
      <c r="DL76" s="41" t="s">
        <v>773</v>
      </c>
    </row>
    <row r="77" spans="1:116" x14ac:dyDescent="0.25">
      <c r="A77" s="27" t="s">
        <v>699</v>
      </c>
      <c r="B77" s="28">
        <v>1933</v>
      </c>
      <c r="C77" s="65">
        <f>YEAR(Append1__2[[#This Row],[Start Date]])-Append1__2[[#This Row],[DOB]]</f>
        <v>63</v>
      </c>
      <c r="D77" s="6" t="s">
        <v>162</v>
      </c>
      <c r="E77">
        <v>84</v>
      </c>
      <c r="F77">
        <v>178</v>
      </c>
      <c r="G77" s="6" t="s">
        <v>33</v>
      </c>
      <c r="H77" s="6" t="s">
        <v>33</v>
      </c>
      <c r="I77" s="6" t="s">
        <v>149</v>
      </c>
      <c r="J77" s="6" t="s">
        <v>149</v>
      </c>
      <c r="K77" s="6" t="s">
        <v>149</v>
      </c>
      <c r="L77" s="6" t="s">
        <v>151</v>
      </c>
      <c r="M77" s="6" t="s">
        <v>149</v>
      </c>
      <c r="N77" s="6" t="s">
        <v>149</v>
      </c>
      <c r="O77" t="s">
        <v>154</v>
      </c>
      <c r="P77">
        <v>0</v>
      </c>
      <c r="Q77">
        <v>0</v>
      </c>
      <c r="R77" t="s">
        <v>154</v>
      </c>
      <c r="S77" s="27" t="s">
        <v>4</v>
      </c>
      <c r="T77" s="7">
        <v>35112</v>
      </c>
      <c r="U77" s="6" t="s">
        <v>275</v>
      </c>
      <c r="V77" s="7"/>
      <c r="W77" s="6"/>
      <c r="X77" s="7"/>
      <c r="Y77" s="6"/>
      <c r="AA77" s="6"/>
      <c r="AC77" s="6"/>
      <c r="AD77" s="7"/>
      <c r="AE77" s="6"/>
      <c r="AF77" s="6"/>
      <c r="AG77" s="6"/>
      <c r="AH77" s="7"/>
      <c r="AI77" s="6"/>
      <c r="AJ77" s="6"/>
      <c r="AK77" s="6"/>
      <c r="AL77" s="7">
        <v>35127</v>
      </c>
      <c r="AM77" s="7">
        <v>35176</v>
      </c>
      <c r="AN77" s="28">
        <v>70</v>
      </c>
      <c r="AO77" s="28">
        <v>2</v>
      </c>
      <c r="AP77" s="6"/>
      <c r="BA77" s="29">
        <v>35127</v>
      </c>
      <c r="BB77" s="29">
        <v>35176</v>
      </c>
      <c r="BC77" s="27" t="s">
        <v>165</v>
      </c>
      <c r="BD77" s="27"/>
      <c r="BE77" s="6"/>
      <c r="BF77" s="7"/>
      <c r="BG77" s="7"/>
      <c r="BH77" s="6"/>
      <c r="BI77" s="6"/>
      <c r="BJ77" s="6"/>
      <c r="BM77" s="6"/>
      <c r="BN77" s="6"/>
      <c r="BP77" s="27"/>
      <c r="BQ77" s="27"/>
      <c r="BR77" s="27"/>
      <c r="BS77" s="27"/>
      <c r="CR77" s="6"/>
      <c r="CS77" s="6"/>
      <c r="CT77" s="29">
        <v>36198</v>
      </c>
      <c r="CU77" s="27" t="s">
        <v>39</v>
      </c>
      <c r="CV77" s="7"/>
      <c r="CW77" s="6"/>
      <c r="CX77" s="6"/>
      <c r="CY77" s="7"/>
      <c r="CZ77" s="7"/>
      <c r="DA77" s="6"/>
      <c r="DB77" s="30" t="s">
        <v>39</v>
      </c>
      <c r="DC77" s="31" t="s">
        <v>32</v>
      </c>
      <c r="DD77" s="49">
        <f>IF(Append1__2[[#This Row],[Ground Truth]]="Remission", 0,1)</f>
        <v>0</v>
      </c>
      <c r="DE77" s="74">
        <v>36198</v>
      </c>
      <c r="DF77" s="74">
        <f>_xlfn.XLOOKUP(Append1__2[[#This Row],[Research Id]],Masked_Images[Folder Path.7],Masked_Images[Merged])</f>
        <v>35109</v>
      </c>
      <c r="DG77" s="65">
        <f>Append1__2[[#This Row],[Date]]-Append1__2[[#This Row],[Start Date]]</f>
        <v>1089</v>
      </c>
      <c r="DH77" s="23">
        <v>6</v>
      </c>
      <c r="DI77" s="18">
        <v>2</v>
      </c>
      <c r="DJ77" s="24" t="s">
        <v>149</v>
      </c>
      <c r="DK77" s="41" t="s">
        <v>773</v>
      </c>
      <c r="DL77" s="41" t="s">
        <v>773</v>
      </c>
    </row>
    <row r="78" spans="1:116" x14ac:dyDescent="0.25">
      <c r="A78" s="27" t="s">
        <v>701</v>
      </c>
      <c r="B78" s="28">
        <v>1933</v>
      </c>
      <c r="C78" s="65">
        <f>YEAR(Append1__2[[#This Row],[Start Date]])-Append1__2[[#This Row],[DOB]]</f>
        <v>57</v>
      </c>
      <c r="D78" s="6" t="s">
        <v>147</v>
      </c>
      <c r="E78">
        <v>63.7</v>
      </c>
      <c r="F78">
        <v>160</v>
      </c>
      <c r="G78" s="6" t="s">
        <v>33</v>
      </c>
      <c r="H78" s="6" t="s">
        <v>33</v>
      </c>
      <c r="I78" s="6" t="s">
        <v>149</v>
      </c>
      <c r="J78" s="6" t="s">
        <v>149</v>
      </c>
      <c r="K78" s="6" t="s">
        <v>149</v>
      </c>
      <c r="L78" s="6" t="s">
        <v>151</v>
      </c>
      <c r="M78" s="6" t="s">
        <v>149</v>
      </c>
      <c r="N78" s="6" t="s">
        <v>149</v>
      </c>
      <c r="O78">
        <v>1</v>
      </c>
      <c r="P78" t="s">
        <v>205</v>
      </c>
      <c r="Q78">
        <v>0</v>
      </c>
      <c r="R78" t="s">
        <v>154</v>
      </c>
      <c r="S78" s="27" t="s">
        <v>4</v>
      </c>
      <c r="T78" s="7">
        <v>33058</v>
      </c>
      <c r="U78" s="6" t="s">
        <v>680</v>
      </c>
      <c r="V78" s="7"/>
      <c r="W78" s="6"/>
      <c r="X78" s="7"/>
      <c r="Y78" s="6"/>
      <c r="AA78" s="6"/>
      <c r="AC78" s="6"/>
      <c r="AD78" s="7"/>
      <c r="AE78" s="6"/>
      <c r="AF78" s="6"/>
      <c r="AG78" s="6"/>
      <c r="AH78" s="7"/>
      <c r="AI78" s="6"/>
      <c r="AJ78" s="6"/>
      <c r="AK78" s="6"/>
      <c r="AL78" s="7">
        <v>33078</v>
      </c>
      <c r="AM78" s="7">
        <v>33125</v>
      </c>
      <c r="AN78" s="28">
        <v>70</v>
      </c>
      <c r="AO78" s="28">
        <v>2</v>
      </c>
      <c r="AP78" s="6"/>
      <c r="BA78" s="29">
        <v>33078</v>
      </c>
      <c r="BB78" s="29">
        <v>33114</v>
      </c>
      <c r="BC78" s="27" t="s">
        <v>165</v>
      </c>
      <c r="BD78" s="27"/>
      <c r="BE78" s="6"/>
      <c r="BF78" s="7"/>
      <c r="BG78" s="7"/>
      <c r="BH78" s="6"/>
      <c r="BI78" s="6"/>
      <c r="BJ78" s="6"/>
      <c r="BM78" s="6"/>
      <c r="BN78" s="6"/>
      <c r="BP78" s="27"/>
      <c r="BQ78" s="27"/>
      <c r="BR78" s="27"/>
      <c r="BS78" s="27"/>
      <c r="CR78" s="6"/>
      <c r="CS78" s="6"/>
      <c r="CT78" s="29">
        <v>36220</v>
      </c>
      <c r="CU78" s="27" t="s">
        <v>39</v>
      </c>
      <c r="CV78" s="7"/>
      <c r="CW78" s="6"/>
      <c r="CX78" s="6"/>
      <c r="CY78" s="7"/>
      <c r="CZ78" s="7"/>
      <c r="DA78" s="6"/>
      <c r="DB78" s="30" t="s">
        <v>39</v>
      </c>
      <c r="DC78" s="31" t="s">
        <v>32</v>
      </c>
      <c r="DD78" s="49">
        <f>IF(Append1__2[[#This Row],[Ground Truth]]="Remission", 0,1)</f>
        <v>0</v>
      </c>
      <c r="DE78" s="74">
        <v>36220</v>
      </c>
      <c r="DF78" s="74">
        <f>_xlfn.XLOOKUP(Append1__2[[#This Row],[Research Id]],Masked_Images[Folder Path.7],Masked_Images[Merged])</f>
        <v>33064</v>
      </c>
      <c r="DG78" s="65">
        <f>Append1__2[[#This Row],[Date]]-Append1__2[[#This Row],[Start Date]]</f>
        <v>3156</v>
      </c>
      <c r="DH78" s="23">
        <v>3</v>
      </c>
      <c r="DI78" s="18">
        <v>3</v>
      </c>
      <c r="DJ78" s="24" t="s">
        <v>149</v>
      </c>
      <c r="DK78" s="41" t="s">
        <v>773</v>
      </c>
      <c r="DL78" s="41" t="s">
        <v>773</v>
      </c>
    </row>
    <row r="79" spans="1:116" x14ac:dyDescent="0.25">
      <c r="A79" s="27" t="s">
        <v>274</v>
      </c>
      <c r="B79" s="28">
        <v>1929</v>
      </c>
      <c r="C79" s="65">
        <f>YEAR(Append1__2[[#This Row],[Start Date]])-Append1__2[[#This Row],[DOB]]</f>
        <v>61</v>
      </c>
      <c r="D79" s="6" t="s">
        <v>162</v>
      </c>
      <c r="E79">
        <v>65</v>
      </c>
      <c r="F79">
        <v>170</v>
      </c>
      <c r="G79" s="6" t="s">
        <v>33</v>
      </c>
      <c r="H79" s="6" t="s">
        <v>33</v>
      </c>
      <c r="I79" s="6" t="s">
        <v>149</v>
      </c>
      <c r="J79" s="6" t="s">
        <v>149</v>
      </c>
      <c r="K79" s="6" t="s">
        <v>149</v>
      </c>
      <c r="L79" s="6" t="s">
        <v>149</v>
      </c>
      <c r="M79" s="6" t="s">
        <v>152</v>
      </c>
      <c r="N79" s="6" t="s">
        <v>149</v>
      </c>
      <c r="O79" t="s">
        <v>154</v>
      </c>
      <c r="P79" t="s">
        <v>153</v>
      </c>
      <c r="Q79">
        <v>0</v>
      </c>
      <c r="R79" t="s">
        <v>154</v>
      </c>
      <c r="S79" s="27" t="s">
        <v>4</v>
      </c>
      <c r="T79" s="7">
        <v>33012</v>
      </c>
      <c r="U79" s="6" t="s">
        <v>275</v>
      </c>
      <c r="V79" s="7">
        <v>33260</v>
      </c>
      <c r="W79" s="6" t="s">
        <v>275</v>
      </c>
      <c r="X79" s="7">
        <v>33366</v>
      </c>
      <c r="Y79" s="6" t="s">
        <v>276</v>
      </c>
      <c r="AA79" s="6"/>
      <c r="AC79" s="6"/>
      <c r="AD79" s="7"/>
      <c r="AE79" s="6"/>
      <c r="AF79" s="6"/>
      <c r="AG79" s="6"/>
      <c r="AH79" s="7"/>
      <c r="AI79" s="6"/>
      <c r="AJ79" s="6"/>
      <c r="AK79" s="6"/>
      <c r="AL79" s="7">
        <v>33047</v>
      </c>
      <c r="AM79" s="7">
        <v>33096</v>
      </c>
      <c r="AN79" s="28">
        <v>70</v>
      </c>
      <c r="AO79" s="28">
        <v>2</v>
      </c>
      <c r="AP79" s="6"/>
      <c r="BA79" s="29">
        <v>33047</v>
      </c>
      <c r="BB79" s="29">
        <v>33054</v>
      </c>
      <c r="BC79" s="27" t="s">
        <v>165</v>
      </c>
      <c r="BD79" s="27" t="s">
        <v>243</v>
      </c>
      <c r="BE79" s="6" t="s">
        <v>177</v>
      </c>
      <c r="BF79" s="7"/>
      <c r="BG79" s="7"/>
      <c r="BH79" s="6"/>
      <c r="BI79" s="6"/>
      <c r="BJ79" s="6"/>
      <c r="BM79" s="6"/>
      <c r="BN79" s="6"/>
      <c r="BP79" s="27" t="s">
        <v>158</v>
      </c>
      <c r="BQ79" s="27" t="s">
        <v>152</v>
      </c>
      <c r="BR79" s="27" t="s">
        <v>149</v>
      </c>
      <c r="BS79" s="27"/>
      <c r="CR79" s="6"/>
      <c r="CS79" s="6"/>
      <c r="CT79" s="29">
        <v>34050</v>
      </c>
      <c r="CU79" s="27" t="s">
        <v>36</v>
      </c>
      <c r="CV79" s="7">
        <v>34167</v>
      </c>
      <c r="CW79" s="6" t="s">
        <v>36</v>
      </c>
      <c r="CX79" s="6"/>
      <c r="CY79" s="7"/>
      <c r="CZ79" s="7"/>
      <c r="DA79" s="6"/>
      <c r="DB79" s="30" t="s">
        <v>36</v>
      </c>
      <c r="DC79" s="31" t="s">
        <v>31</v>
      </c>
      <c r="DD79" s="49">
        <f>IF(Append1__2[[#This Row],[Ground Truth]]="Remission", 0,1)</f>
        <v>1</v>
      </c>
      <c r="DE79" s="1">
        <v>34167</v>
      </c>
      <c r="DF79" s="1">
        <f>_xlfn.XLOOKUP(Append1__2[[#This Row],[Research Id]],Masked_Images[Folder Path.7],Masked_Images[Merged])</f>
        <v>33022</v>
      </c>
      <c r="DG79" s="64">
        <f>Append1__2[[#This Row],[Date]]-Append1__2[[#This Row],[Start Date]]</f>
        <v>1145</v>
      </c>
      <c r="DH79" s="23">
        <v>5</v>
      </c>
      <c r="DI79" s="18">
        <v>5</v>
      </c>
      <c r="DJ79" s="24" t="s">
        <v>149</v>
      </c>
      <c r="DK79" s="41" t="s">
        <v>773</v>
      </c>
      <c r="DL79" s="41" t="s">
        <v>773</v>
      </c>
    </row>
    <row r="80" spans="1:116" x14ac:dyDescent="0.25">
      <c r="A80" s="27" t="s">
        <v>705</v>
      </c>
      <c r="B80" s="28">
        <v>1935</v>
      </c>
      <c r="C80" s="65">
        <f>YEAR(Append1__2[[#This Row],[Start Date]])-Append1__2[[#This Row],[DOB]]</f>
        <v>55</v>
      </c>
      <c r="D80" s="6" t="s">
        <v>162</v>
      </c>
      <c r="E80">
        <v>151</v>
      </c>
      <c r="F80">
        <v>177</v>
      </c>
      <c r="G80" s="6" t="s">
        <v>33</v>
      </c>
      <c r="H80" s="6" t="s">
        <v>33</v>
      </c>
      <c r="I80" s="6" t="s">
        <v>179</v>
      </c>
      <c r="J80" s="6" t="s">
        <v>149</v>
      </c>
      <c r="K80" s="6" t="s">
        <v>149</v>
      </c>
      <c r="L80" s="6" t="s">
        <v>151</v>
      </c>
      <c r="M80" s="6" t="s">
        <v>180</v>
      </c>
      <c r="N80" s="6" t="s">
        <v>149</v>
      </c>
      <c r="O80">
        <v>3</v>
      </c>
      <c r="P80" t="s">
        <v>153</v>
      </c>
      <c r="Q80">
        <v>0</v>
      </c>
      <c r="R80" t="s">
        <v>154</v>
      </c>
      <c r="S80" s="27" t="s">
        <v>4</v>
      </c>
      <c r="T80" s="7">
        <v>32911</v>
      </c>
      <c r="U80" s="6" t="s">
        <v>499</v>
      </c>
      <c r="V80" s="7"/>
      <c r="W80" s="6"/>
      <c r="X80" s="7"/>
      <c r="Y80" s="6"/>
      <c r="AA80" s="6"/>
      <c r="AC80" s="6"/>
      <c r="AD80" s="7"/>
      <c r="AE80" s="6"/>
      <c r="AF80" s="6"/>
      <c r="AG80" s="6"/>
      <c r="AH80" s="7"/>
      <c r="AI80" s="6"/>
      <c r="AJ80" s="6"/>
      <c r="AK80" s="6"/>
      <c r="AL80" s="7">
        <v>32938</v>
      </c>
      <c r="AM80" s="7">
        <v>32987</v>
      </c>
      <c r="AN80" s="28">
        <v>70</v>
      </c>
      <c r="AO80" s="28">
        <v>2</v>
      </c>
      <c r="AP80" s="6"/>
      <c r="BA80" s="29">
        <v>32944</v>
      </c>
      <c r="BB80" s="29">
        <v>32979</v>
      </c>
      <c r="BC80" s="27" t="s">
        <v>165</v>
      </c>
      <c r="BD80" s="27" t="s">
        <v>177</v>
      </c>
      <c r="BE80" s="6"/>
      <c r="BF80" s="7"/>
      <c r="BG80" s="7"/>
      <c r="BH80" s="6"/>
      <c r="BI80" s="6"/>
      <c r="BJ80" s="6"/>
      <c r="BM80" s="6"/>
      <c r="BN80" s="6"/>
      <c r="BP80" s="27" t="s">
        <v>158</v>
      </c>
      <c r="BQ80" s="27"/>
      <c r="BR80" s="27"/>
      <c r="BS80" s="27"/>
      <c r="CR80" s="6"/>
      <c r="CS80" s="6"/>
      <c r="CT80" s="29">
        <v>36098</v>
      </c>
      <c r="CU80" s="27" t="s">
        <v>39</v>
      </c>
      <c r="CV80" s="7"/>
      <c r="CW80" s="6"/>
      <c r="CX80" s="6"/>
      <c r="CY80" s="7"/>
      <c r="CZ80" s="7"/>
      <c r="DA80" s="6"/>
      <c r="DB80" s="30" t="s">
        <v>39</v>
      </c>
      <c r="DC80" s="31" t="s">
        <v>32</v>
      </c>
      <c r="DD80" s="49">
        <f>IF(Append1__2[[#This Row],[Ground Truth]]="Remission", 0,1)</f>
        <v>0</v>
      </c>
      <c r="DE80" s="74">
        <v>36098</v>
      </c>
      <c r="DF80" s="74">
        <f>_xlfn.XLOOKUP(Append1__2[[#This Row],[Research Id]],Masked_Images[Folder Path.7],Masked_Images[Merged])</f>
        <v>32917</v>
      </c>
      <c r="DG80" s="65">
        <f>Append1__2[[#This Row],[Date]]-Append1__2[[#This Row],[Start Date]]</f>
        <v>3181</v>
      </c>
      <c r="DH80" s="23">
        <v>3</v>
      </c>
      <c r="DI80" s="18">
        <v>3</v>
      </c>
      <c r="DJ80" s="24" t="s">
        <v>149</v>
      </c>
      <c r="DK80" s="41" t="s">
        <v>773</v>
      </c>
      <c r="DL80" s="41" t="s">
        <v>773</v>
      </c>
    </row>
    <row r="81" spans="1:116" x14ac:dyDescent="0.25">
      <c r="A81" s="27" t="s">
        <v>706</v>
      </c>
      <c r="B81" s="28">
        <v>1934</v>
      </c>
      <c r="C81" s="65">
        <f>YEAR(Append1__2[[#This Row],[Start Date]])-Append1__2[[#This Row],[DOB]]</f>
        <v>54</v>
      </c>
      <c r="D81" s="6" t="s">
        <v>162</v>
      </c>
      <c r="E81">
        <v>99</v>
      </c>
      <c r="F81">
        <v>190</v>
      </c>
      <c r="G81" s="6" t="s">
        <v>33</v>
      </c>
      <c r="H81" s="6" t="s">
        <v>33</v>
      </c>
      <c r="I81" s="6" t="s">
        <v>149</v>
      </c>
      <c r="J81" s="6" t="s">
        <v>149</v>
      </c>
      <c r="K81" s="6" t="s">
        <v>149</v>
      </c>
      <c r="L81" s="6" t="s">
        <v>167</v>
      </c>
      <c r="M81" s="6" t="s">
        <v>152</v>
      </c>
      <c r="N81" s="6" t="s">
        <v>149</v>
      </c>
      <c r="O81">
        <v>2</v>
      </c>
      <c r="P81" t="s">
        <v>181</v>
      </c>
      <c r="Q81">
        <v>0</v>
      </c>
      <c r="R81" t="s">
        <v>154</v>
      </c>
      <c r="S81" s="27" t="s">
        <v>4</v>
      </c>
      <c r="T81" s="7">
        <v>32370</v>
      </c>
      <c r="U81" s="6" t="s">
        <v>499</v>
      </c>
      <c r="V81" s="7">
        <v>34231</v>
      </c>
      <c r="W81" s="6" t="s">
        <v>499</v>
      </c>
      <c r="X81" s="7"/>
      <c r="Y81" s="6"/>
      <c r="AA81" s="6"/>
      <c r="AC81" s="6"/>
      <c r="AD81" s="7"/>
      <c r="AE81" s="6"/>
      <c r="AF81" s="6"/>
      <c r="AG81" s="6"/>
      <c r="AH81" s="7"/>
      <c r="AI81" s="6"/>
      <c r="AJ81" s="6"/>
      <c r="AK81" s="6"/>
      <c r="AL81" s="7">
        <v>32396</v>
      </c>
      <c r="AM81" s="7">
        <v>32438</v>
      </c>
      <c r="AN81" s="28">
        <v>66</v>
      </c>
      <c r="AO81" s="28">
        <v>2</v>
      </c>
      <c r="AP81" s="6"/>
      <c r="BA81" s="29">
        <v>32396</v>
      </c>
      <c r="BB81" s="29">
        <v>32438</v>
      </c>
      <c r="BC81" s="27" t="s">
        <v>165</v>
      </c>
      <c r="BD81" s="27"/>
      <c r="BE81" s="6"/>
      <c r="BF81" s="7"/>
      <c r="BG81" s="7"/>
      <c r="BH81" s="6"/>
      <c r="BI81" s="6"/>
      <c r="BJ81" s="6"/>
      <c r="BM81" s="6"/>
      <c r="BN81" s="6"/>
      <c r="BP81" s="27" t="s">
        <v>158</v>
      </c>
      <c r="BQ81" s="27"/>
      <c r="BR81" s="27"/>
      <c r="BS81" s="27"/>
      <c r="CR81" s="6"/>
      <c r="CS81" s="6"/>
      <c r="CT81" s="29">
        <v>34570</v>
      </c>
      <c r="CU81" s="27" t="s">
        <v>39</v>
      </c>
      <c r="CV81" s="7">
        <v>35161</v>
      </c>
      <c r="CW81" s="6" t="s">
        <v>33</v>
      </c>
      <c r="CX81" s="6"/>
      <c r="CY81" s="7"/>
      <c r="CZ81" s="7"/>
      <c r="DA81" s="6"/>
      <c r="DB81" s="30" t="s">
        <v>39</v>
      </c>
      <c r="DC81" s="31" t="s">
        <v>32</v>
      </c>
      <c r="DD81" s="49">
        <f>IF(Append1__2[[#This Row],[Ground Truth]]="Remission", 0,1)</f>
        <v>0</v>
      </c>
      <c r="DE81" s="74">
        <v>34570</v>
      </c>
      <c r="DF81" s="74">
        <f>_xlfn.XLOOKUP(Append1__2[[#This Row],[Research Id]],Masked_Images[Folder Path.7],Masked_Images[Merged])</f>
        <v>32363</v>
      </c>
      <c r="DG81" s="65">
        <f>Append1__2[[#This Row],[Date]]-Append1__2[[#This Row],[Start Date]]</f>
        <v>2207</v>
      </c>
      <c r="DH81" s="23">
        <v>3</v>
      </c>
      <c r="DI81" s="18">
        <v>3</v>
      </c>
      <c r="DJ81" s="24" t="s">
        <v>149</v>
      </c>
      <c r="DK81" s="41" t="s">
        <v>773</v>
      </c>
      <c r="DL81" s="41" t="s">
        <v>773</v>
      </c>
    </row>
    <row r="82" spans="1:116" x14ac:dyDescent="0.25">
      <c r="A82" s="27" t="s">
        <v>710</v>
      </c>
      <c r="B82" s="28">
        <v>1933</v>
      </c>
      <c r="C82" s="65">
        <f>YEAR(Append1__2[[#This Row],[Start Date]])-Append1__2[[#This Row],[DOB]]</f>
        <v>57</v>
      </c>
      <c r="D82" s="6" t="s">
        <v>162</v>
      </c>
      <c r="E82">
        <v>99.7</v>
      </c>
      <c r="F82">
        <v>183</v>
      </c>
      <c r="G82" s="6" t="s">
        <v>33</v>
      </c>
      <c r="H82" s="6" t="s">
        <v>33</v>
      </c>
      <c r="I82" s="6" t="s">
        <v>149</v>
      </c>
      <c r="J82" s="6" t="s">
        <v>149</v>
      </c>
      <c r="K82" s="6" t="s">
        <v>149</v>
      </c>
      <c r="L82" s="6" t="s">
        <v>149</v>
      </c>
      <c r="M82" s="6" t="s">
        <v>149</v>
      </c>
      <c r="N82" s="6" t="s">
        <v>149</v>
      </c>
      <c r="O82">
        <v>3</v>
      </c>
      <c r="P82" t="s">
        <v>153</v>
      </c>
      <c r="Q82">
        <v>0</v>
      </c>
      <c r="R82" t="s">
        <v>154</v>
      </c>
      <c r="S82" s="27" t="s">
        <v>4</v>
      </c>
      <c r="T82" s="7">
        <v>33173</v>
      </c>
      <c r="U82" s="6" t="s">
        <v>283</v>
      </c>
      <c r="V82" s="7"/>
      <c r="W82" s="6"/>
      <c r="X82" s="7"/>
      <c r="Y82" s="6"/>
      <c r="AA82" s="6"/>
      <c r="AC82" s="6"/>
      <c r="AD82" s="7"/>
      <c r="AE82" s="6"/>
      <c r="AF82" s="6"/>
      <c r="AG82" s="6"/>
      <c r="AH82" s="7"/>
      <c r="AI82" s="6"/>
      <c r="AJ82" s="6"/>
      <c r="AK82" s="6"/>
      <c r="AL82" s="7">
        <v>33187</v>
      </c>
      <c r="AM82" s="7">
        <v>33233</v>
      </c>
      <c r="AN82" s="28">
        <v>70</v>
      </c>
      <c r="AO82" s="28">
        <v>2</v>
      </c>
      <c r="AP82" s="6"/>
      <c r="BA82" s="29">
        <v>33194</v>
      </c>
      <c r="BB82" s="29">
        <v>33251</v>
      </c>
      <c r="BC82" s="27" t="s">
        <v>165</v>
      </c>
      <c r="BD82" s="27"/>
      <c r="BE82" s="6"/>
      <c r="BF82" s="7"/>
      <c r="BG82" s="7"/>
      <c r="BH82" s="6"/>
      <c r="BI82" s="6"/>
      <c r="BJ82" s="6"/>
      <c r="BM82" s="6"/>
      <c r="BN82" s="6"/>
      <c r="BP82" s="27" t="s">
        <v>158</v>
      </c>
      <c r="BQ82" s="27"/>
      <c r="BR82" s="27"/>
      <c r="BS82" s="27"/>
      <c r="CR82" s="6"/>
      <c r="CS82" s="6"/>
      <c r="CT82" s="29">
        <v>36172</v>
      </c>
      <c r="CU82" s="27" t="s">
        <v>39</v>
      </c>
      <c r="CV82" s="7"/>
      <c r="CW82" s="6"/>
      <c r="CX82" s="6"/>
      <c r="CY82" s="7"/>
      <c r="CZ82" s="7"/>
      <c r="DA82" s="6"/>
      <c r="DB82" s="30" t="s">
        <v>39</v>
      </c>
      <c r="DC82" s="31" t="s">
        <v>32</v>
      </c>
      <c r="DD82" s="49">
        <f>IF(Append1__2[[#This Row],[Ground Truth]]="Remission", 0,1)</f>
        <v>0</v>
      </c>
      <c r="DE82" s="74">
        <v>36172</v>
      </c>
      <c r="DF82" s="74">
        <f>_xlfn.XLOOKUP(Append1__2[[#This Row],[Research Id]],Masked_Images[Folder Path.7],Masked_Images[Merged])</f>
        <v>33173</v>
      </c>
      <c r="DG82" s="65">
        <f>Append1__2[[#This Row],[Date]]-Append1__2[[#This Row],[Start Date]]</f>
        <v>2999</v>
      </c>
      <c r="DH82" s="23">
        <v>2</v>
      </c>
      <c r="DI82" s="18">
        <v>2</v>
      </c>
      <c r="DJ82" s="24" t="s">
        <v>149</v>
      </c>
      <c r="DK82" s="41" t="s">
        <v>773</v>
      </c>
      <c r="DL82" s="41" t="s">
        <v>773</v>
      </c>
    </row>
    <row r="83" spans="1:116" x14ac:dyDescent="0.25">
      <c r="A83" s="27" t="s">
        <v>712</v>
      </c>
      <c r="B83" s="28">
        <v>1941</v>
      </c>
      <c r="C83" s="65">
        <f>YEAR(Append1__2[[#This Row],[Start Date]])-Append1__2[[#This Row],[DOB]]</f>
        <v>55</v>
      </c>
      <c r="D83" s="6" t="s">
        <v>162</v>
      </c>
      <c r="E83">
        <v>110</v>
      </c>
      <c r="F83">
        <v>177</v>
      </c>
      <c r="G83" s="6" t="s">
        <v>33</v>
      </c>
      <c r="H83" s="6" t="s">
        <v>33</v>
      </c>
      <c r="I83" s="6" t="s">
        <v>149</v>
      </c>
      <c r="J83" s="6" t="s">
        <v>149</v>
      </c>
      <c r="K83" s="6" t="s">
        <v>149</v>
      </c>
      <c r="L83" s="6" t="s">
        <v>149</v>
      </c>
      <c r="M83" s="6" t="s">
        <v>152</v>
      </c>
      <c r="N83" s="6" t="s">
        <v>149</v>
      </c>
      <c r="O83">
        <v>2</v>
      </c>
      <c r="P83" t="s">
        <v>153</v>
      </c>
      <c r="Q83">
        <v>0</v>
      </c>
      <c r="R83" t="s">
        <v>153</v>
      </c>
      <c r="S83" s="27" t="s">
        <v>4</v>
      </c>
      <c r="T83" s="7">
        <v>35172</v>
      </c>
      <c r="U83" s="6" t="s">
        <v>624</v>
      </c>
      <c r="V83" s="7"/>
      <c r="W83" s="6"/>
      <c r="X83" s="7"/>
      <c r="Y83" s="6"/>
      <c r="AA83" s="6"/>
      <c r="AC83" s="6"/>
      <c r="AD83" s="7">
        <v>35232</v>
      </c>
      <c r="AE83" s="6" t="s">
        <v>676</v>
      </c>
      <c r="AF83" s="6" t="s">
        <v>149</v>
      </c>
      <c r="AG83" s="6" t="s">
        <v>152</v>
      </c>
      <c r="AH83" s="7"/>
      <c r="AI83" s="6"/>
      <c r="AJ83" s="6"/>
      <c r="AK83" s="6"/>
      <c r="AL83" s="7">
        <v>35203</v>
      </c>
      <c r="AM83" s="7">
        <v>35256</v>
      </c>
      <c r="AN83" s="28">
        <v>70</v>
      </c>
      <c r="AO83" s="28">
        <v>2</v>
      </c>
      <c r="AP83" s="6"/>
      <c r="BA83" s="29">
        <v>35203</v>
      </c>
      <c r="BB83" s="29">
        <v>35245</v>
      </c>
      <c r="BC83" s="27" t="s">
        <v>165</v>
      </c>
      <c r="BD83" s="27"/>
      <c r="BE83" s="6"/>
      <c r="BF83" s="7"/>
      <c r="BG83" s="7"/>
      <c r="BH83" s="6"/>
      <c r="BI83" s="6"/>
      <c r="BJ83" s="6"/>
      <c r="BM83" s="6"/>
      <c r="BN83" s="6"/>
      <c r="BP83" s="27"/>
      <c r="BQ83" s="27"/>
      <c r="BR83" s="27"/>
      <c r="BS83" s="27"/>
      <c r="CR83" s="6"/>
      <c r="CS83" s="6"/>
      <c r="CT83" s="29">
        <v>36264</v>
      </c>
      <c r="CU83" s="27" t="s">
        <v>39</v>
      </c>
      <c r="CV83" s="7"/>
      <c r="CW83" s="6"/>
      <c r="CX83" s="6"/>
      <c r="CY83" s="7"/>
      <c r="CZ83" s="7"/>
      <c r="DA83" s="6"/>
      <c r="DB83" s="30" t="s">
        <v>39</v>
      </c>
      <c r="DC83" s="31" t="s">
        <v>32</v>
      </c>
      <c r="DD83" s="49">
        <f>IF(Append1__2[[#This Row],[Ground Truth]]="Remission", 0,1)</f>
        <v>0</v>
      </c>
      <c r="DE83" s="74">
        <v>36264</v>
      </c>
      <c r="DF83" s="74">
        <f>_xlfn.XLOOKUP(Append1__2[[#This Row],[Research Id]],Masked_Images[Folder Path.7],Masked_Images[Merged])</f>
        <v>35179</v>
      </c>
      <c r="DG83" s="65">
        <f>Append1__2[[#This Row],[Date]]-Append1__2[[#This Row],[Start Date]]</f>
        <v>1085</v>
      </c>
      <c r="DH83" s="23">
        <v>4</v>
      </c>
      <c r="DI83" s="18">
        <v>2</v>
      </c>
      <c r="DJ83" s="24" t="s">
        <v>149</v>
      </c>
      <c r="DK83" s="41" t="s">
        <v>773</v>
      </c>
      <c r="DL83" s="41" t="s">
        <v>773</v>
      </c>
    </row>
    <row r="84" spans="1:116" x14ac:dyDescent="0.25">
      <c r="A84" s="27" t="s">
        <v>713</v>
      </c>
      <c r="B84" s="28">
        <v>1921</v>
      </c>
      <c r="C84" s="65">
        <f>YEAR(Append1__2[[#This Row],[Start Date]])-Append1__2[[#This Row],[DOB]]</f>
        <v>67</v>
      </c>
      <c r="D84" s="6" t="s">
        <v>162</v>
      </c>
      <c r="E84">
        <v>81.599999999999994</v>
      </c>
      <c r="F84">
        <v>168</v>
      </c>
      <c r="G84" s="6" t="s">
        <v>33</v>
      </c>
      <c r="H84" s="6" t="s">
        <v>33</v>
      </c>
      <c r="I84" s="6" t="s">
        <v>149</v>
      </c>
      <c r="J84" s="6" t="s">
        <v>152</v>
      </c>
      <c r="K84" s="6" t="s">
        <v>195</v>
      </c>
      <c r="L84" s="6" t="s">
        <v>149</v>
      </c>
      <c r="M84" s="6" t="s">
        <v>180</v>
      </c>
      <c r="N84" s="6" t="s">
        <v>149</v>
      </c>
      <c r="O84">
        <v>1</v>
      </c>
      <c r="P84">
        <v>1</v>
      </c>
      <c r="Q84">
        <v>0</v>
      </c>
      <c r="R84">
        <v>3</v>
      </c>
      <c r="S84" s="27" t="s">
        <v>4</v>
      </c>
      <c r="T84" s="7">
        <v>32518</v>
      </c>
      <c r="U84" s="6" t="s">
        <v>714</v>
      </c>
      <c r="V84" s="7">
        <v>32554</v>
      </c>
      <c r="W84" s="6" t="s">
        <v>676</v>
      </c>
      <c r="X84" s="7"/>
      <c r="Y84" s="6"/>
      <c r="AA84" s="6"/>
      <c r="AC84" s="6"/>
      <c r="AD84" s="7">
        <v>32518</v>
      </c>
      <c r="AE84" s="6" t="s">
        <v>715</v>
      </c>
      <c r="AF84" s="6" t="s">
        <v>152</v>
      </c>
      <c r="AG84" s="6" t="s">
        <v>149</v>
      </c>
      <c r="AH84" s="7">
        <v>32554</v>
      </c>
      <c r="AI84" s="6" t="s">
        <v>676</v>
      </c>
      <c r="AJ84" s="6" t="s">
        <v>149</v>
      </c>
      <c r="AK84" s="6" t="s">
        <v>152</v>
      </c>
      <c r="AL84" s="7"/>
      <c r="AM84" s="7"/>
      <c r="AN84" s="28"/>
      <c r="AO84" s="28"/>
      <c r="AP84" s="6"/>
      <c r="BA84" s="29"/>
      <c r="BB84" s="29"/>
      <c r="BC84" s="27"/>
      <c r="BD84" s="27"/>
      <c r="BE84" s="6"/>
      <c r="BF84" s="7"/>
      <c r="BG84" s="7"/>
      <c r="BH84" s="6"/>
      <c r="BI84" s="6"/>
      <c r="BJ84" s="6"/>
      <c r="BM84" s="6"/>
      <c r="BN84" s="6"/>
      <c r="BP84" s="27" t="s">
        <v>158</v>
      </c>
      <c r="BQ84" s="27" t="s">
        <v>149</v>
      </c>
      <c r="BR84" s="27" t="s">
        <v>149</v>
      </c>
      <c r="BS84" s="27"/>
      <c r="BV84">
        <v>0</v>
      </c>
      <c r="BW84">
        <v>2</v>
      </c>
      <c r="BX84">
        <v>1</v>
      </c>
      <c r="BY84">
        <v>6</v>
      </c>
      <c r="BZ84">
        <v>0</v>
      </c>
      <c r="CA84">
        <v>5</v>
      </c>
      <c r="CR84" s="6"/>
      <c r="CS84" s="6"/>
      <c r="CT84" s="29">
        <v>35744</v>
      </c>
      <c r="CU84" s="27" t="s">
        <v>39</v>
      </c>
      <c r="CV84" s="7"/>
      <c r="CW84" s="6"/>
      <c r="CX84" s="6"/>
      <c r="CY84" s="7"/>
      <c r="CZ84" s="7"/>
      <c r="DA84" s="6"/>
      <c r="DB84" s="30" t="s">
        <v>39</v>
      </c>
      <c r="DC84" s="31" t="s">
        <v>32</v>
      </c>
      <c r="DD84" s="49">
        <f>IF(Append1__2[[#This Row],[Ground Truth]]="Remission", 0,1)</f>
        <v>0</v>
      </c>
      <c r="DE84" s="74">
        <v>35744</v>
      </c>
      <c r="DF84" s="74">
        <f>_xlfn.XLOOKUP(Append1__2[[#This Row],[Research Id]],Masked_Images[Folder Path.7],Masked_Images[Merged])</f>
        <v>32504</v>
      </c>
      <c r="DG84" s="65">
        <f>Append1__2[[#This Row],[Date]]-Append1__2[[#This Row],[Start Date]]</f>
        <v>3240</v>
      </c>
      <c r="DH84" s="23">
        <v>3</v>
      </c>
      <c r="DI84" s="18">
        <v>3</v>
      </c>
      <c r="DJ84" s="24" t="s">
        <v>149</v>
      </c>
      <c r="DK84" s="41" t="s">
        <v>773</v>
      </c>
      <c r="DL84" s="41" t="s">
        <v>773</v>
      </c>
    </row>
    <row r="85" spans="1:116" x14ac:dyDescent="0.25">
      <c r="A85" s="27" t="s">
        <v>721</v>
      </c>
      <c r="B85" s="28">
        <v>1940</v>
      </c>
      <c r="C85" s="65">
        <f>YEAR(Append1__2[[#This Row],[Start Date]])-Append1__2[[#This Row],[DOB]]</f>
        <v>54</v>
      </c>
      <c r="D85" s="6" t="s">
        <v>162</v>
      </c>
      <c r="E85">
        <v>83.8</v>
      </c>
      <c r="F85">
        <v>177</v>
      </c>
      <c r="G85" s="6" t="s">
        <v>33</v>
      </c>
      <c r="H85" s="6" t="s">
        <v>33</v>
      </c>
      <c r="I85" s="6" t="s">
        <v>149</v>
      </c>
      <c r="J85" s="6" t="s">
        <v>149</v>
      </c>
      <c r="K85" s="6" t="s">
        <v>149</v>
      </c>
      <c r="L85" s="6" t="s">
        <v>151</v>
      </c>
      <c r="M85" s="6" t="s">
        <v>149</v>
      </c>
      <c r="N85" s="6" t="s">
        <v>149</v>
      </c>
      <c r="O85">
        <v>1</v>
      </c>
      <c r="P85" t="s">
        <v>153</v>
      </c>
      <c r="Q85">
        <v>1</v>
      </c>
      <c r="R85" t="s">
        <v>722</v>
      </c>
      <c r="S85" s="27" t="s">
        <v>4</v>
      </c>
      <c r="T85" s="7">
        <v>34547</v>
      </c>
      <c r="U85" s="6" t="s">
        <v>594</v>
      </c>
      <c r="V85" s="7"/>
      <c r="W85" s="6"/>
      <c r="X85" s="7"/>
      <c r="Y85" s="6"/>
      <c r="AA85" s="6"/>
      <c r="AC85" s="6"/>
      <c r="AD85" s="7">
        <v>34566</v>
      </c>
      <c r="AE85" s="6" t="s">
        <v>723</v>
      </c>
      <c r="AF85" s="6" t="s">
        <v>152</v>
      </c>
      <c r="AG85" s="6" t="s">
        <v>149</v>
      </c>
      <c r="AH85" s="7"/>
      <c r="AI85" s="6"/>
      <c r="AJ85" s="6"/>
      <c r="AK85" s="6"/>
      <c r="AL85" s="7">
        <v>34645</v>
      </c>
      <c r="AM85" s="7">
        <v>34694</v>
      </c>
      <c r="AN85" s="28">
        <v>70</v>
      </c>
      <c r="AO85" s="28">
        <v>2</v>
      </c>
      <c r="AP85" s="6"/>
      <c r="BA85" s="29">
        <v>34581</v>
      </c>
      <c r="BB85" s="29">
        <v>34608</v>
      </c>
      <c r="BC85" s="27" t="s">
        <v>165</v>
      </c>
      <c r="BD85" s="27" t="s">
        <v>243</v>
      </c>
      <c r="BE85" s="6" t="s">
        <v>177</v>
      </c>
      <c r="BF85" s="7">
        <v>34647</v>
      </c>
      <c r="BG85" s="7">
        <v>34688</v>
      </c>
      <c r="BH85" s="6" t="s">
        <v>165</v>
      </c>
      <c r="BI85" s="6"/>
      <c r="BJ85" s="6"/>
      <c r="BM85" s="6"/>
      <c r="BN85" s="6"/>
      <c r="BP85" s="27" t="s">
        <v>158</v>
      </c>
      <c r="BQ85" s="27"/>
      <c r="BR85" s="27"/>
      <c r="BS85" s="27"/>
      <c r="CR85" s="6"/>
      <c r="CS85" s="6"/>
      <c r="CT85" s="29">
        <v>36256</v>
      </c>
      <c r="CU85" s="27" t="s">
        <v>39</v>
      </c>
      <c r="CV85" s="7"/>
      <c r="CW85" s="6"/>
      <c r="CX85" s="6"/>
      <c r="CY85" s="7"/>
      <c r="CZ85" s="7"/>
      <c r="DA85" s="6"/>
      <c r="DB85" s="30" t="s">
        <v>39</v>
      </c>
      <c r="DC85" s="31" t="s">
        <v>32</v>
      </c>
      <c r="DD85" s="49">
        <f>IF(Append1__2[[#This Row],[Ground Truth]]="Remission", 0,1)</f>
        <v>0</v>
      </c>
      <c r="DE85" s="74">
        <v>36256</v>
      </c>
      <c r="DF85" s="74">
        <f>_xlfn.XLOOKUP(Append1__2[[#This Row],[Research Id]],Masked_Images[Folder Path.7],Masked_Images[Merged])</f>
        <v>34555</v>
      </c>
      <c r="DG85" s="65">
        <f>Append1__2[[#This Row],[Date]]-Append1__2[[#This Row],[Start Date]]</f>
        <v>1701</v>
      </c>
      <c r="DH85" s="23">
        <v>8</v>
      </c>
      <c r="DI85" s="18">
        <v>5</v>
      </c>
      <c r="DJ85" s="24" t="s">
        <v>149</v>
      </c>
      <c r="DK85" s="41" t="s">
        <v>773</v>
      </c>
      <c r="DL85" s="41" t="s">
        <v>773</v>
      </c>
    </row>
  </sheetData>
  <mergeCells count="3">
    <mergeCell ref="DB1:DC1"/>
    <mergeCell ref="A1:DA1"/>
    <mergeCell ref="DH1:DJ1"/>
  </mergeCells>
  <conditionalFormatting sqref="DC5:DG6 DC4:DD4 DC14:DG14 DC7:DD13 DC28:DG28 DC15:DD27 DC35:DG36 DC38:DG38 DC37:DD37 DC46:DG47 DC39:DD45 DC48:DD85 DC29:DD34">
    <cfRule type="cellIs" dxfId="13" priority="6" operator="equal">
      <formula>"Unknown"</formula>
    </cfRule>
    <cfRule type="cellIs" dxfId="12" priority="7" operator="equal">
      <formula>"Remission"</formula>
    </cfRule>
    <cfRule type="cellIs" dxfId="11" priority="8" operator="equal">
      <formula>"Progression"</formula>
    </cfRule>
  </conditionalFormatting>
  <conditionalFormatting sqref="DJ4">
    <cfRule type="cellIs" dxfId="10" priority="4" operator="equal">
      <formula>"No"</formula>
    </cfRule>
    <cfRule type="cellIs" dxfId="9" priority="5" operator="equal">
      <formula>"Yes"</formula>
    </cfRule>
  </conditionalFormatting>
  <conditionalFormatting sqref="DJ4:DJ85">
    <cfRule type="cellIs" dxfId="8" priority="2" operator="equal">
      <formula>"No"</formula>
    </cfRule>
    <cfRule type="cellIs" dxfId="7" priority="3" operator="equal">
      <formula>"Yes"</formula>
    </cfRule>
  </conditionalFormatting>
  <conditionalFormatting sqref="A1:A1048576 DT80:DT1048576 DT1:DT76">
    <cfRule type="duplicateValues" dxfId="6" priority="1"/>
  </conditionalFormatting>
  <dataValidations count="1">
    <dataValidation type="list" allowBlank="1" showInputMessage="1" showErrorMessage="1" sqref="DJ4:DJ85" xr:uid="{D235AA7B-95EE-4B87-AF62-A8480A0D2046}">
      <formula1>"Yes,No"</formula1>
    </dataValidation>
  </dataValidations>
  <pageMargins left="0.7" right="0.7" top="0.75" bottom="0.75" header="0.3" footer="0.3"/>
  <pageSetup paperSize="9" orientation="portrait" r:id="rId1"/>
  <drawing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B8A16-D6C2-4463-8546-F2383D36D831}">
  <dimension ref="A1:C74"/>
  <sheetViews>
    <sheetView workbookViewId="0">
      <selection activeCell="H17" sqref="H17"/>
    </sheetView>
  </sheetViews>
  <sheetFormatPr defaultColWidth="8.85546875" defaultRowHeight="15" x14ac:dyDescent="0.25"/>
  <cols>
    <col min="1" max="1" width="22.42578125" bestFit="1" customWidth="1"/>
    <col min="2" max="2" width="69.85546875" bestFit="1" customWidth="1"/>
    <col min="3" max="3" width="15.85546875" bestFit="1" customWidth="1"/>
  </cols>
  <sheetData>
    <row r="1" spans="1:3" x14ac:dyDescent="0.25">
      <c r="A1" t="s">
        <v>774</v>
      </c>
      <c r="B1" t="s">
        <v>775</v>
      </c>
      <c r="C1" t="s">
        <v>776</v>
      </c>
    </row>
    <row r="2" spans="1:3" x14ac:dyDescent="0.25">
      <c r="A2" s="6" t="s">
        <v>293</v>
      </c>
      <c r="B2" s="6" t="s">
        <v>777</v>
      </c>
      <c r="C2" s="7">
        <v>31482</v>
      </c>
    </row>
    <row r="3" spans="1:3" x14ac:dyDescent="0.25">
      <c r="A3" s="6" t="s">
        <v>294</v>
      </c>
      <c r="B3" s="6" t="s">
        <v>778</v>
      </c>
      <c r="C3" s="7">
        <v>31649</v>
      </c>
    </row>
    <row r="4" spans="1:3" x14ac:dyDescent="0.25">
      <c r="A4" s="6" t="s">
        <v>298</v>
      </c>
      <c r="B4" s="6" t="s">
        <v>779</v>
      </c>
      <c r="C4" s="7">
        <v>31703</v>
      </c>
    </row>
    <row r="5" spans="1:3" x14ac:dyDescent="0.25">
      <c r="A5" s="6" t="s">
        <v>308</v>
      </c>
      <c r="B5" s="6" t="s">
        <v>780</v>
      </c>
      <c r="C5" s="7">
        <v>31728</v>
      </c>
    </row>
    <row r="6" spans="1:3" x14ac:dyDescent="0.25">
      <c r="A6" s="6" t="s">
        <v>146</v>
      </c>
      <c r="B6" s="6" t="s">
        <v>781</v>
      </c>
      <c r="C6" s="7">
        <v>31818</v>
      </c>
    </row>
    <row r="7" spans="1:3" x14ac:dyDescent="0.25">
      <c r="A7" s="6" t="s">
        <v>279</v>
      </c>
      <c r="B7" s="6" t="s">
        <v>782</v>
      </c>
      <c r="C7" s="7">
        <v>31849</v>
      </c>
    </row>
    <row r="8" spans="1:3" x14ac:dyDescent="0.25">
      <c r="A8" s="6" t="s">
        <v>314</v>
      </c>
      <c r="B8" s="6" t="s">
        <v>783</v>
      </c>
      <c r="C8" s="7">
        <v>31880</v>
      </c>
    </row>
    <row r="9" spans="1:3" x14ac:dyDescent="0.25">
      <c r="A9" s="6" t="s">
        <v>316</v>
      </c>
      <c r="B9" s="6" t="s">
        <v>784</v>
      </c>
      <c r="C9" s="7">
        <v>31928</v>
      </c>
    </row>
    <row r="10" spans="1:3" x14ac:dyDescent="0.25">
      <c r="A10" s="6" t="s">
        <v>326</v>
      </c>
      <c r="B10" s="6" t="s">
        <v>785</v>
      </c>
      <c r="C10" s="7">
        <v>31945</v>
      </c>
    </row>
    <row r="11" spans="1:3" x14ac:dyDescent="0.25">
      <c r="A11" s="6" t="s">
        <v>353</v>
      </c>
      <c r="B11" s="6" t="s">
        <v>786</v>
      </c>
      <c r="C11" s="7">
        <v>32000</v>
      </c>
    </row>
    <row r="12" spans="1:3" x14ac:dyDescent="0.25">
      <c r="A12" s="6" t="s">
        <v>358</v>
      </c>
      <c r="B12" s="6" t="s">
        <v>787</v>
      </c>
      <c r="C12" s="7">
        <v>32047</v>
      </c>
    </row>
    <row r="13" spans="1:3" x14ac:dyDescent="0.25">
      <c r="A13" s="6" t="s">
        <v>365</v>
      </c>
      <c r="B13" s="6" t="s">
        <v>788</v>
      </c>
      <c r="C13" s="7">
        <v>32098</v>
      </c>
    </row>
    <row r="14" spans="1:3" x14ac:dyDescent="0.25">
      <c r="A14" s="6" t="s">
        <v>374</v>
      </c>
      <c r="B14" s="6" t="s">
        <v>789</v>
      </c>
      <c r="C14" s="7">
        <v>32137</v>
      </c>
    </row>
    <row r="15" spans="1:3" x14ac:dyDescent="0.25">
      <c r="A15" s="6" t="s">
        <v>379</v>
      </c>
      <c r="B15" s="6" t="s">
        <v>790</v>
      </c>
      <c r="C15" s="7">
        <v>32239</v>
      </c>
    </row>
    <row r="16" spans="1:3" x14ac:dyDescent="0.25">
      <c r="A16" s="6" t="s">
        <v>382</v>
      </c>
      <c r="B16" s="6" t="s">
        <v>791</v>
      </c>
      <c r="C16" s="7">
        <v>32285</v>
      </c>
    </row>
    <row r="17" spans="1:3" x14ac:dyDescent="0.25">
      <c r="A17" s="6" t="s">
        <v>401</v>
      </c>
      <c r="B17" s="6" t="s">
        <v>792</v>
      </c>
      <c r="C17" s="7">
        <v>32341</v>
      </c>
    </row>
    <row r="18" spans="1:3" x14ac:dyDescent="0.25">
      <c r="A18" s="6" t="s">
        <v>410</v>
      </c>
      <c r="B18" s="6" t="s">
        <v>793</v>
      </c>
      <c r="C18" s="7">
        <v>32389</v>
      </c>
    </row>
    <row r="19" spans="1:3" x14ac:dyDescent="0.25">
      <c r="A19" s="6" t="s">
        <v>429</v>
      </c>
      <c r="B19" s="6" t="s">
        <v>794</v>
      </c>
      <c r="C19" s="7">
        <v>32428</v>
      </c>
    </row>
    <row r="20" spans="1:3" x14ac:dyDescent="0.25">
      <c r="A20" s="6" t="s">
        <v>176</v>
      </c>
      <c r="B20" s="6" t="s">
        <v>795</v>
      </c>
      <c r="C20" s="7">
        <v>32448</v>
      </c>
    </row>
    <row r="21" spans="1:3" x14ac:dyDescent="0.25">
      <c r="A21" s="6" t="s">
        <v>178</v>
      </c>
      <c r="B21" s="6" t="s">
        <v>796</v>
      </c>
      <c r="C21" s="7">
        <v>31118</v>
      </c>
    </row>
    <row r="22" spans="1:3" x14ac:dyDescent="0.25">
      <c r="A22" s="6" t="s">
        <v>431</v>
      </c>
      <c r="B22" s="6" t="s">
        <v>797</v>
      </c>
      <c r="C22" s="7">
        <v>31168</v>
      </c>
    </row>
    <row r="23" spans="1:3" x14ac:dyDescent="0.25">
      <c r="A23" s="6" t="s">
        <v>441</v>
      </c>
      <c r="B23" s="6" t="s">
        <v>798</v>
      </c>
      <c r="C23" s="7">
        <v>31397</v>
      </c>
    </row>
    <row r="24" spans="1:3" x14ac:dyDescent="0.25">
      <c r="A24" s="6" t="s">
        <v>451</v>
      </c>
      <c r="B24" s="6" t="s">
        <v>799</v>
      </c>
      <c r="C24" s="7">
        <v>31479</v>
      </c>
    </row>
    <row r="25" spans="1:3" x14ac:dyDescent="0.25">
      <c r="A25" s="6" t="s">
        <v>455</v>
      </c>
      <c r="B25" s="6" t="s">
        <v>800</v>
      </c>
      <c r="C25" s="7">
        <v>31665</v>
      </c>
    </row>
    <row r="26" spans="1:3" x14ac:dyDescent="0.25">
      <c r="A26" s="6" t="s">
        <v>463</v>
      </c>
      <c r="B26" s="6" t="s">
        <v>801</v>
      </c>
      <c r="C26" s="7">
        <v>31746</v>
      </c>
    </row>
    <row r="27" spans="1:3" x14ac:dyDescent="0.25">
      <c r="A27" s="6" t="s">
        <v>217</v>
      </c>
      <c r="B27" s="6" t="s">
        <v>802</v>
      </c>
      <c r="C27" s="7">
        <v>32141</v>
      </c>
    </row>
    <row r="28" spans="1:3" x14ac:dyDescent="0.25">
      <c r="A28" s="6" t="s">
        <v>469</v>
      </c>
      <c r="B28" s="6" t="s">
        <v>803</v>
      </c>
      <c r="C28" s="7">
        <v>31783</v>
      </c>
    </row>
    <row r="29" spans="1:3" x14ac:dyDescent="0.25">
      <c r="A29" s="6" t="s">
        <v>240</v>
      </c>
      <c r="B29" s="6" t="s">
        <v>804</v>
      </c>
      <c r="C29" s="7">
        <v>31311</v>
      </c>
    </row>
    <row r="30" spans="1:3" x14ac:dyDescent="0.25">
      <c r="A30" s="6" t="s">
        <v>477</v>
      </c>
      <c r="B30" s="6" t="s">
        <v>805</v>
      </c>
      <c r="C30" s="7">
        <v>32565</v>
      </c>
    </row>
    <row r="31" spans="1:3" x14ac:dyDescent="0.25">
      <c r="A31" s="6" t="s">
        <v>478</v>
      </c>
      <c r="B31" s="6" t="s">
        <v>806</v>
      </c>
      <c r="C31" s="7">
        <v>32705</v>
      </c>
    </row>
    <row r="32" spans="1:3" x14ac:dyDescent="0.25">
      <c r="A32" s="6" t="s">
        <v>479</v>
      </c>
      <c r="B32" s="6" t="s">
        <v>807</v>
      </c>
      <c r="C32" s="7">
        <v>31879</v>
      </c>
    </row>
    <row r="33" spans="1:3" x14ac:dyDescent="0.25">
      <c r="A33" s="6" t="s">
        <v>481</v>
      </c>
      <c r="B33" s="6" t="s">
        <v>808</v>
      </c>
      <c r="C33" s="7">
        <v>31203</v>
      </c>
    </row>
    <row r="34" spans="1:3" x14ac:dyDescent="0.25">
      <c r="A34" s="6" t="s">
        <v>490</v>
      </c>
      <c r="B34" s="6" t="s">
        <v>809</v>
      </c>
      <c r="C34" s="7">
        <v>32761</v>
      </c>
    </row>
    <row r="35" spans="1:3" x14ac:dyDescent="0.25">
      <c r="A35" s="6" t="s">
        <v>498</v>
      </c>
      <c r="B35" s="6" t="s">
        <v>810</v>
      </c>
      <c r="C35" s="7">
        <v>32824</v>
      </c>
    </row>
    <row r="36" spans="1:3" x14ac:dyDescent="0.25">
      <c r="A36" s="6" t="s">
        <v>510</v>
      </c>
      <c r="B36" s="6" t="s">
        <v>811</v>
      </c>
      <c r="C36" s="7">
        <v>33065</v>
      </c>
    </row>
    <row r="37" spans="1:3" x14ac:dyDescent="0.25">
      <c r="A37" s="6" t="s">
        <v>524</v>
      </c>
      <c r="B37" s="6" t="s">
        <v>812</v>
      </c>
      <c r="C37" s="7">
        <v>32796</v>
      </c>
    </row>
    <row r="38" spans="1:3" x14ac:dyDescent="0.25">
      <c r="A38" s="6" t="s">
        <v>526</v>
      </c>
      <c r="B38" s="6" t="s">
        <v>813</v>
      </c>
      <c r="C38" s="7">
        <v>32826</v>
      </c>
    </row>
    <row r="39" spans="1:3" x14ac:dyDescent="0.25">
      <c r="A39" s="6" t="s">
        <v>579</v>
      </c>
      <c r="B39" s="6" t="s">
        <v>814</v>
      </c>
      <c r="C39" s="7">
        <v>33134</v>
      </c>
    </row>
    <row r="40" spans="1:3" x14ac:dyDescent="0.25">
      <c r="A40" s="6" t="s">
        <v>585</v>
      </c>
      <c r="B40" s="6" t="s">
        <v>815</v>
      </c>
      <c r="C40" s="7">
        <v>31851</v>
      </c>
    </row>
    <row r="41" spans="1:3" x14ac:dyDescent="0.25">
      <c r="A41" s="6" t="s">
        <v>589</v>
      </c>
      <c r="B41" s="6" t="s">
        <v>816</v>
      </c>
      <c r="C41" s="7">
        <v>33275</v>
      </c>
    </row>
    <row r="42" spans="1:3" x14ac:dyDescent="0.25">
      <c r="A42" s="6" t="s">
        <v>593</v>
      </c>
      <c r="B42" s="6" t="s">
        <v>817</v>
      </c>
      <c r="C42" s="7">
        <v>32952</v>
      </c>
    </row>
    <row r="43" spans="1:3" x14ac:dyDescent="0.25">
      <c r="A43" s="6" t="s">
        <v>602</v>
      </c>
      <c r="B43" s="6" t="s">
        <v>818</v>
      </c>
      <c r="C43" s="7">
        <v>33429</v>
      </c>
    </row>
    <row r="44" spans="1:3" x14ac:dyDescent="0.25">
      <c r="A44" s="6" t="s">
        <v>622</v>
      </c>
      <c r="B44" s="6" t="s">
        <v>819</v>
      </c>
      <c r="C44" s="7">
        <v>33103</v>
      </c>
    </row>
    <row r="45" spans="1:3" x14ac:dyDescent="0.25">
      <c r="A45" s="6" t="s">
        <v>627</v>
      </c>
      <c r="B45" s="6" t="s">
        <v>820</v>
      </c>
      <c r="C45" s="7">
        <v>33413</v>
      </c>
    </row>
    <row r="46" spans="1:3" x14ac:dyDescent="0.25">
      <c r="A46" s="6" t="s">
        <v>635</v>
      </c>
      <c r="B46" s="6" t="s">
        <v>821</v>
      </c>
      <c r="C46" s="7">
        <v>33422</v>
      </c>
    </row>
    <row r="47" spans="1:3" x14ac:dyDescent="0.25">
      <c r="A47" s="6" t="s">
        <v>636</v>
      </c>
      <c r="B47" s="6" t="s">
        <v>822</v>
      </c>
      <c r="C47" s="7">
        <v>33587</v>
      </c>
    </row>
    <row r="48" spans="1:3" x14ac:dyDescent="0.25">
      <c r="A48" s="6" t="s">
        <v>282</v>
      </c>
      <c r="B48" s="6" t="s">
        <v>823</v>
      </c>
      <c r="C48" s="7">
        <v>33637</v>
      </c>
    </row>
    <row r="49" spans="1:3" x14ac:dyDescent="0.25">
      <c r="A49" s="6" t="s">
        <v>639</v>
      </c>
      <c r="B49" s="6" t="s">
        <v>824</v>
      </c>
      <c r="C49" s="7">
        <v>33699</v>
      </c>
    </row>
    <row r="50" spans="1:3" x14ac:dyDescent="0.25">
      <c r="A50" s="6" t="s">
        <v>643</v>
      </c>
      <c r="B50" s="6" t="s">
        <v>825</v>
      </c>
      <c r="C50" s="7">
        <v>34752</v>
      </c>
    </row>
    <row r="51" spans="1:3" x14ac:dyDescent="0.25">
      <c r="A51" s="6" t="s">
        <v>645</v>
      </c>
      <c r="B51" s="6" t="s">
        <v>826</v>
      </c>
      <c r="C51" s="7">
        <v>33947</v>
      </c>
    </row>
    <row r="52" spans="1:3" x14ac:dyDescent="0.25">
      <c r="A52" s="6" t="s">
        <v>649</v>
      </c>
      <c r="B52" s="6" t="s">
        <v>827</v>
      </c>
      <c r="C52" s="7">
        <v>34813</v>
      </c>
    </row>
    <row r="53" spans="1:3" x14ac:dyDescent="0.25">
      <c r="A53" s="6" t="s">
        <v>651</v>
      </c>
      <c r="B53" s="6" t="s">
        <v>828</v>
      </c>
      <c r="C53" s="7">
        <v>35389</v>
      </c>
    </row>
    <row r="54" spans="1:3" x14ac:dyDescent="0.25">
      <c r="A54" s="6" t="s">
        <v>652</v>
      </c>
      <c r="B54" s="6" t="s">
        <v>829</v>
      </c>
      <c r="C54" s="7">
        <v>35625</v>
      </c>
    </row>
    <row r="55" spans="1:3" x14ac:dyDescent="0.25">
      <c r="A55" s="6" t="s">
        <v>653</v>
      </c>
      <c r="B55" s="6" t="s">
        <v>830</v>
      </c>
      <c r="C55" s="7">
        <v>35191</v>
      </c>
    </row>
    <row r="56" spans="1:3" x14ac:dyDescent="0.25">
      <c r="A56" s="6" t="s">
        <v>660</v>
      </c>
      <c r="B56" s="6" t="s">
        <v>831</v>
      </c>
      <c r="C56" s="7">
        <v>35214</v>
      </c>
    </row>
    <row r="57" spans="1:3" x14ac:dyDescent="0.25">
      <c r="A57" s="6" t="s">
        <v>669</v>
      </c>
      <c r="B57" s="6" t="s">
        <v>832</v>
      </c>
      <c r="C57" s="7">
        <v>35550</v>
      </c>
    </row>
    <row r="58" spans="1:3" x14ac:dyDescent="0.25">
      <c r="A58" s="6" t="s">
        <v>670</v>
      </c>
      <c r="B58" s="6" t="s">
        <v>833</v>
      </c>
      <c r="C58" s="7">
        <v>35724</v>
      </c>
    </row>
    <row r="59" spans="1:3" x14ac:dyDescent="0.25">
      <c r="A59" s="6" t="s">
        <v>241</v>
      </c>
      <c r="B59" s="6" t="s">
        <v>834</v>
      </c>
      <c r="C59" s="7">
        <v>33085</v>
      </c>
    </row>
    <row r="60" spans="1:3" x14ac:dyDescent="0.25">
      <c r="A60" s="6" t="s">
        <v>674</v>
      </c>
      <c r="B60" s="6" t="s">
        <v>835</v>
      </c>
      <c r="C60" s="7">
        <v>35359</v>
      </c>
    </row>
    <row r="61" spans="1:3" x14ac:dyDescent="0.25">
      <c r="A61" s="6" t="s">
        <v>677</v>
      </c>
      <c r="B61" s="6" t="s">
        <v>836</v>
      </c>
      <c r="C61" s="7">
        <v>35123</v>
      </c>
    </row>
    <row r="62" spans="1:3" x14ac:dyDescent="0.25">
      <c r="A62" s="6" t="s">
        <v>678</v>
      </c>
      <c r="B62" s="6" t="s">
        <v>837</v>
      </c>
      <c r="C62" s="7">
        <v>33107</v>
      </c>
    </row>
    <row r="63" spans="1:3" x14ac:dyDescent="0.25">
      <c r="A63" s="6" t="s">
        <v>684</v>
      </c>
      <c r="B63" s="6" t="s">
        <v>838</v>
      </c>
      <c r="C63" s="7">
        <v>34547</v>
      </c>
    </row>
    <row r="64" spans="1:3" x14ac:dyDescent="0.25">
      <c r="A64" s="6" t="s">
        <v>689</v>
      </c>
      <c r="B64" s="6" t="s">
        <v>839</v>
      </c>
      <c r="C64" s="7">
        <v>33457</v>
      </c>
    </row>
    <row r="65" spans="1:3" x14ac:dyDescent="0.25">
      <c r="A65" s="6" t="s">
        <v>695</v>
      </c>
      <c r="B65" s="6" t="s">
        <v>840</v>
      </c>
      <c r="C65" s="7">
        <v>35172</v>
      </c>
    </row>
    <row r="66" spans="1:3" x14ac:dyDescent="0.25">
      <c r="A66" s="6" t="s">
        <v>699</v>
      </c>
      <c r="B66" s="6" t="s">
        <v>841</v>
      </c>
      <c r="C66" s="7">
        <v>35109</v>
      </c>
    </row>
    <row r="67" spans="1:3" x14ac:dyDescent="0.25">
      <c r="A67" s="6" t="s">
        <v>701</v>
      </c>
      <c r="B67" s="6" t="s">
        <v>842</v>
      </c>
      <c r="C67" s="7">
        <v>33064</v>
      </c>
    </row>
    <row r="68" spans="1:3" x14ac:dyDescent="0.25">
      <c r="A68" s="6" t="s">
        <v>274</v>
      </c>
      <c r="B68" s="6" t="s">
        <v>843</v>
      </c>
      <c r="C68" s="7">
        <v>33022</v>
      </c>
    </row>
    <row r="69" spans="1:3" x14ac:dyDescent="0.25">
      <c r="A69" s="6" t="s">
        <v>705</v>
      </c>
      <c r="B69" s="6" t="s">
        <v>844</v>
      </c>
      <c r="C69" s="7">
        <v>32917</v>
      </c>
    </row>
    <row r="70" spans="1:3" x14ac:dyDescent="0.25">
      <c r="A70" s="6" t="s">
        <v>706</v>
      </c>
      <c r="B70" s="6" t="s">
        <v>845</v>
      </c>
      <c r="C70" s="7">
        <v>32363</v>
      </c>
    </row>
    <row r="71" spans="1:3" x14ac:dyDescent="0.25">
      <c r="A71" s="6" t="s">
        <v>710</v>
      </c>
      <c r="B71" s="6" t="s">
        <v>846</v>
      </c>
      <c r="C71" s="7">
        <v>33173</v>
      </c>
    </row>
    <row r="72" spans="1:3" x14ac:dyDescent="0.25">
      <c r="A72" s="6" t="s">
        <v>712</v>
      </c>
      <c r="B72" s="6" t="s">
        <v>847</v>
      </c>
      <c r="C72" s="7">
        <v>35179</v>
      </c>
    </row>
    <row r="73" spans="1:3" x14ac:dyDescent="0.25">
      <c r="A73" s="6" t="s">
        <v>713</v>
      </c>
      <c r="B73" s="6" t="s">
        <v>848</v>
      </c>
      <c r="C73" s="7">
        <v>32504</v>
      </c>
    </row>
    <row r="74" spans="1:3" x14ac:dyDescent="0.25">
      <c r="A74" s="6" t="s">
        <v>721</v>
      </c>
      <c r="B74" s="6" t="s">
        <v>849</v>
      </c>
      <c r="C74" s="7">
        <v>34555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C183C-6908-406D-B4E2-38985C943326}">
  <dimension ref="A1"/>
  <sheetViews>
    <sheetView workbookViewId="0"/>
  </sheetViews>
  <sheetFormatPr defaultColWidth="8.85546875" defaultRowHeight="15" x14ac:dyDescent="0.25"/>
  <sheetData/>
  <conditionalFormatting sqref="A1:B1048576">
    <cfRule type="duplicateValues" dxfId="5"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A158"/>
  <sheetViews>
    <sheetView topLeftCell="CL1" workbookViewId="0">
      <selection activeCell="DD20" sqref="DD20"/>
    </sheetView>
  </sheetViews>
  <sheetFormatPr defaultColWidth="8.85546875" defaultRowHeight="15" x14ac:dyDescent="0.25"/>
  <cols>
    <col min="1" max="1" width="27.7109375" customWidth="1"/>
    <col min="2" max="2" width="20.28515625" customWidth="1"/>
    <col min="3" max="3" width="9.85546875" customWidth="1"/>
    <col min="4" max="4" width="9.7109375" customWidth="1"/>
    <col min="7" max="7" width="15.85546875" customWidth="1"/>
    <col min="8" max="8" width="11" customWidth="1"/>
    <col min="9" max="9" width="19.7109375" customWidth="1"/>
    <col min="10" max="10" width="19.42578125" customWidth="1"/>
    <col min="11" max="11" width="9.7109375" customWidth="1"/>
    <col min="12" max="12" width="9.85546875" customWidth="1"/>
    <col min="13" max="13" width="18.42578125" customWidth="1"/>
    <col min="15" max="15" width="9.28515625" customWidth="1"/>
    <col min="16" max="16" width="9.7109375" customWidth="1"/>
    <col min="17" max="17" width="12.7109375" customWidth="1"/>
    <col min="18" max="18" width="18.42578125" bestFit="1" customWidth="1"/>
    <col min="19" max="19" width="14.42578125" customWidth="1"/>
    <col min="20" max="20" width="17.85546875" customWidth="1"/>
    <col min="21" max="21" width="14.42578125" customWidth="1"/>
    <col min="22" max="22" width="17.85546875" customWidth="1"/>
    <col min="23" max="23" width="14.42578125" customWidth="1"/>
    <col min="24" max="24" width="17.85546875" customWidth="1"/>
    <col min="25" max="25" width="14.42578125" customWidth="1"/>
    <col min="26" max="28" width="17.85546875" customWidth="1"/>
    <col min="29" max="30" width="15.42578125" customWidth="1"/>
    <col min="31" max="31" width="26.7109375" customWidth="1"/>
    <col min="32" max="32" width="25.7109375" customWidth="1"/>
    <col min="33" max="34" width="15.42578125" customWidth="1"/>
    <col min="35" max="35" width="26.7109375" customWidth="1"/>
    <col min="36" max="36" width="25.7109375" customWidth="1"/>
    <col min="37" max="39" width="13.7109375" customWidth="1"/>
    <col min="40" max="40" width="21.85546875" customWidth="1"/>
    <col min="41" max="41" width="12.28515625" customWidth="1"/>
    <col min="42" max="42" width="15.140625" customWidth="1"/>
    <col min="43" max="43" width="14.28515625" customWidth="1"/>
    <col min="45" max="45" width="21.85546875" customWidth="1"/>
    <col min="46" max="46" width="12.28515625" customWidth="1"/>
    <col min="47" max="47" width="15.140625" customWidth="1"/>
    <col min="48" max="48" width="14.28515625" customWidth="1"/>
    <col min="50" max="50" width="21.85546875" customWidth="1"/>
    <col min="51" max="51" width="12.28515625" customWidth="1"/>
    <col min="52" max="52" width="19.42578125" customWidth="1"/>
    <col min="53" max="53" width="18.7109375" customWidth="1"/>
    <col min="54" max="56" width="15.85546875" customWidth="1"/>
    <col min="57" max="57" width="19.42578125" customWidth="1"/>
    <col min="58" max="58" width="18.7109375" customWidth="1"/>
    <col min="59" max="66" width="15.85546875" customWidth="1"/>
    <col min="67" max="67" width="13.7109375" customWidth="1"/>
    <col min="68" max="68" width="12.42578125" customWidth="1"/>
    <col min="69" max="69" width="13.28515625" customWidth="1"/>
    <col min="70" max="70" width="17.42578125" customWidth="1"/>
    <col min="71" max="71" width="14.42578125" customWidth="1"/>
    <col min="72" max="72" width="17.28515625" customWidth="1"/>
    <col min="73" max="73" width="14.42578125" customWidth="1"/>
    <col min="74" max="74" width="17.28515625" customWidth="1"/>
    <col min="75" max="75" width="14.42578125" customWidth="1"/>
    <col min="76" max="76" width="17.28515625" customWidth="1"/>
    <col min="77" max="77" width="14.42578125" customWidth="1"/>
    <col min="78" max="78" width="17.28515625" customWidth="1"/>
    <col min="79" max="79" width="14.42578125" customWidth="1"/>
    <col min="80" max="80" width="17.28515625" customWidth="1"/>
    <col min="81" max="81" width="13.85546875" customWidth="1"/>
    <col min="82" max="82" width="16.7109375" customWidth="1"/>
    <col min="83" max="83" width="17.140625" customWidth="1"/>
    <col min="84" max="84" width="20" customWidth="1"/>
    <col min="85" max="85" width="17.140625" customWidth="1"/>
    <col min="86" max="86" width="20" customWidth="1"/>
    <col min="87" max="87" width="17.140625" customWidth="1"/>
    <col min="88" max="88" width="20" customWidth="1"/>
    <col min="89" max="89" width="17.140625" customWidth="1"/>
    <col min="90" max="90" width="20" customWidth="1"/>
    <col min="91" max="91" width="17.140625" customWidth="1"/>
    <col min="92" max="92" width="20" customWidth="1"/>
    <col min="93" max="93" width="16.42578125" customWidth="1"/>
    <col min="94" max="94" width="19.42578125" customWidth="1"/>
    <col min="95" max="95" width="18.85546875" customWidth="1"/>
    <col min="96" max="96" width="24" customWidth="1"/>
    <col min="97" max="97" width="16" customWidth="1"/>
    <col min="98" max="98" width="17.28515625" customWidth="1"/>
    <col min="99" max="99" width="15.28515625" customWidth="1"/>
    <col min="100" max="100" width="16.42578125" customWidth="1"/>
    <col min="101" max="101" width="19.28515625" customWidth="1"/>
    <col min="102" max="102" width="20.42578125" customWidth="1"/>
    <col min="103" max="103" width="20" customWidth="1"/>
    <col min="104" max="104" width="27.42578125" customWidth="1"/>
    <col min="105" max="105" width="14.7109375" bestFit="1" customWidth="1"/>
  </cols>
  <sheetData>
    <row r="1" spans="1:105" x14ac:dyDescent="0.25">
      <c r="A1" t="s">
        <v>850</v>
      </c>
      <c r="B1" t="s">
        <v>851</v>
      </c>
      <c r="C1" t="s">
        <v>852</v>
      </c>
      <c r="D1" t="s">
        <v>853</v>
      </c>
      <c r="E1" t="s">
        <v>854</v>
      </c>
      <c r="F1" t="s">
        <v>855</v>
      </c>
      <c r="G1" t="s">
        <v>856</v>
      </c>
      <c r="H1" t="s">
        <v>857</v>
      </c>
      <c r="I1" t="s">
        <v>858</v>
      </c>
      <c r="J1" t="s">
        <v>859</v>
      </c>
      <c r="K1" t="s">
        <v>860</v>
      </c>
      <c r="L1" t="s">
        <v>861</v>
      </c>
      <c r="M1" t="s">
        <v>862</v>
      </c>
      <c r="N1" t="s">
        <v>863</v>
      </c>
      <c r="O1" t="s">
        <v>864</v>
      </c>
      <c r="P1" t="s">
        <v>865</v>
      </c>
      <c r="Q1" t="s">
        <v>866</v>
      </c>
      <c r="R1" t="s">
        <v>867</v>
      </c>
      <c r="S1" t="s">
        <v>868</v>
      </c>
      <c r="T1" t="s">
        <v>869</v>
      </c>
      <c r="U1" t="s">
        <v>868</v>
      </c>
      <c r="V1" t="s">
        <v>869</v>
      </c>
      <c r="W1" t="s">
        <v>868</v>
      </c>
      <c r="X1" t="s">
        <v>869</v>
      </c>
      <c r="Y1" t="s">
        <v>868</v>
      </c>
      <c r="Z1" t="s">
        <v>869</v>
      </c>
      <c r="AC1" t="s">
        <v>870</v>
      </c>
      <c r="AD1" t="s">
        <v>871</v>
      </c>
      <c r="AE1" t="s">
        <v>872</v>
      </c>
      <c r="AF1" t="s">
        <v>873</v>
      </c>
      <c r="AG1" t="s">
        <v>870</v>
      </c>
      <c r="AH1" t="s">
        <v>871</v>
      </c>
      <c r="AI1" t="s">
        <v>872</v>
      </c>
      <c r="AJ1" t="s">
        <v>873</v>
      </c>
      <c r="AK1" t="s">
        <v>874</v>
      </c>
      <c r="AL1" t="s">
        <v>875</v>
      </c>
      <c r="AM1" t="s">
        <v>876</v>
      </c>
      <c r="AN1" t="s">
        <v>877</v>
      </c>
      <c r="AO1" t="s">
        <v>878</v>
      </c>
      <c r="AP1" t="s">
        <v>874</v>
      </c>
      <c r="AQ1" t="s">
        <v>875</v>
      </c>
      <c r="AR1" t="s">
        <v>876</v>
      </c>
      <c r="AS1" t="s">
        <v>877</v>
      </c>
      <c r="AT1" t="s">
        <v>878</v>
      </c>
      <c r="AU1" t="s">
        <v>874</v>
      </c>
      <c r="AV1" t="s">
        <v>875</v>
      </c>
      <c r="AW1" t="s">
        <v>876</v>
      </c>
      <c r="AX1" t="s">
        <v>877</v>
      </c>
      <c r="AY1" t="s">
        <v>878</v>
      </c>
      <c r="AZ1" t="s">
        <v>879</v>
      </c>
      <c r="BA1" t="s">
        <v>880</v>
      </c>
      <c r="BB1" t="s">
        <v>881</v>
      </c>
      <c r="BC1" t="s">
        <v>881</v>
      </c>
      <c r="BD1" t="s">
        <v>881</v>
      </c>
      <c r="BE1" t="s">
        <v>879</v>
      </c>
      <c r="BF1" t="s">
        <v>880</v>
      </c>
      <c r="BG1" t="s">
        <v>881</v>
      </c>
      <c r="BH1" t="s">
        <v>881</v>
      </c>
      <c r="BI1" t="s">
        <v>881</v>
      </c>
      <c r="BO1" t="s">
        <v>882</v>
      </c>
      <c r="BP1" t="s">
        <v>883</v>
      </c>
      <c r="BQ1" t="s">
        <v>884</v>
      </c>
      <c r="BR1" t="s">
        <v>885</v>
      </c>
      <c r="BS1" t="s">
        <v>886</v>
      </c>
      <c r="BT1" t="s">
        <v>887</v>
      </c>
      <c r="BU1" t="s">
        <v>888</v>
      </c>
      <c r="BV1" t="s">
        <v>889</v>
      </c>
      <c r="BW1" t="s">
        <v>890</v>
      </c>
      <c r="BX1" t="s">
        <v>891</v>
      </c>
      <c r="BY1" t="s">
        <v>892</v>
      </c>
      <c r="BZ1" t="s">
        <v>893</v>
      </c>
      <c r="CA1" t="s">
        <v>894</v>
      </c>
      <c r="CB1" t="s">
        <v>895</v>
      </c>
      <c r="CC1" t="s">
        <v>896</v>
      </c>
      <c r="CD1" t="s">
        <v>897</v>
      </c>
      <c r="CE1" t="s">
        <v>898</v>
      </c>
      <c r="CF1" t="s">
        <v>899</v>
      </c>
      <c r="CG1" t="s">
        <v>900</v>
      </c>
      <c r="CH1" t="s">
        <v>901</v>
      </c>
      <c r="CI1" t="s">
        <v>902</v>
      </c>
      <c r="CJ1" t="s">
        <v>903</v>
      </c>
      <c r="CK1" t="s">
        <v>904</v>
      </c>
      <c r="CL1" t="s">
        <v>905</v>
      </c>
      <c r="CM1" t="s">
        <v>906</v>
      </c>
      <c r="CN1" t="s">
        <v>907</v>
      </c>
      <c r="CO1" t="s">
        <v>908</v>
      </c>
      <c r="CP1" t="s">
        <v>909</v>
      </c>
      <c r="CQ1" t="s">
        <v>910</v>
      </c>
      <c r="CR1" t="s">
        <v>911</v>
      </c>
      <c r="CS1" t="s">
        <v>912</v>
      </c>
      <c r="CT1" t="s">
        <v>913</v>
      </c>
      <c r="CU1" t="s">
        <v>914</v>
      </c>
      <c r="CV1" t="s">
        <v>915</v>
      </c>
      <c r="CW1" t="s">
        <v>916</v>
      </c>
      <c r="CX1" t="s">
        <v>917</v>
      </c>
      <c r="CY1" t="s">
        <v>918</v>
      </c>
      <c r="CZ1" t="s">
        <v>919</v>
      </c>
    </row>
    <row r="2" spans="1:105" x14ac:dyDescent="0.25">
      <c r="A2" s="4" t="s">
        <v>41</v>
      </c>
      <c r="B2" s="2" t="s">
        <v>42</v>
      </c>
      <c r="C2" t="s">
        <v>43</v>
      </c>
      <c r="D2" t="s">
        <v>44</v>
      </c>
      <c r="E2" t="s">
        <v>45</v>
      </c>
      <c r="F2" t="s">
        <v>46</v>
      </c>
      <c r="G2" t="s">
        <v>47</v>
      </c>
      <c r="H2" t="s">
        <v>48</v>
      </c>
      <c r="I2" t="s">
        <v>49</v>
      </c>
      <c r="J2" t="s">
        <v>50</v>
      </c>
      <c r="K2" t="s">
        <v>51</v>
      </c>
      <c r="L2" t="s">
        <v>52</v>
      </c>
      <c r="M2" t="s">
        <v>53</v>
      </c>
      <c r="N2" t="s">
        <v>54</v>
      </c>
      <c r="O2" t="s">
        <v>55</v>
      </c>
      <c r="P2" t="s">
        <v>56</v>
      </c>
      <c r="Q2" t="s">
        <v>57</v>
      </c>
      <c r="R2" t="s">
        <v>29</v>
      </c>
      <c r="S2" t="s">
        <v>58</v>
      </c>
      <c r="T2" t="s">
        <v>59</v>
      </c>
      <c r="U2" t="s">
        <v>60</v>
      </c>
      <c r="V2" t="s">
        <v>61</v>
      </c>
      <c r="W2" t="s">
        <v>62</v>
      </c>
      <c r="X2" t="s">
        <v>63</v>
      </c>
      <c r="Y2" t="s">
        <v>64</v>
      </c>
      <c r="Z2" t="s">
        <v>65</v>
      </c>
      <c r="AA2" s="2" t="s">
        <v>66</v>
      </c>
      <c r="AB2" s="2" t="s">
        <v>67</v>
      </c>
      <c r="AC2" t="s">
        <v>68</v>
      </c>
      <c r="AD2" t="s">
        <v>69</v>
      </c>
      <c r="AE2" t="s">
        <v>70</v>
      </c>
      <c r="AF2" t="s">
        <v>71</v>
      </c>
      <c r="AG2" t="s">
        <v>72</v>
      </c>
      <c r="AH2" t="s">
        <v>73</v>
      </c>
      <c r="AI2" t="s">
        <v>74</v>
      </c>
      <c r="AJ2" t="s">
        <v>75</v>
      </c>
      <c r="AK2" t="s">
        <v>76</v>
      </c>
      <c r="AL2" t="s">
        <v>77</v>
      </c>
      <c r="AM2" t="s">
        <v>78</v>
      </c>
      <c r="AN2" t="s">
        <v>79</v>
      </c>
      <c r="AO2" t="s">
        <v>80</v>
      </c>
      <c r="AP2" t="s">
        <v>81</v>
      </c>
      <c r="AQ2" t="s">
        <v>82</v>
      </c>
      <c r="AR2" t="s">
        <v>83</v>
      </c>
      <c r="AS2" t="s">
        <v>84</v>
      </c>
      <c r="AT2" t="s">
        <v>85</v>
      </c>
      <c r="AU2" t="s">
        <v>86</v>
      </c>
      <c r="AV2" t="s">
        <v>87</v>
      </c>
      <c r="AW2" t="s">
        <v>88</v>
      </c>
      <c r="AX2" t="s">
        <v>89</v>
      </c>
      <c r="AY2" t="s">
        <v>90</v>
      </c>
      <c r="AZ2" t="s">
        <v>91</v>
      </c>
      <c r="BA2" t="s">
        <v>92</v>
      </c>
      <c r="BB2" t="s">
        <v>93</v>
      </c>
      <c r="BC2" t="s">
        <v>94</v>
      </c>
      <c r="BD2" t="s">
        <v>95</v>
      </c>
      <c r="BE2" t="s">
        <v>96</v>
      </c>
      <c r="BF2" t="s">
        <v>97</v>
      </c>
      <c r="BG2" t="s">
        <v>98</v>
      </c>
      <c r="BH2" t="s">
        <v>99</v>
      </c>
      <c r="BI2" t="s">
        <v>100</v>
      </c>
      <c r="BJ2" s="2" t="s">
        <v>101</v>
      </c>
      <c r="BK2" s="2" t="s">
        <v>102</v>
      </c>
      <c r="BL2" s="2" t="s">
        <v>103</v>
      </c>
      <c r="BM2" s="2" t="s">
        <v>104</v>
      </c>
      <c r="BN2" s="2" t="s">
        <v>105</v>
      </c>
      <c r="BO2" t="s">
        <v>106</v>
      </c>
      <c r="BP2" t="s">
        <v>107</v>
      </c>
      <c r="BQ2" t="s">
        <v>108</v>
      </c>
      <c r="BR2" t="s">
        <v>109</v>
      </c>
      <c r="BS2" t="s">
        <v>110</v>
      </c>
      <c r="BT2" t="s">
        <v>111</v>
      </c>
      <c r="BU2" t="s">
        <v>112</v>
      </c>
      <c r="BV2" t="s">
        <v>113</v>
      </c>
      <c r="BW2" t="s">
        <v>114</v>
      </c>
      <c r="BX2" t="s">
        <v>115</v>
      </c>
      <c r="BY2" t="s">
        <v>116</v>
      </c>
      <c r="BZ2" t="s">
        <v>117</v>
      </c>
      <c r="CA2" t="s">
        <v>118</v>
      </c>
      <c r="CB2" t="s">
        <v>119</v>
      </c>
      <c r="CC2" t="s">
        <v>120</v>
      </c>
      <c r="CD2" t="s">
        <v>121</v>
      </c>
      <c r="CE2" t="s">
        <v>122</v>
      </c>
      <c r="CF2" t="s">
        <v>123</v>
      </c>
      <c r="CG2" t="s">
        <v>124</v>
      </c>
      <c r="CH2" t="s">
        <v>125</v>
      </c>
      <c r="CI2" t="s">
        <v>126</v>
      </c>
      <c r="CJ2" t="s">
        <v>127</v>
      </c>
      <c r="CK2" t="s">
        <v>128</v>
      </c>
      <c r="CL2" t="s">
        <v>129</v>
      </c>
      <c r="CM2" t="s">
        <v>130</v>
      </c>
      <c r="CN2" t="s">
        <v>131</v>
      </c>
      <c r="CO2" t="s">
        <v>132</v>
      </c>
      <c r="CP2" t="s">
        <v>133</v>
      </c>
      <c r="CQ2" t="s">
        <v>134</v>
      </c>
      <c r="CR2" t="s">
        <v>135</v>
      </c>
      <c r="CS2" t="s">
        <v>136</v>
      </c>
      <c r="CT2" t="s">
        <v>137</v>
      </c>
      <c r="CU2" t="s">
        <v>138</v>
      </c>
      <c r="CV2" t="s">
        <v>139</v>
      </c>
      <c r="CW2" t="s">
        <v>140</v>
      </c>
      <c r="CX2" t="s">
        <v>141</v>
      </c>
      <c r="CY2" t="s">
        <v>142</v>
      </c>
      <c r="CZ2" t="s">
        <v>143</v>
      </c>
      <c r="DA2" t="s">
        <v>144</v>
      </c>
    </row>
    <row r="3" spans="1:105" x14ac:dyDescent="0.25">
      <c r="A3" t="s">
        <v>394</v>
      </c>
      <c r="B3">
        <v>1943</v>
      </c>
      <c r="C3" t="s">
        <v>147</v>
      </c>
      <c r="D3">
        <v>53.9</v>
      </c>
      <c r="E3">
        <v>160</v>
      </c>
      <c r="F3" t="s">
        <v>148</v>
      </c>
      <c r="G3" t="s">
        <v>33</v>
      </c>
      <c r="H3" t="s">
        <v>149</v>
      </c>
      <c r="I3" t="s">
        <v>149</v>
      </c>
      <c r="J3" t="s">
        <v>149</v>
      </c>
      <c r="K3" t="s">
        <v>167</v>
      </c>
      <c r="L3" t="s">
        <v>152</v>
      </c>
      <c r="M3" t="s">
        <v>149</v>
      </c>
      <c r="N3" t="s">
        <v>154</v>
      </c>
      <c r="O3">
        <v>1</v>
      </c>
      <c r="P3">
        <v>0</v>
      </c>
      <c r="Q3" t="s">
        <v>154</v>
      </c>
      <c r="R3" t="s">
        <v>11</v>
      </c>
      <c r="S3" s="1">
        <v>31017</v>
      </c>
      <c r="T3" t="s">
        <v>395</v>
      </c>
      <c r="AC3" s="1">
        <v>31047</v>
      </c>
      <c r="AD3" t="s">
        <v>396</v>
      </c>
      <c r="AE3" t="s">
        <v>152</v>
      </c>
      <c r="AF3" t="s">
        <v>152</v>
      </c>
      <c r="AK3" s="1">
        <v>31095</v>
      </c>
      <c r="AL3" s="1">
        <v>31145</v>
      </c>
      <c r="AM3">
        <v>66</v>
      </c>
      <c r="AN3">
        <v>2</v>
      </c>
      <c r="BO3" t="s">
        <v>190</v>
      </c>
      <c r="BP3" t="s">
        <v>149</v>
      </c>
      <c r="BQ3" t="s">
        <v>152</v>
      </c>
      <c r="BR3" t="s">
        <v>186</v>
      </c>
      <c r="BS3">
        <v>1</v>
      </c>
      <c r="BT3">
        <v>2</v>
      </c>
      <c r="BU3">
        <v>0</v>
      </c>
      <c r="BV3">
        <v>3</v>
      </c>
      <c r="BW3">
        <v>0</v>
      </c>
      <c r="BX3">
        <v>4</v>
      </c>
      <c r="BY3">
        <v>0</v>
      </c>
      <c r="BZ3">
        <v>7</v>
      </c>
      <c r="CE3">
        <v>0</v>
      </c>
      <c r="CF3">
        <v>11</v>
      </c>
      <c r="CR3" t="s">
        <v>149</v>
      </c>
      <c r="CS3" s="1">
        <v>31434</v>
      </c>
      <c r="CT3" t="s">
        <v>39</v>
      </c>
      <c r="CU3" s="1">
        <v>31536</v>
      </c>
      <c r="CV3" t="s">
        <v>33</v>
      </c>
      <c r="DA3" t="str">
        <f>IF(ISBLANK(Batch1[[#This Row],[Followup Status]]),Batch1[[#This Row],[Cause of Death]],Batch1[[#This Row],[Followup Status]])</f>
        <v>NED</v>
      </c>
    </row>
    <row r="4" spans="1:105" x14ac:dyDescent="0.25">
      <c r="A4" t="s">
        <v>423</v>
      </c>
      <c r="B4">
        <v>1928</v>
      </c>
      <c r="C4" t="s">
        <v>162</v>
      </c>
      <c r="D4">
        <v>76.5</v>
      </c>
      <c r="E4">
        <v>183</v>
      </c>
      <c r="F4" t="s">
        <v>148</v>
      </c>
      <c r="G4" t="s">
        <v>33</v>
      </c>
      <c r="H4" t="s">
        <v>149</v>
      </c>
      <c r="I4" t="s">
        <v>149</v>
      </c>
      <c r="J4" t="s">
        <v>149</v>
      </c>
      <c r="K4" t="s">
        <v>167</v>
      </c>
      <c r="L4" t="s">
        <v>152</v>
      </c>
      <c r="M4" t="s">
        <v>149</v>
      </c>
      <c r="N4">
        <v>2</v>
      </c>
      <c r="O4">
        <v>0</v>
      </c>
      <c r="P4">
        <v>0</v>
      </c>
      <c r="Q4">
        <v>2</v>
      </c>
      <c r="R4" t="s">
        <v>13</v>
      </c>
      <c r="S4" s="1">
        <v>31334</v>
      </c>
      <c r="T4" t="s">
        <v>424</v>
      </c>
      <c r="AK4" s="1">
        <v>31377</v>
      </c>
      <c r="AL4" s="1">
        <v>31426</v>
      </c>
      <c r="AM4">
        <v>70</v>
      </c>
      <c r="AN4">
        <v>2</v>
      </c>
      <c r="CS4" s="1">
        <v>31622</v>
      </c>
      <c r="CT4" t="s">
        <v>39</v>
      </c>
      <c r="CU4" s="1">
        <v>32960</v>
      </c>
      <c r="CV4" t="s">
        <v>33</v>
      </c>
      <c r="DA4" t="str">
        <f>IF(ISBLANK(Batch1[[#This Row],[Followup Status]]),Batch1[[#This Row],[Cause of Death]],Batch1[[#This Row],[Followup Status]])</f>
        <v>NED</v>
      </c>
    </row>
    <row r="5" spans="1:105" x14ac:dyDescent="0.25">
      <c r="A5" t="s">
        <v>191</v>
      </c>
      <c r="B5">
        <v>1925</v>
      </c>
      <c r="C5" t="s">
        <v>162</v>
      </c>
      <c r="D5">
        <v>63.4</v>
      </c>
      <c r="E5">
        <v>173</v>
      </c>
      <c r="F5" t="s">
        <v>148</v>
      </c>
      <c r="G5" t="s">
        <v>33</v>
      </c>
      <c r="H5" t="s">
        <v>149</v>
      </c>
      <c r="I5" t="s">
        <v>149</v>
      </c>
      <c r="J5" t="s">
        <v>149</v>
      </c>
      <c r="K5" t="s">
        <v>167</v>
      </c>
      <c r="L5" t="s">
        <v>152</v>
      </c>
      <c r="M5" t="s">
        <v>149</v>
      </c>
      <c r="N5">
        <v>4</v>
      </c>
      <c r="O5" t="s">
        <v>153</v>
      </c>
      <c r="P5">
        <v>0</v>
      </c>
      <c r="Q5" t="s">
        <v>154</v>
      </c>
      <c r="R5" t="s">
        <v>13</v>
      </c>
      <c r="S5" s="1">
        <v>31502</v>
      </c>
      <c r="T5" t="s">
        <v>192</v>
      </c>
      <c r="AK5" s="1">
        <v>31577</v>
      </c>
      <c r="AL5" s="1">
        <v>31627</v>
      </c>
      <c r="AM5">
        <v>66</v>
      </c>
      <c r="AN5">
        <v>2</v>
      </c>
      <c r="AZ5" s="1">
        <v>31577</v>
      </c>
      <c r="BA5" s="1">
        <v>31607</v>
      </c>
      <c r="BB5" t="s">
        <v>193</v>
      </c>
      <c r="CS5" s="1">
        <v>31894</v>
      </c>
      <c r="CT5" t="s">
        <v>39</v>
      </c>
      <c r="CU5" s="1">
        <v>32085</v>
      </c>
      <c r="CV5" t="s">
        <v>37</v>
      </c>
      <c r="DA5" t="str">
        <f>IF(ISBLANK(Batch1[[#This Row],[Followup Status]]),Batch1[[#This Row],[Cause of Death]],Batch1[[#This Row],[Followup Status]])</f>
        <v>NED</v>
      </c>
    </row>
    <row r="6" spans="1:105" x14ac:dyDescent="0.25">
      <c r="A6" t="s">
        <v>298</v>
      </c>
      <c r="B6">
        <v>1928</v>
      </c>
      <c r="C6" t="s">
        <v>162</v>
      </c>
      <c r="D6">
        <v>84.3</v>
      </c>
      <c r="E6">
        <v>182</v>
      </c>
      <c r="F6" t="s">
        <v>148</v>
      </c>
      <c r="G6" t="s">
        <v>33</v>
      </c>
      <c r="H6" t="s">
        <v>149</v>
      </c>
      <c r="I6" t="s">
        <v>149</v>
      </c>
      <c r="J6" t="s">
        <v>149</v>
      </c>
      <c r="K6" t="s">
        <v>167</v>
      </c>
      <c r="L6" t="s">
        <v>152</v>
      </c>
      <c r="M6" t="s">
        <v>149</v>
      </c>
      <c r="N6">
        <v>1</v>
      </c>
      <c r="O6" t="s">
        <v>153</v>
      </c>
      <c r="P6">
        <v>0</v>
      </c>
      <c r="Q6" t="s">
        <v>154</v>
      </c>
      <c r="R6" t="s">
        <v>4</v>
      </c>
      <c r="S6" s="1">
        <v>31659</v>
      </c>
      <c r="T6" t="s">
        <v>188</v>
      </c>
      <c r="AK6" s="1">
        <v>31748</v>
      </c>
      <c r="AL6" s="1">
        <v>31798</v>
      </c>
      <c r="AM6">
        <v>70</v>
      </c>
      <c r="AN6">
        <v>2</v>
      </c>
      <c r="AZ6" s="1">
        <v>31752</v>
      </c>
      <c r="BA6" s="1">
        <v>31789</v>
      </c>
      <c r="BB6" t="s">
        <v>165</v>
      </c>
      <c r="CS6" s="1">
        <v>31950</v>
      </c>
      <c r="CT6" t="s">
        <v>39</v>
      </c>
      <c r="CU6" s="1">
        <v>32378</v>
      </c>
      <c r="CV6" t="s">
        <v>33</v>
      </c>
      <c r="DA6" t="str">
        <f>IF(ISBLANK(Batch1[[#This Row],[Followup Status]]),Batch1[[#This Row],[Cause of Death]],Batch1[[#This Row],[Followup Status]])</f>
        <v>NED</v>
      </c>
    </row>
    <row r="7" spans="1:105" x14ac:dyDescent="0.25">
      <c r="A7" t="s">
        <v>431</v>
      </c>
      <c r="B7">
        <v>1923</v>
      </c>
      <c r="C7" t="s">
        <v>162</v>
      </c>
      <c r="D7">
        <v>50.1</v>
      </c>
      <c r="E7">
        <v>174</v>
      </c>
      <c r="F7" t="s">
        <v>148</v>
      </c>
      <c r="G7" t="s">
        <v>33</v>
      </c>
      <c r="H7" t="s">
        <v>149</v>
      </c>
      <c r="I7" t="s">
        <v>149</v>
      </c>
      <c r="J7" t="s">
        <v>149</v>
      </c>
      <c r="K7" t="s">
        <v>167</v>
      </c>
      <c r="L7" t="s">
        <v>152</v>
      </c>
      <c r="M7" t="s">
        <v>149</v>
      </c>
      <c r="N7" t="s">
        <v>235</v>
      </c>
      <c r="O7" t="s">
        <v>153</v>
      </c>
      <c r="P7">
        <v>0</v>
      </c>
      <c r="Q7" t="s">
        <v>235</v>
      </c>
      <c r="R7" t="s">
        <v>4</v>
      </c>
      <c r="S7" s="1">
        <v>31159</v>
      </c>
      <c r="T7" t="s">
        <v>432</v>
      </c>
      <c r="AK7" s="1">
        <v>31195</v>
      </c>
      <c r="AL7" s="1">
        <v>31244</v>
      </c>
      <c r="AM7">
        <v>70</v>
      </c>
      <c r="AN7">
        <v>2</v>
      </c>
      <c r="AZ7" s="1">
        <v>31207</v>
      </c>
      <c r="BA7" s="1">
        <v>31236</v>
      </c>
      <c r="BB7" t="s">
        <v>165</v>
      </c>
      <c r="BO7" t="s">
        <v>158</v>
      </c>
      <c r="CS7" s="1">
        <v>32146</v>
      </c>
      <c r="CT7" t="s">
        <v>39</v>
      </c>
      <c r="CU7" s="1">
        <v>32889</v>
      </c>
      <c r="CV7" t="s">
        <v>33</v>
      </c>
      <c r="DA7" t="str">
        <f>IF(ISBLANK(Batch1[[#This Row],[Followup Status]]),Batch1[[#This Row],[Cause of Death]],Batch1[[#This Row],[Followup Status]])</f>
        <v>NED</v>
      </c>
    </row>
    <row r="8" spans="1:105" x14ac:dyDescent="0.25">
      <c r="A8" t="s">
        <v>269</v>
      </c>
      <c r="B8">
        <v>1927</v>
      </c>
      <c r="C8" t="s">
        <v>162</v>
      </c>
      <c r="D8">
        <v>53.2</v>
      </c>
      <c r="E8">
        <v>164</v>
      </c>
      <c r="F8" t="s">
        <v>33</v>
      </c>
      <c r="G8" t="s">
        <v>33</v>
      </c>
      <c r="H8" t="s">
        <v>149</v>
      </c>
      <c r="I8" t="s">
        <v>152</v>
      </c>
      <c r="J8" t="s">
        <v>195</v>
      </c>
      <c r="K8" t="s">
        <v>149</v>
      </c>
      <c r="L8" t="s">
        <v>152</v>
      </c>
      <c r="M8" t="s">
        <v>149</v>
      </c>
      <c r="N8">
        <v>2</v>
      </c>
      <c r="O8" t="s">
        <v>181</v>
      </c>
      <c r="P8">
        <v>0</v>
      </c>
      <c r="Q8" t="s">
        <v>154</v>
      </c>
      <c r="R8" t="s">
        <v>11</v>
      </c>
      <c r="AC8" s="1">
        <v>31755</v>
      </c>
      <c r="AD8" t="s">
        <v>270</v>
      </c>
      <c r="AE8" t="s">
        <v>152</v>
      </c>
      <c r="AF8" t="s">
        <v>152</v>
      </c>
      <c r="AK8" s="1">
        <v>31828</v>
      </c>
      <c r="AL8" s="1">
        <v>31870</v>
      </c>
      <c r="AM8">
        <v>60</v>
      </c>
      <c r="AN8">
        <v>2</v>
      </c>
      <c r="AZ8" s="1">
        <v>31819</v>
      </c>
      <c r="BA8" s="1">
        <v>31819</v>
      </c>
      <c r="BB8" t="s">
        <v>165</v>
      </c>
      <c r="BP8" t="s">
        <v>152</v>
      </c>
      <c r="BQ8" t="s">
        <v>149</v>
      </c>
      <c r="BR8" t="s">
        <v>186</v>
      </c>
      <c r="BS8">
        <v>2</v>
      </c>
      <c r="BT8" t="s">
        <v>226</v>
      </c>
      <c r="BU8">
        <v>1</v>
      </c>
      <c r="BV8">
        <v>2</v>
      </c>
      <c r="BX8" t="s">
        <v>271</v>
      </c>
      <c r="CQ8" t="s">
        <v>272</v>
      </c>
      <c r="CR8" t="s">
        <v>152</v>
      </c>
      <c r="CS8" s="1">
        <v>32174</v>
      </c>
      <c r="CT8" t="s">
        <v>39</v>
      </c>
      <c r="CU8" s="1">
        <v>32561</v>
      </c>
      <c r="CV8" t="s">
        <v>33</v>
      </c>
      <c r="CW8" t="s">
        <v>152</v>
      </c>
      <c r="DA8" t="str">
        <f>IF(ISBLANK(Batch1[[#This Row],[Followup Status]]),Batch1[[#This Row],[Cause of Death]],Batch1[[#This Row],[Followup Status]])</f>
        <v>NED</v>
      </c>
    </row>
    <row r="9" spans="1:105" x14ac:dyDescent="0.25">
      <c r="A9" t="s">
        <v>374</v>
      </c>
      <c r="B9">
        <v>1928</v>
      </c>
      <c r="C9" t="s">
        <v>162</v>
      </c>
      <c r="D9">
        <v>106.1</v>
      </c>
      <c r="E9">
        <v>174</v>
      </c>
      <c r="F9" t="s">
        <v>148</v>
      </c>
      <c r="G9" t="s">
        <v>149</v>
      </c>
      <c r="H9" t="s">
        <v>149</v>
      </c>
      <c r="I9" t="s">
        <v>149</v>
      </c>
      <c r="J9" t="s">
        <v>149</v>
      </c>
      <c r="K9" t="s">
        <v>167</v>
      </c>
      <c r="L9" t="s">
        <v>152</v>
      </c>
      <c r="M9" t="s">
        <v>149</v>
      </c>
      <c r="N9">
        <v>2</v>
      </c>
      <c r="O9">
        <v>1</v>
      </c>
      <c r="P9">
        <v>0</v>
      </c>
      <c r="Q9">
        <v>3</v>
      </c>
      <c r="R9" t="s">
        <v>4</v>
      </c>
      <c r="S9" s="1">
        <v>32139</v>
      </c>
      <c r="T9" t="s">
        <v>375</v>
      </c>
      <c r="AK9" s="1">
        <v>32160</v>
      </c>
      <c r="AL9" s="1">
        <v>32208</v>
      </c>
      <c r="AM9">
        <v>70</v>
      </c>
      <c r="AN9">
        <v>2</v>
      </c>
      <c r="AO9" t="s">
        <v>376</v>
      </c>
      <c r="AZ9" s="1">
        <v>32159</v>
      </c>
      <c r="BA9" s="1">
        <v>32194</v>
      </c>
      <c r="BB9" t="s">
        <v>165</v>
      </c>
      <c r="BC9" t="s">
        <v>177</v>
      </c>
      <c r="BO9" t="s">
        <v>158</v>
      </c>
      <c r="CS9" s="1">
        <v>32302</v>
      </c>
      <c r="CT9" t="s">
        <v>39</v>
      </c>
      <c r="CU9" s="1">
        <v>33007</v>
      </c>
      <c r="CV9" t="s">
        <v>33</v>
      </c>
      <c r="DA9" t="str">
        <f>IF(ISBLANK(Batch1[[#This Row],[Followup Status]]),Batch1[[#This Row],[Cause of Death]],Batch1[[#This Row],[Followup Status]])</f>
        <v>NED</v>
      </c>
    </row>
    <row r="10" spans="1:105" x14ac:dyDescent="0.25">
      <c r="A10" t="s">
        <v>392</v>
      </c>
      <c r="B10">
        <v>1917</v>
      </c>
      <c r="C10" t="s">
        <v>147</v>
      </c>
      <c r="D10">
        <v>69.8</v>
      </c>
      <c r="E10">
        <v>160</v>
      </c>
      <c r="F10" t="s">
        <v>148</v>
      </c>
      <c r="G10" t="s">
        <v>33</v>
      </c>
      <c r="H10" t="s">
        <v>149</v>
      </c>
      <c r="I10" t="s">
        <v>149</v>
      </c>
      <c r="J10" t="s">
        <v>195</v>
      </c>
      <c r="K10" t="s">
        <v>149</v>
      </c>
      <c r="L10" t="s">
        <v>149</v>
      </c>
      <c r="M10" t="s">
        <v>149</v>
      </c>
      <c r="N10">
        <v>2</v>
      </c>
      <c r="O10">
        <v>0</v>
      </c>
      <c r="P10">
        <v>0</v>
      </c>
      <c r="Q10">
        <v>2</v>
      </c>
      <c r="R10" t="s">
        <v>7</v>
      </c>
      <c r="S10" s="1">
        <v>30997</v>
      </c>
      <c r="T10" t="s">
        <v>248</v>
      </c>
      <c r="AC10" s="1">
        <v>31039</v>
      </c>
      <c r="AD10" t="s">
        <v>393</v>
      </c>
      <c r="AE10" t="s">
        <v>152</v>
      </c>
      <c r="AF10" t="s">
        <v>152</v>
      </c>
      <c r="AK10" s="1">
        <v>31077</v>
      </c>
      <c r="AL10" s="1">
        <v>31142</v>
      </c>
      <c r="AM10">
        <v>64</v>
      </c>
      <c r="AN10">
        <v>2</v>
      </c>
      <c r="BO10" t="s">
        <v>158</v>
      </c>
      <c r="BP10" t="s">
        <v>149</v>
      </c>
      <c r="BQ10" t="s">
        <v>152</v>
      </c>
      <c r="BR10" t="s">
        <v>186</v>
      </c>
      <c r="BS10">
        <v>0</v>
      </c>
      <c r="BT10">
        <v>2</v>
      </c>
      <c r="BU10">
        <v>0</v>
      </c>
      <c r="BV10">
        <v>13</v>
      </c>
      <c r="BW10">
        <v>3</v>
      </c>
      <c r="BX10">
        <v>4</v>
      </c>
      <c r="BY10">
        <v>0</v>
      </c>
      <c r="BZ10">
        <v>3</v>
      </c>
      <c r="CB10" t="s">
        <v>226</v>
      </c>
      <c r="CR10" t="s">
        <v>149</v>
      </c>
      <c r="CS10" s="1">
        <v>32316</v>
      </c>
      <c r="CT10" t="s">
        <v>39</v>
      </c>
      <c r="CU10" s="1">
        <v>32328</v>
      </c>
      <c r="CV10" t="s">
        <v>40</v>
      </c>
      <c r="CW10" t="s">
        <v>152</v>
      </c>
      <c r="DA10" t="str">
        <f>IF(ISBLANK(Batch1[[#This Row],[Followup Status]]),Batch1[[#This Row],[Cause of Death]],Batch1[[#This Row],[Followup Status]])</f>
        <v>NED</v>
      </c>
    </row>
    <row r="11" spans="1:105" x14ac:dyDescent="0.25">
      <c r="A11" t="s">
        <v>305</v>
      </c>
      <c r="B11">
        <v>1930</v>
      </c>
      <c r="C11" t="s">
        <v>162</v>
      </c>
      <c r="D11">
        <v>76.3</v>
      </c>
      <c r="E11">
        <v>171</v>
      </c>
      <c r="F11" t="s">
        <v>148</v>
      </c>
      <c r="G11" t="s">
        <v>149</v>
      </c>
      <c r="H11" t="s">
        <v>149</v>
      </c>
      <c r="I11" t="s">
        <v>149</v>
      </c>
      <c r="J11" t="s">
        <v>149</v>
      </c>
      <c r="K11" t="s">
        <v>167</v>
      </c>
      <c r="L11" t="s">
        <v>152</v>
      </c>
      <c r="M11" t="s">
        <v>149</v>
      </c>
      <c r="N11">
        <v>3</v>
      </c>
      <c r="O11" t="s">
        <v>153</v>
      </c>
      <c r="P11">
        <v>0</v>
      </c>
      <c r="Q11" t="s">
        <v>154</v>
      </c>
      <c r="R11" t="s">
        <v>11</v>
      </c>
      <c r="S11" s="1">
        <v>31928</v>
      </c>
      <c r="T11" t="s">
        <v>306</v>
      </c>
      <c r="AC11" s="1">
        <v>31969</v>
      </c>
      <c r="AD11" t="s">
        <v>307</v>
      </c>
      <c r="AE11" t="s">
        <v>152</v>
      </c>
      <c r="AF11" t="s">
        <v>152</v>
      </c>
      <c r="AK11" s="1">
        <v>32025</v>
      </c>
      <c r="AL11" s="1">
        <v>32088</v>
      </c>
      <c r="AM11">
        <v>69.3</v>
      </c>
      <c r="AN11">
        <v>2.2999999999999998</v>
      </c>
      <c r="AZ11" s="1">
        <v>32026</v>
      </c>
      <c r="BA11" s="1">
        <v>32026</v>
      </c>
      <c r="BB11" t="s">
        <v>165</v>
      </c>
      <c r="BO11" t="s">
        <v>158</v>
      </c>
      <c r="BP11" t="s">
        <v>149</v>
      </c>
      <c r="BQ11" t="s">
        <v>149</v>
      </c>
      <c r="BR11" t="s">
        <v>159</v>
      </c>
      <c r="BS11">
        <v>2</v>
      </c>
      <c r="BT11">
        <v>7</v>
      </c>
      <c r="BU11">
        <v>1</v>
      </c>
      <c r="BV11">
        <v>13</v>
      </c>
      <c r="BW11">
        <v>0</v>
      </c>
      <c r="BX11">
        <v>12</v>
      </c>
      <c r="BY11">
        <v>0</v>
      </c>
      <c r="BZ11">
        <v>12</v>
      </c>
      <c r="CG11">
        <v>0</v>
      </c>
      <c r="CH11">
        <v>8</v>
      </c>
      <c r="CI11">
        <v>0</v>
      </c>
      <c r="CJ11">
        <v>8</v>
      </c>
      <c r="CR11" t="s">
        <v>149</v>
      </c>
      <c r="CS11" s="1">
        <v>32330</v>
      </c>
      <c r="CT11" t="s">
        <v>39</v>
      </c>
      <c r="CU11" s="1">
        <v>32704</v>
      </c>
      <c r="CV11" t="s">
        <v>33</v>
      </c>
      <c r="DA11" t="str">
        <f>IF(ISBLANK(Batch1[[#This Row],[Followup Status]]),Batch1[[#This Row],[Cause of Death]],Batch1[[#This Row],[Followup Status]])</f>
        <v>NED</v>
      </c>
    </row>
    <row r="12" spans="1:105" x14ac:dyDescent="0.25">
      <c r="A12" t="s">
        <v>266</v>
      </c>
      <c r="B12">
        <v>1914</v>
      </c>
      <c r="C12" t="s">
        <v>162</v>
      </c>
      <c r="D12">
        <v>67.8</v>
      </c>
      <c r="E12">
        <v>165</v>
      </c>
      <c r="F12" t="s">
        <v>148</v>
      </c>
      <c r="G12" t="s">
        <v>149</v>
      </c>
      <c r="H12" t="s">
        <v>149</v>
      </c>
      <c r="I12" t="s">
        <v>149</v>
      </c>
      <c r="J12" t="s">
        <v>150</v>
      </c>
      <c r="K12" t="s">
        <v>167</v>
      </c>
      <c r="L12" t="s">
        <v>152</v>
      </c>
      <c r="M12" t="s">
        <v>149</v>
      </c>
      <c r="N12">
        <v>2</v>
      </c>
      <c r="O12">
        <v>0</v>
      </c>
      <c r="P12">
        <v>0</v>
      </c>
      <c r="Q12">
        <v>2</v>
      </c>
      <c r="R12" t="s">
        <v>9</v>
      </c>
      <c r="S12" s="1">
        <v>31789</v>
      </c>
      <c r="T12" t="s">
        <v>267</v>
      </c>
      <c r="AK12" s="1">
        <v>31815</v>
      </c>
      <c r="AL12" s="1">
        <v>31864</v>
      </c>
      <c r="AM12">
        <v>70</v>
      </c>
      <c r="AN12">
        <v>2</v>
      </c>
      <c r="BO12" t="s">
        <v>268</v>
      </c>
      <c r="CS12" s="1">
        <v>32348</v>
      </c>
      <c r="CT12" t="s">
        <v>39</v>
      </c>
      <c r="CU12" s="1">
        <v>32360</v>
      </c>
      <c r="CV12" t="s">
        <v>33</v>
      </c>
      <c r="DA12" t="str">
        <f>IF(ISBLANK(Batch1[[#This Row],[Followup Status]]),Batch1[[#This Row],[Cause of Death]],Batch1[[#This Row],[Followup Status]])</f>
        <v>NED</v>
      </c>
    </row>
    <row r="13" spans="1:105" x14ac:dyDescent="0.25">
      <c r="A13" t="s">
        <v>470</v>
      </c>
      <c r="B13">
        <v>1907</v>
      </c>
      <c r="C13" t="s">
        <v>147</v>
      </c>
      <c r="D13">
        <v>37</v>
      </c>
      <c r="E13">
        <v>155</v>
      </c>
      <c r="F13" t="s">
        <v>148</v>
      </c>
      <c r="G13" t="s">
        <v>33</v>
      </c>
      <c r="H13" t="s">
        <v>149</v>
      </c>
      <c r="I13" t="s">
        <v>149</v>
      </c>
      <c r="J13" t="s">
        <v>149</v>
      </c>
      <c r="K13" t="s">
        <v>151</v>
      </c>
      <c r="L13" t="s">
        <v>152</v>
      </c>
      <c r="M13" t="s">
        <v>149</v>
      </c>
      <c r="N13">
        <v>3</v>
      </c>
      <c r="O13" t="s">
        <v>153</v>
      </c>
      <c r="P13">
        <v>0</v>
      </c>
      <c r="Q13" t="s">
        <v>154</v>
      </c>
      <c r="R13" t="s">
        <v>7</v>
      </c>
      <c r="S13" s="1">
        <v>31941</v>
      </c>
      <c r="T13" t="s">
        <v>471</v>
      </c>
      <c r="AC13" s="1">
        <v>31985</v>
      </c>
      <c r="AD13" t="s">
        <v>472</v>
      </c>
      <c r="AE13" t="s">
        <v>152</v>
      </c>
      <c r="AF13" t="s">
        <v>152</v>
      </c>
      <c r="AK13" s="1">
        <v>32047</v>
      </c>
      <c r="AL13" s="1">
        <v>32090</v>
      </c>
      <c r="AM13">
        <v>52</v>
      </c>
      <c r="AN13">
        <v>2</v>
      </c>
      <c r="AO13" t="s">
        <v>473</v>
      </c>
      <c r="BO13" t="s">
        <v>158</v>
      </c>
      <c r="BP13" t="s">
        <v>149</v>
      </c>
      <c r="BQ13" t="s">
        <v>152</v>
      </c>
      <c r="BR13" t="s">
        <v>170</v>
      </c>
      <c r="BS13">
        <v>3</v>
      </c>
      <c r="BT13">
        <v>7</v>
      </c>
      <c r="BU13">
        <v>2</v>
      </c>
      <c r="BV13">
        <v>19</v>
      </c>
      <c r="BX13" t="s">
        <v>226</v>
      </c>
      <c r="CR13" t="s">
        <v>152</v>
      </c>
      <c r="CS13" s="1">
        <v>32358</v>
      </c>
      <c r="CT13" t="s">
        <v>39</v>
      </c>
      <c r="CU13" s="1">
        <v>32553</v>
      </c>
      <c r="CV13" t="s">
        <v>40</v>
      </c>
      <c r="DA13" t="str">
        <f>IF(ISBLANK(Batch1[[#This Row],[Followup Status]]),Batch1[[#This Row],[Cause of Death]],Batch1[[#This Row],[Followup Status]])</f>
        <v>NED</v>
      </c>
    </row>
    <row r="14" spans="1:105" x14ac:dyDescent="0.25">
      <c r="A14" t="s">
        <v>344</v>
      </c>
      <c r="B14">
        <v>1918</v>
      </c>
      <c r="C14" t="s">
        <v>162</v>
      </c>
      <c r="D14">
        <v>65.7</v>
      </c>
      <c r="E14">
        <v>173</v>
      </c>
      <c r="F14" t="s">
        <v>33</v>
      </c>
      <c r="G14" t="s">
        <v>33</v>
      </c>
      <c r="H14" t="s">
        <v>149</v>
      </c>
      <c r="I14" t="s">
        <v>149</v>
      </c>
      <c r="J14" t="s">
        <v>149</v>
      </c>
      <c r="K14" t="s">
        <v>167</v>
      </c>
      <c r="L14" t="s">
        <v>152</v>
      </c>
      <c r="M14" t="s">
        <v>149</v>
      </c>
      <c r="N14">
        <v>2</v>
      </c>
      <c r="O14">
        <v>1</v>
      </c>
      <c r="P14">
        <v>0</v>
      </c>
      <c r="Q14">
        <v>3</v>
      </c>
      <c r="R14" t="s">
        <v>16</v>
      </c>
      <c r="S14" s="1">
        <v>32234</v>
      </c>
      <c r="T14" t="s">
        <v>345</v>
      </c>
      <c r="U14" s="1">
        <v>32249</v>
      </c>
      <c r="V14" t="s">
        <v>346</v>
      </c>
      <c r="AK14" s="1">
        <v>32268</v>
      </c>
      <c r="AL14" s="1">
        <v>32330</v>
      </c>
      <c r="AM14">
        <v>70</v>
      </c>
      <c r="AN14">
        <v>2</v>
      </c>
      <c r="AZ14" s="1">
        <v>32278</v>
      </c>
      <c r="BA14" s="1">
        <v>32330</v>
      </c>
      <c r="BB14" t="s">
        <v>165</v>
      </c>
      <c r="BO14" t="s">
        <v>158</v>
      </c>
      <c r="BP14" t="s">
        <v>149</v>
      </c>
      <c r="BQ14" t="s">
        <v>149</v>
      </c>
      <c r="CS14" s="1">
        <v>32512</v>
      </c>
      <c r="CT14" t="s">
        <v>33</v>
      </c>
      <c r="CU14" s="1">
        <v>32725</v>
      </c>
      <c r="CV14" t="s">
        <v>36</v>
      </c>
      <c r="CY14" s="1">
        <v>32683</v>
      </c>
      <c r="CZ14" t="s">
        <v>160</v>
      </c>
      <c r="DA14" t="str">
        <f>IF(ISBLANK(Batch1[[#This Row],[Followup Status]]),Batch1[[#This Row],[Cause of Death]],Batch1[[#This Row],[Followup Status]])</f>
        <v>Unknown</v>
      </c>
    </row>
    <row r="15" spans="1:105" x14ac:dyDescent="0.25">
      <c r="A15" t="s">
        <v>460</v>
      </c>
      <c r="B15">
        <v>1921</v>
      </c>
      <c r="C15" t="s">
        <v>162</v>
      </c>
      <c r="D15">
        <v>75.900000000000006</v>
      </c>
      <c r="E15">
        <v>161</v>
      </c>
      <c r="F15" t="s">
        <v>148</v>
      </c>
      <c r="G15" t="s">
        <v>33</v>
      </c>
      <c r="H15" t="s">
        <v>149</v>
      </c>
      <c r="I15" t="s">
        <v>149</v>
      </c>
      <c r="J15" t="s">
        <v>149</v>
      </c>
      <c r="K15" t="s">
        <v>167</v>
      </c>
      <c r="L15" t="s">
        <v>152</v>
      </c>
      <c r="M15" t="s">
        <v>149</v>
      </c>
      <c r="N15">
        <v>3</v>
      </c>
      <c r="O15">
        <v>0</v>
      </c>
      <c r="P15">
        <v>0</v>
      </c>
      <c r="Q15">
        <v>3</v>
      </c>
      <c r="R15" t="s">
        <v>15</v>
      </c>
      <c r="S15" s="1">
        <v>32102</v>
      </c>
      <c r="T15" t="s">
        <v>461</v>
      </c>
      <c r="AK15" s="1">
        <v>32137</v>
      </c>
      <c r="AL15" s="1">
        <v>32182</v>
      </c>
      <c r="AM15">
        <v>70</v>
      </c>
      <c r="AN15">
        <v>2</v>
      </c>
      <c r="AZ15" s="1">
        <v>32140</v>
      </c>
      <c r="BA15" s="1">
        <v>32181</v>
      </c>
      <c r="BB15" t="s">
        <v>165</v>
      </c>
      <c r="BC15" t="s">
        <v>177</v>
      </c>
      <c r="BO15" t="s">
        <v>265</v>
      </c>
      <c r="CS15" s="1">
        <v>32593</v>
      </c>
      <c r="CT15" t="s">
        <v>39</v>
      </c>
      <c r="CU15" s="1">
        <v>33243</v>
      </c>
      <c r="CV15" t="s">
        <v>33</v>
      </c>
      <c r="DA15" t="str">
        <f>IF(ISBLANK(Batch1[[#This Row],[Followup Status]]),Batch1[[#This Row],[Cause of Death]],Batch1[[#This Row],[Followup Status]])</f>
        <v>NED</v>
      </c>
    </row>
    <row r="16" spans="1:105" x14ac:dyDescent="0.25">
      <c r="A16" t="s">
        <v>488</v>
      </c>
      <c r="B16">
        <v>1936</v>
      </c>
      <c r="C16" t="s">
        <v>162</v>
      </c>
      <c r="D16">
        <v>59.4</v>
      </c>
      <c r="E16">
        <v>168</v>
      </c>
      <c r="F16" t="s">
        <v>33</v>
      </c>
      <c r="G16" t="s">
        <v>33</v>
      </c>
      <c r="H16" t="s">
        <v>149</v>
      </c>
      <c r="I16" t="s">
        <v>149</v>
      </c>
      <c r="J16" t="s">
        <v>149</v>
      </c>
      <c r="K16" t="s">
        <v>151</v>
      </c>
      <c r="L16" t="s">
        <v>180</v>
      </c>
      <c r="M16" t="s">
        <v>149</v>
      </c>
      <c r="N16" t="s">
        <v>154</v>
      </c>
      <c r="O16" t="s">
        <v>153</v>
      </c>
      <c r="P16">
        <v>0</v>
      </c>
      <c r="Q16" t="s">
        <v>154</v>
      </c>
      <c r="R16" t="s">
        <v>8</v>
      </c>
      <c r="S16" s="1">
        <v>32433</v>
      </c>
      <c r="T16" t="s">
        <v>489</v>
      </c>
      <c r="AC16" s="1">
        <v>32469</v>
      </c>
      <c r="AD16" t="s">
        <v>169</v>
      </c>
      <c r="AE16" t="s">
        <v>152</v>
      </c>
      <c r="AF16" t="s">
        <v>152</v>
      </c>
      <c r="AK16" s="1">
        <v>32509</v>
      </c>
      <c r="AL16" s="1">
        <v>32562</v>
      </c>
      <c r="AM16">
        <v>66</v>
      </c>
      <c r="AN16">
        <v>2</v>
      </c>
      <c r="BO16" t="s">
        <v>158</v>
      </c>
      <c r="BP16" t="s">
        <v>152</v>
      </c>
      <c r="BQ16" t="s">
        <v>149</v>
      </c>
      <c r="BR16" t="s">
        <v>170</v>
      </c>
      <c r="BU16">
        <v>2</v>
      </c>
      <c r="BV16">
        <v>15</v>
      </c>
      <c r="BW16">
        <v>0</v>
      </c>
      <c r="BX16">
        <v>9</v>
      </c>
      <c r="BY16">
        <v>0</v>
      </c>
      <c r="BZ16">
        <v>12</v>
      </c>
      <c r="CB16" t="s">
        <v>226</v>
      </c>
      <c r="CG16">
        <v>0</v>
      </c>
      <c r="CH16">
        <v>13</v>
      </c>
      <c r="CI16">
        <v>0</v>
      </c>
      <c r="CJ16">
        <v>7</v>
      </c>
      <c r="CK16">
        <v>0</v>
      </c>
      <c r="CL16">
        <v>11</v>
      </c>
      <c r="CR16" t="s">
        <v>149</v>
      </c>
      <c r="CS16" s="1">
        <v>32652</v>
      </c>
      <c r="CT16" t="s">
        <v>36</v>
      </c>
      <c r="CU16" s="1">
        <v>32965</v>
      </c>
      <c r="CV16" t="s">
        <v>36</v>
      </c>
      <c r="CW16" t="s">
        <v>152</v>
      </c>
      <c r="CY16" s="1">
        <v>32651</v>
      </c>
      <c r="CZ16" t="s">
        <v>160</v>
      </c>
      <c r="DA16" t="str">
        <f>IF(ISBLANK(Batch1[[#This Row],[Followup Status]]),Batch1[[#This Row],[Cause of Death]],Batch1[[#This Row],[Followup Status]])</f>
        <v>Distant Disease</v>
      </c>
    </row>
    <row r="17" spans="1:105" x14ac:dyDescent="0.25">
      <c r="A17" t="s">
        <v>459</v>
      </c>
      <c r="B17">
        <v>1932</v>
      </c>
      <c r="C17" t="s">
        <v>147</v>
      </c>
      <c r="D17">
        <v>51.5</v>
      </c>
      <c r="E17">
        <v>160</v>
      </c>
      <c r="F17" t="s">
        <v>33</v>
      </c>
      <c r="G17" t="s">
        <v>33</v>
      </c>
      <c r="H17" t="s">
        <v>149</v>
      </c>
      <c r="I17" t="s">
        <v>149</v>
      </c>
      <c r="J17" t="s">
        <v>149</v>
      </c>
      <c r="K17" t="s">
        <v>167</v>
      </c>
      <c r="L17" t="s">
        <v>152</v>
      </c>
      <c r="M17" t="s">
        <v>149</v>
      </c>
      <c r="N17" t="s">
        <v>154</v>
      </c>
      <c r="O17" t="s">
        <v>181</v>
      </c>
      <c r="P17">
        <v>0</v>
      </c>
      <c r="Q17" t="s">
        <v>154</v>
      </c>
      <c r="R17" t="s">
        <v>9</v>
      </c>
      <c r="S17" s="1">
        <v>32085</v>
      </c>
      <c r="T17" t="s">
        <v>369</v>
      </c>
      <c r="AK17" s="1">
        <v>32103</v>
      </c>
      <c r="AL17" s="1">
        <v>32150</v>
      </c>
      <c r="AM17">
        <v>70</v>
      </c>
      <c r="AN17">
        <v>2</v>
      </c>
      <c r="AZ17" s="1">
        <v>32109</v>
      </c>
      <c r="BA17" s="1">
        <v>32130</v>
      </c>
      <c r="BO17" t="s">
        <v>158</v>
      </c>
      <c r="BP17" t="s">
        <v>149</v>
      </c>
      <c r="BQ17" t="s">
        <v>149</v>
      </c>
      <c r="CS17" s="1">
        <v>32663</v>
      </c>
      <c r="CT17" t="s">
        <v>39</v>
      </c>
      <c r="CU17" s="1">
        <v>32816</v>
      </c>
      <c r="CV17" t="s">
        <v>40</v>
      </c>
      <c r="CW17" t="s">
        <v>152</v>
      </c>
      <c r="DA17" t="str">
        <f>IF(ISBLANK(Batch1[[#This Row],[Followup Status]]),Batch1[[#This Row],[Cause of Death]],Batch1[[#This Row],[Followup Status]])</f>
        <v>NED</v>
      </c>
    </row>
    <row r="18" spans="1:105" x14ac:dyDescent="0.25">
      <c r="A18" t="s">
        <v>494</v>
      </c>
      <c r="B18">
        <v>1922</v>
      </c>
      <c r="C18" t="s">
        <v>162</v>
      </c>
      <c r="D18">
        <v>79.900000000000006</v>
      </c>
      <c r="E18">
        <v>172</v>
      </c>
      <c r="F18" t="s">
        <v>33</v>
      </c>
      <c r="G18" t="s">
        <v>33</v>
      </c>
      <c r="H18" t="s">
        <v>149</v>
      </c>
      <c r="I18" t="s">
        <v>149</v>
      </c>
      <c r="J18" t="s">
        <v>150</v>
      </c>
      <c r="K18" t="s">
        <v>167</v>
      </c>
      <c r="L18" t="s">
        <v>180</v>
      </c>
      <c r="M18" t="s">
        <v>149</v>
      </c>
      <c r="N18" t="s">
        <v>153</v>
      </c>
      <c r="O18">
        <v>3</v>
      </c>
      <c r="P18">
        <v>0</v>
      </c>
      <c r="Q18" t="s">
        <v>235</v>
      </c>
      <c r="R18" t="s">
        <v>5</v>
      </c>
      <c r="S18" s="1">
        <v>32612</v>
      </c>
      <c r="T18" t="s">
        <v>164</v>
      </c>
      <c r="AK18" s="1">
        <v>32658</v>
      </c>
      <c r="AL18" s="1">
        <v>32704</v>
      </c>
      <c r="AM18">
        <v>70.400000000000006</v>
      </c>
      <c r="AN18">
        <v>2.2000000000000002</v>
      </c>
      <c r="AZ18" s="1">
        <v>32658</v>
      </c>
      <c r="BA18" s="1">
        <v>32704</v>
      </c>
      <c r="BB18" t="s">
        <v>157</v>
      </c>
      <c r="CS18" s="1">
        <v>32720</v>
      </c>
      <c r="CT18" t="s">
        <v>39</v>
      </c>
      <c r="CU18" s="1">
        <v>32915</v>
      </c>
      <c r="CV18" t="s">
        <v>33</v>
      </c>
      <c r="DA18" t="str">
        <f>IF(ISBLANK(Batch1[[#This Row],[Followup Status]]),Batch1[[#This Row],[Cause of Death]],Batch1[[#This Row],[Followup Status]])</f>
        <v>NED</v>
      </c>
    </row>
    <row r="19" spans="1:105" x14ac:dyDescent="0.25">
      <c r="A19" t="s">
        <v>262</v>
      </c>
      <c r="B19">
        <v>1927</v>
      </c>
      <c r="C19" t="s">
        <v>162</v>
      </c>
      <c r="D19">
        <v>99.5</v>
      </c>
      <c r="E19">
        <v>173</v>
      </c>
      <c r="F19" t="s">
        <v>33</v>
      </c>
      <c r="G19" t="s">
        <v>33</v>
      </c>
      <c r="H19" t="s">
        <v>149</v>
      </c>
      <c r="I19" t="s">
        <v>149</v>
      </c>
      <c r="J19" t="s">
        <v>150</v>
      </c>
      <c r="K19" t="s">
        <v>151</v>
      </c>
      <c r="L19" t="s">
        <v>180</v>
      </c>
      <c r="M19" t="s">
        <v>149</v>
      </c>
      <c r="N19">
        <v>3</v>
      </c>
      <c r="O19" t="s">
        <v>153</v>
      </c>
      <c r="P19">
        <v>0</v>
      </c>
      <c r="Q19" t="s">
        <v>154</v>
      </c>
      <c r="R19" t="s">
        <v>6</v>
      </c>
      <c r="S19" s="1">
        <v>31762</v>
      </c>
      <c r="T19" t="s">
        <v>263</v>
      </c>
      <c r="AK19" s="1">
        <v>31807</v>
      </c>
      <c r="AL19" s="1">
        <v>31853</v>
      </c>
      <c r="AM19">
        <v>70</v>
      </c>
      <c r="AN19">
        <v>2</v>
      </c>
      <c r="AZ19" s="1">
        <v>31807</v>
      </c>
      <c r="BA19" s="1">
        <v>31853</v>
      </c>
      <c r="BB19" t="s">
        <v>165</v>
      </c>
      <c r="BO19" t="s">
        <v>190</v>
      </c>
      <c r="CS19" s="1">
        <v>32746</v>
      </c>
      <c r="CT19" t="s">
        <v>36</v>
      </c>
      <c r="CU19" s="1">
        <v>32782</v>
      </c>
      <c r="CV19" t="s">
        <v>40</v>
      </c>
      <c r="CW19" t="s">
        <v>152</v>
      </c>
      <c r="CX19" s="1">
        <v>32535</v>
      </c>
      <c r="DA19" t="str">
        <f>IF(ISBLANK(Batch1[[#This Row],[Followup Status]]),Batch1[[#This Row],[Cause of Death]],Batch1[[#This Row],[Followup Status]])</f>
        <v>Distant Disease</v>
      </c>
    </row>
    <row r="20" spans="1:105" x14ac:dyDescent="0.25">
      <c r="A20" t="s">
        <v>367</v>
      </c>
      <c r="B20">
        <v>1934</v>
      </c>
      <c r="C20" t="s">
        <v>162</v>
      </c>
      <c r="D20">
        <v>59.4</v>
      </c>
      <c r="E20">
        <v>156</v>
      </c>
      <c r="F20" t="s">
        <v>33</v>
      </c>
      <c r="G20" t="s">
        <v>33</v>
      </c>
      <c r="H20" t="s">
        <v>149</v>
      </c>
      <c r="I20" t="s">
        <v>149</v>
      </c>
      <c r="J20" t="s">
        <v>149</v>
      </c>
      <c r="K20" t="s">
        <v>149</v>
      </c>
      <c r="L20" t="s">
        <v>149</v>
      </c>
      <c r="M20" t="s">
        <v>152</v>
      </c>
      <c r="N20">
        <v>3</v>
      </c>
      <c r="O20" t="s">
        <v>153</v>
      </c>
      <c r="P20">
        <v>0</v>
      </c>
      <c r="Q20" t="s">
        <v>154</v>
      </c>
      <c r="R20" t="s">
        <v>5</v>
      </c>
      <c r="S20" s="1">
        <v>32736</v>
      </c>
      <c r="T20" t="s">
        <v>5</v>
      </c>
      <c r="AK20" s="1">
        <v>32389</v>
      </c>
      <c r="AL20" s="1">
        <v>32426</v>
      </c>
      <c r="AM20">
        <v>70.400000000000006</v>
      </c>
      <c r="AN20">
        <v>2.2000000000000002</v>
      </c>
      <c r="AZ20" s="1">
        <v>32391</v>
      </c>
      <c r="BA20" s="1">
        <v>32433</v>
      </c>
      <c r="BB20" t="s">
        <v>165</v>
      </c>
      <c r="BC20" t="s">
        <v>177</v>
      </c>
      <c r="BO20" t="s">
        <v>190</v>
      </c>
      <c r="BR20" t="s">
        <v>159</v>
      </c>
      <c r="CS20" s="1">
        <v>32788</v>
      </c>
      <c r="CT20" t="s">
        <v>39</v>
      </c>
      <c r="CU20" s="1">
        <v>32820</v>
      </c>
      <c r="CV20" t="s">
        <v>33</v>
      </c>
      <c r="DA20" t="str">
        <f>IF(ISBLANK(Batch1[[#This Row],[Followup Status]]),Batch1[[#This Row],[Cause of Death]],Batch1[[#This Row],[Followup Status]])</f>
        <v>NED</v>
      </c>
    </row>
    <row r="21" spans="1:105" x14ac:dyDescent="0.25">
      <c r="A21" t="s">
        <v>450</v>
      </c>
      <c r="B21">
        <v>1908</v>
      </c>
      <c r="C21" t="s">
        <v>162</v>
      </c>
      <c r="D21">
        <v>67.400000000000006</v>
      </c>
      <c r="E21">
        <v>161</v>
      </c>
      <c r="F21" t="s">
        <v>148</v>
      </c>
      <c r="G21" t="s">
        <v>33</v>
      </c>
      <c r="H21" t="s">
        <v>149</v>
      </c>
      <c r="I21" t="s">
        <v>149</v>
      </c>
      <c r="J21" t="s">
        <v>149</v>
      </c>
      <c r="K21" t="s">
        <v>167</v>
      </c>
      <c r="L21" t="s">
        <v>180</v>
      </c>
      <c r="M21" t="s">
        <v>149</v>
      </c>
      <c r="N21">
        <v>2</v>
      </c>
      <c r="O21" t="s">
        <v>181</v>
      </c>
      <c r="P21">
        <v>0</v>
      </c>
      <c r="Q21" t="s">
        <v>154</v>
      </c>
      <c r="R21" t="s">
        <v>5</v>
      </c>
      <c r="S21" s="1">
        <v>31656</v>
      </c>
      <c r="T21" t="s">
        <v>317</v>
      </c>
      <c r="U21" s="1">
        <v>31663</v>
      </c>
      <c r="V21" t="s">
        <v>216</v>
      </c>
      <c r="AK21" s="1">
        <v>31683</v>
      </c>
      <c r="AL21" s="1">
        <v>31735</v>
      </c>
      <c r="AM21">
        <v>70</v>
      </c>
      <c r="AN21">
        <v>2</v>
      </c>
      <c r="AZ21" s="1">
        <v>31683</v>
      </c>
      <c r="BA21" s="1">
        <v>31727</v>
      </c>
      <c r="BB21" t="s">
        <v>165</v>
      </c>
      <c r="BC21" t="s">
        <v>177</v>
      </c>
      <c r="BO21" t="s">
        <v>158</v>
      </c>
      <c r="CS21" s="1">
        <v>32838</v>
      </c>
      <c r="CT21" t="s">
        <v>39</v>
      </c>
      <c r="CU21" s="1">
        <v>32994</v>
      </c>
      <c r="CV21" t="s">
        <v>40</v>
      </c>
      <c r="CW21" t="s">
        <v>152</v>
      </c>
      <c r="DA21" t="str">
        <f>IF(ISBLANK(Batch1[[#This Row],[Followup Status]]),Batch1[[#This Row],[Cause of Death]],Batch1[[#This Row],[Followup Status]])</f>
        <v>NED</v>
      </c>
    </row>
    <row r="22" spans="1:105" x14ac:dyDescent="0.25">
      <c r="A22" t="s">
        <v>308</v>
      </c>
      <c r="B22">
        <v>1929</v>
      </c>
      <c r="C22" t="s">
        <v>147</v>
      </c>
      <c r="D22">
        <v>56.7</v>
      </c>
      <c r="E22">
        <v>163</v>
      </c>
      <c r="F22" t="s">
        <v>148</v>
      </c>
      <c r="G22" t="s">
        <v>149</v>
      </c>
      <c r="H22" t="s">
        <v>149</v>
      </c>
      <c r="I22" t="s">
        <v>149</v>
      </c>
      <c r="J22" t="s">
        <v>149</v>
      </c>
      <c r="K22" t="s">
        <v>149</v>
      </c>
      <c r="L22" t="s">
        <v>152</v>
      </c>
      <c r="M22" t="s">
        <v>149</v>
      </c>
      <c r="N22" t="s">
        <v>154</v>
      </c>
      <c r="O22" t="s">
        <v>181</v>
      </c>
      <c r="P22">
        <v>0</v>
      </c>
      <c r="Q22" t="s">
        <v>154</v>
      </c>
      <c r="R22" t="s">
        <v>4</v>
      </c>
      <c r="S22" s="1">
        <v>31734</v>
      </c>
      <c r="T22" t="s">
        <v>309</v>
      </c>
      <c r="AK22" s="1">
        <v>31752</v>
      </c>
      <c r="AL22" s="1">
        <v>31803</v>
      </c>
      <c r="AM22">
        <v>70</v>
      </c>
      <c r="AN22">
        <v>2</v>
      </c>
      <c r="AZ22" s="1">
        <v>31756</v>
      </c>
      <c r="BA22" s="1">
        <v>31791</v>
      </c>
      <c r="BB22" t="s">
        <v>165</v>
      </c>
      <c r="BC22" t="s">
        <v>177</v>
      </c>
      <c r="CS22" s="1">
        <v>32949</v>
      </c>
      <c r="CT22" t="s">
        <v>39</v>
      </c>
      <c r="CW22" t="s">
        <v>152</v>
      </c>
      <c r="DA22" t="str">
        <f>IF(ISBLANK(Batch1[[#This Row],[Followup Status]]),Batch1[[#This Row],[Cause of Death]],Batch1[[#This Row],[Followup Status]])</f>
        <v>NED</v>
      </c>
    </row>
    <row r="23" spans="1:105" x14ac:dyDescent="0.25">
      <c r="A23" t="s">
        <v>389</v>
      </c>
      <c r="B23">
        <v>1924</v>
      </c>
      <c r="C23" t="s">
        <v>147</v>
      </c>
      <c r="D23">
        <v>64.2</v>
      </c>
      <c r="E23">
        <v>161</v>
      </c>
      <c r="F23" t="s">
        <v>148</v>
      </c>
      <c r="G23" t="s">
        <v>33</v>
      </c>
      <c r="H23" t="s">
        <v>149</v>
      </c>
      <c r="I23" t="s">
        <v>149</v>
      </c>
      <c r="J23" t="s">
        <v>149</v>
      </c>
      <c r="K23" t="s">
        <v>149</v>
      </c>
      <c r="L23" t="s">
        <v>152</v>
      </c>
      <c r="M23" t="s">
        <v>149</v>
      </c>
      <c r="N23">
        <v>3</v>
      </c>
      <c r="O23">
        <v>1</v>
      </c>
      <c r="P23">
        <v>0</v>
      </c>
      <c r="Q23">
        <v>3</v>
      </c>
      <c r="R23" t="s">
        <v>6</v>
      </c>
      <c r="S23" s="1">
        <v>31032</v>
      </c>
      <c r="T23" t="s">
        <v>188</v>
      </c>
      <c r="AK23" s="1">
        <v>31055</v>
      </c>
      <c r="AL23" s="1">
        <v>31104</v>
      </c>
      <c r="AM23">
        <v>70</v>
      </c>
      <c r="AN23">
        <v>2</v>
      </c>
      <c r="AZ23" s="1">
        <v>31060</v>
      </c>
      <c r="BA23" s="1">
        <v>31079</v>
      </c>
      <c r="BB23" t="s">
        <v>165</v>
      </c>
      <c r="CS23" s="1">
        <v>33072</v>
      </c>
      <c r="CT23" t="s">
        <v>39</v>
      </c>
      <c r="CU23" s="1">
        <v>33831</v>
      </c>
      <c r="CV23" t="s">
        <v>40</v>
      </c>
      <c r="DA23" t="str">
        <f>IF(ISBLANK(Batch1[[#This Row],[Followup Status]]),Batch1[[#This Row],[Cause of Death]],Batch1[[#This Row],[Followup Status]])</f>
        <v>NED</v>
      </c>
    </row>
    <row r="24" spans="1:105" x14ac:dyDescent="0.25">
      <c r="A24" t="s">
        <v>313</v>
      </c>
      <c r="B24">
        <v>1935</v>
      </c>
      <c r="C24" t="s">
        <v>162</v>
      </c>
      <c r="D24">
        <v>93.3</v>
      </c>
      <c r="E24">
        <v>180</v>
      </c>
      <c r="F24" t="s">
        <v>148</v>
      </c>
      <c r="G24" t="s">
        <v>33</v>
      </c>
      <c r="H24" t="s">
        <v>149</v>
      </c>
      <c r="I24" t="s">
        <v>149</v>
      </c>
      <c r="J24" t="s">
        <v>149</v>
      </c>
      <c r="K24" t="s">
        <v>167</v>
      </c>
      <c r="L24" t="s">
        <v>152</v>
      </c>
      <c r="M24" t="s">
        <v>149</v>
      </c>
      <c r="N24">
        <v>1</v>
      </c>
      <c r="O24">
        <v>0</v>
      </c>
      <c r="P24">
        <v>0</v>
      </c>
      <c r="Q24">
        <v>1</v>
      </c>
      <c r="R24" t="s">
        <v>10</v>
      </c>
      <c r="S24" s="1">
        <v>32039</v>
      </c>
      <c r="T24" t="s">
        <v>263</v>
      </c>
      <c r="AK24" s="1">
        <v>32082</v>
      </c>
      <c r="AL24" s="1">
        <v>32130</v>
      </c>
      <c r="AM24">
        <v>66</v>
      </c>
      <c r="AN24">
        <v>2</v>
      </c>
      <c r="BO24" t="s">
        <v>158</v>
      </c>
      <c r="CS24" s="1">
        <v>33104</v>
      </c>
      <c r="CT24" t="s">
        <v>39</v>
      </c>
      <c r="CU24" s="1">
        <v>33162</v>
      </c>
      <c r="CV24" t="s">
        <v>40</v>
      </c>
      <c r="CW24" t="s">
        <v>152</v>
      </c>
      <c r="DA24" t="str">
        <f>IF(ISBLANK(Batch1[[#This Row],[Followup Status]]),Batch1[[#This Row],[Cause of Death]],Batch1[[#This Row],[Followup Status]])</f>
        <v>NED</v>
      </c>
    </row>
    <row r="25" spans="1:105" x14ac:dyDescent="0.25">
      <c r="A25" t="s">
        <v>491</v>
      </c>
      <c r="B25">
        <v>1939</v>
      </c>
      <c r="C25" t="s">
        <v>147</v>
      </c>
      <c r="D25">
        <v>82.7</v>
      </c>
      <c r="E25">
        <v>160</v>
      </c>
      <c r="F25" t="s">
        <v>148</v>
      </c>
      <c r="G25" t="s">
        <v>33</v>
      </c>
      <c r="H25" t="s">
        <v>149</v>
      </c>
      <c r="I25" t="s">
        <v>149</v>
      </c>
      <c r="J25" t="s">
        <v>149</v>
      </c>
      <c r="K25" t="s">
        <v>149</v>
      </c>
      <c r="L25" t="s">
        <v>149</v>
      </c>
      <c r="M25" t="s">
        <v>149</v>
      </c>
      <c r="N25">
        <v>1</v>
      </c>
      <c r="O25" t="s">
        <v>153</v>
      </c>
      <c r="P25">
        <v>0</v>
      </c>
      <c r="Q25" t="s">
        <v>154</v>
      </c>
      <c r="R25" t="s">
        <v>5</v>
      </c>
      <c r="AC25" s="1">
        <v>32574</v>
      </c>
      <c r="AD25" t="s">
        <v>492</v>
      </c>
      <c r="AE25" t="s">
        <v>152</v>
      </c>
      <c r="AF25" t="s">
        <v>152</v>
      </c>
      <c r="AK25" s="1">
        <v>32597</v>
      </c>
      <c r="AL25" s="1">
        <v>32658</v>
      </c>
      <c r="AM25">
        <v>70</v>
      </c>
      <c r="AN25">
        <v>2</v>
      </c>
      <c r="AZ25" s="1">
        <v>32610</v>
      </c>
      <c r="BA25" s="1">
        <v>32641</v>
      </c>
      <c r="BB25" t="s">
        <v>165</v>
      </c>
      <c r="BC25" t="s">
        <v>177</v>
      </c>
      <c r="BO25" t="s">
        <v>190</v>
      </c>
      <c r="BR25" t="s">
        <v>159</v>
      </c>
      <c r="BU25">
        <v>2</v>
      </c>
      <c r="BV25">
        <v>4</v>
      </c>
      <c r="CR25" t="s">
        <v>149</v>
      </c>
      <c r="CS25" s="1">
        <v>33217</v>
      </c>
      <c r="CT25" t="s">
        <v>39</v>
      </c>
      <c r="DA25" t="str">
        <f>IF(ISBLANK(Batch1[[#This Row],[Followup Status]]),Batch1[[#This Row],[Cause of Death]],Batch1[[#This Row],[Followup Status]])</f>
        <v>NED</v>
      </c>
    </row>
    <row r="26" spans="1:105" x14ac:dyDescent="0.25">
      <c r="A26" t="s">
        <v>380</v>
      </c>
      <c r="B26">
        <v>1926</v>
      </c>
      <c r="C26" t="s">
        <v>147</v>
      </c>
      <c r="D26">
        <v>68.599999999999994</v>
      </c>
      <c r="E26">
        <v>160</v>
      </c>
      <c r="F26" t="s">
        <v>148</v>
      </c>
      <c r="G26" t="s">
        <v>33</v>
      </c>
      <c r="H26" t="s">
        <v>149</v>
      </c>
      <c r="I26" t="s">
        <v>149</v>
      </c>
      <c r="J26" t="s">
        <v>149</v>
      </c>
      <c r="K26" t="s">
        <v>151</v>
      </c>
      <c r="L26" t="s">
        <v>152</v>
      </c>
      <c r="M26" t="s">
        <v>149</v>
      </c>
      <c r="N26">
        <v>3</v>
      </c>
      <c r="O26" t="s">
        <v>205</v>
      </c>
      <c r="P26">
        <v>0</v>
      </c>
      <c r="Q26" t="s">
        <v>154</v>
      </c>
      <c r="R26" t="s">
        <v>6</v>
      </c>
      <c r="S26" s="1">
        <v>32399</v>
      </c>
      <c r="T26" t="s">
        <v>164</v>
      </c>
      <c r="U26" s="1">
        <v>32431</v>
      </c>
      <c r="V26" t="s">
        <v>381</v>
      </c>
      <c r="AK26" s="1">
        <v>32460</v>
      </c>
      <c r="AL26" s="1">
        <v>32510</v>
      </c>
      <c r="AM26">
        <v>70.400000000000006</v>
      </c>
      <c r="AN26">
        <v>2.2000000000000002</v>
      </c>
      <c r="AZ26" s="1">
        <v>32467</v>
      </c>
      <c r="BA26" s="1">
        <v>32497</v>
      </c>
      <c r="BB26" t="s">
        <v>165</v>
      </c>
      <c r="CS26" s="1">
        <v>33273</v>
      </c>
      <c r="CT26" t="s">
        <v>39</v>
      </c>
      <c r="CU26" s="1">
        <v>33321</v>
      </c>
      <c r="CV26" t="s">
        <v>40</v>
      </c>
      <c r="CW26" t="s">
        <v>152</v>
      </c>
      <c r="DA26" t="str">
        <f>IF(ISBLANK(Batch1[[#This Row],[Followup Status]]),Batch1[[#This Row],[Cause of Death]],Batch1[[#This Row],[Followup Status]])</f>
        <v>NED</v>
      </c>
    </row>
    <row r="27" spans="1:105" x14ac:dyDescent="0.25">
      <c r="A27" t="s">
        <v>483</v>
      </c>
      <c r="B27">
        <v>1916</v>
      </c>
      <c r="C27" t="s">
        <v>162</v>
      </c>
      <c r="D27">
        <v>86.6</v>
      </c>
      <c r="E27">
        <v>172</v>
      </c>
      <c r="F27" t="s">
        <v>148</v>
      </c>
      <c r="G27" t="s">
        <v>33</v>
      </c>
      <c r="H27" t="s">
        <v>179</v>
      </c>
      <c r="I27" t="s">
        <v>149</v>
      </c>
      <c r="J27" t="s">
        <v>150</v>
      </c>
      <c r="K27" t="s">
        <v>167</v>
      </c>
      <c r="L27" t="s">
        <v>152</v>
      </c>
      <c r="M27" t="s">
        <v>152</v>
      </c>
      <c r="N27">
        <v>2</v>
      </c>
      <c r="O27" t="s">
        <v>181</v>
      </c>
      <c r="P27">
        <v>0</v>
      </c>
      <c r="Q27" t="s">
        <v>154</v>
      </c>
      <c r="R27" t="s">
        <v>5</v>
      </c>
      <c r="S27" s="1">
        <v>32586</v>
      </c>
      <c r="T27" t="s">
        <v>5</v>
      </c>
      <c r="AK27" s="1">
        <v>32634</v>
      </c>
      <c r="AL27" s="1">
        <v>32680</v>
      </c>
      <c r="AM27">
        <v>70</v>
      </c>
      <c r="AN27">
        <v>2</v>
      </c>
      <c r="AZ27" s="1">
        <v>32636</v>
      </c>
      <c r="BA27" s="1">
        <v>32657</v>
      </c>
      <c r="BB27" t="s">
        <v>165</v>
      </c>
      <c r="BC27" t="s">
        <v>177</v>
      </c>
      <c r="CS27" s="1">
        <v>33302</v>
      </c>
      <c r="CT27" t="s">
        <v>36</v>
      </c>
      <c r="CU27" s="1">
        <v>33937</v>
      </c>
      <c r="CV27" t="s">
        <v>36</v>
      </c>
      <c r="CW27" t="s">
        <v>152</v>
      </c>
      <c r="CY27" s="1">
        <v>33030</v>
      </c>
      <c r="CZ27" t="s">
        <v>160</v>
      </c>
      <c r="DA27" t="str">
        <f>IF(ISBLANK(Batch1[[#This Row],[Followup Status]]),Batch1[[#This Row],[Cause of Death]],Batch1[[#This Row],[Followup Status]])</f>
        <v>Distant Disease</v>
      </c>
    </row>
    <row r="28" spans="1:105" x14ac:dyDescent="0.25">
      <c r="A28" t="s">
        <v>184</v>
      </c>
      <c r="B28">
        <v>1909</v>
      </c>
      <c r="C28" t="s">
        <v>162</v>
      </c>
      <c r="D28">
        <v>65.7</v>
      </c>
      <c r="E28">
        <v>170</v>
      </c>
      <c r="F28" t="s">
        <v>148</v>
      </c>
      <c r="G28" t="s">
        <v>33</v>
      </c>
      <c r="H28" t="s">
        <v>149</v>
      </c>
      <c r="I28" t="s">
        <v>149</v>
      </c>
      <c r="J28" t="s">
        <v>149</v>
      </c>
      <c r="K28" t="s">
        <v>151</v>
      </c>
      <c r="L28" t="s">
        <v>180</v>
      </c>
      <c r="M28" t="s">
        <v>149</v>
      </c>
      <c r="N28">
        <v>2</v>
      </c>
      <c r="O28">
        <v>1</v>
      </c>
      <c r="P28">
        <v>0</v>
      </c>
      <c r="Q28">
        <v>3</v>
      </c>
      <c r="R28" t="s">
        <v>11</v>
      </c>
      <c r="S28" s="1">
        <v>31520</v>
      </c>
      <c r="T28" t="s">
        <v>11</v>
      </c>
      <c r="AC28" s="1">
        <v>31538</v>
      </c>
      <c r="AD28" t="s">
        <v>185</v>
      </c>
      <c r="AE28" t="s">
        <v>152</v>
      </c>
      <c r="AF28" t="s">
        <v>152</v>
      </c>
      <c r="AK28" s="1">
        <v>31605</v>
      </c>
      <c r="AL28" s="1">
        <v>31648</v>
      </c>
      <c r="AM28">
        <v>66</v>
      </c>
      <c r="AN28">
        <v>2</v>
      </c>
      <c r="BO28" t="s">
        <v>158</v>
      </c>
      <c r="BP28" t="s">
        <v>152</v>
      </c>
      <c r="BQ28" t="s">
        <v>149</v>
      </c>
      <c r="BR28" t="s">
        <v>186</v>
      </c>
      <c r="BS28">
        <v>1</v>
      </c>
      <c r="BT28">
        <v>2</v>
      </c>
      <c r="BU28">
        <v>0</v>
      </c>
      <c r="BV28">
        <v>10</v>
      </c>
      <c r="BW28">
        <v>0</v>
      </c>
      <c r="BX28">
        <v>6</v>
      </c>
      <c r="BY28">
        <v>0</v>
      </c>
      <c r="BZ28">
        <v>10</v>
      </c>
      <c r="CE28">
        <v>0</v>
      </c>
      <c r="CF28">
        <v>1</v>
      </c>
      <c r="CR28" t="s">
        <v>152</v>
      </c>
      <c r="CS28" s="1">
        <v>33313</v>
      </c>
      <c r="CT28" t="s">
        <v>39</v>
      </c>
      <c r="CU28" s="1">
        <v>33727</v>
      </c>
      <c r="CV28" t="s">
        <v>40</v>
      </c>
      <c r="CW28" t="s">
        <v>152</v>
      </c>
      <c r="DA28" t="str">
        <f>IF(ISBLANK(Batch1[[#This Row],[Followup Status]]),Batch1[[#This Row],[Cause of Death]],Batch1[[#This Row],[Followup Status]])</f>
        <v>NED</v>
      </c>
    </row>
    <row r="29" spans="1:105" x14ac:dyDescent="0.25">
      <c r="A29" t="s">
        <v>234</v>
      </c>
      <c r="B29">
        <v>1934</v>
      </c>
      <c r="C29" t="s">
        <v>162</v>
      </c>
      <c r="D29">
        <v>78.7</v>
      </c>
      <c r="E29">
        <v>188</v>
      </c>
      <c r="F29" t="s">
        <v>148</v>
      </c>
      <c r="G29" t="s">
        <v>33</v>
      </c>
      <c r="H29" t="s">
        <v>179</v>
      </c>
      <c r="I29" t="s">
        <v>149</v>
      </c>
      <c r="J29" t="s">
        <v>149</v>
      </c>
      <c r="K29" t="s">
        <v>151</v>
      </c>
      <c r="L29" t="s">
        <v>149</v>
      </c>
      <c r="M29" t="s">
        <v>149</v>
      </c>
      <c r="N29" t="s">
        <v>235</v>
      </c>
      <c r="O29">
        <v>0</v>
      </c>
      <c r="P29">
        <v>0</v>
      </c>
      <c r="Q29" t="s">
        <v>235</v>
      </c>
      <c r="R29" t="s">
        <v>23</v>
      </c>
      <c r="S29" s="1">
        <v>31656</v>
      </c>
      <c r="T29" t="s">
        <v>236</v>
      </c>
      <c r="U29" s="1">
        <v>31689</v>
      </c>
      <c r="V29" t="s">
        <v>237</v>
      </c>
      <c r="AC29" s="1">
        <v>31692</v>
      </c>
      <c r="AD29" t="s">
        <v>238</v>
      </c>
      <c r="AE29" t="s">
        <v>197</v>
      </c>
      <c r="AF29" t="s">
        <v>152</v>
      </c>
      <c r="AK29" s="1">
        <v>31745</v>
      </c>
      <c r="AL29" s="1">
        <v>31789</v>
      </c>
      <c r="AM29">
        <v>64</v>
      </c>
      <c r="AN29">
        <v>2</v>
      </c>
      <c r="AZ29" s="1">
        <v>31747</v>
      </c>
      <c r="BA29" s="1">
        <v>31789</v>
      </c>
      <c r="BB29" t="s">
        <v>165</v>
      </c>
      <c r="BO29" t="s">
        <v>158</v>
      </c>
      <c r="BP29" t="s">
        <v>152</v>
      </c>
      <c r="BQ29" t="s">
        <v>149</v>
      </c>
      <c r="BR29" t="s">
        <v>159</v>
      </c>
      <c r="BS29">
        <v>0</v>
      </c>
      <c r="BT29">
        <v>1</v>
      </c>
      <c r="BU29">
        <v>0</v>
      </c>
      <c r="BV29">
        <v>2</v>
      </c>
      <c r="BW29" t="s">
        <v>198</v>
      </c>
      <c r="BX29" t="s">
        <v>198</v>
      </c>
      <c r="CC29">
        <v>0</v>
      </c>
      <c r="CD29">
        <v>1</v>
      </c>
      <c r="CQ29" t="s">
        <v>239</v>
      </c>
      <c r="CS29" s="1">
        <v>33545</v>
      </c>
      <c r="CT29" t="s">
        <v>39</v>
      </c>
      <c r="CW29" t="s">
        <v>152</v>
      </c>
      <c r="DA29" t="str">
        <f>IF(ISBLANK(Batch1[[#This Row],[Followup Status]]),Batch1[[#This Row],[Cause of Death]],Batch1[[#This Row],[Followup Status]])</f>
        <v>NED</v>
      </c>
    </row>
    <row r="30" spans="1:105" x14ac:dyDescent="0.25">
      <c r="A30" t="s">
        <v>753</v>
      </c>
      <c r="B30">
        <v>1927</v>
      </c>
      <c r="C30" t="s">
        <v>162</v>
      </c>
      <c r="D30">
        <v>69.3</v>
      </c>
      <c r="E30">
        <v>163</v>
      </c>
      <c r="F30" t="s">
        <v>148</v>
      </c>
      <c r="G30" t="s">
        <v>33</v>
      </c>
      <c r="H30" t="s">
        <v>149</v>
      </c>
      <c r="I30" t="s">
        <v>149</v>
      </c>
      <c r="J30" t="s">
        <v>149</v>
      </c>
      <c r="K30" t="s">
        <v>167</v>
      </c>
      <c r="L30" t="s">
        <v>152</v>
      </c>
      <c r="M30" t="s">
        <v>149</v>
      </c>
      <c r="N30">
        <v>2</v>
      </c>
      <c r="O30">
        <v>0</v>
      </c>
      <c r="P30">
        <v>0</v>
      </c>
      <c r="Q30">
        <v>2</v>
      </c>
      <c r="R30" t="s">
        <v>4</v>
      </c>
      <c r="S30" s="1">
        <v>31388</v>
      </c>
      <c r="T30" t="s">
        <v>754</v>
      </c>
      <c r="AK30" s="1">
        <v>31418</v>
      </c>
      <c r="AL30" s="1">
        <v>31466</v>
      </c>
      <c r="AM30">
        <v>70</v>
      </c>
      <c r="AN30">
        <v>2</v>
      </c>
      <c r="AZ30" s="1">
        <v>31418</v>
      </c>
      <c r="BA30" s="1">
        <v>31466</v>
      </c>
      <c r="BB30" t="s">
        <v>165</v>
      </c>
      <c r="BO30" t="s">
        <v>158</v>
      </c>
      <c r="CS30" s="1">
        <v>33558</v>
      </c>
      <c r="CU30" s="1">
        <v>33558</v>
      </c>
      <c r="CV30" t="s">
        <v>40</v>
      </c>
      <c r="DA30" t="str">
        <f>IF(ISBLANK(Batch1[[#This Row],[Followup Status]]),Batch1[[#This Row],[Cause of Death]],Batch1[[#This Row],[Followup Status]])</f>
        <v>Unrelated</v>
      </c>
    </row>
    <row r="31" spans="1:105" x14ac:dyDescent="0.25">
      <c r="A31" t="s">
        <v>451</v>
      </c>
      <c r="B31">
        <v>1922</v>
      </c>
      <c r="C31" t="s">
        <v>147</v>
      </c>
      <c r="D31">
        <v>60.8</v>
      </c>
      <c r="E31">
        <v>166</v>
      </c>
      <c r="F31" t="s">
        <v>148</v>
      </c>
      <c r="G31" t="s">
        <v>33</v>
      </c>
      <c r="H31" t="s">
        <v>398</v>
      </c>
      <c r="I31" t="s">
        <v>149</v>
      </c>
      <c r="J31" t="s">
        <v>150</v>
      </c>
      <c r="K31" t="s">
        <v>149</v>
      </c>
      <c r="L31" t="s">
        <v>149</v>
      </c>
      <c r="M31" t="s">
        <v>149</v>
      </c>
      <c r="N31" t="s">
        <v>235</v>
      </c>
      <c r="O31">
        <v>1</v>
      </c>
      <c r="P31">
        <v>0</v>
      </c>
      <c r="Q31" t="s">
        <v>235</v>
      </c>
      <c r="R31" t="s">
        <v>4</v>
      </c>
      <c r="S31" s="1">
        <v>31472</v>
      </c>
      <c r="T31" t="s">
        <v>452</v>
      </c>
      <c r="AK31" s="1">
        <v>31486</v>
      </c>
      <c r="AL31" s="1">
        <v>31539</v>
      </c>
      <c r="AM31">
        <v>70</v>
      </c>
      <c r="AN31">
        <v>2</v>
      </c>
      <c r="AZ31" s="1">
        <v>31486</v>
      </c>
      <c r="BA31" s="1">
        <v>31536</v>
      </c>
      <c r="BB31" t="s">
        <v>165</v>
      </c>
      <c r="BC31" t="s">
        <v>177</v>
      </c>
      <c r="BO31" t="s">
        <v>190</v>
      </c>
      <c r="CS31" s="1">
        <v>33600</v>
      </c>
      <c r="CT31" t="s">
        <v>39</v>
      </c>
      <c r="DA31" t="str">
        <f>IF(ISBLANK(Batch1[[#This Row],[Followup Status]]),Batch1[[#This Row],[Cause of Death]],Batch1[[#This Row],[Followup Status]])</f>
        <v>NED</v>
      </c>
    </row>
    <row r="32" spans="1:105" x14ac:dyDescent="0.25">
      <c r="A32" t="s">
        <v>347</v>
      </c>
      <c r="B32">
        <v>1952</v>
      </c>
      <c r="C32" t="s">
        <v>147</v>
      </c>
      <c r="D32">
        <v>70</v>
      </c>
      <c r="E32">
        <v>168</v>
      </c>
      <c r="F32" t="s">
        <v>348</v>
      </c>
      <c r="G32" t="s">
        <v>149</v>
      </c>
      <c r="H32" t="s">
        <v>149</v>
      </c>
      <c r="I32" t="s">
        <v>149</v>
      </c>
      <c r="J32" t="s">
        <v>149</v>
      </c>
      <c r="K32" t="s">
        <v>149</v>
      </c>
      <c r="L32" t="s">
        <v>149</v>
      </c>
      <c r="M32" t="s">
        <v>149</v>
      </c>
      <c r="N32">
        <v>4</v>
      </c>
      <c r="O32">
        <v>3</v>
      </c>
      <c r="P32">
        <v>0</v>
      </c>
      <c r="Q32" t="s">
        <v>235</v>
      </c>
      <c r="R32" t="s">
        <v>17</v>
      </c>
      <c r="AC32" s="1">
        <v>32215</v>
      </c>
      <c r="AD32" t="s">
        <v>349</v>
      </c>
      <c r="AE32" t="s">
        <v>152</v>
      </c>
      <c r="AF32" t="s">
        <v>149</v>
      </c>
      <c r="AK32" s="1">
        <v>32287</v>
      </c>
      <c r="AL32" s="1">
        <v>32336</v>
      </c>
      <c r="AM32">
        <v>70</v>
      </c>
      <c r="AN32">
        <v>2</v>
      </c>
      <c r="AZ32" s="1">
        <v>32291</v>
      </c>
      <c r="BA32" s="1">
        <v>32333</v>
      </c>
      <c r="BB32" t="s">
        <v>165</v>
      </c>
      <c r="BC32" t="s">
        <v>177</v>
      </c>
      <c r="BO32" t="s">
        <v>318</v>
      </c>
      <c r="BP32" t="s">
        <v>149</v>
      </c>
      <c r="BR32" t="s">
        <v>159</v>
      </c>
      <c r="CS32" s="1">
        <v>33608</v>
      </c>
      <c r="CT32" t="s">
        <v>39</v>
      </c>
      <c r="DA32" t="str">
        <f>IF(ISBLANK(Batch1[[#This Row],[Followup Status]]),Batch1[[#This Row],[Cause of Death]],Batch1[[#This Row],[Followup Status]])</f>
        <v>NED</v>
      </c>
    </row>
    <row r="33" spans="1:105" x14ac:dyDescent="0.25">
      <c r="A33" t="s">
        <v>221</v>
      </c>
      <c r="B33">
        <v>1937</v>
      </c>
      <c r="C33" t="s">
        <v>162</v>
      </c>
      <c r="D33">
        <v>89.2</v>
      </c>
      <c r="E33">
        <v>183</v>
      </c>
      <c r="F33" t="s">
        <v>148</v>
      </c>
      <c r="G33" t="s">
        <v>33</v>
      </c>
      <c r="H33" t="s">
        <v>149</v>
      </c>
      <c r="I33" t="s">
        <v>149</v>
      </c>
      <c r="J33" t="s">
        <v>149</v>
      </c>
      <c r="K33" t="s">
        <v>151</v>
      </c>
      <c r="L33" t="s">
        <v>149</v>
      </c>
      <c r="M33" t="s">
        <v>149</v>
      </c>
      <c r="N33">
        <v>2</v>
      </c>
      <c r="O33" t="s">
        <v>153</v>
      </c>
      <c r="P33">
        <v>0</v>
      </c>
      <c r="Q33" t="s">
        <v>154</v>
      </c>
      <c r="R33" t="s">
        <v>5</v>
      </c>
      <c r="S33" s="1">
        <v>31642</v>
      </c>
      <c r="T33" t="s">
        <v>192</v>
      </c>
      <c r="U33" s="1">
        <v>31644</v>
      </c>
      <c r="V33" t="s">
        <v>222</v>
      </c>
      <c r="AK33" s="1">
        <v>31669</v>
      </c>
      <c r="AL33" s="1">
        <v>31721</v>
      </c>
      <c r="AM33">
        <v>70</v>
      </c>
      <c r="AN33">
        <v>2</v>
      </c>
      <c r="AZ33" s="1">
        <v>31670</v>
      </c>
      <c r="BA33" s="1">
        <v>31698</v>
      </c>
      <c r="BB33" t="s">
        <v>165</v>
      </c>
      <c r="BC33" t="s">
        <v>177</v>
      </c>
      <c r="BO33" t="s">
        <v>158</v>
      </c>
      <c r="CS33" s="1">
        <v>33614</v>
      </c>
      <c r="CT33" t="s">
        <v>39</v>
      </c>
      <c r="DA33" t="str">
        <f>IF(ISBLANK(Batch1[[#This Row],[Followup Status]]),Batch1[[#This Row],[Cause of Death]],Batch1[[#This Row],[Followup Status]])</f>
        <v>NED</v>
      </c>
    </row>
    <row r="34" spans="1:105" x14ac:dyDescent="0.25">
      <c r="A34" t="s">
        <v>247</v>
      </c>
      <c r="B34">
        <v>1922</v>
      </c>
      <c r="C34" t="s">
        <v>162</v>
      </c>
      <c r="D34">
        <v>79.599999999999994</v>
      </c>
      <c r="E34">
        <v>165</v>
      </c>
      <c r="F34" t="s">
        <v>148</v>
      </c>
      <c r="G34" t="s">
        <v>33</v>
      </c>
      <c r="H34" t="s">
        <v>149</v>
      </c>
      <c r="I34" t="s">
        <v>149</v>
      </c>
      <c r="J34" t="s">
        <v>149</v>
      </c>
      <c r="K34" t="s">
        <v>149</v>
      </c>
      <c r="L34" t="s">
        <v>180</v>
      </c>
      <c r="M34" t="s">
        <v>149</v>
      </c>
      <c r="N34">
        <v>2</v>
      </c>
      <c r="O34">
        <v>0</v>
      </c>
      <c r="P34">
        <v>0</v>
      </c>
      <c r="Q34">
        <v>2</v>
      </c>
      <c r="R34" t="s">
        <v>7</v>
      </c>
      <c r="S34" s="1">
        <v>31689</v>
      </c>
      <c r="T34" t="s">
        <v>248</v>
      </c>
      <c r="AK34" s="1">
        <v>31766</v>
      </c>
      <c r="AL34" s="1">
        <v>31807</v>
      </c>
      <c r="AM34">
        <v>60</v>
      </c>
      <c r="AN34">
        <v>2</v>
      </c>
      <c r="BO34" t="s">
        <v>158</v>
      </c>
      <c r="BP34" t="s">
        <v>149</v>
      </c>
      <c r="BQ34" t="s">
        <v>152</v>
      </c>
      <c r="BR34" t="s">
        <v>170</v>
      </c>
      <c r="CQ34" t="s">
        <v>249</v>
      </c>
      <c r="CS34" s="1">
        <v>33614</v>
      </c>
      <c r="CT34" t="s">
        <v>39</v>
      </c>
      <c r="DA34" t="str">
        <f>IF(ISBLANK(Batch1[[#This Row],[Followup Status]]),Batch1[[#This Row],[Cause of Death]],Batch1[[#This Row],[Followup Status]])</f>
        <v>NED</v>
      </c>
    </row>
    <row r="35" spans="1:105" x14ac:dyDescent="0.25">
      <c r="A35" t="s">
        <v>261</v>
      </c>
      <c r="B35">
        <v>1933</v>
      </c>
      <c r="C35" t="s">
        <v>162</v>
      </c>
      <c r="D35">
        <v>77.2</v>
      </c>
      <c r="E35">
        <v>173</v>
      </c>
      <c r="F35" t="s">
        <v>33</v>
      </c>
      <c r="G35" t="s">
        <v>33</v>
      </c>
      <c r="H35" t="s">
        <v>149</v>
      </c>
      <c r="I35" t="s">
        <v>149</v>
      </c>
      <c r="J35" t="s">
        <v>149</v>
      </c>
      <c r="K35" t="s">
        <v>149</v>
      </c>
      <c r="L35" t="s">
        <v>152</v>
      </c>
      <c r="M35" t="s">
        <v>149</v>
      </c>
      <c r="N35">
        <v>2</v>
      </c>
      <c r="O35" t="s">
        <v>181</v>
      </c>
      <c r="P35">
        <v>0</v>
      </c>
      <c r="Q35" t="s">
        <v>154</v>
      </c>
      <c r="R35" t="s">
        <v>5</v>
      </c>
      <c r="S35" s="1">
        <v>31767</v>
      </c>
      <c r="T35" t="s">
        <v>188</v>
      </c>
      <c r="U35" s="1">
        <v>31773</v>
      </c>
      <c r="V35" t="s">
        <v>216</v>
      </c>
      <c r="AK35" s="1">
        <v>31804</v>
      </c>
      <c r="AL35" s="1">
        <v>31851</v>
      </c>
      <c r="AM35">
        <v>70</v>
      </c>
      <c r="AN35">
        <v>2</v>
      </c>
      <c r="AZ35" s="1">
        <v>31804</v>
      </c>
      <c r="BA35" s="1">
        <v>31851</v>
      </c>
      <c r="BB35" t="s">
        <v>165</v>
      </c>
      <c r="BO35" t="s">
        <v>158</v>
      </c>
      <c r="CS35" s="1">
        <v>33614</v>
      </c>
      <c r="CT35" t="s">
        <v>39</v>
      </c>
      <c r="DA35" t="str">
        <f>IF(ISBLANK(Batch1[[#This Row],[Followup Status]]),Batch1[[#This Row],[Cause of Death]],Batch1[[#This Row],[Followup Status]])</f>
        <v>NED</v>
      </c>
    </row>
    <row r="36" spans="1:105" x14ac:dyDescent="0.25">
      <c r="A36" t="s">
        <v>365</v>
      </c>
      <c r="B36">
        <v>1928</v>
      </c>
      <c r="C36" t="s">
        <v>162</v>
      </c>
      <c r="D36">
        <v>174</v>
      </c>
      <c r="E36">
        <v>187</v>
      </c>
      <c r="F36" t="s">
        <v>148</v>
      </c>
      <c r="G36" t="s">
        <v>33</v>
      </c>
      <c r="H36" t="s">
        <v>179</v>
      </c>
      <c r="I36" t="s">
        <v>149</v>
      </c>
      <c r="J36" t="s">
        <v>149</v>
      </c>
      <c r="K36" t="s">
        <v>149</v>
      </c>
      <c r="L36" t="s">
        <v>152</v>
      </c>
      <c r="M36" t="s">
        <v>149</v>
      </c>
      <c r="N36">
        <v>2</v>
      </c>
      <c r="O36" t="s">
        <v>153</v>
      </c>
      <c r="P36">
        <v>0</v>
      </c>
      <c r="Q36" t="s">
        <v>154</v>
      </c>
      <c r="R36" t="s">
        <v>4</v>
      </c>
      <c r="AC36" s="1">
        <v>32061</v>
      </c>
      <c r="AD36" t="s">
        <v>366</v>
      </c>
      <c r="AE36" t="s">
        <v>152</v>
      </c>
      <c r="AF36" t="s">
        <v>149</v>
      </c>
      <c r="AK36" s="1">
        <v>32103</v>
      </c>
      <c r="AL36" s="1">
        <v>32154</v>
      </c>
      <c r="AM36">
        <v>74</v>
      </c>
      <c r="AN36">
        <v>2</v>
      </c>
      <c r="BO36" t="s">
        <v>190</v>
      </c>
      <c r="BP36" t="s">
        <v>152</v>
      </c>
      <c r="BR36" t="s">
        <v>170</v>
      </c>
      <c r="CS36" s="1">
        <v>33614</v>
      </c>
      <c r="CT36" t="s">
        <v>39</v>
      </c>
      <c r="CW36" t="s">
        <v>152</v>
      </c>
      <c r="DA36" t="str">
        <f>IF(ISBLANK(Batch1[[#This Row],[Followup Status]]),Batch1[[#This Row],[Cause of Death]],Batch1[[#This Row],[Followup Status]])</f>
        <v>NED</v>
      </c>
    </row>
    <row r="37" spans="1:105" x14ac:dyDescent="0.25">
      <c r="A37" t="s">
        <v>402</v>
      </c>
      <c r="B37">
        <v>1923</v>
      </c>
      <c r="C37" t="s">
        <v>147</v>
      </c>
      <c r="D37">
        <v>70.900000000000006</v>
      </c>
      <c r="E37">
        <v>162</v>
      </c>
      <c r="F37" t="s">
        <v>148</v>
      </c>
      <c r="G37" t="s">
        <v>33</v>
      </c>
      <c r="H37" t="s">
        <v>149</v>
      </c>
      <c r="I37" t="s">
        <v>149</v>
      </c>
      <c r="J37" t="s">
        <v>149</v>
      </c>
      <c r="K37" t="s">
        <v>149</v>
      </c>
      <c r="L37" t="s">
        <v>152</v>
      </c>
      <c r="M37" t="s">
        <v>149</v>
      </c>
      <c r="N37">
        <v>2</v>
      </c>
      <c r="O37">
        <v>0</v>
      </c>
      <c r="P37">
        <v>0</v>
      </c>
      <c r="Q37">
        <v>2</v>
      </c>
      <c r="R37" t="s">
        <v>6</v>
      </c>
      <c r="S37" s="1">
        <v>31124</v>
      </c>
      <c r="T37" t="s">
        <v>403</v>
      </c>
      <c r="AK37" s="1">
        <v>31145</v>
      </c>
      <c r="AL37" s="1">
        <v>31200</v>
      </c>
      <c r="AM37">
        <v>70</v>
      </c>
      <c r="AN37">
        <v>2</v>
      </c>
      <c r="BO37" t="s">
        <v>158</v>
      </c>
      <c r="CS37" s="1">
        <v>33614</v>
      </c>
      <c r="CT37" t="s">
        <v>39</v>
      </c>
      <c r="DA37" t="str">
        <f>IF(ISBLANK(Batch1[[#This Row],[Followup Status]]),Batch1[[#This Row],[Cause of Death]],Batch1[[#This Row],[Followup Status]])</f>
        <v>NED</v>
      </c>
    </row>
    <row r="38" spans="1:105" x14ac:dyDescent="0.25">
      <c r="A38" t="s">
        <v>436</v>
      </c>
      <c r="B38">
        <v>1926</v>
      </c>
      <c r="C38" t="s">
        <v>162</v>
      </c>
      <c r="D38">
        <v>121.7</v>
      </c>
      <c r="E38">
        <v>200</v>
      </c>
      <c r="F38" t="s">
        <v>148</v>
      </c>
      <c r="G38" t="s">
        <v>33</v>
      </c>
      <c r="H38" t="s">
        <v>149</v>
      </c>
      <c r="I38" t="s">
        <v>149</v>
      </c>
      <c r="J38" t="s">
        <v>149</v>
      </c>
      <c r="K38" t="s">
        <v>167</v>
      </c>
      <c r="L38" t="s">
        <v>152</v>
      </c>
      <c r="M38" t="s">
        <v>149</v>
      </c>
      <c r="N38">
        <v>2</v>
      </c>
      <c r="O38" t="s">
        <v>153</v>
      </c>
      <c r="P38">
        <v>0</v>
      </c>
      <c r="Q38" t="s">
        <v>154</v>
      </c>
      <c r="R38" t="s">
        <v>5</v>
      </c>
      <c r="S38" s="1">
        <v>31419</v>
      </c>
      <c r="T38" t="s">
        <v>437</v>
      </c>
      <c r="AK38" s="1">
        <v>31451</v>
      </c>
      <c r="AL38" s="1">
        <v>31500</v>
      </c>
      <c r="AM38">
        <v>70</v>
      </c>
      <c r="AN38">
        <v>2</v>
      </c>
      <c r="AZ38" s="1">
        <v>31454</v>
      </c>
      <c r="BA38" s="1">
        <v>31481</v>
      </c>
      <c r="BB38" t="s">
        <v>165</v>
      </c>
      <c r="CS38" s="1">
        <v>33616</v>
      </c>
      <c r="CT38" t="s">
        <v>39</v>
      </c>
      <c r="CW38" t="s">
        <v>152</v>
      </c>
      <c r="DA38" t="str">
        <f>IF(ISBLANK(Batch1[[#This Row],[Followup Status]]),Batch1[[#This Row],[Cause of Death]],Batch1[[#This Row],[Followup Status]])</f>
        <v>NED</v>
      </c>
    </row>
    <row r="39" spans="1:105" x14ac:dyDescent="0.25">
      <c r="A39" t="s">
        <v>161</v>
      </c>
      <c r="B39">
        <v>1938</v>
      </c>
      <c r="C39" t="s">
        <v>162</v>
      </c>
      <c r="D39">
        <v>108.5</v>
      </c>
      <c r="E39">
        <v>180</v>
      </c>
      <c r="F39" t="s">
        <v>148</v>
      </c>
      <c r="G39" t="s">
        <v>149</v>
      </c>
      <c r="H39" t="s">
        <v>149</v>
      </c>
      <c r="I39" t="s">
        <v>149</v>
      </c>
      <c r="J39" t="s">
        <v>149</v>
      </c>
      <c r="K39" t="s">
        <v>151</v>
      </c>
      <c r="L39" t="s">
        <v>152</v>
      </c>
      <c r="M39" t="s">
        <v>149</v>
      </c>
      <c r="N39" t="s">
        <v>163</v>
      </c>
      <c r="O39">
        <v>1</v>
      </c>
      <c r="P39">
        <v>0</v>
      </c>
      <c r="Q39">
        <v>3</v>
      </c>
      <c r="R39" t="s">
        <v>12</v>
      </c>
      <c r="S39" s="1">
        <v>31488</v>
      </c>
      <c r="T39" t="s">
        <v>164</v>
      </c>
      <c r="AK39" s="1">
        <v>31523</v>
      </c>
      <c r="AL39" s="1">
        <v>31573</v>
      </c>
      <c r="AM39">
        <v>70</v>
      </c>
      <c r="AN39">
        <v>2</v>
      </c>
      <c r="AZ39" s="1">
        <v>31523</v>
      </c>
      <c r="BA39" s="1">
        <v>31567</v>
      </c>
      <c r="BB39" t="s">
        <v>165</v>
      </c>
      <c r="CS39" s="1">
        <v>33631</v>
      </c>
      <c r="CT39" t="s">
        <v>39</v>
      </c>
      <c r="DA39" t="str">
        <f>IF(ISBLANK(Batch1[[#This Row],[Followup Status]]),Batch1[[#This Row],[Cause of Death]],Batch1[[#This Row],[Followup Status]])</f>
        <v>NED</v>
      </c>
    </row>
    <row r="40" spans="1:105" x14ac:dyDescent="0.25">
      <c r="A40" t="s">
        <v>390</v>
      </c>
      <c r="B40">
        <v>1943</v>
      </c>
      <c r="C40" t="s">
        <v>147</v>
      </c>
      <c r="D40">
        <v>114.1</v>
      </c>
      <c r="E40">
        <v>170</v>
      </c>
      <c r="F40" t="s">
        <v>148</v>
      </c>
      <c r="G40" t="s">
        <v>149</v>
      </c>
      <c r="H40" t="s">
        <v>149</v>
      </c>
      <c r="I40" t="s">
        <v>149</v>
      </c>
      <c r="J40" t="s">
        <v>149</v>
      </c>
      <c r="K40" t="s">
        <v>151</v>
      </c>
      <c r="L40" t="s">
        <v>149</v>
      </c>
      <c r="M40" t="s">
        <v>149</v>
      </c>
      <c r="N40">
        <v>3</v>
      </c>
      <c r="O40">
        <v>1</v>
      </c>
      <c r="P40">
        <v>0</v>
      </c>
      <c r="Q40">
        <v>3</v>
      </c>
      <c r="R40" t="s">
        <v>17</v>
      </c>
      <c r="S40" s="1">
        <v>31033</v>
      </c>
      <c r="T40" t="s">
        <v>17</v>
      </c>
      <c r="AK40" s="1">
        <v>31054</v>
      </c>
      <c r="AL40" s="1">
        <v>31107</v>
      </c>
      <c r="AM40">
        <v>73.8</v>
      </c>
      <c r="AN40">
        <v>2.0499999999999998</v>
      </c>
      <c r="AO40" t="s">
        <v>198</v>
      </c>
      <c r="AZ40" s="1">
        <v>31055</v>
      </c>
      <c r="BA40" s="1">
        <v>31097</v>
      </c>
      <c r="BB40" t="s">
        <v>165</v>
      </c>
      <c r="BO40" t="s">
        <v>190</v>
      </c>
      <c r="CS40" s="1">
        <v>33631</v>
      </c>
      <c r="CT40" t="s">
        <v>39</v>
      </c>
      <c r="CW40" t="s">
        <v>152</v>
      </c>
      <c r="DA40" t="str">
        <f>IF(ISBLANK(Batch1[[#This Row],[Followup Status]]),Batch1[[#This Row],[Cause of Death]],Batch1[[#This Row],[Followup Status]])</f>
        <v>NED</v>
      </c>
    </row>
    <row r="41" spans="1:105" x14ac:dyDescent="0.25">
      <c r="A41" t="s">
        <v>227</v>
      </c>
      <c r="B41">
        <v>1926</v>
      </c>
      <c r="C41" t="s">
        <v>162</v>
      </c>
      <c r="D41">
        <v>91.9</v>
      </c>
      <c r="E41">
        <v>173</v>
      </c>
      <c r="F41" t="s">
        <v>148</v>
      </c>
      <c r="G41" t="s">
        <v>33</v>
      </c>
      <c r="H41" t="s">
        <v>149</v>
      </c>
      <c r="I41" t="s">
        <v>149</v>
      </c>
      <c r="J41" t="s">
        <v>149</v>
      </c>
      <c r="K41" t="s">
        <v>151</v>
      </c>
      <c r="L41" t="s">
        <v>180</v>
      </c>
      <c r="M41" t="s">
        <v>149</v>
      </c>
      <c r="N41" t="s">
        <v>154</v>
      </c>
      <c r="O41">
        <v>1</v>
      </c>
      <c r="P41">
        <v>0</v>
      </c>
      <c r="Q41" t="s">
        <v>154</v>
      </c>
      <c r="R41" t="s">
        <v>5</v>
      </c>
      <c r="S41" s="1">
        <v>31662</v>
      </c>
      <c r="T41" t="s">
        <v>188</v>
      </c>
      <c r="AK41" s="1">
        <v>31696</v>
      </c>
      <c r="AL41" s="1">
        <v>31755</v>
      </c>
      <c r="AM41">
        <v>70</v>
      </c>
      <c r="AN41">
        <v>2</v>
      </c>
      <c r="AO41" t="s">
        <v>228</v>
      </c>
      <c r="AZ41" s="1">
        <v>31698</v>
      </c>
      <c r="BA41" s="1">
        <v>31733</v>
      </c>
      <c r="BB41" t="s">
        <v>165</v>
      </c>
      <c r="BC41" t="s">
        <v>177</v>
      </c>
      <c r="CS41" s="1">
        <v>33634</v>
      </c>
      <c r="CT41" t="s">
        <v>39</v>
      </c>
      <c r="DA41" t="str">
        <f>IF(ISBLANK(Batch1[[#This Row],[Followup Status]]),Batch1[[#This Row],[Cause of Death]],Batch1[[#This Row],[Followup Status]])</f>
        <v>NED</v>
      </c>
    </row>
    <row r="42" spans="1:105" x14ac:dyDescent="0.25">
      <c r="A42" t="s">
        <v>441</v>
      </c>
      <c r="B42">
        <v>1921</v>
      </c>
      <c r="C42" t="s">
        <v>162</v>
      </c>
      <c r="D42">
        <v>146.6</v>
      </c>
      <c r="E42">
        <v>191</v>
      </c>
      <c r="F42" t="s">
        <v>148</v>
      </c>
      <c r="G42" t="s">
        <v>149</v>
      </c>
      <c r="H42" t="s">
        <v>149</v>
      </c>
      <c r="I42" t="s">
        <v>149</v>
      </c>
      <c r="J42" t="s">
        <v>150</v>
      </c>
      <c r="K42" t="s">
        <v>149</v>
      </c>
      <c r="L42" t="s">
        <v>180</v>
      </c>
      <c r="M42" t="s">
        <v>149</v>
      </c>
      <c r="N42">
        <v>2</v>
      </c>
      <c r="O42">
        <v>1</v>
      </c>
      <c r="P42">
        <v>0</v>
      </c>
      <c r="Q42">
        <v>3</v>
      </c>
      <c r="R42" t="s">
        <v>4</v>
      </c>
      <c r="S42" s="1">
        <v>31390</v>
      </c>
      <c r="T42" t="s">
        <v>156</v>
      </c>
      <c r="AK42" s="1">
        <v>31416</v>
      </c>
      <c r="AL42" s="1">
        <v>31461</v>
      </c>
      <c r="AM42">
        <v>70</v>
      </c>
      <c r="AN42">
        <v>2</v>
      </c>
      <c r="AZ42" s="1">
        <v>31416</v>
      </c>
      <c r="BA42" s="1">
        <v>31457</v>
      </c>
      <c r="BB42" t="s">
        <v>165</v>
      </c>
      <c r="BO42" t="s">
        <v>158</v>
      </c>
      <c r="CS42" s="1">
        <v>33645</v>
      </c>
      <c r="CT42" t="s">
        <v>39</v>
      </c>
      <c r="CW42" t="s">
        <v>152</v>
      </c>
      <c r="DA42" t="str">
        <f>IF(ISBLANK(Batch1[[#This Row],[Followup Status]]),Batch1[[#This Row],[Cause of Death]],Batch1[[#This Row],[Followup Status]])</f>
        <v>NED</v>
      </c>
    </row>
    <row r="43" spans="1:105" x14ac:dyDescent="0.25">
      <c r="A43" t="s">
        <v>319</v>
      </c>
      <c r="B43">
        <v>1926</v>
      </c>
      <c r="C43" t="s">
        <v>162</v>
      </c>
      <c r="D43">
        <v>83.6</v>
      </c>
      <c r="E43">
        <v>173</v>
      </c>
      <c r="F43" t="s">
        <v>148</v>
      </c>
      <c r="G43" t="s">
        <v>33</v>
      </c>
      <c r="H43" t="s">
        <v>149</v>
      </c>
      <c r="I43" t="s">
        <v>149</v>
      </c>
      <c r="J43" t="s">
        <v>149</v>
      </c>
      <c r="K43" t="s">
        <v>151</v>
      </c>
      <c r="L43" t="s">
        <v>152</v>
      </c>
      <c r="M43" t="s">
        <v>149</v>
      </c>
      <c r="N43">
        <v>3</v>
      </c>
      <c r="O43" t="s">
        <v>181</v>
      </c>
      <c r="P43">
        <v>0</v>
      </c>
      <c r="Q43" t="s">
        <v>154</v>
      </c>
      <c r="R43" t="s">
        <v>5</v>
      </c>
      <c r="S43" s="1">
        <v>32116</v>
      </c>
      <c r="T43" t="s">
        <v>216</v>
      </c>
      <c r="AK43" s="1">
        <v>32126</v>
      </c>
      <c r="AL43" s="1">
        <v>32175</v>
      </c>
      <c r="AM43">
        <v>70</v>
      </c>
      <c r="AN43">
        <v>2</v>
      </c>
      <c r="AZ43" s="1">
        <v>32127</v>
      </c>
      <c r="BA43" s="1">
        <v>32161</v>
      </c>
      <c r="BB43" t="s">
        <v>165</v>
      </c>
      <c r="BC43" t="s">
        <v>177</v>
      </c>
      <c r="BO43" t="s">
        <v>190</v>
      </c>
      <c r="CS43" s="1">
        <v>33646</v>
      </c>
      <c r="CT43" t="s">
        <v>39</v>
      </c>
      <c r="CW43" t="s">
        <v>152</v>
      </c>
      <c r="DA43" t="str">
        <f>IF(ISBLANK(Batch1[[#This Row],[Followup Status]]),Batch1[[#This Row],[Cause of Death]],Batch1[[#This Row],[Followup Status]])</f>
        <v>NED</v>
      </c>
    </row>
    <row r="44" spans="1:105" x14ac:dyDescent="0.25">
      <c r="A44" t="s">
        <v>312</v>
      </c>
      <c r="B44">
        <v>1924</v>
      </c>
      <c r="C44" t="s">
        <v>162</v>
      </c>
      <c r="D44">
        <v>62.8</v>
      </c>
      <c r="E44">
        <v>175</v>
      </c>
      <c r="F44" t="s">
        <v>148</v>
      </c>
      <c r="G44" t="s">
        <v>149</v>
      </c>
      <c r="H44" t="s">
        <v>149</v>
      </c>
      <c r="I44" t="s">
        <v>149</v>
      </c>
      <c r="J44" t="s">
        <v>149</v>
      </c>
      <c r="K44" t="s">
        <v>149</v>
      </c>
      <c r="L44" t="s">
        <v>149</v>
      </c>
      <c r="M44" t="s">
        <v>149</v>
      </c>
      <c r="N44">
        <v>1</v>
      </c>
      <c r="O44" t="s">
        <v>153</v>
      </c>
      <c r="P44">
        <v>0</v>
      </c>
      <c r="Q44" t="s">
        <v>154</v>
      </c>
      <c r="R44" t="s">
        <v>5</v>
      </c>
      <c r="S44" s="1">
        <v>32028</v>
      </c>
      <c r="T44" t="s">
        <v>164</v>
      </c>
      <c r="U44" s="1">
        <v>32050</v>
      </c>
      <c r="V44" t="s">
        <v>222</v>
      </c>
      <c r="AK44" s="1">
        <v>32076</v>
      </c>
      <c r="AL44" s="1">
        <v>32126</v>
      </c>
      <c r="AM44">
        <v>70</v>
      </c>
      <c r="AN44">
        <v>2</v>
      </c>
      <c r="AZ44" s="1">
        <v>32077</v>
      </c>
      <c r="BA44" s="1">
        <v>32112</v>
      </c>
      <c r="BB44" t="s">
        <v>165</v>
      </c>
      <c r="BC44" t="s">
        <v>177</v>
      </c>
      <c r="BO44" t="s">
        <v>158</v>
      </c>
      <c r="BP44" t="s">
        <v>149</v>
      </c>
      <c r="BQ44" t="s">
        <v>149</v>
      </c>
      <c r="CS44" s="1">
        <v>33669</v>
      </c>
      <c r="CT44" t="s">
        <v>39</v>
      </c>
      <c r="DA44" t="str">
        <f>IF(ISBLANK(Batch1[[#This Row],[Followup Status]]),Batch1[[#This Row],[Cause of Death]],Batch1[[#This Row],[Followup Status]])</f>
        <v>NED</v>
      </c>
    </row>
    <row r="45" spans="1:105" x14ac:dyDescent="0.25">
      <c r="A45" t="s">
        <v>333</v>
      </c>
      <c r="B45">
        <v>1932</v>
      </c>
      <c r="C45" t="s">
        <v>162</v>
      </c>
      <c r="D45">
        <v>96.1</v>
      </c>
      <c r="E45">
        <v>183</v>
      </c>
      <c r="F45" t="s">
        <v>148</v>
      </c>
      <c r="G45" t="s">
        <v>149</v>
      </c>
      <c r="H45" t="s">
        <v>149</v>
      </c>
      <c r="I45" t="s">
        <v>149</v>
      </c>
      <c r="J45" t="s">
        <v>149</v>
      </c>
      <c r="K45" t="s">
        <v>167</v>
      </c>
      <c r="L45" t="s">
        <v>180</v>
      </c>
      <c r="M45" t="s">
        <v>149</v>
      </c>
      <c r="N45" t="s">
        <v>163</v>
      </c>
      <c r="O45" t="s">
        <v>205</v>
      </c>
      <c r="P45">
        <v>0</v>
      </c>
      <c r="Q45" t="s">
        <v>154</v>
      </c>
      <c r="R45" t="s">
        <v>12</v>
      </c>
      <c r="AC45" s="1">
        <v>32228</v>
      </c>
      <c r="AE45" t="s">
        <v>149</v>
      </c>
      <c r="AF45" t="s">
        <v>152</v>
      </c>
      <c r="AK45" s="1">
        <v>32272</v>
      </c>
      <c r="AL45" s="1">
        <v>32319</v>
      </c>
      <c r="AM45">
        <v>70</v>
      </c>
      <c r="AN45">
        <v>2</v>
      </c>
      <c r="AZ45" s="1">
        <v>32272</v>
      </c>
      <c r="BA45" s="1">
        <v>32300</v>
      </c>
      <c r="BB45" t="s">
        <v>165</v>
      </c>
      <c r="BC45" t="s">
        <v>177</v>
      </c>
      <c r="BP45" t="s">
        <v>152</v>
      </c>
      <c r="BR45" t="s">
        <v>159</v>
      </c>
      <c r="BU45">
        <v>0</v>
      </c>
      <c r="BV45">
        <v>11</v>
      </c>
      <c r="BW45">
        <v>0</v>
      </c>
      <c r="BX45">
        <v>5</v>
      </c>
      <c r="BY45">
        <v>0</v>
      </c>
      <c r="BZ45">
        <v>2</v>
      </c>
      <c r="CQ45" t="s">
        <v>334</v>
      </c>
      <c r="CS45" s="1">
        <v>33671</v>
      </c>
      <c r="CT45" t="s">
        <v>39</v>
      </c>
      <c r="DA45" t="str">
        <f>IF(ISBLANK(Batch1[[#This Row],[Followup Status]]),Batch1[[#This Row],[Cause of Death]],Batch1[[#This Row],[Followup Status]])</f>
        <v>NED</v>
      </c>
    </row>
    <row r="46" spans="1:105" x14ac:dyDescent="0.25">
      <c r="A46" t="s">
        <v>304</v>
      </c>
      <c r="B46">
        <v>1948</v>
      </c>
      <c r="C46" t="s">
        <v>162</v>
      </c>
      <c r="D46">
        <v>104.7</v>
      </c>
      <c r="E46">
        <v>183</v>
      </c>
      <c r="F46" t="s">
        <v>148</v>
      </c>
      <c r="G46" t="s">
        <v>149</v>
      </c>
      <c r="H46" t="s">
        <v>149</v>
      </c>
      <c r="I46" t="s">
        <v>149</v>
      </c>
      <c r="J46" t="s">
        <v>149</v>
      </c>
      <c r="K46" t="s">
        <v>149</v>
      </c>
      <c r="L46" t="s">
        <v>149</v>
      </c>
      <c r="M46" t="s">
        <v>149</v>
      </c>
      <c r="N46">
        <v>3</v>
      </c>
      <c r="O46" t="s">
        <v>153</v>
      </c>
      <c r="P46">
        <v>0</v>
      </c>
      <c r="Q46" t="s">
        <v>154</v>
      </c>
      <c r="R46" t="s">
        <v>5</v>
      </c>
      <c r="S46" s="1">
        <v>32000</v>
      </c>
      <c r="T46" t="s">
        <v>222</v>
      </c>
      <c r="AK46" s="1">
        <v>32021</v>
      </c>
      <c r="AL46" s="1">
        <v>32071</v>
      </c>
      <c r="AM46">
        <v>70</v>
      </c>
      <c r="AN46">
        <v>2</v>
      </c>
      <c r="AZ46" s="1">
        <v>32028</v>
      </c>
      <c r="BA46" s="1">
        <v>32060</v>
      </c>
      <c r="BB46" t="s">
        <v>165</v>
      </c>
      <c r="BC46" t="s">
        <v>177</v>
      </c>
      <c r="BO46" t="s">
        <v>190</v>
      </c>
      <c r="BP46" t="s">
        <v>149</v>
      </c>
      <c r="BQ46" t="s">
        <v>149</v>
      </c>
      <c r="CS46" s="1">
        <v>33679</v>
      </c>
      <c r="CT46" t="s">
        <v>39</v>
      </c>
      <c r="CW46" t="s">
        <v>152</v>
      </c>
      <c r="DA46" t="str">
        <f>IF(ISBLANK(Batch1[[#This Row],[Followup Status]]),Batch1[[#This Row],[Cause of Death]],Batch1[[#This Row],[Followup Status]])</f>
        <v>NED</v>
      </c>
    </row>
    <row r="47" spans="1:105" x14ac:dyDescent="0.25">
      <c r="A47" t="s">
        <v>469</v>
      </c>
      <c r="B47">
        <v>1917</v>
      </c>
      <c r="C47" t="s">
        <v>162</v>
      </c>
      <c r="D47">
        <v>89.5</v>
      </c>
      <c r="E47">
        <v>178</v>
      </c>
      <c r="F47" t="s">
        <v>148</v>
      </c>
      <c r="G47" t="s">
        <v>33</v>
      </c>
      <c r="H47" t="s">
        <v>149</v>
      </c>
      <c r="I47" t="s">
        <v>149</v>
      </c>
      <c r="J47" t="s">
        <v>149</v>
      </c>
      <c r="K47" t="s">
        <v>149</v>
      </c>
      <c r="L47" t="s">
        <v>180</v>
      </c>
      <c r="M47" t="s">
        <v>149</v>
      </c>
      <c r="N47">
        <v>1</v>
      </c>
      <c r="O47" t="s">
        <v>153</v>
      </c>
      <c r="P47">
        <v>0</v>
      </c>
      <c r="Q47" t="s">
        <v>154</v>
      </c>
      <c r="R47" t="s">
        <v>4</v>
      </c>
      <c r="AC47" s="1">
        <v>31756</v>
      </c>
      <c r="AD47" t="s">
        <v>295</v>
      </c>
      <c r="AE47" t="s">
        <v>152</v>
      </c>
      <c r="AF47" t="s">
        <v>149</v>
      </c>
      <c r="AK47" s="1">
        <v>31801</v>
      </c>
      <c r="AL47" s="1">
        <v>31849</v>
      </c>
      <c r="AM47">
        <v>70</v>
      </c>
      <c r="AN47">
        <v>2</v>
      </c>
      <c r="AZ47" s="1">
        <v>31803</v>
      </c>
      <c r="BA47" s="1">
        <v>31838</v>
      </c>
      <c r="BB47" t="s">
        <v>177</v>
      </c>
      <c r="BO47" t="s">
        <v>158</v>
      </c>
      <c r="BP47" t="s">
        <v>152</v>
      </c>
      <c r="BR47" t="s">
        <v>186</v>
      </c>
      <c r="CS47" s="1">
        <v>33679</v>
      </c>
      <c r="CT47" t="s">
        <v>39</v>
      </c>
      <c r="CW47" t="s">
        <v>152</v>
      </c>
      <c r="DA47" t="str">
        <f>IF(ISBLANK(Batch1[[#This Row],[Followup Status]]),Batch1[[#This Row],[Cause of Death]],Batch1[[#This Row],[Followup Status]])</f>
        <v>NED</v>
      </c>
    </row>
    <row r="48" spans="1:105" x14ac:dyDescent="0.25">
      <c r="A48" t="s">
        <v>257</v>
      </c>
      <c r="B48">
        <v>1905</v>
      </c>
      <c r="C48" t="s">
        <v>162</v>
      </c>
      <c r="D48">
        <v>89.7</v>
      </c>
      <c r="E48">
        <v>153</v>
      </c>
      <c r="F48" t="s">
        <v>148</v>
      </c>
      <c r="G48" t="s">
        <v>149</v>
      </c>
      <c r="H48" t="s">
        <v>149</v>
      </c>
      <c r="I48" t="s">
        <v>149</v>
      </c>
      <c r="J48" t="s">
        <v>150</v>
      </c>
      <c r="K48" t="s">
        <v>151</v>
      </c>
      <c r="L48" t="s">
        <v>180</v>
      </c>
      <c r="M48" t="s">
        <v>149</v>
      </c>
      <c r="N48">
        <v>2</v>
      </c>
      <c r="O48">
        <v>0</v>
      </c>
      <c r="P48">
        <v>0</v>
      </c>
      <c r="Q48">
        <v>2</v>
      </c>
      <c r="R48" t="s">
        <v>8</v>
      </c>
      <c r="S48" s="1">
        <v>31789</v>
      </c>
      <c r="T48" t="s">
        <v>173</v>
      </c>
      <c r="AK48" s="1">
        <v>31801</v>
      </c>
      <c r="AL48" s="1">
        <v>31842</v>
      </c>
      <c r="AM48">
        <v>66</v>
      </c>
      <c r="AN48">
        <v>2.2000000000000002</v>
      </c>
      <c r="AO48" t="s">
        <v>258</v>
      </c>
      <c r="BO48" t="s">
        <v>158</v>
      </c>
      <c r="CS48" s="1">
        <v>33686</v>
      </c>
      <c r="CT48" t="s">
        <v>39</v>
      </c>
      <c r="CW48" t="s">
        <v>152</v>
      </c>
      <c r="CY48" s="1">
        <v>32111</v>
      </c>
      <c r="CZ48" t="s">
        <v>175</v>
      </c>
      <c r="DA48" t="str">
        <f>IF(ISBLANK(Batch1[[#This Row],[Followup Status]]),Batch1[[#This Row],[Cause of Death]],Batch1[[#This Row],[Followup Status]])</f>
        <v>NED</v>
      </c>
    </row>
    <row r="49" spans="1:105" x14ac:dyDescent="0.25">
      <c r="A49" t="s">
        <v>493</v>
      </c>
      <c r="B49">
        <v>1924</v>
      </c>
      <c r="C49" t="s">
        <v>162</v>
      </c>
      <c r="D49">
        <v>90.7</v>
      </c>
      <c r="E49">
        <v>180</v>
      </c>
      <c r="F49" t="s">
        <v>148</v>
      </c>
      <c r="G49" t="s">
        <v>149</v>
      </c>
      <c r="H49" t="s">
        <v>149</v>
      </c>
      <c r="I49" t="s">
        <v>149</v>
      </c>
      <c r="J49" t="s">
        <v>149</v>
      </c>
      <c r="K49" t="s">
        <v>167</v>
      </c>
      <c r="L49" t="s">
        <v>152</v>
      </c>
      <c r="M49" t="s">
        <v>149</v>
      </c>
      <c r="N49">
        <v>2</v>
      </c>
      <c r="O49" t="s">
        <v>205</v>
      </c>
      <c r="P49">
        <v>0</v>
      </c>
      <c r="Q49" t="s">
        <v>154</v>
      </c>
      <c r="R49" t="s">
        <v>6</v>
      </c>
      <c r="S49" s="1">
        <v>32665</v>
      </c>
      <c r="T49" t="s">
        <v>209</v>
      </c>
      <c r="AK49" s="1">
        <v>32718</v>
      </c>
      <c r="AL49" s="1">
        <v>32764</v>
      </c>
      <c r="AM49">
        <v>70</v>
      </c>
      <c r="AN49">
        <v>2</v>
      </c>
      <c r="AZ49" s="1">
        <v>32720</v>
      </c>
      <c r="BA49" s="1">
        <v>32756</v>
      </c>
      <c r="BB49" t="s">
        <v>165</v>
      </c>
      <c r="BC49" t="s">
        <v>177</v>
      </c>
      <c r="BO49" t="s">
        <v>158</v>
      </c>
      <c r="BP49" t="s">
        <v>149</v>
      </c>
      <c r="BQ49" t="s">
        <v>149</v>
      </c>
      <c r="BR49" t="s">
        <v>159</v>
      </c>
      <c r="CS49" s="1">
        <v>33692</v>
      </c>
      <c r="CT49" t="s">
        <v>36</v>
      </c>
      <c r="CU49" s="1">
        <v>33772</v>
      </c>
      <c r="CV49" t="s">
        <v>38</v>
      </c>
      <c r="CW49" t="s">
        <v>152</v>
      </c>
      <c r="CY49" s="1">
        <v>33582</v>
      </c>
      <c r="CZ49" t="s">
        <v>38</v>
      </c>
      <c r="DA49" t="str">
        <f>IF(ISBLANK(Batch1[[#This Row],[Followup Status]]),Batch1[[#This Row],[Cause of Death]],Batch1[[#This Row],[Followup Status]])</f>
        <v>Distant Disease</v>
      </c>
    </row>
    <row r="50" spans="1:105" x14ac:dyDescent="0.25">
      <c r="A50" t="s">
        <v>215</v>
      </c>
      <c r="B50">
        <v>1942</v>
      </c>
      <c r="C50" t="s">
        <v>162</v>
      </c>
      <c r="D50">
        <v>66.2</v>
      </c>
      <c r="E50">
        <v>167</v>
      </c>
      <c r="F50" t="s">
        <v>148</v>
      </c>
      <c r="G50" t="s">
        <v>149</v>
      </c>
      <c r="H50" t="s">
        <v>149</v>
      </c>
      <c r="I50" t="s">
        <v>149</v>
      </c>
      <c r="J50" t="s">
        <v>149</v>
      </c>
      <c r="K50" t="s">
        <v>149</v>
      </c>
      <c r="L50" t="s">
        <v>152</v>
      </c>
      <c r="M50" t="s">
        <v>149</v>
      </c>
      <c r="N50">
        <v>2</v>
      </c>
      <c r="O50">
        <v>1</v>
      </c>
      <c r="P50">
        <v>0</v>
      </c>
      <c r="Q50">
        <v>3</v>
      </c>
      <c r="R50" t="s">
        <v>5</v>
      </c>
      <c r="S50" s="1">
        <v>31615</v>
      </c>
      <c r="T50" t="s">
        <v>188</v>
      </c>
      <c r="U50" s="1">
        <v>31635</v>
      </c>
      <c r="V50" t="s">
        <v>216</v>
      </c>
      <c r="AK50" s="1">
        <v>31663</v>
      </c>
      <c r="AL50" s="1">
        <v>31718</v>
      </c>
      <c r="AM50">
        <v>70</v>
      </c>
      <c r="AN50">
        <v>2</v>
      </c>
      <c r="AZ50" s="1">
        <v>31665</v>
      </c>
      <c r="BA50" s="1">
        <v>31719</v>
      </c>
      <c r="BB50" t="s">
        <v>165</v>
      </c>
      <c r="BO50" t="s">
        <v>158</v>
      </c>
      <c r="BP50" t="s">
        <v>149</v>
      </c>
      <c r="BQ50" t="s">
        <v>149</v>
      </c>
      <c r="CS50" s="1">
        <v>33693</v>
      </c>
      <c r="CT50" t="s">
        <v>39</v>
      </c>
      <c r="DA50" t="str">
        <f>IF(ISBLANK(Batch1[[#This Row],[Followup Status]]),Batch1[[#This Row],[Cause of Death]],Batch1[[#This Row],[Followup Status]])</f>
        <v>NED</v>
      </c>
    </row>
    <row r="51" spans="1:105" x14ac:dyDescent="0.25">
      <c r="A51" t="s">
        <v>250</v>
      </c>
      <c r="B51">
        <v>1932</v>
      </c>
      <c r="C51" t="s">
        <v>162</v>
      </c>
      <c r="D51">
        <v>101.7</v>
      </c>
      <c r="E51">
        <v>196</v>
      </c>
      <c r="F51" t="s">
        <v>148</v>
      </c>
      <c r="G51" t="s">
        <v>149</v>
      </c>
      <c r="H51" t="s">
        <v>149</v>
      </c>
      <c r="I51" t="s">
        <v>149</v>
      </c>
      <c r="J51" t="s">
        <v>149</v>
      </c>
      <c r="K51" t="s">
        <v>151</v>
      </c>
      <c r="L51" t="s">
        <v>149</v>
      </c>
      <c r="M51" t="s">
        <v>149</v>
      </c>
      <c r="N51">
        <v>2</v>
      </c>
      <c r="O51">
        <v>3</v>
      </c>
      <c r="P51">
        <v>0</v>
      </c>
      <c r="Q51" t="s">
        <v>235</v>
      </c>
      <c r="R51" t="s">
        <v>14</v>
      </c>
      <c r="S51" s="1">
        <v>31745</v>
      </c>
      <c r="T51" t="s">
        <v>251</v>
      </c>
      <c r="U51" s="1">
        <v>31759</v>
      </c>
      <c r="V51" t="s">
        <v>252</v>
      </c>
      <c r="AK51" s="1">
        <v>31782</v>
      </c>
      <c r="AL51" s="1">
        <v>31831</v>
      </c>
      <c r="AM51">
        <v>74</v>
      </c>
      <c r="AN51">
        <v>2</v>
      </c>
      <c r="AO51" t="s">
        <v>253</v>
      </c>
      <c r="AZ51" s="1">
        <v>31782</v>
      </c>
      <c r="BA51" s="1">
        <v>31828</v>
      </c>
      <c r="BB51" t="s">
        <v>165</v>
      </c>
      <c r="BO51" t="s">
        <v>158</v>
      </c>
      <c r="BP51" t="s">
        <v>152</v>
      </c>
      <c r="CS51" s="1">
        <v>33708</v>
      </c>
      <c r="CT51" t="s">
        <v>39</v>
      </c>
      <c r="DA51" t="str">
        <f>IF(ISBLANK(Batch1[[#This Row],[Followup Status]]),Batch1[[#This Row],[Cause of Death]],Batch1[[#This Row],[Followup Status]])</f>
        <v>NED</v>
      </c>
    </row>
    <row r="52" spans="1:105" x14ac:dyDescent="0.25">
      <c r="A52" t="s">
        <v>724</v>
      </c>
      <c r="B52">
        <v>1930</v>
      </c>
      <c r="C52" t="s">
        <v>162</v>
      </c>
      <c r="D52">
        <v>59.7</v>
      </c>
      <c r="E52">
        <v>158</v>
      </c>
      <c r="F52" t="s">
        <v>148</v>
      </c>
      <c r="G52" t="s">
        <v>33</v>
      </c>
      <c r="H52" t="s">
        <v>149</v>
      </c>
      <c r="I52" t="s">
        <v>149</v>
      </c>
      <c r="J52" t="s">
        <v>149</v>
      </c>
      <c r="K52" t="s">
        <v>167</v>
      </c>
      <c r="L52" t="s">
        <v>152</v>
      </c>
      <c r="M52" t="s">
        <v>149</v>
      </c>
      <c r="N52" t="s">
        <v>154</v>
      </c>
      <c r="O52" t="s">
        <v>153</v>
      </c>
      <c r="P52">
        <v>0</v>
      </c>
      <c r="Q52" t="s">
        <v>154</v>
      </c>
      <c r="R52" t="s">
        <v>4</v>
      </c>
      <c r="S52" s="1">
        <v>31461</v>
      </c>
      <c r="T52" t="s">
        <v>725</v>
      </c>
      <c r="AK52" s="1">
        <v>31563</v>
      </c>
      <c r="AL52" s="1">
        <v>31612</v>
      </c>
      <c r="AM52">
        <v>70</v>
      </c>
      <c r="AN52">
        <v>2</v>
      </c>
      <c r="AZ52" s="1">
        <v>31563</v>
      </c>
      <c r="BA52" s="1">
        <v>31612</v>
      </c>
      <c r="BB52" t="s">
        <v>193</v>
      </c>
      <c r="CS52" s="1">
        <v>33713</v>
      </c>
      <c r="CT52" t="s">
        <v>33</v>
      </c>
      <c r="DA52" t="str">
        <f>IF(ISBLANK(Batch1[[#This Row],[Followup Status]]),Batch1[[#This Row],[Cause of Death]],Batch1[[#This Row],[Followup Status]])</f>
        <v>Unknown</v>
      </c>
    </row>
    <row r="53" spans="1:105" x14ac:dyDescent="0.25">
      <c r="A53" t="s">
        <v>474</v>
      </c>
      <c r="B53">
        <v>1926</v>
      </c>
      <c r="C53" t="s">
        <v>162</v>
      </c>
      <c r="D53">
        <v>97.3</v>
      </c>
      <c r="E53">
        <v>185</v>
      </c>
      <c r="F53" t="s">
        <v>148</v>
      </c>
      <c r="G53" t="s">
        <v>149</v>
      </c>
      <c r="H53" t="s">
        <v>149</v>
      </c>
      <c r="I53" t="s">
        <v>149</v>
      </c>
      <c r="J53" t="s">
        <v>149</v>
      </c>
      <c r="K53" t="s">
        <v>149</v>
      </c>
      <c r="L53" t="s">
        <v>180</v>
      </c>
      <c r="M53" t="s">
        <v>149</v>
      </c>
      <c r="N53" t="s">
        <v>154</v>
      </c>
      <c r="O53" t="s">
        <v>205</v>
      </c>
      <c r="P53">
        <v>0</v>
      </c>
      <c r="Q53" t="s">
        <v>154</v>
      </c>
      <c r="R53" t="s">
        <v>4</v>
      </c>
      <c r="S53" s="1">
        <v>31427</v>
      </c>
      <c r="T53" t="s">
        <v>182</v>
      </c>
      <c r="AK53" s="1">
        <v>31458</v>
      </c>
      <c r="AL53" s="1">
        <v>31519</v>
      </c>
      <c r="AM53">
        <v>70</v>
      </c>
      <c r="AN53">
        <v>2</v>
      </c>
      <c r="AZ53" s="1">
        <v>31461</v>
      </c>
      <c r="BA53" s="1">
        <v>31502</v>
      </c>
      <c r="BB53" t="s">
        <v>165</v>
      </c>
      <c r="BC53" t="s">
        <v>177</v>
      </c>
      <c r="BO53" t="s">
        <v>158</v>
      </c>
      <c r="CS53" s="1">
        <v>33713</v>
      </c>
      <c r="CT53" t="s">
        <v>39</v>
      </c>
      <c r="CW53" t="s">
        <v>152</v>
      </c>
      <c r="DA53" t="str">
        <f>IF(ISBLANK(Batch1[[#This Row],[Followup Status]]),Batch1[[#This Row],[Cause of Death]],Batch1[[#This Row],[Followup Status]])</f>
        <v>NED</v>
      </c>
    </row>
    <row r="54" spans="1:105" x14ac:dyDescent="0.25">
      <c r="A54" t="s">
        <v>316</v>
      </c>
      <c r="B54">
        <v>1934</v>
      </c>
      <c r="C54" t="s">
        <v>162</v>
      </c>
      <c r="D54">
        <v>78.099999999999994</v>
      </c>
      <c r="E54">
        <v>173</v>
      </c>
      <c r="F54" t="s">
        <v>148</v>
      </c>
      <c r="G54" t="s">
        <v>33</v>
      </c>
      <c r="H54" t="s">
        <v>179</v>
      </c>
      <c r="I54" t="s">
        <v>149</v>
      </c>
      <c r="J54" t="s">
        <v>149</v>
      </c>
      <c r="K54" t="s">
        <v>167</v>
      </c>
      <c r="L54" t="s">
        <v>180</v>
      </c>
      <c r="M54" t="s">
        <v>152</v>
      </c>
      <c r="N54">
        <v>1</v>
      </c>
      <c r="O54" t="s">
        <v>205</v>
      </c>
      <c r="P54">
        <v>0</v>
      </c>
      <c r="Q54" t="s">
        <v>154</v>
      </c>
      <c r="R54" t="s">
        <v>4</v>
      </c>
      <c r="S54" s="1">
        <v>31924</v>
      </c>
      <c r="T54" t="s">
        <v>317</v>
      </c>
      <c r="AC54" s="1">
        <v>31934</v>
      </c>
      <c r="AD54" t="s">
        <v>295</v>
      </c>
      <c r="AE54" t="s">
        <v>152</v>
      </c>
      <c r="AF54" t="s">
        <v>149</v>
      </c>
      <c r="AK54" s="1">
        <v>31957</v>
      </c>
      <c r="AL54" s="1">
        <v>32006</v>
      </c>
      <c r="AM54">
        <v>70</v>
      </c>
      <c r="AN54">
        <v>2</v>
      </c>
      <c r="AZ54" s="1">
        <v>31958</v>
      </c>
      <c r="BA54" s="1">
        <v>31993</v>
      </c>
      <c r="BB54" t="s">
        <v>165</v>
      </c>
      <c r="BC54" t="s">
        <v>177</v>
      </c>
      <c r="BO54" t="s">
        <v>318</v>
      </c>
      <c r="BP54" t="s">
        <v>149</v>
      </c>
      <c r="BQ54" t="s">
        <v>149</v>
      </c>
      <c r="BR54" t="s">
        <v>170</v>
      </c>
      <c r="CS54" s="1">
        <v>33726</v>
      </c>
      <c r="CT54" t="s">
        <v>39</v>
      </c>
      <c r="DA54" t="str">
        <f>IF(ISBLANK(Batch1[[#This Row],[Followup Status]]),Batch1[[#This Row],[Cause of Death]],Batch1[[#This Row],[Followup Status]])</f>
        <v>NED</v>
      </c>
    </row>
    <row r="55" spans="1:105" x14ac:dyDescent="0.25">
      <c r="A55" t="s">
        <v>413</v>
      </c>
      <c r="B55">
        <v>1925</v>
      </c>
      <c r="C55" t="s">
        <v>147</v>
      </c>
      <c r="D55">
        <v>49.5</v>
      </c>
      <c r="E55">
        <v>162</v>
      </c>
      <c r="F55" t="s">
        <v>148</v>
      </c>
      <c r="G55" t="s">
        <v>33</v>
      </c>
      <c r="H55" t="s">
        <v>149</v>
      </c>
      <c r="I55" t="s">
        <v>149</v>
      </c>
      <c r="J55" t="s">
        <v>149</v>
      </c>
      <c r="K55" t="s">
        <v>151</v>
      </c>
      <c r="L55" t="s">
        <v>152</v>
      </c>
      <c r="M55" t="s">
        <v>149</v>
      </c>
      <c r="N55" t="s">
        <v>154</v>
      </c>
      <c r="O55">
        <v>0</v>
      </c>
      <c r="P55">
        <v>0</v>
      </c>
      <c r="Q55" t="s">
        <v>154</v>
      </c>
      <c r="R55" t="s">
        <v>13</v>
      </c>
      <c r="S55" s="1">
        <v>31163</v>
      </c>
      <c r="T55" t="s">
        <v>13</v>
      </c>
      <c r="AC55" s="1">
        <v>31194</v>
      </c>
      <c r="AD55" t="s">
        <v>414</v>
      </c>
      <c r="AE55" t="s">
        <v>152</v>
      </c>
      <c r="AF55" t="s">
        <v>152</v>
      </c>
      <c r="AK55" s="1">
        <v>31237</v>
      </c>
      <c r="AL55" s="1">
        <v>31280</v>
      </c>
      <c r="AM55">
        <v>64</v>
      </c>
      <c r="AN55">
        <v>2</v>
      </c>
      <c r="BO55" t="s">
        <v>158</v>
      </c>
      <c r="BP55" t="s">
        <v>149</v>
      </c>
      <c r="BQ55" t="s">
        <v>149</v>
      </c>
      <c r="BR55" t="s">
        <v>170</v>
      </c>
      <c r="BS55">
        <v>0</v>
      </c>
      <c r="BT55">
        <v>7</v>
      </c>
      <c r="BU55">
        <v>0</v>
      </c>
      <c r="BV55">
        <v>17</v>
      </c>
      <c r="BW55">
        <v>0</v>
      </c>
      <c r="BX55">
        <v>6</v>
      </c>
      <c r="BY55">
        <v>0</v>
      </c>
      <c r="BZ55">
        <v>9</v>
      </c>
      <c r="CS55" s="1">
        <v>33740</v>
      </c>
      <c r="CT55" t="s">
        <v>39</v>
      </c>
      <c r="DA55" t="str">
        <f>IF(ISBLANK(Batch1[[#This Row],[Followup Status]]),Batch1[[#This Row],[Cause of Death]],Batch1[[#This Row],[Followup Status]])</f>
        <v>NED</v>
      </c>
    </row>
    <row r="56" spans="1:105" x14ac:dyDescent="0.25">
      <c r="A56" t="s">
        <v>455</v>
      </c>
      <c r="B56">
        <v>1937</v>
      </c>
      <c r="C56" t="s">
        <v>162</v>
      </c>
      <c r="D56">
        <v>88.5</v>
      </c>
      <c r="E56">
        <v>178</v>
      </c>
      <c r="F56" t="s">
        <v>148</v>
      </c>
      <c r="G56" t="s">
        <v>33</v>
      </c>
      <c r="H56" t="s">
        <v>149</v>
      </c>
      <c r="I56" t="s">
        <v>149</v>
      </c>
      <c r="J56" t="s">
        <v>149</v>
      </c>
      <c r="K56" t="s">
        <v>167</v>
      </c>
      <c r="L56" t="s">
        <v>152</v>
      </c>
      <c r="M56" t="s">
        <v>149</v>
      </c>
      <c r="N56">
        <v>2</v>
      </c>
      <c r="O56" t="s">
        <v>153</v>
      </c>
      <c r="P56">
        <v>0</v>
      </c>
      <c r="Q56" t="s">
        <v>154</v>
      </c>
      <c r="R56" t="s">
        <v>4</v>
      </c>
      <c r="S56" s="1">
        <v>31662</v>
      </c>
      <c r="T56" t="s">
        <v>164</v>
      </c>
      <c r="AC56" s="1">
        <v>31658</v>
      </c>
      <c r="AD56" t="s">
        <v>456</v>
      </c>
      <c r="AE56" t="s">
        <v>152</v>
      </c>
      <c r="AF56" t="s">
        <v>149</v>
      </c>
      <c r="AK56" s="1">
        <v>31683</v>
      </c>
      <c r="AL56" s="1">
        <v>31739</v>
      </c>
      <c r="AM56">
        <v>72</v>
      </c>
      <c r="AN56">
        <v>2</v>
      </c>
      <c r="AZ56" s="1">
        <v>31667</v>
      </c>
      <c r="BA56" s="1">
        <v>31725</v>
      </c>
      <c r="BB56" t="s">
        <v>165</v>
      </c>
      <c r="BO56" t="s">
        <v>190</v>
      </c>
      <c r="BR56" t="s">
        <v>159</v>
      </c>
      <c r="CS56" s="1">
        <v>33740</v>
      </c>
      <c r="CT56" t="s">
        <v>39</v>
      </c>
      <c r="CW56" t="s">
        <v>152</v>
      </c>
      <c r="DA56" t="str">
        <f>IF(ISBLANK(Batch1[[#This Row],[Followup Status]]),Batch1[[#This Row],[Cause of Death]],Batch1[[#This Row],[Followup Status]])</f>
        <v>NED</v>
      </c>
    </row>
    <row r="57" spans="1:105" x14ac:dyDescent="0.25">
      <c r="A57" t="s">
        <v>293</v>
      </c>
      <c r="B57">
        <v>1937</v>
      </c>
      <c r="C57" t="s">
        <v>162</v>
      </c>
      <c r="D57">
        <v>75</v>
      </c>
      <c r="E57">
        <v>173</v>
      </c>
      <c r="F57" t="s">
        <v>148</v>
      </c>
      <c r="G57" t="s">
        <v>149</v>
      </c>
      <c r="H57" t="s">
        <v>149</v>
      </c>
      <c r="I57" t="s">
        <v>149</v>
      </c>
      <c r="J57" t="s">
        <v>149</v>
      </c>
      <c r="K57" t="s">
        <v>149</v>
      </c>
      <c r="L57" t="s">
        <v>180</v>
      </c>
      <c r="M57" t="s">
        <v>149</v>
      </c>
      <c r="N57" t="s">
        <v>154</v>
      </c>
      <c r="O57">
        <v>0</v>
      </c>
      <c r="P57">
        <v>0</v>
      </c>
      <c r="Q57" t="s">
        <v>154</v>
      </c>
      <c r="R57" t="s">
        <v>4</v>
      </c>
      <c r="S57" s="1">
        <v>31474</v>
      </c>
      <c r="T57" t="s">
        <v>156</v>
      </c>
      <c r="U57" s="1">
        <v>31488</v>
      </c>
      <c r="V57" t="s">
        <v>156</v>
      </c>
      <c r="AK57" s="1">
        <v>31513</v>
      </c>
      <c r="AL57" s="1">
        <v>31566</v>
      </c>
      <c r="AM57">
        <v>70</v>
      </c>
      <c r="AN57">
        <v>2</v>
      </c>
      <c r="AZ57" s="1">
        <v>31514</v>
      </c>
      <c r="BA57" s="1">
        <v>31557</v>
      </c>
      <c r="BB57" t="s">
        <v>165</v>
      </c>
      <c r="BO57" t="s">
        <v>190</v>
      </c>
      <c r="CS57" s="1">
        <v>33749</v>
      </c>
      <c r="CT57" t="s">
        <v>39</v>
      </c>
      <c r="DA57" t="str">
        <f>IF(ISBLANK(Batch1[[#This Row],[Followup Status]]),Batch1[[#This Row],[Cause of Death]],Batch1[[#This Row],[Followup Status]])</f>
        <v>NED</v>
      </c>
    </row>
    <row r="58" spans="1:105" x14ac:dyDescent="0.25">
      <c r="A58" t="s">
        <v>397</v>
      </c>
      <c r="B58">
        <v>1938</v>
      </c>
      <c r="C58" t="s">
        <v>162</v>
      </c>
      <c r="D58">
        <v>73.599999999999994</v>
      </c>
      <c r="E58">
        <v>190</v>
      </c>
      <c r="F58" t="s">
        <v>148</v>
      </c>
      <c r="G58" t="s">
        <v>149</v>
      </c>
      <c r="H58" t="s">
        <v>398</v>
      </c>
      <c r="I58" t="s">
        <v>149</v>
      </c>
      <c r="J58" t="s">
        <v>149</v>
      </c>
      <c r="K58" t="s">
        <v>167</v>
      </c>
      <c r="L58" t="s">
        <v>152</v>
      </c>
      <c r="M58" t="s">
        <v>149</v>
      </c>
      <c r="N58">
        <v>2</v>
      </c>
      <c r="O58" t="s">
        <v>205</v>
      </c>
      <c r="P58">
        <v>0</v>
      </c>
      <c r="Q58" t="s">
        <v>154</v>
      </c>
      <c r="R58" t="s">
        <v>5</v>
      </c>
      <c r="S58" s="1">
        <v>31093</v>
      </c>
      <c r="T58" t="s">
        <v>399</v>
      </c>
      <c r="U58" s="1">
        <v>31100</v>
      </c>
      <c r="V58" t="s">
        <v>222</v>
      </c>
      <c r="AK58" s="1">
        <v>31115</v>
      </c>
      <c r="AL58" s="1">
        <v>31158</v>
      </c>
      <c r="AM58">
        <v>72</v>
      </c>
      <c r="AN58">
        <v>2</v>
      </c>
      <c r="AO58" t="s">
        <v>400</v>
      </c>
      <c r="BO58" t="s">
        <v>190</v>
      </c>
      <c r="BR58" t="s">
        <v>159</v>
      </c>
      <c r="CS58" s="1">
        <v>33749</v>
      </c>
      <c r="CT58" t="s">
        <v>39</v>
      </c>
      <c r="CU58" s="1">
        <v>33758</v>
      </c>
      <c r="CV58" t="s">
        <v>40</v>
      </c>
      <c r="CW58" t="s">
        <v>152</v>
      </c>
      <c r="DA58" t="str">
        <f>IF(ISBLANK(Batch1[[#This Row],[Followup Status]]),Batch1[[#This Row],[Cause of Death]],Batch1[[#This Row],[Followup Status]])</f>
        <v>NED</v>
      </c>
    </row>
    <row r="59" spans="1:105" x14ac:dyDescent="0.25">
      <c r="A59" t="s">
        <v>386</v>
      </c>
      <c r="B59">
        <v>1968</v>
      </c>
      <c r="C59" t="s">
        <v>147</v>
      </c>
      <c r="D59">
        <v>110.3</v>
      </c>
      <c r="E59">
        <v>162</v>
      </c>
      <c r="F59" t="s">
        <v>148</v>
      </c>
      <c r="G59" t="s">
        <v>149</v>
      </c>
      <c r="H59" t="s">
        <v>149</v>
      </c>
      <c r="I59" t="s">
        <v>149</v>
      </c>
      <c r="J59" t="s">
        <v>149</v>
      </c>
      <c r="K59" t="s">
        <v>151</v>
      </c>
      <c r="L59" t="s">
        <v>149</v>
      </c>
      <c r="M59" t="s">
        <v>149</v>
      </c>
      <c r="N59">
        <v>2</v>
      </c>
      <c r="O59" t="s">
        <v>153</v>
      </c>
      <c r="P59">
        <v>0</v>
      </c>
      <c r="Q59">
        <v>3</v>
      </c>
      <c r="R59" t="s">
        <v>17</v>
      </c>
      <c r="S59" s="1">
        <v>32482</v>
      </c>
      <c r="T59" t="s">
        <v>188</v>
      </c>
      <c r="U59" s="1">
        <v>32484</v>
      </c>
      <c r="V59" t="s">
        <v>17</v>
      </c>
      <c r="AK59" s="1">
        <v>32514</v>
      </c>
      <c r="AL59" s="1">
        <v>32564</v>
      </c>
      <c r="AM59">
        <v>70</v>
      </c>
      <c r="AN59">
        <v>2</v>
      </c>
      <c r="AZ59" s="1">
        <v>32514</v>
      </c>
      <c r="BA59" s="1">
        <v>32556</v>
      </c>
      <c r="BB59" t="s">
        <v>165</v>
      </c>
      <c r="BO59" t="s">
        <v>318</v>
      </c>
      <c r="CS59" s="1">
        <v>33763</v>
      </c>
      <c r="CT59" t="s">
        <v>39</v>
      </c>
      <c r="DA59" t="str">
        <f>IF(ISBLANK(Batch1[[#This Row],[Followup Status]]),Batch1[[#This Row],[Cause of Death]],Batch1[[#This Row],[Followup Status]])</f>
        <v>NED</v>
      </c>
    </row>
    <row r="60" spans="1:105" x14ac:dyDescent="0.25">
      <c r="A60" t="s">
        <v>379</v>
      </c>
      <c r="B60">
        <v>1936</v>
      </c>
      <c r="C60" t="s">
        <v>162</v>
      </c>
      <c r="D60">
        <v>70.099999999999994</v>
      </c>
      <c r="E60">
        <v>179</v>
      </c>
      <c r="F60" t="s">
        <v>148</v>
      </c>
      <c r="G60" t="s">
        <v>33</v>
      </c>
      <c r="H60" t="s">
        <v>149</v>
      </c>
      <c r="I60" t="s">
        <v>149</v>
      </c>
      <c r="J60" t="s">
        <v>149</v>
      </c>
      <c r="K60" t="s">
        <v>167</v>
      </c>
      <c r="L60" t="s">
        <v>152</v>
      </c>
      <c r="M60" t="s">
        <v>149</v>
      </c>
      <c r="N60" t="s">
        <v>154</v>
      </c>
      <c r="O60">
        <v>0</v>
      </c>
      <c r="P60">
        <v>0</v>
      </c>
      <c r="Q60" t="s">
        <v>154</v>
      </c>
      <c r="R60" t="s">
        <v>4</v>
      </c>
      <c r="S60" s="1">
        <v>32239</v>
      </c>
      <c r="T60" t="s">
        <v>156</v>
      </c>
      <c r="AK60" s="1">
        <v>32294</v>
      </c>
      <c r="AL60" s="1">
        <v>32343</v>
      </c>
      <c r="AM60">
        <v>70</v>
      </c>
      <c r="AN60">
        <v>2</v>
      </c>
      <c r="AZ60" s="1">
        <v>32294</v>
      </c>
      <c r="BA60" s="1">
        <v>32336</v>
      </c>
      <c r="BB60" t="s">
        <v>165</v>
      </c>
      <c r="BC60" t="s">
        <v>177</v>
      </c>
      <c r="BO60" t="s">
        <v>268</v>
      </c>
      <c r="CS60" s="1">
        <v>33770</v>
      </c>
      <c r="CT60" t="s">
        <v>39</v>
      </c>
      <c r="DA60" t="str">
        <f>IF(ISBLANK(Batch1[[#This Row],[Followup Status]]),Batch1[[#This Row],[Cause of Death]],Batch1[[#This Row],[Followup Status]])</f>
        <v>NED</v>
      </c>
    </row>
    <row r="61" spans="1:105" x14ac:dyDescent="0.25">
      <c r="A61" t="s">
        <v>372</v>
      </c>
      <c r="B61">
        <v>1919</v>
      </c>
      <c r="C61" t="s">
        <v>147</v>
      </c>
      <c r="D61">
        <v>66.3</v>
      </c>
      <c r="E61">
        <v>160</v>
      </c>
      <c r="F61" t="s">
        <v>148</v>
      </c>
      <c r="G61" t="s">
        <v>149</v>
      </c>
      <c r="H61" t="s">
        <v>149</v>
      </c>
      <c r="I61" t="s">
        <v>149</v>
      </c>
      <c r="J61" t="s">
        <v>149</v>
      </c>
      <c r="K61" t="s">
        <v>151</v>
      </c>
      <c r="L61" t="s">
        <v>180</v>
      </c>
      <c r="M61" t="s">
        <v>149</v>
      </c>
      <c r="N61">
        <v>3</v>
      </c>
      <c r="O61">
        <v>0</v>
      </c>
      <c r="P61">
        <v>0</v>
      </c>
      <c r="Q61">
        <v>3</v>
      </c>
      <c r="R61" t="s">
        <v>6</v>
      </c>
      <c r="S61" s="1">
        <v>32385</v>
      </c>
      <c r="T61" t="s">
        <v>373</v>
      </c>
      <c r="AK61" s="1">
        <v>32420</v>
      </c>
      <c r="AL61" s="1">
        <v>32473</v>
      </c>
      <c r="AM61">
        <v>70.400000000000006</v>
      </c>
      <c r="AN61">
        <v>2.2000000000000002</v>
      </c>
      <c r="AZ61" s="1">
        <v>32420</v>
      </c>
      <c r="BA61" s="1">
        <v>32461</v>
      </c>
      <c r="BB61" t="s">
        <v>165</v>
      </c>
      <c r="BC61" t="s">
        <v>177</v>
      </c>
      <c r="BO61" t="s">
        <v>158</v>
      </c>
      <c r="CS61" s="1">
        <v>33777</v>
      </c>
      <c r="CT61" t="s">
        <v>39</v>
      </c>
      <c r="CW61" t="s">
        <v>152</v>
      </c>
      <c r="CY61" s="1">
        <v>32685</v>
      </c>
      <c r="CZ61" t="s">
        <v>175</v>
      </c>
      <c r="DA61" t="str">
        <f>IF(ISBLANK(Batch1[[#This Row],[Followup Status]]),Batch1[[#This Row],[Cause of Death]],Batch1[[#This Row],[Followup Status]])</f>
        <v>NED</v>
      </c>
    </row>
    <row r="62" spans="1:105" x14ac:dyDescent="0.25">
      <c r="A62" t="s">
        <v>429</v>
      </c>
      <c r="B62">
        <v>1938</v>
      </c>
      <c r="C62" t="s">
        <v>162</v>
      </c>
      <c r="D62">
        <v>104.6</v>
      </c>
      <c r="E62">
        <v>177</v>
      </c>
      <c r="F62" t="s">
        <v>148</v>
      </c>
      <c r="G62" t="s">
        <v>149</v>
      </c>
      <c r="H62" t="s">
        <v>149</v>
      </c>
      <c r="I62" t="s">
        <v>149</v>
      </c>
      <c r="J62" t="s">
        <v>149</v>
      </c>
      <c r="K62" t="s">
        <v>149</v>
      </c>
      <c r="L62" t="s">
        <v>149</v>
      </c>
      <c r="M62" t="s">
        <v>149</v>
      </c>
      <c r="N62">
        <v>2</v>
      </c>
      <c r="O62" t="s">
        <v>153</v>
      </c>
      <c r="P62">
        <v>0</v>
      </c>
      <c r="Q62" t="s">
        <v>154</v>
      </c>
      <c r="R62" t="s">
        <v>4</v>
      </c>
      <c r="S62" s="1">
        <v>32420</v>
      </c>
      <c r="T62" t="s">
        <v>164</v>
      </c>
      <c r="AC62" s="1">
        <v>32433</v>
      </c>
      <c r="AD62" t="s">
        <v>430</v>
      </c>
      <c r="AE62" t="s">
        <v>152</v>
      </c>
      <c r="AF62" t="s">
        <v>149</v>
      </c>
      <c r="AK62" s="1">
        <v>32459</v>
      </c>
      <c r="AL62" s="1">
        <v>32509</v>
      </c>
      <c r="AM62">
        <v>70.400000000000006</v>
      </c>
      <c r="AN62">
        <v>2.2000000000000002</v>
      </c>
      <c r="AZ62" s="1">
        <v>32462</v>
      </c>
      <c r="BA62" s="1">
        <v>32462</v>
      </c>
      <c r="BB62" t="s">
        <v>165</v>
      </c>
      <c r="BC62" t="s">
        <v>177</v>
      </c>
      <c r="BO62" t="s">
        <v>158</v>
      </c>
      <c r="BR62" t="s">
        <v>170</v>
      </c>
      <c r="CS62" s="1">
        <v>33777</v>
      </c>
      <c r="CT62" t="s">
        <v>39</v>
      </c>
      <c r="CW62" t="s">
        <v>152</v>
      </c>
      <c r="CX62" s="1">
        <v>32578</v>
      </c>
      <c r="DA62" t="str">
        <f>IF(ISBLANK(Batch1[[#This Row],[Followup Status]]),Batch1[[#This Row],[Cause of Death]],Batch1[[#This Row],[Followup Status]])</f>
        <v>NED</v>
      </c>
    </row>
    <row r="63" spans="1:105" x14ac:dyDescent="0.25">
      <c r="A63" t="s">
        <v>475</v>
      </c>
      <c r="B63">
        <v>1919</v>
      </c>
      <c r="C63" t="s">
        <v>162</v>
      </c>
      <c r="D63">
        <v>81.7</v>
      </c>
      <c r="E63">
        <v>178</v>
      </c>
      <c r="F63" t="s">
        <v>148</v>
      </c>
      <c r="G63" t="s">
        <v>33</v>
      </c>
      <c r="H63" t="s">
        <v>149</v>
      </c>
      <c r="I63" t="s">
        <v>149</v>
      </c>
      <c r="J63" t="s">
        <v>149</v>
      </c>
      <c r="K63" t="s">
        <v>151</v>
      </c>
      <c r="L63" t="s">
        <v>152</v>
      </c>
      <c r="M63" t="s">
        <v>149</v>
      </c>
      <c r="N63">
        <v>2</v>
      </c>
      <c r="O63">
        <v>0</v>
      </c>
      <c r="P63">
        <v>0</v>
      </c>
      <c r="Q63">
        <v>2</v>
      </c>
      <c r="R63" t="s">
        <v>6</v>
      </c>
      <c r="S63" s="1">
        <v>31383</v>
      </c>
      <c r="T63" t="s">
        <v>476</v>
      </c>
      <c r="AK63" s="1">
        <v>31398</v>
      </c>
      <c r="AL63" s="1">
        <v>31446</v>
      </c>
      <c r="AM63">
        <v>70</v>
      </c>
      <c r="AN63">
        <v>2</v>
      </c>
      <c r="BO63" t="s">
        <v>158</v>
      </c>
      <c r="CS63" s="1">
        <v>33792</v>
      </c>
      <c r="CT63" t="s">
        <v>39</v>
      </c>
      <c r="CW63" t="s">
        <v>152</v>
      </c>
      <c r="DA63" t="str">
        <f>IF(ISBLANK(Batch1[[#This Row],[Followup Status]]),Batch1[[#This Row],[Cause of Death]],Batch1[[#This Row],[Followup Status]])</f>
        <v>NED</v>
      </c>
    </row>
    <row r="64" spans="1:105" x14ac:dyDescent="0.25">
      <c r="A64" t="s">
        <v>377</v>
      </c>
      <c r="B64">
        <v>1929</v>
      </c>
      <c r="C64" t="s">
        <v>162</v>
      </c>
      <c r="D64">
        <v>78.2</v>
      </c>
      <c r="E64">
        <v>171</v>
      </c>
      <c r="F64" t="s">
        <v>148</v>
      </c>
      <c r="G64" t="s">
        <v>149</v>
      </c>
      <c r="H64" t="s">
        <v>149</v>
      </c>
      <c r="I64" t="s">
        <v>149</v>
      </c>
      <c r="J64" t="s">
        <v>149</v>
      </c>
      <c r="K64" t="s">
        <v>149</v>
      </c>
      <c r="L64" t="s">
        <v>152</v>
      </c>
      <c r="M64" t="s">
        <v>149</v>
      </c>
      <c r="N64">
        <v>1</v>
      </c>
      <c r="O64">
        <v>0</v>
      </c>
      <c r="P64">
        <v>0</v>
      </c>
      <c r="Q64">
        <v>1</v>
      </c>
      <c r="R64" t="s">
        <v>10</v>
      </c>
      <c r="S64" s="1">
        <v>32364</v>
      </c>
      <c r="T64" t="s">
        <v>10</v>
      </c>
      <c r="AK64" s="1">
        <v>32425</v>
      </c>
      <c r="AL64" s="1">
        <v>32477</v>
      </c>
      <c r="AM64">
        <v>70</v>
      </c>
      <c r="AN64">
        <v>2</v>
      </c>
      <c r="AZ64" s="1">
        <v>32425</v>
      </c>
      <c r="BA64" s="1">
        <v>32477</v>
      </c>
      <c r="BB64" t="s">
        <v>165</v>
      </c>
      <c r="CS64" s="1">
        <v>33798</v>
      </c>
      <c r="CT64" t="s">
        <v>39</v>
      </c>
      <c r="DA64" t="str">
        <f>IF(ISBLANK(Batch1[[#This Row],[Followup Status]]),Batch1[[#This Row],[Cause of Death]],Batch1[[#This Row],[Followup Status]])</f>
        <v>NED</v>
      </c>
    </row>
    <row r="65" spans="1:105" x14ac:dyDescent="0.25">
      <c r="A65" t="s">
        <v>338</v>
      </c>
      <c r="B65">
        <v>1944</v>
      </c>
      <c r="C65" t="s">
        <v>162</v>
      </c>
      <c r="D65">
        <v>101.4</v>
      </c>
      <c r="E65">
        <v>175</v>
      </c>
      <c r="F65" t="s">
        <v>148</v>
      </c>
      <c r="G65" t="s">
        <v>33</v>
      </c>
      <c r="H65" t="s">
        <v>149</v>
      </c>
      <c r="I65" t="s">
        <v>149</v>
      </c>
      <c r="J65" t="s">
        <v>149</v>
      </c>
      <c r="K65" t="s">
        <v>167</v>
      </c>
      <c r="L65" t="s">
        <v>180</v>
      </c>
      <c r="M65" t="s">
        <v>33</v>
      </c>
      <c r="N65">
        <v>3</v>
      </c>
      <c r="O65" t="s">
        <v>153</v>
      </c>
      <c r="P65">
        <v>0</v>
      </c>
      <c r="Q65" t="s">
        <v>154</v>
      </c>
      <c r="R65" t="s">
        <v>26</v>
      </c>
      <c r="S65" s="1">
        <v>32220</v>
      </c>
      <c r="T65" t="s">
        <v>339</v>
      </c>
      <c r="U65" s="1">
        <v>32250</v>
      </c>
      <c r="V65" t="s">
        <v>340</v>
      </c>
      <c r="AK65" s="1">
        <v>32278</v>
      </c>
      <c r="AL65" s="1">
        <v>32327</v>
      </c>
      <c r="AM65">
        <v>70</v>
      </c>
      <c r="AN65">
        <v>2</v>
      </c>
      <c r="AO65" t="s">
        <v>341</v>
      </c>
      <c r="AZ65" s="1">
        <v>32284</v>
      </c>
      <c r="BA65" s="1">
        <v>32327</v>
      </c>
      <c r="BB65" t="s">
        <v>165</v>
      </c>
      <c r="BC65" t="s">
        <v>177</v>
      </c>
      <c r="BO65" t="s">
        <v>190</v>
      </c>
      <c r="CS65" s="1">
        <v>33807</v>
      </c>
      <c r="CT65" t="s">
        <v>39</v>
      </c>
      <c r="DA65" t="str">
        <f>IF(ISBLANK(Batch1[[#This Row],[Followup Status]]),Batch1[[#This Row],[Cause of Death]],Batch1[[#This Row],[Followup Status]])</f>
        <v>NED</v>
      </c>
    </row>
    <row r="66" spans="1:105" x14ac:dyDescent="0.25">
      <c r="A66" t="s">
        <v>277</v>
      </c>
      <c r="B66">
        <v>1913</v>
      </c>
      <c r="C66" t="s">
        <v>162</v>
      </c>
      <c r="D66">
        <v>68.599999999999994</v>
      </c>
      <c r="E66">
        <v>165</v>
      </c>
      <c r="F66" t="s">
        <v>148</v>
      </c>
      <c r="G66" t="s">
        <v>33</v>
      </c>
      <c r="H66" t="s">
        <v>149</v>
      </c>
      <c r="I66" t="s">
        <v>149</v>
      </c>
      <c r="J66" t="s">
        <v>149</v>
      </c>
      <c r="K66" t="s">
        <v>151</v>
      </c>
      <c r="L66" t="s">
        <v>180</v>
      </c>
      <c r="M66" t="s">
        <v>149</v>
      </c>
      <c r="N66">
        <v>2</v>
      </c>
      <c r="O66" t="s">
        <v>181</v>
      </c>
      <c r="P66">
        <v>0</v>
      </c>
      <c r="Q66" t="s">
        <v>154</v>
      </c>
      <c r="R66" t="s">
        <v>5</v>
      </c>
      <c r="S66" s="1">
        <v>31835</v>
      </c>
      <c r="T66" t="s">
        <v>5</v>
      </c>
      <c r="U66" s="1">
        <v>31843</v>
      </c>
      <c r="V66" t="s">
        <v>192</v>
      </c>
      <c r="AK66" s="1">
        <v>31866</v>
      </c>
      <c r="AL66" s="1">
        <v>31916</v>
      </c>
      <c r="AM66">
        <v>70</v>
      </c>
      <c r="AN66">
        <v>2</v>
      </c>
      <c r="AZ66" s="1">
        <v>31867</v>
      </c>
      <c r="BA66" s="1">
        <v>31909</v>
      </c>
      <c r="BB66" t="s">
        <v>165</v>
      </c>
      <c r="BC66" t="s">
        <v>177</v>
      </c>
      <c r="BO66" t="s">
        <v>158</v>
      </c>
      <c r="CS66" s="1">
        <v>33820</v>
      </c>
      <c r="CT66" t="s">
        <v>39</v>
      </c>
      <c r="DA66" t="str">
        <f>IF(ISBLANK(Batch1[[#This Row],[Followup Status]]),Batch1[[#This Row],[Cause of Death]],Batch1[[#This Row],[Followup Status]])</f>
        <v>NED</v>
      </c>
    </row>
    <row r="67" spans="1:105" x14ac:dyDescent="0.25">
      <c r="A67" t="s">
        <v>433</v>
      </c>
      <c r="B67">
        <v>1921</v>
      </c>
      <c r="C67" t="s">
        <v>162</v>
      </c>
      <c r="D67">
        <v>104.5</v>
      </c>
      <c r="E67">
        <v>177</v>
      </c>
      <c r="F67" t="s">
        <v>148</v>
      </c>
      <c r="G67" t="s">
        <v>33</v>
      </c>
      <c r="H67" t="s">
        <v>149</v>
      </c>
      <c r="I67" t="s">
        <v>149</v>
      </c>
      <c r="J67" t="s">
        <v>149</v>
      </c>
      <c r="K67" t="s">
        <v>151</v>
      </c>
      <c r="L67" t="s">
        <v>149</v>
      </c>
      <c r="M67" t="s">
        <v>149</v>
      </c>
      <c r="N67">
        <v>2</v>
      </c>
      <c r="O67" t="s">
        <v>153</v>
      </c>
      <c r="P67">
        <v>0</v>
      </c>
      <c r="Q67" t="s">
        <v>154</v>
      </c>
      <c r="R67" t="s">
        <v>5</v>
      </c>
      <c r="S67" s="1">
        <v>31392</v>
      </c>
      <c r="T67" t="s">
        <v>434</v>
      </c>
      <c r="U67" s="1">
        <v>31416</v>
      </c>
      <c r="V67" t="s">
        <v>216</v>
      </c>
      <c r="AK67" s="1">
        <v>31437</v>
      </c>
      <c r="AL67" s="1">
        <v>31486</v>
      </c>
      <c r="AM67">
        <v>70</v>
      </c>
      <c r="AN67">
        <v>2</v>
      </c>
      <c r="AO67" t="s">
        <v>435</v>
      </c>
      <c r="AZ67" s="1">
        <v>31437</v>
      </c>
      <c r="BA67" s="1">
        <v>31478</v>
      </c>
      <c r="BB67" t="s">
        <v>165</v>
      </c>
      <c r="BO67" t="s">
        <v>190</v>
      </c>
      <c r="BP67" t="s">
        <v>149</v>
      </c>
      <c r="BQ67" t="s">
        <v>149</v>
      </c>
      <c r="BR67" t="s">
        <v>159</v>
      </c>
      <c r="CS67" s="1">
        <v>33820</v>
      </c>
      <c r="CT67" t="s">
        <v>39</v>
      </c>
      <c r="CW67" t="s">
        <v>152</v>
      </c>
      <c r="CX67" s="1">
        <v>31592</v>
      </c>
      <c r="DA67" t="str">
        <f>IF(ISBLANK(Batch1[[#This Row],[Followup Status]]),Batch1[[#This Row],[Cause of Death]],Batch1[[#This Row],[Followup Status]])</f>
        <v>NED</v>
      </c>
    </row>
    <row r="68" spans="1:105" x14ac:dyDescent="0.25">
      <c r="A68" t="s">
        <v>484</v>
      </c>
      <c r="B68">
        <v>1906</v>
      </c>
      <c r="C68" t="s">
        <v>162</v>
      </c>
      <c r="D68">
        <v>91.4</v>
      </c>
      <c r="E68">
        <v>180</v>
      </c>
      <c r="F68" t="s">
        <v>148</v>
      </c>
      <c r="G68" t="s">
        <v>149</v>
      </c>
      <c r="H68" t="s">
        <v>149</v>
      </c>
      <c r="I68" t="s">
        <v>149</v>
      </c>
      <c r="J68" t="s">
        <v>149</v>
      </c>
      <c r="K68" t="s">
        <v>151</v>
      </c>
      <c r="L68" t="s">
        <v>180</v>
      </c>
      <c r="M68" t="s">
        <v>149</v>
      </c>
      <c r="N68">
        <v>2</v>
      </c>
      <c r="O68" t="s">
        <v>181</v>
      </c>
      <c r="P68">
        <v>0</v>
      </c>
      <c r="Q68" t="s">
        <v>154</v>
      </c>
      <c r="R68" t="s">
        <v>6</v>
      </c>
      <c r="AK68" s="1">
        <v>32665</v>
      </c>
      <c r="AL68" s="1">
        <v>32714</v>
      </c>
      <c r="AM68">
        <v>70</v>
      </c>
      <c r="AN68">
        <v>2</v>
      </c>
      <c r="AZ68" s="1">
        <v>32665</v>
      </c>
      <c r="BA68" s="1">
        <v>32714</v>
      </c>
      <c r="BB68" t="s">
        <v>157</v>
      </c>
      <c r="BO68" t="s">
        <v>158</v>
      </c>
      <c r="CS68" s="1">
        <v>33821</v>
      </c>
      <c r="CT68" t="s">
        <v>39</v>
      </c>
      <c r="DA68" t="str">
        <f>IF(ISBLANK(Batch1[[#This Row],[Followup Status]]),Batch1[[#This Row],[Cause of Death]],Batch1[[#This Row],[Followup Status]])</f>
        <v>NED</v>
      </c>
    </row>
    <row r="69" spans="1:105" x14ac:dyDescent="0.25">
      <c r="A69" t="s">
        <v>332</v>
      </c>
      <c r="B69">
        <v>1924</v>
      </c>
      <c r="C69" t="s">
        <v>162</v>
      </c>
      <c r="D69">
        <v>86.4</v>
      </c>
      <c r="E69">
        <v>177</v>
      </c>
      <c r="F69" t="s">
        <v>148</v>
      </c>
      <c r="G69" t="s">
        <v>149</v>
      </c>
      <c r="H69" t="s">
        <v>149</v>
      </c>
      <c r="I69" t="s">
        <v>149</v>
      </c>
      <c r="J69" t="s">
        <v>149</v>
      </c>
      <c r="K69" t="s">
        <v>167</v>
      </c>
      <c r="L69" t="s">
        <v>180</v>
      </c>
      <c r="M69" t="s">
        <v>149</v>
      </c>
      <c r="N69" t="s">
        <v>163</v>
      </c>
      <c r="O69">
        <v>3</v>
      </c>
      <c r="P69">
        <v>0</v>
      </c>
      <c r="Q69" t="s">
        <v>235</v>
      </c>
      <c r="R69" t="s">
        <v>12</v>
      </c>
      <c r="S69" s="1">
        <v>32208</v>
      </c>
      <c r="T69" t="s">
        <v>317</v>
      </c>
      <c r="AK69" s="1">
        <v>32245</v>
      </c>
      <c r="AL69" s="1">
        <v>32298</v>
      </c>
      <c r="AM69">
        <v>77</v>
      </c>
      <c r="AN69">
        <v>2.2000000000000002</v>
      </c>
      <c r="AZ69" s="1">
        <v>32245</v>
      </c>
      <c r="BA69" s="1">
        <v>32275</v>
      </c>
      <c r="BB69" t="s">
        <v>165</v>
      </c>
      <c r="BC69" t="s">
        <v>177</v>
      </c>
      <c r="CS69" s="1">
        <v>33826</v>
      </c>
      <c r="CT69" t="s">
        <v>39</v>
      </c>
      <c r="DA69" t="str">
        <f>IF(ISBLANK(Batch1[[#This Row],[Followup Status]]),Batch1[[#This Row],[Cause of Death]],Batch1[[#This Row],[Followup Status]])</f>
        <v>NED</v>
      </c>
    </row>
    <row r="70" spans="1:105" x14ac:dyDescent="0.25">
      <c r="A70" t="s">
        <v>426</v>
      </c>
      <c r="B70">
        <v>1930</v>
      </c>
      <c r="C70" t="s">
        <v>147</v>
      </c>
      <c r="D70">
        <v>58.4</v>
      </c>
      <c r="E70">
        <v>168</v>
      </c>
      <c r="F70" t="s">
        <v>148</v>
      </c>
      <c r="G70" t="s">
        <v>33</v>
      </c>
      <c r="H70" t="s">
        <v>149</v>
      </c>
      <c r="I70" t="s">
        <v>149</v>
      </c>
      <c r="J70" t="s">
        <v>149</v>
      </c>
      <c r="K70" t="s">
        <v>151</v>
      </c>
      <c r="L70" t="s">
        <v>152</v>
      </c>
      <c r="M70" t="s">
        <v>149</v>
      </c>
      <c r="N70">
        <v>3</v>
      </c>
      <c r="O70">
        <v>1</v>
      </c>
      <c r="P70">
        <v>0</v>
      </c>
      <c r="Q70" t="s">
        <v>154</v>
      </c>
      <c r="R70" t="s">
        <v>6</v>
      </c>
      <c r="S70" s="1">
        <v>31355</v>
      </c>
      <c r="T70" t="s">
        <v>427</v>
      </c>
      <c r="AK70" s="1">
        <v>31390</v>
      </c>
      <c r="AL70" s="1">
        <v>31439</v>
      </c>
      <c r="AM70">
        <v>70</v>
      </c>
      <c r="AN70">
        <v>2</v>
      </c>
      <c r="AZ70" s="1">
        <v>31390</v>
      </c>
      <c r="BA70" s="1">
        <v>31438</v>
      </c>
      <c r="BB70" t="s">
        <v>165</v>
      </c>
      <c r="BO70" t="s">
        <v>158</v>
      </c>
      <c r="CS70" s="1">
        <v>33829</v>
      </c>
      <c r="CT70" t="s">
        <v>39</v>
      </c>
      <c r="CW70" t="s">
        <v>152</v>
      </c>
      <c r="DA70" t="str">
        <f>IF(ISBLANK(Batch1[[#This Row],[Followup Status]]),Batch1[[#This Row],[Cause of Death]],Batch1[[#This Row],[Followup Status]])</f>
        <v>NED</v>
      </c>
    </row>
    <row r="71" spans="1:105" x14ac:dyDescent="0.25">
      <c r="A71" t="s">
        <v>378</v>
      </c>
      <c r="B71">
        <v>1945</v>
      </c>
      <c r="C71" t="s">
        <v>162</v>
      </c>
      <c r="D71">
        <v>99.3</v>
      </c>
      <c r="E71">
        <v>178</v>
      </c>
      <c r="F71" t="s">
        <v>148</v>
      </c>
      <c r="G71" t="s">
        <v>149</v>
      </c>
      <c r="H71" t="s">
        <v>149</v>
      </c>
      <c r="I71" t="s">
        <v>149</v>
      </c>
      <c r="J71" t="s">
        <v>149</v>
      </c>
      <c r="K71" t="s">
        <v>167</v>
      </c>
      <c r="L71" t="s">
        <v>149</v>
      </c>
      <c r="M71" t="s">
        <v>152</v>
      </c>
      <c r="N71">
        <v>2</v>
      </c>
      <c r="O71" t="s">
        <v>181</v>
      </c>
      <c r="P71">
        <v>0</v>
      </c>
      <c r="Q71" t="s">
        <v>154</v>
      </c>
      <c r="R71" t="s">
        <v>5</v>
      </c>
      <c r="S71" s="1">
        <v>32414</v>
      </c>
      <c r="T71" t="s">
        <v>188</v>
      </c>
      <c r="U71" s="1">
        <v>32424</v>
      </c>
      <c r="V71" t="s">
        <v>5</v>
      </c>
      <c r="AK71" s="1">
        <v>32433</v>
      </c>
      <c r="AL71" s="1">
        <v>32482</v>
      </c>
      <c r="AM71">
        <v>70.400000000000006</v>
      </c>
      <c r="AN71">
        <v>2.2000000000000002</v>
      </c>
      <c r="AZ71" s="1">
        <v>32433</v>
      </c>
      <c r="BA71" s="1">
        <v>32110</v>
      </c>
      <c r="BB71" t="s">
        <v>165</v>
      </c>
      <c r="BC71" t="s">
        <v>177</v>
      </c>
      <c r="BO71" t="s">
        <v>190</v>
      </c>
      <c r="CS71" s="1">
        <v>33832</v>
      </c>
      <c r="CT71" t="s">
        <v>39</v>
      </c>
      <c r="DA71" t="str">
        <f>IF(ISBLANK(Batch1[[#This Row],[Followup Status]]),Batch1[[#This Row],[Cause of Death]],Batch1[[#This Row],[Followup Status]])</f>
        <v>NED</v>
      </c>
    </row>
    <row r="72" spans="1:105" x14ac:dyDescent="0.25">
      <c r="A72" t="s">
        <v>411</v>
      </c>
      <c r="B72">
        <v>1915</v>
      </c>
      <c r="C72" t="s">
        <v>147</v>
      </c>
      <c r="D72">
        <v>74.2</v>
      </c>
      <c r="E72">
        <v>160</v>
      </c>
      <c r="F72" t="s">
        <v>148</v>
      </c>
      <c r="G72" t="s">
        <v>149</v>
      </c>
      <c r="H72" t="s">
        <v>179</v>
      </c>
      <c r="I72" t="s">
        <v>149</v>
      </c>
      <c r="J72" t="s">
        <v>195</v>
      </c>
      <c r="K72" t="s">
        <v>149</v>
      </c>
      <c r="L72" t="s">
        <v>180</v>
      </c>
      <c r="M72" t="s">
        <v>149</v>
      </c>
      <c r="N72" t="s">
        <v>154</v>
      </c>
      <c r="O72">
        <v>0</v>
      </c>
      <c r="P72">
        <v>0</v>
      </c>
      <c r="Q72" t="s">
        <v>154</v>
      </c>
      <c r="R72" t="s">
        <v>7</v>
      </c>
      <c r="S72" s="1">
        <v>31089</v>
      </c>
      <c r="T72" t="s">
        <v>248</v>
      </c>
      <c r="AC72" s="1">
        <v>31166</v>
      </c>
      <c r="AD72" t="s">
        <v>412</v>
      </c>
      <c r="AE72" t="s">
        <v>152</v>
      </c>
      <c r="AF72" t="s">
        <v>152</v>
      </c>
      <c r="AK72" s="1">
        <v>31199</v>
      </c>
      <c r="AL72" s="1">
        <v>31248</v>
      </c>
      <c r="AM72">
        <v>70</v>
      </c>
      <c r="AN72">
        <v>2</v>
      </c>
      <c r="BO72" t="s">
        <v>158</v>
      </c>
      <c r="BP72" t="s">
        <v>149</v>
      </c>
      <c r="BQ72" t="s">
        <v>149</v>
      </c>
      <c r="BR72" t="s">
        <v>170</v>
      </c>
      <c r="BS72">
        <v>0</v>
      </c>
      <c r="BT72">
        <v>7</v>
      </c>
      <c r="BU72">
        <v>0</v>
      </c>
      <c r="BV72">
        <v>7</v>
      </c>
      <c r="BW72">
        <v>0</v>
      </c>
      <c r="BX72">
        <v>13</v>
      </c>
      <c r="BY72">
        <v>0</v>
      </c>
      <c r="BZ72">
        <v>12</v>
      </c>
      <c r="CS72" s="1">
        <v>33833</v>
      </c>
      <c r="CT72" t="s">
        <v>39</v>
      </c>
      <c r="CW72" t="s">
        <v>152</v>
      </c>
      <c r="DA72" t="str">
        <f>IF(ISBLANK(Batch1[[#This Row],[Followup Status]]),Batch1[[#This Row],[Cause of Death]],Batch1[[#This Row],[Followup Status]])</f>
        <v>NED</v>
      </c>
    </row>
    <row r="73" spans="1:105" x14ac:dyDescent="0.25">
      <c r="A73" t="s">
        <v>281</v>
      </c>
      <c r="B73">
        <v>1935</v>
      </c>
      <c r="C73" t="s">
        <v>162</v>
      </c>
      <c r="D73">
        <v>102</v>
      </c>
      <c r="E73">
        <v>170</v>
      </c>
      <c r="F73" t="s">
        <v>148</v>
      </c>
      <c r="G73" t="s">
        <v>149</v>
      </c>
      <c r="H73" t="s">
        <v>149</v>
      </c>
      <c r="I73" t="s">
        <v>149</v>
      </c>
      <c r="J73" t="s">
        <v>149</v>
      </c>
      <c r="K73" t="s">
        <v>167</v>
      </c>
      <c r="L73" t="s">
        <v>149</v>
      </c>
      <c r="M73" t="s">
        <v>149</v>
      </c>
      <c r="N73">
        <v>2</v>
      </c>
      <c r="O73" t="s">
        <v>153</v>
      </c>
      <c r="P73">
        <v>0</v>
      </c>
      <c r="Q73" t="s">
        <v>154</v>
      </c>
      <c r="R73" t="s">
        <v>5</v>
      </c>
      <c r="S73" s="1">
        <v>31829</v>
      </c>
      <c r="T73" t="s">
        <v>164</v>
      </c>
      <c r="U73" s="1">
        <v>31865</v>
      </c>
      <c r="V73" t="s">
        <v>216</v>
      </c>
      <c r="AK73" s="1">
        <v>31879</v>
      </c>
      <c r="AL73" s="1">
        <v>31929</v>
      </c>
      <c r="AM73">
        <v>70</v>
      </c>
      <c r="AN73">
        <v>2</v>
      </c>
      <c r="AZ73" s="1">
        <v>31880</v>
      </c>
      <c r="BA73" s="1">
        <v>31908</v>
      </c>
      <c r="BB73" t="s">
        <v>165</v>
      </c>
      <c r="BC73" t="s">
        <v>177</v>
      </c>
      <c r="BO73" t="s">
        <v>190</v>
      </c>
      <c r="BP73" t="s">
        <v>149</v>
      </c>
      <c r="BQ73" t="s">
        <v>149</v>
      </c>
      <c r="CS73" s="1">
        <v>33841</v>
      </c>
      <c r="CT73" t="s">
        <v>39</v>
      </c>
      <c r="CW73" t="s">
        <v>152</v>
      </c>
      <c r="DA73" t="str">
        <f>IF(ISBLANK(Batch1[[#This Row],[Followup Status]]),Batch1[[#This Row],[Cause of Death]],Batch1[[#This Row],[Followup Status]])</f>
        <v>NED</v>
      </c>
    </row>
    <row r="74" spans="1:105" x14ac:dyDescent="0.25">
      <c r="A74" t="s">
        <v>350</v>
      </c>
      <c r="B74">
        <v>1933</v>
      </c>
      <c r="C74" t="s">
        <v>162</v>
      </c>
      <c r="D74">
        <v>114.2</v>
      </c>
      <c r="E74">
        <v>191</v>
      </c>
      <c r="F74" t="s">
        <v>148</v>
      </c>
      <c r="G74" t="s">
        <v>149</v>
      </c>
      <c r="H74" t="s">
        <v>149</v>
      </c>
      <c r="I74" t="s">
        <v>149</v>
      </c>
      <c r="J74" t="s">
        <v>149</v>
      </c>
      <c r="K74" t="s">
        <v>151</v>
      </c>
      <c r="L74" t="s">
        <v>180</v>
      </c>
      <c r="M74" t="s">
        <v>149</v>
      </c>
      <c r="N74">
        <v>1</v>
      </c>
      <c r="O74" t="s">
        <v>205</v>
      </c>
      <c r="P74">
        <v>0</v>
      </c>
      <c r="Q74" t="s">
        <v>154</v>
      </c>
      <c r="R74" t="s">
        <v>5</v>
      </c>
      <c r="S74" s="1">
        <v>32209</v>
      </c>
      <c r="T74" t="s">
        <v>351</v>
      </c>
      <c r="U74" s="1">
        <v>32270</v>
      </c>
      <c r="V74" t="s">
        <v>216</v>
      </c>
      <c r="AC74" s="1">
        <v>32242</v>
      </c>
      <c r="AD74" t="s">
        <v>352</v>
      </c>
      <c r="AE74" t="s">
        <v>152</v>
      </c>
      <c r="AF74" t="s">
        <v>152</v>
      </c>
      <c r="AK74" s="1">
        <v>32293</v>
      </c>
      <c r="AL74" s="1">
        <v>32342</v>
      </c>
      <c r="AM74">
        <v>70</v>
      </c>
      <c r="AN74">
        <v>2</v>
      </c>
      <c r="AZ74" s="1">
        <v>32298</v>
      </c>
      <c r="BA74" s="1">
        <v>32340</v>
      </c>
      <c r="BB74" t="s">
        <v>165</v>
      </c>
      <c r="BC74" t="s">
        <v>177</v>
      </c>
      <c r="BO74" t="s">
        <v>318</v>
      </c>
      <c r="BU74">
        <v>0</v>
      </c>
      <c r="BV74">
        <v>4</v>
      </c>
      <c r="CS74" s="1">
        <v>33852</v>
      </c>
      <c r="CT74" t="s">
        <v>39</v>
      </c>
      <c r="DA74" t="str">
        <f>IF(ISBLANK(Batch1[[#This Row],[Followup Status]]),Batch1[[#This Row],[Cause of Death]],Batch1[[#This Row],[Followup Status]])</f>
        <v>NED</v>
      </c>
    </row>
    <row r="75" spans="1:105" x14ac:dyDescent="0.25">
      <c r="A75" t="s">
        <v>232</v>
      </c>
      <c r="B75">
        <v>1918</v>
      </c>
      <c r="C75" t="s">
        <v>162</v>
      </c>
      <c r="D75">
        <v>86.4</v>
      </c>
      <c r="E75">
        <v>175</v>
      </c>
      <c r="F75" t="s">
        <v>148</v>
      </c>
      <c r="G75" t="s">
        <v>33</v>
      </c>
      <c r="H75" t="s">
        <v>149</v>
      </c>
      <c r="I75" t="s">
        <v>149</v>
      </c>
      <c r="J75" t="s">
        <v>149</v>
      </c>
      <c r="K75" t="s">
        <v>149</v>
      </c>
      <c r="L75" t="s">
        <v>180</v>
      </c>
      <c r="M75" t="s">
        <v>149</v>
      </c>
      <c r="N75">
        <v>2</v>
      </c>
      <c r="O75">
        <v>0</v>
      </c>
      <c r="P75">
        <v>0</v>
      </c>
      <c r="Q75">
        <v>2</v>
      </c>
      <c r="R75" t="s">
        <v>25</v>
      </c>
      <c r="AC75" s="1">
        <v>31700</v>
      </c>
      <c r="AD75" t="s">
        <v>233</v>
      </c>
      <c r="AE75" t="s">
        <v>197</v>
      </c>
      <c r="AF75" t="s">
        <v>149</v>
      </c>
      <c r="AK75" s="1">
        <v>31745</v>
      </c>
      <c r="AL75" s="1">
        <v>31788</v>
      </c>
      <c r="AM75">
        <v>64</v>
      </c>
      <c r="AN75">
        <v>2</v>
      </c>
      <c r="BR75" t="s">
        <v>170</v>
      </c>
      <c r="CS75" s="1">
        <v>33853</v>
      </c>
      <c r="CT75" t="s">
        <v>39</v>
      </c>
      <c r="DA75" t="str">
        <f>IF(ISBLANK(Batch1[[#This Row],[Followup Status]]),Batch1[[#This Row],[Cause of Death]],Batch1[[#This Row],[Followup Status]])</f>
        <v>NED</v>
      </c>
    </row>
    <row r="76" spans="1:105" x14ac:dyDescent="0.25">
      <c r="A76" t="s">
        <v>462</v>
      </c>
      <c r="B76">
        <v>1933</v>
      </c>
      <c r="C76" t="s">
        <v>162</v>
      </c>
      <c r="D76">
        <v>134.5</v>
      </c>
      <c r="E76">
        <v>191</v>
      </c>
      <c r="F76" t="s">
        <v>148</v>
      </c>
      <c r="G76" t="s">
        <v>149</v>
      </c>
      <c r="H76" t="s">
        <v>149</v>
      </c>
      <c r="I76" t="s">
        <v>152</v>
      </c>
      <c r="J76" t="s">
        <v>195</v>
      </c>
      <c r="K76" t="s">
        <v>149</v>
      </c>
      <c r="L76" t="s">
        <v>180</v>
      </c>
      <c r="M76" t="s">
        <v>149</v>
      </c>
      <c r="N76" t="s">
        <v>163</v>
      </c>
      <c r="O76">
        <v>3</v>
      </c>
      <c r="P76">
        <v>0</v>
      </c>
      <c r="Q76" t="s">
        <v>235</v>
      </c>
      <c r="R76" t="s">
        <v>12</v>
      </c>
      <c r="S76" s="1">
        <v>32146</v>
      </c>
      <c r="T76" t="s">
        <v>164</v>
      </c>
      <c r="AK76" s="1">
        <v>32167</v>
      </c>
      <c r="AL76" s="1">
        <v>32215</v>
      </c>
      <c r="AM76">
        <v>74.2</v>
      </c>
      <c r="AN76">
        <v>2</v>
      </c>
      <c r="AZ76" s="1">
        <v>32168</v>
      </c>
      <c r="BA76" s="1">
        <v>32203</v>
      </c>
      <c r="BB76" t="s">
        <v>165</v>
      </c>
      <c r="BC76" t="s">
        <v>177</v>
      </c>
      <c r="CS76" s="1">
        <v>33860</v>
      </c>
      <c r="CT76" t="s">
        <v>39</v>
      </c>
      <c r="CW76" t="s">
        <v>152</v>
      </c>
      <c r="CY76" s="1">
        <v>32608</v>
      </c>
      <c r="DA76" t="str">
        <f>IF(ISBLANK(Batch1[[#This Row],[Followup Status]]),Batch1[[#This Row],[Cause of Death]],Batch1[[#This Row],[Followup Status]])</f>
        <v>NED</v>
      </c>
    </row>
    <row r="77" spans="1:105" x14ac:dyDescent="0.25">
      <c r="A77" t="s">
        <v>463</v>
      </c>
      <c r="B77">
        <v>1928</v>
      </c>
      <c r="C77" t="s">
        <v>147</v>
      </c>
      <c r="D77">
        <v>52.2</v>
      </c>
      <c r="E77">
        <v>160</v>
      </c>
      <c r="F77" t="s">
        <v>148</v>
      </c>
      <c r="G77" t="s">
        <v>33</v>
      </c>
      <c r="H77" t="s">
        <v>149</v>
      </c>
      <c r="I77" t="s">
        <v>149</v>
      </c>
      <c r="J77" t="s">
        <v>149</v>
      </c>
      <c r="K77" t="s">
        <v>151</v>
      </c>
      <c r="L77" t="s">
        <v>180</v>
      </c>
      <c r="M77" t="s">
        <v>149</v>
      </c>
      <c r="N77">
        <v>3</v>
      </c>
      <c r="O77" t="s">
        <v>153</v>
      </c>
      <c r="P77">
        <v>0</v>
      </c>
      <c r="Q77" t="s">
        <v>154</v>
      </c>
      <c r="R77" t="s">
        <v>4</v>
      </c>
      <c r="S77" s="1">
        <v>31741</v>
      </c>
      <c r="T77" t="s">
        <v>182</v>
      </c>
      <c r="AK77" s="1">
        <v>31759</v>
      </c>
      <c r="AL77" s="1">
        <v>31805</v>
      </c>
      <c r="AM77">
        <v>70</v>
      </c>
      <c r="AN77">
        <v>2</v>
      </c>
      <c r="AZ77" s="1">
        <v>31760</v>
      </c>
      <c r="BA77" s="1">
        <v>31802</v>
      </c>
      <c r="BB77" t="s">
        <v>165</v>
      </c>
      <c r="BC77" t="s">
        <v>177</v>
      </c>
      <c r="BO77" t="s">
        <v>190</v>
      </c>
      <c r="CS77" s="1">
        <v>33862</v>
      </c>
      <c r="CT77" t="s">
        <v>39</v>
      </c>
      <c r="CW77" t="s">
        <v>152</v>
      </c>
      <c r="DA77" t="str">
        <f>IF(ISBLANK(Batch1[[#This Row],[Followup Status]]),Batch1[[#This Row],[Cause of Death]],Batch1[[#This Row],[Followup Status]])</f>
        <v>NED</v>
      </c>
    </row>
    <row r="78" spans="1:105" x14ac:dyDescent="0.25">
      <c r="A78" t="s">
        <v>415</v>
      </c>
      <c r="B78">
        <v>1919</v>
      </c>
      <c r="C78" t="s">
        <v>147</v>
      </c>
      <c r="D78">
        <v>72.3</v>
      </c>
      <c r="E78">
        <v>157</v>
      </c>
      <c r="F78" t="s">
        <v>148</v>
      </c>
      <c r="G78" t="s">
        <v>149</v>
      </c>
      <c r="H78" t="s">
        <v>149</v>
      </c>
      <c r="I78" t="s">
        <v>149</v>
      </c>
      <c r="J78" t="s">
        <v>149</v>
      </c>
      <c r="K78" t="s">
        <v>151</v>
      </c>
      <c r="L78" t="s">
        <v>149</v>
      </c>
      <c r="M78" t="s">
        <v>149</v>
      </c>
      <c r="N78">
        <v>1</v>
      </c>
      <c r="O78" t="s">
        <v>205</v>
      </c>
      <c r="P78">
        <v>0</v>
      </c>
      <c r="Q78" t="s">
        <v>154</v>
      </c>
      <c r="R78" t="s">
        <v>5</v>
      </c>
      <c r="S78" s="1">
        <v>31265</v>
      </c>
      <c r="T78" t="s">
        <v>222</v>
      </c>
      <c r="AC78" s="1">
        <v>31265</v>
      </c>
      <c r="AE78" t="s">
        <v>149</v>
      </c>
      <c r="AF78" t="s">
        <v>152</v>
      </c>
      <c r="AK78" s="1">
        <v>31293</v>
      </c>
      <c r="AL78" s="1">
        <v>31353</v>
      </c>
      <c r="AM78">
        <v>70</v>
      </c>
      <c r="AN78">
        <v>2</v>
      </c>
      <c r="AZ78" s="1">
        <v>31293</v>
      </c>
      <c r="BA78" s="1">
        <v>31318</v>
      </c>
      <c r="BB78" t="s">
        <v>165</v>
      </c>
      <c r="BO78" t="s">
        <v>190</v>
      </c>
      <c r="BP78" t="s">
        <v>152</v>
      </c>
      <c r="BS78">
        <v>0</v>
      </c>
      <c r="BT78">
        <v>3</v>
      </c>
      <c r="BU78">
        <v>1</v>
      </c>
      <c r="BV78">
        <v>4</v>
      </c>
      <c r="BW78">
        <v>0</v>
      </c>
      <c r="BX78">
        <v>5</v>
      </c>
      <c r="CR78" t="s">
        <v>149</v>
      </c>
      <c r="CS78" s="1">
        <v>33863</v>
      </c>
      <c r="CT78" t="s">
        <v>39</v>
      </c>
      <c r="DA78" t="str">
        <f>IF(ISBLANK(Batch1[[#This Row],[Followup Status]]),Batch1[[#This Row],[Cause of Death]],Batch1[[#This Row],[Followup Status]])</f>
        <v>NED</v>
      </c>
    </row>
    <row r="79" spans="1:105" x14ac:dyDescent="0.25">
      <c r="A79" t="s">
        <v>410</v>
      </c>
      <c r="B79">
        <v>1939</v>
      </c>
      <c r="C79" t="s">
        <v>162</v>
      </c>
      <c r="D79">
        <v>119.3</v>
      </c>
      <c r="E79">
        <v>178</v>
      </c>
      <c r="F79" t="s">
        <v>148</v>
      </c>
      <c r="G79" t="s">
        <v>149</v>
      </c>
      <c r="H79" t="s">
        <v>149</v>
      </c>
      <c r="I79" t="s">
        <v>149</v>
      </c>
      <c r="J79" t="s">
        <v>149</v>
      </c>
      <c r="K79" t="s">
        <v>151</v>
      </c>
      <c r="L79" t="s">
        <v>149</v>
      </c>
      <c r="M79" t="s">
        <v>180</v>
      </c>
      <c r="N79">
        <v>2</v>
      </c>
      <c r="O79" t="s">
        <v>205</v>
      </c>
      <c r="P79">
        <v>0</v>
      </c>
      <c r="Q79" t="s">
        <v>154</v>
      </c>
      <c r="R79" t="s">
        <v>4</v>
      </c>
      <c r="S79" s="1">
        <v>32382</v>
      </c>
      <c r="T79" t="s">
        <v>164</v>
      </c>
      <c r="U79" s="1">
        <v>32412</v>
      </c>
      <c r="V79" t="s">
        <v>182</v>
      </c>
      <c r="AK79" s="1">
        <v>32427</v>
      </c>
      <c r="AL79" s="1">
        <v>32476</v>
      </c>
      <c r="AM79">
        <v>70.400000000000006</v>
      </c>
      <c r="AN79">
        <v>2.2000000000000002</v>
      </c>
      <c r="AZ79" s="1">
        <v>32428</v>
      </c>
      <c r="BA79" s="1">
        <v>32469</v>
      </c>
      <c r="BB79" t="s">
        <v>165</v>
      </c>
      <c r="BC79" t="s">
        <v>177</v>
      </c>
      <c r="CS79" s="1">
        <v>33868</v>
      </c>
      <c r="CT79" t="s">
        <v>39</v>
      </c>
      <c r="CW79" t="s">
        <v>152</v>
      </c>
      <c r="DA79" t="str">
        <f>IF(ISBLANK(Batch1[[#This Row],[Followup Status]]),Batch1[[#This Row],[Cause of Death]],Batch1[[#This Row],[Followup Status]])</f>
        <v>NED</v>
      </c>
    </row>
    <row r="80" spans="1:105" x14ac:dyDescent="0.25">
      <c r="A80" t="s">
        <v>208</v>
      </c>
      <c r="B80">
        <v>1931</v>
      </c>
      <c r="C80" t="s">
        <v>162</v>
      </c>
      <c r="D80">
        <v>92.6</v>
      </c>
      <c r="E80">
        <v>168</v>
      </c>
      <c r="F80" t="s">
        <v>148</v>
      </c>
      <c r="G80" t="s">
        <v>149</v>
      </c>
      <c r="H80" t="s">
        <v>179</v>
      </c>
      <c r="I80" t="s">
        <v>149</v>
      </c>
      <c r="J80" t="s">
        <v>149</v>
      </c>
      <c r="K80" t="s">
        <v>149</v>
      </c>
      <c r="L80" t="s">
        <v>152</v>
      </c>
      <c r="M80" t="s">
        <v>149</v>
      </c>
      <c r="N80">
        <v>2</v>
      </c>
      <c r="O80" t="s">
        <v>153</v>
      </c>
      <c r="P80">
        <v>0</v>
      </c>
      <c r="Q80" t="s">
        <v>154</v>
      </c>
      <c r="R80" t="s">
        <v>6</v>
      </c>
      <c r="S80" s="1">
        <v>31600</v>
      </c>
      <c r="T80" t="s">
        <v>209</v>
      </c>
      <c r="AK80" s="1">
        <v>31642</v>
      </c>
      <c r="AL80" s="1">
        <v>31697</v>
      </c>
      <c r="AM80">
        <v>70</v>
      </c>
      <c r="AN80">
        <v>2</v>
      </c>
      <c r="CS80" s="1">
        <v>33876</v>
      </c>
      <c r="CT80" t="s">
        <v>39</v>
      </c>
      <c r="CW80" t="s">
        <v>152</v>
      </c>
      <c r="CX80" s="1">
        <v>33048</v>
      </c>
      <c r="DA80" t="str">
        <f>IF(ISBLANK(Batch1[[#This Row],[Followup Status]]),Batch1[[#This Row],[Cause of Death]],Batch1[[#This Row],[Followup Status]])</f>
        <v>NED</v>
      </c>
    </row>
    <row r="81" spans="1:105" x14ac:dyDescent="0.25">
      <c r="A81" t="s">
        <v>384</v>
      </c>
      <c r="B81">
        <v>1931</v>
      </c>
      <c r="C81" t="s">
        <v>162</v>
      </c>
      <c r="D81">
        <v>123.6</v>
      </c>
      <c r="E81">
        <v>180</v>
      </c>
      <c r="F81" t="s">
        <v>148</v>
      </c>
      <c r="G81" t="s">
        <v>149</v>
      </c>
      <c r="H81" t="s">
        <v>149</v>
      </c>
      <c r="J81" t="s">
        <v>149</v>
      </c>
      <c r="K81" t="s">
        <v>167</v>
      </c>
      <c r="L81" t="s">
        <v>180</v>
      </c>
      <c r="M81" t="s">
        <v>149</v>
      </c>
      <c r="N81" t="s">
        <v>154</v>
      </c>
      <c r="O81">
        <v>3</v>
      </c>
      <c r="P81">
        <v>0</v>
      </c>
      <c r="Q81" t="s">
        <v>235</v>
      </c>
      <c r="R81" t="s">
        <v>5</v>
      </c>
      <c r="S81" s="1">
        <v>32396</v>
      </c>
      <c r="T81" t="s">
        <v>385</v>
      </c>
      <c r="AK81" s="1">
        <v>32487</v>
      </c>
      <c r="AL81" s="1">
        <v>32536</v>
      </c>
      <c r="AM81">
        <v>70</v>
      </c>
      <c r="AN81">
        <v>2</v>
      </c>
      <c r="AZ81" s="1">
        <v>32414</v>
      </c>
      <c r="BA81" s="1">
        <v>32453</v>
      </c>
      <c r="BB81" t="s">
        <v>165</v>
      </c>
      <c r="BC81" t="s">
        <v>302</v>
      </c>
      <c r="BD81" t="s">
        <v>177</v>
      </c>
      <c r="BE81" s="1">
        <v>32490</v>
      </c>
      <c r="BF81" s="1">
        <v>32511</v>
      </c>
      <c r="BG81" t="s">
        <v>165</v>
      </c>
      <c r="CS81" s="1">
        <v>33882</v>
      </c>
      <c r="CT81" t="s">
        <v>39</v>
      </c>
      <c r="CW81" t="s">
        <v>152</v>
      </c>
      <c r="DA81" t="str">
        <f>IF(ISBLANK(Batch1[[#This Row],[Followup Status]]),Batch1[[#This Row],[Cause of Death]],Batch1[[#This Row],[Followup Status]])</f>
        <v>NED</v>
      </c>
    </row>
    <row r="82" spans="1:105" x14ac:dyDescent="0.25">
      <c r="A82" t="s">
        <v>453</v>
      </c>
      <c r="B82">
        <v>1908</v>
      </c>
      <c r="C82" t="s">
        <v>162</v>
      </c>
      <c r="D82">
        <v>86</v>
      </c>
      <c r="E82">
        <v>168</v>
      </c>
      <c r="F82" t="s">
        <v>148</v>
      </c>
      <c r="G82" t="s">
        <v>149</v>
      </c>
      <c r="H82" t="s">
        <v>149</v>
      </c>
      <c r="I82" t="s">
        <v>149</v>
      </c>
      <c r="J82" t="s">
        <v>149</v>
      </c>
      <c r="K82" t="s">
        <v>149</v>
      </c>
      <c r="L82" t="s">
        <v>180</v>
      </c>
      <c r="M82" t="s">
        <v>149</v>
      </c>
      <c r="N82">
        <v>2</v>
      </c>
      <c r="O82">
        <v>0</v>
      </c>
      <c r="P82">
        <v>0</v>
      </c>
      <c r="Q82">
        <v>2</v>
      </c>
      <c r="R82" t="s">
        <v>10</v>
      </c>
      <c r="S82" s="1">
        <v>31705</v>
      </c>
      <c r="T82" t="s">
        <v>454</v>
      </c>
      <c r="AK82" s="1">
        <v>31725</v>
      </c>
      <c r="AL82" s="1">
        <v>31770</v>
      </c>
      <c r="AM82">
        <v>66</v>
      </c>
      <c r="AN82">
        <v>2</v>
      </c>
      <c r="BO82" t="s">
        <v>158</v>
      </c>
      <c r="BP82" t="s">
        <v>149</v>
      </c>
      <c r="BQ82" t="s">
        <v>149</v>
      </c>
      <c r="CS82" s="1">
        <v>33885</v>
      </c>
      <c r="CT82" t="s">
        <v>39</v>
      </c>
      <c r="CW82" t="s">
        <v>152</v>
      </c>
      <c r="CX82" s="1">
        <v>33295</v>
      </c>
      <c r="DA82" t="str">
        <f>IF(ISBLANK(Batch1[[#This Row],[Followup Status]]),Batch1[[#This Row],[Cause of Death]],Batch1[[#This Row],[Followup Status]])</f>
        <v>NED</v>
      </c>
    </row>
    <row r="83" spans="1:105" x14ac:dyDescent="0.25">
      <c r="A83" t="s">
        <v>353</v>
      </c>
      <c r="B83">
        <v>1938</v>
      </c>
      <c r="C83" t="s">
        <v>162</v>
      </c>
      <c r="D83">
        <v>67</v>
      </c>
      <c r="E83">
        <v>170</v>
      </c>
      <c r="F83" t="s">
        <v>148</v>
      </c>
      <c r="G83" t="s">
        <v>149</v>
      </c>
      <c r="H83" t="s">
        <v>149</v>
      </c>
      <c r="I83" t="s">
        <v>149</v>
      </c>
      <c r="J83" t="s">
        <v>149</v>
      </c>
      <c r="K83" t="s">
        <v>167</v>
      </c>
      <c r="L83" t="s">
        <v>152</v>
      </c>
      <c r="M83" t="s">
        <v>149</v>
      </c>
      <c r="N83">
        <v>2</v>
      </c>
      <c r="O83">
        <v>1</v>
      </c>
      <c r="P83">
        <v>0</v>
      </c>
      <c r="Q83">
        <v>3</v>
      </c>
      <c r="R83" t="s">
        <v>4</v>
      </c>
      <c r="S83" s="1">
        <v>31986</v>
      </c>
      <c r="T83" t="s">
        <v>182</v>
      </c>
      <c r="U83" s="1">
        <v>31992</v>
      </c>
      <c r="V83" t="s">
        <v>164</v>
      </c>
      <c r="W83" s="1">
        <v>32007</v>
      </c>
      <c r="X83" t="s">
        <v>292</v>
      </c>
      <c r="AK83" s="1">
        <v>32039</v>
      </c>
      <c r="AL83" s="1">
        <v>32092</v>
      </c>
      <c r="AM83">
        <v>70</v>
      </c>
      <c r="AN83">
        <v>2</v>
      </c>
      <c r="AZ83" s="1">
        <v>32040</v>
      </c>
      <c r="BA83" s="1">
        <v>32090</v>
      </c>
      <c r="BB83" t="s">
        <v>165</v>
      </c>
      <c r="BC83" t="s">
        <v>177</v>
      </c>
      <c r="BO83" t="s">
        <v>158</v>
      </c>
      <c r="BP83" t="s">
        <v>149</v>
      </c>
      <c r="BQ83" t="s">
        <v>149</v>
      </c>
      <c r="CS83" s="1">
        <v>33887</v>
      </c>
      <c r="CT83" t="s">
        <v>39</v>
      </c>
      <c r="DA83" t="str">
        <f>IF(ISBLANK(Batch1[[#This Row],[Followup Status]]),Batch1[[#This Row],[Cause of Death]],Batch1[[#This Row],[Followup Status]])</f>
        <v>NED</v>
      </c>
    </row>
    <row r="84" spans="1:105" x14ac:dyDescent="0.25">
      <c r="A84" t="s">
        <v>363</v>
      </c>
      <c r="B84">
        <v>1921</v>
      </c>
      <c r="C84" t="s">
        <v>162</v>
      </c>
      <c r="D84">
        <v>95.3</v>
      </c>
      <c r="E84">
        <v>178</v>
      </c>
      <c r="F84" t="s">
        <v>148</v>
      </c>
      <c r="G84" t="s">
        <v>33</v>
      </c>
      <c r="H84" t="s">
        <v>149</v>
      </c>
      <c r="I84" t="s">
        <v>149</v>
      </c>
      <c r="J84" t="s">
        <v>149</v>
      </c>
      <c r="K84" t="s">
        <v>151</v>
      </c>
      <c r="L84" t="s">
        <v>180</v>
      </c>
      <c r="M84" t="s">
        <v>149</v>
      </c>
      <c r="N84">
        <v>2</v>
      </c>
      <c r="O84" t="s">
        <v>153</v>
      </c>
      <c r="P84">
        <v>0</v>
      </c>
      <c r="Q84" t="s">
        <v>154</v>
      </c>
      <c r="R84" t="s">
        <v>16</v>
      </c>
      <c r="S84" s="1">
        <v>32302</v>
      </c>
      <c r="T84" t="s">
        <v>364</v>
      </c>
      <c r="AK84" s="1">
        <v>32342</v>
      </c>
      <c r="AL84" s="1">
        <v>32390</v>
      </c>
      <c r="AM84">
        <v>70</v>
      </c>
      <c r="AN84">
        <v>2</v>
      </c>
      <c r="AZ84" s="1">
        <v>32342</v>
      </c>
      <c r="BA84" s="1">
        <v>32370</v>
      </c>
      <c r="BB84" t="s">
        <v>165</v>
      </c>
      <c r="BC84" t="s">
        <v>177</v>
      </c>
      <c r="BO84" t="s">
        <v>158</v>
      </c>
      <c r="CS84" s="1">
        <v>33888</v>
      </c>
      <c r="CT84" t="s">
        <v>39</v>
      </c>
      <c r="CW84" t="s">
        <v>152</v>
      </c>
      <c r="CX84" s="1">
        <v>32740</v>
      </c>
      <c r="CY84" s="1">
        <v>32732</v>
      </c>
      <c r="CZ84" t="s">
        <v>256</v>
      </c>
      <c r="DA84" t="str">
        <f>IF(ISBLANK(Batch1[[#This Row],[Followup Status]]),Batch1[[#This Row],[Cause of Death]],Batch1[[#This Row],[Followup Status]])</f>
        <v>NED</v>
      </c>
    </row>
    <row r="85" spans="1:105" x14ac:dyDescent="0.25">
      <c r="A85" t="s">
        <v>467</v>
      </c>
      <c r="B85">
        <v>1947</v>
      </c>
      <c r="C85" t="s">
        <v>162</v>
      </c>
      <c r="D85">
        <v>62.9</v>
      </c>
      <c r="E85">
        <v>175</v>
      </c>
      <c r="F85" t="s">
        <v>148</v>
      </c>
      <c r="G85" t="s">
        <v>149</v>
      </c>
      <c r="H85" t="s">
        <v>149</v>
      </c>
      <c r="I85" t="s">
        <v>149</v>
      </c>
      <c r="J85" t="s">
        <v>149</v>
      </c>
      <c r="K85" t="s">
        <v>151</v>
      </c>
      <c r="L85" t="s">
        <v>152</v>
      </c>
      <c r="M85" t="s">
        <v>149</v>
      </c>
      <c r="N85">
        <v>3</v>
      </c>
      <c r="O85" t="s">
        <v>153</v>
      </c>
      <c r="P85">
        <v>0</v>
      </c>
      <c r="Q85" t="s">
        <v>154</v>
      </c>
      <c r="R85" t="s">
        <v>7</v>
      </c>
      <c r="S85" s="1">
        <v>32175</v>
      </c>
      <c r="T85" t="s">
        <v>369</v>
      </c>
      <c r="AC85" s="1">
        <v>32206</v>
      </c>
      <c r="AD85" t="s">
        <v>468</v>
      </c>
      <c r="AE85" t="s">
        <v>152</v>
      </c>
      <c r="AF85" t="s">
        <v>152</v>
      </c>
      <c r="AK85" s="1">
        <v>32249</v>
      </c>
      <c r="AL85" s="1">
        <v>32294</v>
      </c>
      <c r="AM85">
        <v>66</v>
      </c>
      <c r="AN85">
        <v>6</v>
      </c>
      <c r="BO85" t="s">
        <v>158</v>
      </c>
      <c r="BP85" t="s">
        <v>152</v>
      </c>
      <c r="BQ85" t="s">
        <v>149</v>
      </c>
      <c r="BR85" t="s">
        <v>186</v>
      </c>
      <c r="BS85">
        <v>0</v>
      </c>
      <c r="BT85">
        <v>5</v>
      </c>
      <c r="BU85">
        <v>3</v>
      </c>
      <c r="BV85">
        <v>15</v>
      </c>
      <c r="BW85">
        <v>0</v>
      </c>
      <c r="BX85">
        <v>10</v>
      </c>
      <c r="CR85" t="s">
        <v>149</v>
      </c>
      <c r="CS85" s="1">
        <v>33888</v>
      </c>
      <c r="CT85" t="s">
        <v>39</v>
      </c>
      <c r="CW85" t="s">
        <v>152</v>
      </c>
      <c r="DA85" t="str">
        <f>IF(ISBLANK(Batch1[[#This Row],[Followup Status]]),Batch1[[#This Row],[Cause of Death]],Batch1[[#This Row],[Followup Status]])</f>
        <v>NED</v>
      </c>
    </row>
    <row r="86" spans="1:105" x14ac:dyDescent="0.25">
      <c r="A86" t="s">
        <v>387</v>
      </c>
      <c r="B86">
        <v>1927</v>
      </c>
      <c r="C86" t="s">
        <v>162</v>
      </c>
      <c r="D86">
        <v>68.3</v>
      </c>
      <c r="E86">
        <v>173</v>
      </c>
      <c r="F86" t="s">
        <v>148</v>
      </c>
      <c r="G86" t="s">
        <v>149</v>
      </c>
      <c r="H86" t="s">
        <v>149</v>
      </c>
      <c r="I86" t="s">
        <v>149</v>
      </c>
      <c r="J86" t="s">
        <v>149</v>
      </c>
      <c r="K86" t="s">
        <v>167</v>
      </c>
      <c r="L86" t="s">
        <v>180</v>
      </c>
      <c r="M86" t="s">
        <v>149</v>
      </c>
      <c r="N86">
        <v>2</v>
      </c>
      <c r="O86">
        <v>0</v>
      </c>
      <c r="P86">
        <v>0</v>
      </c>
      <c r="Q86">
        <v>2</v>
      </c>
      <c r="R86" t="s">
        <v>6</v>
      </c>
      <c r="S86" s="1">
        <v>30998</v>
      </c>
      <c r="T86" t="s">
        <v>388</v>
      </c>
      <c r="AK86" s="1">
        <v>31031</v>
      </c>
      <c r="AL86" s="1">
        <v>31079</v>
      </c>
      <c r="AM86">
        <v>70</v>
      </c>
      <c r="AN86">
        <v>2</v>
      </c>
      <c r="CS86" s="1">
        <v>33889</v>
      </c>
      <c r="CT86" t="s">
        <v>39</v>
      </c>
      <c r="DA86" t="str">
        <f>IF(ISBLANK(Batch1[[#This Row],[Followup Status]]),Batch1[[#This Row],[Cause of Death]],Batch1[[#This Row],[Followup Status]])</f>
        <v>NED</v>
      </c>
    </row>
    <row r="87" spans="1:105" x14ac:dyDescent="0.25">
      <c r="A87" t="s">
        <v>428</v>
      </c>
      <c r="B87">
        <v>1914</v>
      </c>
      <c r="C87" t="s">
        <v>162</v>
      </c>
      <c r="D87">
        <v>91</v>
      </c>
      <c r="E87">
        <v>183</v>
      </c>
      <c r="F87" t="s">
        <v>148</v>
      </c>
      <c r="G87" t="s">
        <v>33</v>
      </c>
      <c r="H87" t="s">
        <v>149</v>
      </c>
      <c r="I87" t="s">
        <v>149</v>
      </c>
      <c r="J87" t="s">
        <v>149</v>
      </c>
      <c r="K87" t="s">
        <v>167</v>
      </c>
      <c r="L87" t="s">
        <v>152</v>
      </c>
      <c r="M87" t="s">
        <v>149</v>
      </c>
      <c r="N87" t="s">
        <v>154</v>
      </c>
      <c r="O87" t="s">
        <v>153</v>
      </c>
      <c r="P87">
        <v>0</v>
      </c>
      <c r="Q87" t="s">
        <v>154</v>
      </c>
      <c r="R87" t="s">
        <v>7</v>
      </c>
      <c r="S87" s="1">
        <v>31348</v>
      </c>
      <c r="T87" t="s">
        <v>369</v>
      </c>
      <c r="AK87" s="1">
        <v>31395</v>
      </c>
      <c r="AL87" s="1">
        <v>31446</v>
      </c>
      <c r="AM87">
        <v>70</v>
      </c>
      <c r="AN87">
        <v>2</v>
      </c>
      <c r="AZ87" s="1">
        <v>31397</v>
      </c>
      <c r="BA87" s="1">
        <v>31397</v>
      </c>
      <c r="BB87" t="s">
        <v>165</v>
      </c>
      <c r="BO87" t="s">
        <v>190</v>
      </c>
      <c r="CS87" s="1">
        <v>33896</v>
      </c>
      <c r="CT87" t="s">
        <v>39</v>
      </c>
      <c r="CW87" t="s">
        <v>152</v>
      </c>
      <c r="CY87" s="1">
        <v>31588</v>
      </c>
      <c r="CZ87" t="s">
        <v>256</v>
      </c>
      <c r="DA87" t="str">
        <f>IF(ISBLANK(Batch1[[#This Row],[Followup Status]]),Batch1[[#This Row],[Cause of Death]],Batch1[[#This Row],[Followup Status]])</f>
        <v>NED</v>
      </c>
    </row>
    <row r="88" spans="1:105" x14ac:dyDescent="0.25">
      <c r="A88" t="s">
        <v>418</v>
      </c>
      <c r="B88">
        <v>1934</v>
      </c>
      <c r="C88" t="s">
        <v>147</v>
      </c>
      <c r="D88">
        <v>67.5</v>
      </c>
      <c r="E88">
        <v>169</v>
      </c>
      <c r="F88" t="s">
        <v>148</v>
      </c>
      <c r="G88" t="s">
        <v>149</v>
      </c>
      <c r="H88" t="s">
        <v>149</v>
      </c>
      <c r="I88" t="s">
        <v>152</v>
      </c>
      <c r="J88" t="s">
        <v>150</v>
      </c>
      <c r="K88" t="s">
        <v>151</v>
      </c>
      <c r="L88" t="s">
        <v>152</v>
      </c>
      <c r="M88" t="s">
        <v>149</v>
      </c>
      <c r="N88">
        <v>1</v>
      </c>
      <c r="O88">
        <v>1</v>
      </c>
      <c r="P88">
        <v>0</v>
      </c>
      <c r="Q88">
        <v>3</v>
      </c>
      <c r="R88" t="s">
        <v>19</v>
      </c>
      <c r="S88" s="1">
        <v>31227</v>
      </c>
      <c r="T88" t="s">
        <v>419</v>
      </c>
      <c r="AC88" s="1">
        <v>31235</v>
      </c>
      <c r="AD88" t="s">
        <v>420</v>
      </c>
      <c r="AE88" t="s">
        <v>152</v>
      </c>
      <c r="AF88" t="s">
        <v>149</v>
      </c>
      <c r="AG88" s="1">
        <v>31294</v>
      </c>
      <c r="AI88" t="s">
        <v>149</v>
      </c>
      <c r="AJ88" t="s">
        <v>152</v>
      </c>
      <c r="AK88" s="1">
        <v>31339</v>
      </c>
      <c r="AL88" s="1">
        <v>31385</v>
      </c>
      <c r="AM88">
        <v>60</v>
      </c>
      <c r="AN88">
        <v>2</v>
      </c>
      <c r="AO88" t="s">
        <v>198</v>
      </c>
      <c r="BO88" t="s">
        <v>158</v>
      </c>
      <c r="BP88" t="s">
        <v>149</v>
      </c>
      <c r="BQ88" t="s">
        <v>152</v>
      </c>
      <c r="BR88" t="s">
        <v>186</v>
      </c>
      <c r="BS88">
        <v>1</v>
      </c>
      <c r="BT88">
        <v>1</v>
      </c>
      <c r="BU88">
        <v>0</v>
      </c>
      <c r="BV88">
        <v>6</v>
      </c>
      <c r="BW88">
        <v>0</v>
      </c>
      <c r="BX88">
        <v>5</v>
      </c>
      <c r="CE88">
        <v>0</v>
      </c>
      <c r="CF88">
        <v>4</v>
      </c>
      <c r="CG88">
        <v>0</v>
      </c>
      <c r="CH88">
        <v>1</v>
      </c>
      <c r="CI88">
        <v>0</v>
      </c>
      <c r="CJ88">
        <v>8</v>
      </c>
      <c r="CR88" t="s">
        <v>149</v>
      </c>
      <c r="CS88" s="1">
        <v>33912</v>
      </c>
      <c r="CT88" t="s">
        <v>39</v>
      </c>
      <c r="DA88" t="str">
        <f>IF(ISBLANK(Batch1[[#This Row],[Followup Status]]),Batch1[[#This Row],[Cause of Death]],Batch1[[#This Row],[Followup Status]])</f>
        <v>NED</v>
      </c>
    </row>
    <row r="89" spans="1:105" x14ac:dyDescent="0.25">
      <c r="A89" t="s">
        <v>296</v>
      </c>
      <c r="B89">
        <v>1937</v>
      </c>
      <c r="C89" t="s">
        <v>162</v>
      </c>
      <c r="D89">
        <v>88</v>
      </c>
      <c r="E89">
        <v>168</v>
      </c>
      <c r="F89" t="s">
        <v>148</v>
      </c>
      <c r="G89" t="s">
        <v>33</v>
      </c>
      <c r="H89" t="s">
        <v>149</v>
      </c>
      <c r="I89" t="s">
        <v>149</v>
      </c>
      <c r="J89" t="s">
        <v>149</v>
      </c>
      <c r="K89" t="s">
        <v>149</v>
      </c>
      <c r="L89" t="s">
        <v>152</v>
      </c>
      <c r="M89" t="s">
        <v>149</v>
      </c>
      <c r="N89" t="s">
        <v>163</v>
      </c>
      <c r="O89" t="s">
        <v>153</v>
      </c>
      <c r="P89">
        <v>0</v>
      </c>
      <c r="Q89" t="s">
        <v>154</v>
      </c>
      <c r="R89" t="s">
        <v>12</v>
      </c>
      <c r="S89" s="1">
        <v>31928</v>
      </c>
      <c r="T89" t="s">
        <v>164</v>
      </c>
      <c r="AK89" s="1">
        <v>31963</v>
      </c>
      <c r="AL89" s="1">
        <v>32011</v>
      </c>
      <c r="AM89">
        <v>70</v>
      </c>
      <c r="AN89">
        <v>2</v>
      </c>
      <c r="AZ89" s="1">
        <v>31964</v>
      </c>
      <c r="BA89" s="1">
        <v>31992</v>
      </c>
      <c r="BB89" t="s">
        <v>165</v>
      </c>
      <c r="BC89" t="s">
        <v>177</v>
      </c>
      <c r="CS89" s="1">
        <v>33916</v>
      </c>
      <c r="CT89" t="s">
        <v>39</v>
      </c>
      <c r="CW89" t="s">
        <v>152</v>
      </c>
      <c r="CY89" s="1">
        <v>32306</v>
      </c>
      <c r="CZ89" t="s">
        <v>171</v>
      </c>
      <c r="DA89" t="str">
        <f>IF(ISBLANK(Batch1[[#This Row],[Followup Status]]),Batch1[[#This Row],[Cause of Death]],Batch1[[#This Row],[Followup Status]])</f>
        <v>NED</v>
      </c>
    </row>
    <row r="90" spans="1:105" x14ac:dyDescent="0.25">
      <c r="A90" t="s">
        <v>342</v>
      </c>
      <c r="B90">
        <v>1928</v>
      </c>
      <c r="C90" t="s">
        <v>162</v>
      </c>
      <c r="D90">
        <v>104.5</v>
      </c>
      <c r="E90">
        <v>180</v>
      </c>
      <c r="F90" t="s">
        <v>148</v>
      </c>
      <c r="G90" t="s">
        <v>33</v>
      </c>
      <c r="H90" t="s">
        <v>149</v>
      </c>
      <c r="I90" t="s">
        <v>149</v>
      </c>
      <c r="J90" t="s">
        <v>149</v>
      </c>
      <c r="K90" t="s">
        <v>149</v>
      </c>
      <c r="L90" t="s">
        <v>149</v>
      </c>
      <c r="M90" t="s">
        <v>149</v>
      </c>
      <c r="N90">
        <v>3</v>
      </c>
      <c r="O90">
        <v>0</v>
      </c>
      <c r="P90">
        <v>0</v>
      </c>
      <c r="Q90">
        <v>3</v>
      </c>
      <c r="R90" t="s">
        <v>20</v>
      </c>
      <c r="AC90" s="1">
        <v>32251</v>
      </c>
      <c r="AD90" t="s">
        <v>343</v>
      </c>
      <c r="AE90" t="s">
        <v>152</v>
      </c>
      <c r="AF90" t="s">
        <v>152</v>
      </c>
      <c r="AK90" s="1">
        <v>32287</v>
      </c>
      <c r="AL90" s="1">
        <v>32329</v>
      </c>
      <c r="AM90">
        <v>60</v>
      </c>
      <c r="AN90">
        <v>2</v>
      </c>
      <c r="BO90" t="s">
        <v>265</v>
      </c>
      <c r="BP90" t="s">
        <v>149</v>
      </c>
      <c r="BQ90" t="s">
        <v>149</v>
      </c>
      <c r="BR90" t="s">
        <v>159</v>
      </c>
      <c r="BS90">
        <v>0</v>
      </c>
      <c r="BT90">
        <v>2</v>
      </c>
      <c r="BU90">
        <v>0</v>
      </c>
      <c r="BV90">
        <v>14</v>
      </c>
      <c r="BW90">
        <v>0</v>
      </c>
      <c r="BX90">
        <v>1</v>
      </c>
      <c r="CS90" s="1">
        <v>33918</v>
      </c>
      <c r="CT90" t="s">
        <v>39</v>
      </c>
      <c r="CW90" t="s">
        <v>152</v>
      </c>
      <c r="DA90" t="str">
        <f>IF(ISBLANK(Batch1[[#This Row],[Followup Status]]),Batch1[[#This Row],[Cause of Death]],Batch1[[#This Row],[Followup Status]])</f>
        <v>NED</v>
      </c>
    </row>
    <row r="91" spans="1:105" x14ac:dyDescent="0.25">
      <c r="A91" t="s">
        <v>422</v>
      </c>
      <c r="B91">
        <v>1928</v>
      </c>
      <c r="C91" t="s">
        <v>162</v>
      </c>
      <c r="D91">
        <v>97.1</v>
      </c>
      <c r="E91">
        <v>190</v>
      </c>
      <c r="F91" t="s">
        <v>148</v>
      </c>
      <c r="G91" t="s">
        <v>149</v>
      </c>
      <c r="H91" t="s">
        <v>149</v>
      </c>
      <c r="I91" t="s">
        <v>149</v>
      </c>
      <c r="J91" t="s">
        <v>149</v>
      </c>
      <c r="K91" t="s">
        <v>151</v>
      </c>
      <c r="L91" t="s">
        <v>152</v>
      </c>
      <c r="M91" t="s">
        <v>149</v>
      </c>
      <c r="N91">
        <v>3</v>
      </c>
      <c r="O91" t="s">
        <v>181</v>
      </c>
      <c r="P91">
        <v>0</v>
      </c>
      <c r="Q91" t="s">
        <v>154</v>
      </c>
      <c r="R91" t="s">
        <v>5</v>
      </c>
      <c r="S91" s="1">
        <v>31327</v>
      </c>
      <c r="T91" t="s">
        <v>188</v>
      </c>
      <c r="U91" s="1">
        <v>31347</v>
      </c>
      <c r="V91" t="s">
        <v>216</v>
      </c>
      <c r="AK91" s="1">
        <v>31361</v>
      </c>
      <c r="AL91" s="1">
        <v>31412</v>
      </c>
      <c r="AM91">
        <v>70</v>
      </c>
      <c r="AN91">
        <v>2</v>
      </c>
      <c r="AZ91" s="1">
        <v>31361</v>
      </c>
      <c r="BA91" s="1">
        <v>31396</v>
      </c>
      <c r="BB91" t="s">
        <v>165</v>
      </c>
      <c r="BC91" t="s">
        <v>177</v>
      </c>
      <c r="BO91" t="s">
        <v>190</v>
      </c>
      <c r="CS91" s="1">
        <v>33918</v>
      </c>
      <c r="CT91" t="s">
        <v>39</v>
      </c>
      <c r="CW91" t="s">
        <v>152</v>
      </c>
      <c r="CX91" s="1">
        <v>33456</v>
      </c>
      <c r="DA91" t="str">
        <f>IF(ISBLANK(Batch1[[#This Row],[Followup Status]]),Batch1[[#This Row],[Cause of Death]],Batch1[[#This Row],[Followup Status]])</f>
        <v>NED</v>
      </c>
    </row>
    <row r="92" spans="1:105" x14ac:dyDescent="0.25">
      <c r="A92" t="s">
        <v>354</v>
      </c>
      <c r="B92">
        <v>1933</v>
      </c>
      <c r="C92" t="s">
        <v>162</v>
      </c>
      <c r="D92">
        <v>107.4</v>
      </c>
      <c r="E92">
        <v>191</v>
      </c>
      <c r="F92" t="s">
        <v>148</v>
      </c>
      <c r="G92" t="s">
        <v>149</v>
      </c>
      <c r="H92" t="s">
        <v>179</v>
      </c>
      <c r="I92" t="s">
        <v>149</v>
      </c>
      <c r="J92" t="s">
        <v>149</v>
      </c>
      <c r="K92" t="s">
        <v>167</v>
      </c>
      <c r="L92" t="s">
        <v>180</v>
      </c>
      <c r="M92" t="s">
        <v>149</v>
      </c>
      <c r="N92">
        <v>2</v>
      </c>
      <c r="O92" t="s">
        <v>181</v>
      </c>
      <c r="P92">
        <v>0</v>
      </c>
      <c r="Q92" t="s">
        <v>154</v>
      </c>
      <c r="R92" t="s">
        <v>14</v>
      </c>
      <c r="S92" s="1">
        <v>32246</v>
      </c>
      <c r="T92" t="s">
        <v>355</v>
      </c>
      <c r="U92" s="1">
        <v>32273</v>
      </c>
      <c r="V92" t="s">
        <v>356</v>
      </c>
      <c r="AK92" s="1">
        <v>32301</v>
      </c>
      <c r="AL92" s="1">
        <v>32350</v>
      </c>
      <c r="AM92">
        <v>70</v>
      </c>
      <c r="AN92">
        <v>2</v>
      </c>
      <c r="AZ92" s="1">
        <v>32302</v>
      </c>
      <c r="BA92" s="1">
        <v>32343</v>
      </c>
      <c r="BB92" t="s">
        <v>165</v>
      </c>
      <c r="BC92" t="s">
        <v>177</v>
      </c>
      <c r="BO92" t="s">
        <v>190</v>
      </c>
      <c r="CS92" s="1">
        <v>33922</v>
      </c>
      <c r="CT92" t="s">
        <v>39</v>
      </c>
      <c r="DA92" t="str">
        <f>IF(ISBLANK(Batch1[[#This Row],[Followup Status]]),Batch1[[#This Row],[Cause of Death]],Batch1[[#This Row],[Followup Status]])</f>
        <v>NED</v>
      </c>
    </row>
    <row r="93" spans="1:105" x14ac:dyDescent="0.25">
      <c r="A93" t="s">
        <v>382</v>
      </c>
      <c r="B93">
        <v>1929</v>
      </c>
      <c r="C93" t="s">
        <v>162</v>
      </c>
      <c r="D93">
        <v>157.9</v>
      </c>
      <c r="E93">
        <v>184</v>
      </c>
      <c r="F93" t="s">
        <v>148</v>
      </c>
      <c r="G93" t="s">
        <v>149</v>
      </c>
      <c r="H93" t="s">
        <v>149</v>
      </c>
      <c r="I93" t="s">
        <v>149</v>
      </c>
      <c r="J93" t="s">
        <v>149</v>
      </c>
      <c r="K93" t="s">
        <v>151</v>
      </c>
      <c r="L93" t="s">
        <v>152</v>
      </c>
      <c r="M93" t="s">
        <v>149</v>
      </c>
      <c r="N93">
        <v>2</v>
      </c>
      <c r="O93" t="s">
        <v>153</v>
      </c>
      <c r="P93">
        <v>0</v>
      </c>
      <c r="Q93" t="s">
        <v>154</v>
      </c>
      <c r="R93" t="s">
        <v>4</v>
      </c>
      <c r="S93" s="1">
        <v>32267</v>
      </c>
      <c r="T93" t="s">
        <v>164</v>
      </c>
      <c r="U93" s="1">
        <v>32307</v>
      </c>
      <c r="V93" t="s">
        <v>182</v>
      </c>
      <c r="AK93" s="1">
        <v>32320</v>
      </c>
      <c r="AL93" s="1">
        <v>32370</v>
      </c>
      <c r="AM93">
        <v>70</v>
      </c>
      <c r="AN93">
        <v>2</v>
      </c>
      <c r="AZ93" s="1">
        <v>32329</v>
      </c>
      <c r="BA93" s="1">
        <v>32357</v>
      </c>
      <c r="BB93" t="s">
        <v>165</v>
      </c>
      <c r="BC93" t="s">
        <v>177</v>
      </c>
      <c r="CS93" s="1">
        <v>33923</v>
      </c>
      <c r="CT93" t="s">
        <v>39</v>
      </c>
      <c r="CW93" t="s">
        <v>152</v>
      </c>
      <c r="DA93" t="str">
        <f>IF(ISBLANK(Batch1[[#This Row],[Followup Status]]),Batch1[[#This Row],[Cause of Death]],Batch1[[#This Row],[Followup Status]])</f>
        <v>NED</v>
      </c>
    </row>
    <row r="94" spans="1:105" x14ac:dyDescent="0.25">
      <c r="A94" t="s">
        <v>287</v>
      </c>
      <c r="B94">
        <v>1919</v>
      </c>
      <c r="C94" t="s">
        <v>162</v>
      </c>
      <c r="D94">
        <v>133.30000000000001</v>
      </c>
      <c r="E94">
        <v>189</v>
      </c>
      <c r="F94" t="s">
        <v>148</v>
      </c>
      <c r="G94" t="s">
        <v>33</v>
      </c>
      <c r="H94" t="s">
        <v>149</v>
      </c>
      <c r="I94" t="s">
        <v>149</v>
      </c>
      <c r="J94" t="s">
        <v>149</v>
      </c>
      <c r="K94" t="s">
        <v>149</v>
      </c>
      <c r="L94" t="s">
        <v>180</v>
      </c>
      <c r="M94" t="s">
        <v>152</v>
      </c>
      <c r="N94" t="s">
        <v>154</v>
      </c>
      <c r="O94">
        <v>1</v>
      </c>
      <c r="P94">
        <v>0</v>
      </c>
      <c r="Q94" t="s">
        <v>154</v>
      </c>
      <c r="R94" t="s">
        <v>15</v>
      </c>
      <c r="S94" s="1">
        <v>31830</v>
      </c>
      <c r="T94" t="s">
        <v>21</v>
      </c>
      <c r="U94" s="1">
        <v>31856</v>
      </c>
      <c r="V94" t="s">
        <v>288</v>
      </c>
      <c r="AC94" s="1">
        <v>31878</v>
      </c>
      <c r="AD94" t="s">
        <v>289</v>
      </c>
      <c r="AE94" t="s">
        <v>152</v>
      </c>
      <c r="AF94" t="s">
        <v>152</v>
      </c>
      <c r="AK94" s="1">
        <v>31923</v>
      </c>
      <c r="AL94" s="1">
        <v>31966</v>
      </c>
      <c r="AM94">
        <v>60</v>
      </c>
      <c r="AN94">
        <v>2</v>
      </c>
      <c r="BO94" t="s">
        <v>158</v>
      </c>
      <c r="BP94" t="s">
        <v>152</v>
      </c>
      <c r="BQ94" t="s">
        <v>149</v>
      </c>
      <c r="BR94" t="s">
        <v>186</v>
      </c>
      <c r="BS94">
        <v>1</v>
      </c>
      <c r="BT94">
        <v>13</v>
      </c>
      <c r="BU94">
        <v>0</v>
      </c>
      <c r="BV94">
        <v>24</v>
      </c>
      <c r="BW94">
        <v>0</v>
      </c>
      <c r="BX94">
        <v>16</v>
      </c>
      <c r="BY94">
        <v>0</v>
      </c>
      <c r="BZ94">
        <v>13</v>
      </c>
      <c r="CA94" t="s">
        <v>198</v>
      </c>
      <c r="CB94" t="s">
        <v>198</v>
      </c>
      <c r="CE94">
        <v>0</v>
      </c>
      <c r="CF94">
        <v>8</v>
      </c>
      <c r="CG94" t="s">
        <v>198</v>
      </c>
      <c r="CH94" t="s">
        <v>198</v>
      </c>
      <c r="CI94" t="s">
        <v>198</v>
      </c>
      <c r="CJ94" t="s">
        <v>198</v>
      </c>
      <c r="CK94" t="s">
        <v>198</v>
      </c>
      <c r="CL94" t="s">
        <v>198</v>
      </c>
      <c r="CM94" t="s">
        <v>198</v>
      </c>
      <c r="CN94" t="s">
        <v>198</v>
      </c>
      <c r="CR94" t="s">
        <v>149</v>
      </c>
      <c r="CS94" s="1">
        <v>33924</v>
      </c>
      <c r="CT94" t="s">
        <v>39</v>
      </c>
      <c r="CW94" t="s">
        <v>152</v>
      </c>
      <c r="DA94" t="str">
        <f>IF(ISBLANK(Batch1[[#This Row],[Followup Status]]),Batch1[[#This Row],[Cause of Death]],Batch1[[#This Row],[Followup Status]])</f>
        <v>NED</v>
      </c>
    </row>
    <row r="95" spans="1:105" x14ac:dyDescent="0.25">
      <c r="A95" t="s">
        <v>314</v>
      </c>
      <c r="B95">
        <v>1933</v>
      </c>
      <c r="C95" t="s">
        <v>162</v>
      </c>
      <c r="D95">
        <v>84.5</v>
      </c>
      <c r="E95">
        <v>178</v>
      </c>
      <c r="F95" t="s">
        <v>148</v>
      </c>
      <c r="G95" t="s">
        <v>33</v>
      </c>
      <c r="H95" t="s">
        <v>149</v>
      </c>
      <c r="I95" t="s">
        <v>149</v>
      </c>
      <c r="J95" t="s">
        <v>149</v>
      </c>
      <c r="K95" t="s">
        <v>167</v>
      </c>
      <c r="L95" t="s">
        <v>180</v>
      </c>
      <c r="M95" t="s">
        <v>149</v>
      </c>
      <c r="N95">
        <v>3</v>
      </c>
      <c r="O95">
        <v>0</v>
      </c>
      <c r="P95">
        <v>0</v>
      </c>
      <c r="Q95">
        <v>3</v>
      </c>
      <c r="R95" t="s">
        <v>4</v>
      </c>
      <c r="S95" s="1">
        <v>31865</v>
      </c>
      <c r="T95" t="s">
        <v>15</v>
      </c>
      <c r="U95" s="1">
        <v>31893</v>
      </c>
      <c r="V95" t="s">
        <v>315</v>
      </c>
      <c r="AK95" s="1">
        <v>31894</v>
      </c>
      <c r="AL95" s="1">
        <v>31943</v>
      </c>
      <c r="AM95">
        <v>70</v>
      </c>
      <c r="AN95">
        <v>2</v>
      </c>
      <c r="AZ95" s="1">
        <v>31899</v>
      </c>
      <c r="BA95" s="1">
        <v>31927</v>
      </c>
      <c r="BB95" t="s">
        <v>165</v>
      </c>
      <c r="BC95" t="s">
        <v>177</v>
      </c>
      <c r="BO95" t="s">
        <v>158</v>
      </c>
      <c r="BP95" t="s">
        <v>149</v>
      </c>
      <c r="CS95" s="1">
        <v>33925</v>
      </c>
      <c r="CT95" t="s">
        <v>39</v>
      </c>
      <c r="CW95" t="s">
        <v>152</v>
      </c>
      <c r="DA95" t="str">
        <f>IF(ISBLANK(Batch1[[#This Row],[Followup Status]]),Batch1[[#This Row],[Cause of Death]],Batch1[[#This Row],[Followup Status]])</f>
        <v>NED</v>
      </c>
    </row>
    <row r="96" spans="1:105" x14ac:dyDescent="0.25">
      <c r="A96" t="s">
        <v>401</v>
      </c>
      <c r="B96">
        <v>1915</v>
      </c>
      <c r="C96" t="s">
        <v>162</v>
      </c>
      <c r="D96">
        <v>96.5</v>
      </c>
      <c r="E96">
        <v>181</v>
      </c>
      <c r="F96" t="s">
        <v>148</v>
      </c>
      <c r="G96" t="s">
        <v>149</v>
      </c>
      <c r="H96" t="s">
        <v>149</v>
      </c>
      <c r="I96" t="s">
        <v>149</v>
      </c>
      <c r="J96" t="s">
        <v>195</v>
      </c>
      <c r="K96" t="s">
        <v>167</v>
      </c>
      <c r="L96" t="s">
        <v>180</v>
      </c>
      <c r="M96" t="s">
        <v>149</v>
      </c>
      <c r="N96">
        <v>1</v>
      </c>
      <c r="O96">
        <v>0</v>
      </c>
      <c r="P96">
        <v>0</v>
      </c>
      <c r="Q96">
        <v>1</v>
      </c>
      <c r="R96" t="s">
        <v>4</v>
      </c>
      <c r="S96" s="1">
        <v>32328</v>
      </c>
      <c r="T96" t="s">
        <v>182</v>
      </c>
      <c r="AK96" s="1">
        <v>32368</v>
      </c>
      <c r="AL96" s="1">
        <v>32420</v>
      </c>
      <c r="AM96">
        <v>66</v>
      </c>
      <c r="AN96">
        <v>2</v>
      </c>
      <c r="BO96" t="s">
        <v>158</v>
      </c>
      <c r="CS96" s="1">
        <v>33925</v>
      </c>
      <c r="CT96" t="s">
        <v>39</v>
      </c>
      <c r="CU96" s="1">
        <v>34179</v>
      </c>
      <c r="CV96" t="s">
        <v>37</v>
      </c>
      <c r="CW96" t="s">
        <v>152</v>
      </c>
      <c r="CX96" s="1">
        <v>32952</v>
      </c>
      <c r="DA96" t="str">
        <f>IF(ISBLANK(Batch1[[#This Row],[Followup Status]]),Batch1[[#This Row],[Cause of Death]],Batch1[[#This Row],[Followup Status]])</f>
        <v>NED</v>
      </c>
    </row>
    <row r="97" spans="1:105" x14ac:dyDescent="0.25">
      <c r="A97" t="s">
        <v>404</v>
      </c>
      <c r="B97">
        <v>1912</v>
      </c>
      <c r="C97" t="s">
        <v>162</v>
      </c>
      <c r="D97">
        <v>81.2</v>
      </c>
      <c r="E97">
        <v>173</v>
      </c>
      <c r="F97" t="s">
        <v>148</v>
      </c>
      <c r="G97" t="s">
        <v>149</v>
      </c>
      <c r="H97" t="s">
        <v>149</v>
      </c>
      <c r="I97" t="s">
        <v>149</v>
      </c>
      <c r="J97" t="s">
        <v>150</v>
      </c>
      <c r="K97" t="s">
        <v>151</v>
      </c>
      <c r="L97" t="s">
        <v>152</v>
      </c>
      <c r="M97" t="s">
        <v>149</v>
      </c>
      <c r="N97" t="s">
        <v>405</v>
      </c>
      <c r="O97">
        <v>0</v>
      </c>
      <c r="P97">
        <v>0</v>
      </c>
      <c r="Q97">
        <v>1</v>
      </c>
      <c r="R97" t="s">
        <v>8</v>
      </c>
      <c r="S97" s="1">
        <v>31122</v>
      </c>
      <c r="T97" t="s">
        <v>406</v>
      </c>
      <c r="AK97" s="1">
        <v>31156</v>
      </c>
      <c r="AL97" s="1">
        <v>31201</v>
      </c>
      <c r="AM97">
        <v>66</v>
      </c>
      <c r="AN97">
        <v>2</v>
      </c>
      <c r="AO97" t="s">
        <v>407</v>
      </c>
      <c r="BO97" t="s">
        <v>158</v>
      </c>
      <c r="CS97" s="1">
        <v>33930</v>
      </c>
      <c r="CT97" t="s">
        <v>39</v>
      </c>
      <c r="CW97" t="s">
        <v>152</v>
      </c>
      <c r="DA97" t="str">
        <f>IF(ISBLANK(Batch1[[#This Row],[Followup Status]]),Batch1[[#This Row],[Cause of Death]],Batch1[[#This Row],[Followup Status]])</f>
        <v>NED</v>
      </c>
    </row>
    <row r="98" spans="1:105" x14ac:dyDescent="0.25">
      <c r="A98" t="s">
        <v>172</v>
      </c>
      <c r="B98">
        <v>1928</v>
      </c>
      <c r="C98" t="s">
        <v>162</v>
      </c>
      <c r="D98">
        <v>95.5</v>
      </c>
      <c r="E98">
        <v>180</v>
      </c>
      <c r="F98" t="s">
        <v>148</v>
      </c>
      <c r="G98" t="s">
        <v>33</v>
      </c>
      <c r="H98" t="s">
        <v>149</v>
      </c>
      <c r="I98" t="s">
        <v>149</v>
      </c>
      <c r="J98" t="s">
        <v>149</v>
      </c>
      <c r="K98" t="s">
        <v>167</v>
      </c>
      <c r="L98" t="s">
        <v>152</v>
      </c>
      <c r="M98" t="s">
        <v>149</v>
      </c>
      <c r="N98">
        <v>3</v>
      </c>
      <c r="O98">
        <v>0</v>
      </c>
      <c r="P98">
        <v>0</v>
      </c>
      <c r="Q98">
        <v>3</v>
      </c>
      <c r="R98" t="s">
        <v>10</v>
      </c>
      <c r="S98" s="1">
        <v>31521</v>
      </c>
      <c r="T98" t="s">
        <v>173</v>
      </c>
      <c r="AK98" s="1">
        <v>31557</v>
      </c>
      <c r="AL98" s="1">
        <v>31599</v>
      </c>
      <c r="AM98">
        <v>72</v>
      </c>
      <c r="AN98">
        <v>1.8</v>
      </c>
      <c r="AO98" t="s">
        <v>174</v>
      </c>
      <c r="BO98" t="s">
        <v>158</v>
      </c>
      <c r="CS98" s="1">
        <v>33932</v>
      </c>
      <c r="CT98" t="s">
        <v>39</v>
      </c>
      <c r="CW98" t="s">
        <v>152</v>
      </c>
      <c r="CY98" s="1">
        <v>32097</v>
      </c>
      <c r="CZ98" t="s">
        <v>175</v>
      </c>
      <c r="DA98" t="str">
        <f>IF(ISBLANK(Batch1[[#This Row],[Followup Status]]),Batch1[[#This Row],[Cause of Death]],Batch1[[#This Row],[Followup Status]])</f>
        <v>NED</v>
      </c>
    </row>
    <row r="99" spans="1:105" x14ac:dyDescent="0.25">
      <c r="A99" t="s">
        <v>326</v>
      </c>
      <c r="B99">
        <v>1924</v>
      </c>
      <c r="C99" t="s">
        <v>162</v>
      </c>
      <c r="D99">
        <v>72.5</v>
      </c>
      <c r="E99">
        <v>173</v>
      </c>
      <c r="F99" t="s">
        <v>148</v>
      </c>
      <c r="G99" t="s">
        <v>149</v>
      </c>
      <c r="H99" t="s">
        <v>149</v>
      </c>
      <c r="I99" t="s">
        <v>149</v>
      </c>
      <c r="J99" t="s">
        <v>149</v>
      </c>
      <c r="K99" t="s">
        <v>149</v>
      </c>
      <c r="L99" t="s">
        <v>180</v>
      </c>
      <c r="M99" t="s">
        <v>149</v>
      </c>
      <c r="N99">
        <v>1</v>
      </c>
      <c r="O99" t="s">
        <v>153</v>
      </c>
      <c r="P99">
        <v>0</v>
      </c>
      <c r="Q99" t="s">
        <v>154</v>
      </c>
      <c r="R99" t="s">
        <v>4</v>
      </c>
      <c r="S99" s="1">
        <v>31927</v>
      </c>
      <c r="T99" t="s">
        <v>327</v>
      </c>
      <c r="AC99" s="1">
        <v>31955</v>
      </c>
      <c r="AD99" t="s">
        <v>328</v>
      </c>
      <c r="AE99" t="s">
        <v>152</v>
      </c>
      <c r="AF99" t="s">
        <v>149</v>
      </c>
      <c r="AK99" s="1">
        <v>31979</v>
      </c>
      <c r="AL99" s="1">
        <v>32041</v>
      </c>
      <c r="AM99">
        <v>70</v>
      </c>
      <c r="AN99">
        <v>2</v>
      </c>
      <c r="AZ99" s="1">
        <v>31980</v>
      </c>
      <c r="BA99" s="1">
        <v>32028</v>
      </c>
      <c r="BB99" t="s">
        <v>165</v>
      </c>
      <c r="BC99" t="s">
        <v>177</v>
      </c>
      <c r="BO99" t="s">
        <v>158</v>
      </c>
      <c r="BP99" t="s">
        <v>152</v>
      </c>
      <c r="BQ99" t="s">
        <v>149</v>
      </c>
      <c r="BR99" t="s">
        <v>159</v>
      </c>
      <c r="CS99" s="1">
        <v>33936</v>
      </c>
      <c r="CT99" t="s">
        <v>39</v>
      </c>
      <c r="DA99" t="str">
        <f>IF(ISBLANK(Batch1[[#This Row],[Followup Status]]),Batch1[[#This Row],[Cause of Death]],Batch1[[#This Row],[Followup Status]])</f>
        <v>NED</v>
      </c>
    </row>
    <row r="100" spans="1:105" x14ac:dyDescent="0.25">
      <c r="A100" t="s">
        <v>485</v>
      </c>
      <c r="B100">
        <v>1933</v>
      </c>
      <c r="C100" t="s">
        <v>162</v>
      </c>
      <c r="D100">
        <v>55.1</v>
      </c>
      <c r="E100">
        <v>170</v>
      </c>
      <c r="F100" t="s">
        <v>33</v>
      </c>
      <c r="G100" t="s">
        <v>33</v>
      </c>
      <c r="H100" t="s">
        <v>149</v>
      </c>
      <c r="I100" t="s">
        <v>149</v>
      </c>
      <c r="J100" t="s">
        <v>149</v>
      </c>
      <c r="K100" t="s">
        <v>167</v>
      </c>
      <c r="L100" t="s">
        <v>180</v>
      </c>
      <c r="M100" t="s">
        <v>149</v>
      </c>
      <c r="N100">
        <v>4</v>
      </c>
      <c r="O100">
        <v>0</v>
      </c>
      <c r="P100">
        <v>0</v>
      </c>
      <c r="Q100" t="s">
        <v>154</v>
      </c>
      <c r="R100" t="s">
        <v>11</v>
      </c>
      <c r="S100" s="1">
        <v>32659</v>
      </c>
      <c r="T100" t="s">
        <v>11</v>
      </c>
      <c r="AC100" s="1">
        <v>32672</v>
      </c>
      <c r="AD100" t="s">
        <v>486</v>
      </c>
      <c r="AE100" t="s">
        <v>152</v>
      </c>
      <c r="AF100" t="s">
        <v>152</v>
      </c>
      <c r="AK100" s="1">
        <v>32707</v>
      </c>
      <c r="AL100" s="1">
        <v>32753</v>
      </c>
      <c r="AM100">
        <v>66</v>
      </c>
      <c r="AN100">
        <v>2</v>
      </c>
      <c r="BP100" t="s">
        <v>152</v>
      </c>
      <c r="BQ100" t="s">
        <v>152</v>
      </c>
      <c r="CC100">
        <v>0</v>
      </c>
      <c r="CD100" t="s">
        <v>226</v>
      </c>
      <c r="CO100">
        <v>0</v>
      </c>
      <c r="CP100" t="s">
        <v>226</v>
      </c>
      <c r="CQ100" t="s">
        <v>487</v>
      </c>
      <c r="CS100" s="1">
        <v>33936</v>
      </c>
      <c r="CT100" t="s">
        <v>39</v>
      </c>
      <c r="DA100" t="str">
        <f>IF(ISBLANK(Batch1[[#This Row],[Followup Status]]),Batch1[[#This Row],[Cause of Death]],Batch1[[#This Row],[Followup Status]])</f>
        <v>NED</v>
      </c>
    </row>
    <row r="101" spans="1:105" x14ac:dyDescent="0.25">
      <c r="A101" t="s">
        <v>358</v>
      </c>
      <c r="B101">
        <v>1938</v>
      </c>
      <c r="C101" t="s">
        <v>147</v>
      </c>
      <c r="D101">
        <v>60.5</v>
      </c>
      <c r="E101">
        <v>168</v>
      </c>
      <c r="F101" t="s">
        <v>148</v>
      </c>
      <c r="G101" t="s">
        <v>149</v>
      </c>
      <c r="H101" t="s">
        <v>149</v>
      </c>
      <c r="I101" t="s">
        <v>149</v>
      </c>
      <c r="J101" t="s">
        <v>149</v>
      </c>
      <c r="K101" t="s">
        <v>151</v>
      </c>
      <c r="L101" t="s">
        <v>152</v>
      </c>
      <c r="M101" t="s">
        <v>149</v>
      </c>
      <c r="N101" t="s">
        <v>154</v>
      </c>
      <c r="O101" t="s">
        <v>181</v>
      </c>
      <c r="P101">
        <v>0</v>
      </c>
      <c r="Q101" t="s">
        <v>154</v>
      </c>
      <c r="R101" t="s">
        <v>4</v>
      </c>
      <c r="S101" s="1">
        <v>32035</v>
      </c>
      <c r="T101" t="s">
        <v>164</v>
      </c>
      <c r="U101" s="1">
        <v>32053</v>
      </c>
      <c r="V101" t="s">
        <v>359</v>
      </c>
      <c r="AK101" s="1">
        <v>32084</v>
      </c>
      <c r="AL101" s="1">
        <v>32140</v>
      </c>
      <c r="AM101">
        <v>70</v>
      </c>
      <c r="AN101">
        <v>2</v>
      </c>
      <c r="AZ101" s="1">
        <v>32089</v>
      </c>
      <c r="BA101" s="1">
        <v>32139</v>
      </c>
      <c r="BB101" t="s">
        <v>165</v>
      </c>
      <c r="BC101" t="s">
        <v>177</v>
      </c>
      <c r="BO101" t="s">
        <v>158</v>
      </c>
      <c r="CS101" s="1">
        <v>33938</v>
      </c>
      <c r="CT101" t="s">
        <v>39</v>
      </c>
      <c r="CW101" t="s">
        <v>152</v>
      </c>
      <c r="CX101" s="1">
        <v>33798</v>
      </c>
      <c r="DA101" t="str">
        <f>IF(ISBLANK(Batch1[[#This Row],[Followup Status]]),Batch1[[#This Row],[Cause of Death]],Batch1[[#This Row],[Followup Status]])</f>
        <v>NED</v>
      </c>
    </row>
    <row r="102" spans="1:105" x14ac:dyDescent="0.25">
      <c r="A102" t="s">
        <v>464</v>
      </c>
      <c r="B102">
        <v>1942</v>
      </c>
      <c r="C102" t="s">
        <v>162</v>
      </c>
      <c r="D102">
        <v>147.80000000000001</v>
      </c>
      <c r="E102">
        <v>188</v>
      </c>
      <c r="F102" t="s">
        <v>148</v>
      </c>
      <c r="G102" t="s">
        <v>149</v>
      </c>
      <c r="H102" t="s">
        <v>398</v>
      </c>
      <c r="I102" t="s">
        <v>149</v>
      </c>
      <c r="J102" t="s">
        <v>149</v>
      </c>
      <c r="K102" t="s">
        <v>149</v>
      </c>
      <c r="L102" t="s">
        <v>180</v>
      </c>
      <c r="M102" t="s">
        <v>149</v>
      </c>
      <c r="N102" t="s">
        <v>163</v>
      </c>
      <c r="O102" t="s">
        <v>205</v>
      </c>
      <c r="P102">
        <v>0</v>
      </c>
      <c r="Q102" t="s">
        <v>154</v>
      </c>
      <c r="R102" t="s">
        <v>12</v>
      </c>
      <c r="S102" s="1">
        <v>32134</v>
      </c>
      <c r="T102" t="s">
        <v>188</v>
      </c>
      <c r="AK102" s="1">
        <v>32187</v>
      </c>
      <c r="AL102" s="1">
        <v>32239</v>
      </c>
      <c r="AM102">
        <v>70</v>
      </c>
      <c r="AN102">
        <v>2</v>
      </c>
      <c r="AZ102" s="1">
        <v>32188</v>
      </c>
      <c r="BA102" s="1">
        <v>32223</v>
      </c>
      <c r="BB102" t="s">
        <v>165</v>
      </c>
      <c r="BC102" t="s">
        <v>177</v>
      </c>
      <c r="BO102" t="s">
        <v>190</v>
      </c>
      <c r="CS102" s="1">
        <v>33938</v>
      </c>
      <c r="CT102" t="s">
        <v>39</v>
      </c>
      <c r="DA102" t="str">
        <f>IF(ISBLANK(Batch1[[#This Row],[Followup Status]]),Batch1[[#This Row],[Cause of Death]],Batch1[[#This Row],[Followup Status]])</f>
        <v>NED</v>
      </c>
    </row>
    <row r="103" spans="1:105" x14ac:dyDescent="0.25">
      <c r="A103" t="s">
        <v>457</v>
      </c>
      <c r="B103">
        <v>1930</v>
      </c>
      <c r="C103" t="s">
        <v>147</v>
      </c>
      <c r="D103">
        <v>133.4</v>
      </c>
      <c r="E103">
        <v>165</v>
      </c>
      <c r="F103" t="s">
        <v>458</v>
      </c>
      <c r="G103" t="s">
        <v>149</v>
      </c>
      <c r="H103" t="s">
        <v>398</v>
      </c>
      <c r="I103" t="s">
        <v>149</v>
      </c>
      <c r="J103" t="s">
        <v>150</v>
      </c>
      <c r="K103" t="s">
        <v>149</v>
      </c>
      <c r="L103" t="s">
        <v>180</v>
      </c>
      <c r="M103" t="s">
        <v>149</v>
      </c>
      <c r="N103">
        <v>2</v>
      </c>
      <c r="O103" t="s">
        <v>153</v>
      </c>
      <c r="P103">
        <v>0</v>
      </c>
      <c r="Q103" t="s">
        <v>154</v>
      </c>
      <c r="R103" t="s">
        <v>5</v>
      </c>
      <c r="S103" s="1">
        <v>31835</v>
      </c>
      <c r="T103" t="s">
        <v>164</v>
      </c>
      <c r="U103" s="1">
        <v>31853</v>
      </c>
      <c r="V103" t="s">
        <v>222</v>
      </c>
      <c r="AK103" s="1">
        <v>31892</v>
      </c>
      <c r="AL103" s="1">
        <v>31944</v>
      </c>
      <c r="AM103">
        <v>70</v>
      </c>
      <c r="AN103">
        <v>2</v>
      </c>
      <c r="AZ103" s="1">
        <v>31894</v>
      </c>
      <c r="BA103" s="1">
        <v>31931</v>
      </c>
      <c r="BB103" t="s">
        <v>165</v>
      </c>
      <c r="BC103" t="s">
        <v>177</v>
      </c>
      <c r="BO103" t="s">
        <v>190</v>
      </c>
      <c r="CS103" s="1">
        <v>33940</v>
      </c>
      <c r="CT103" t="s">
        <v>39</v>
      </c>
      <c r="CW103" t="s">
        <v>152</v>
      </c>
      <c r="DA103" t="str">
        <f>IF(ISBLANK(Batch1[[#This Row],[Followup Status]]),Batch1[[#This Row],[Cause of Death]],Batch1[[#This Row],[Followup Status]])</f>
        <v>NED</v>
      </c>
    </row>
    <row r="104" spans="1:105" x14ac:dyDescent="0.25">
      <c r="A104" t="s">
        <v>294</v>
      </c>
      <c r="B104">
        <v>1933</v>
      </c>
      <c r="C104" t="s">
        <v>162</v>
      </c>
      <c r="D104">
        <v>82.8</v>
      </c>
      <c r="E104">
        <v>177</v>
      </c>
      <c r="F104" t="s">
        <v>148</v>
      </c>
      <c r="G104" t="s">
        <v>149</v>
      </c>
      <c r="H104" t="s">
        <v>149</v>
      </c>
      <c r="I104" t="s">
        <v>149</v>
      </c>
      <c r="J104" t="s">
        <v>149</v>
      </c>
      <c r="K104" t="s">
        <v>151</v>
      </c>
      <c r="L104" t="s">
        <v>180</v>
      </c>
      <c r="M104" t="s">
        <v>149</v>
      </c>
      <c r="N104">
        <v>3</v>
      </c>
      <c r="O104" t="s">
        <v>153</v>
      </c>
      <c r="P104">
        <v>0</v>
      </c>
      <c r="Q104" t="s">
        <v>154</v>
      </c>
      <c r="R104" t="s">
        <v>4</v>
      </c>
      <c r="AC104" s="1">
        <v>31644</v>
      </c>
      <c r="AD104" t="s">
        <v>295</v>
      </c>
      <c r="AE104" t="s">
        <v>152</v>
      </c>
      <c r="AF104" t="s">
        <v>149</v>
      </c>
      <c r="AK104" s="1">
        <v>31664</v>
      </c>
      <c r="AL104" s="1">
        <v>31719</v>
      </c>
      <c r="AM104">
        <v>70</v>
      </c>
      <c r="AN104">
        <v>2</v>
      </c>
      <c r="AZ104" s="1">
        <v>31664</v>
      </c>
      <c r="BA104" s="1">
        <v>31686</v>
      </c>
      <c r="BB104" t="s">
        <v>165</v>
      </c>
      <c r="BO104" t="s">
        <v>190</v>
      </c>
      <c r="BP104" t="s">
        <v>149</v>
      </c>
      <c r="BQ104" t="s">
        <v>149</v>
      </c>
      <c r="BR104" t="s">
        <v>159</v>
      </c>
      <c r="CS104" s="1">
        <v>33946</v>
      </c>
      <c r="CT104" t="s">
        <v>39</v>
      </c>
      <c r="DA104" t="str">
        <f>IF(ISBLANK(Batch1[[#This Row],[Followup Status]]),Batch1[[#This Row],[Cause of Death]],Batch1[[#This Row],[Followup Status]])</f>
        <v>NED</v>
      </c>
    </row>
    <row r="105" spans="1:105" x14ac:dyDescent="0.25">
      <c r="A105" t="s">
        <v>477</v>
      </c>
      <c r="B105">
        <v>1939</v>
      </c>
      <c r="C105" t="s">
        <v>162</v>
      </c>
      <c r="D105">
        <v>95.6</v>
      </c>
      <c r="E105">
        <v>185</v>
      </c>
      <c r="F105" t="s">
        <v>148</v>
      </c>
      <c r="G105" t="s">
        <v>33</v>
      </c>
      <c r="H105" t="s">
        <v>149</v>
      </c>
      <c r="I105" t="s">
        <v>149</v>
      </c>
      <c r="J105" t="s">
        <v>149</v>
      </c>
      <c r="K105" t="s">
        <v>149</v>
      </c>
      <c r="L105" t="s">
        <v>149</v>
      </c>
      <c r="M105" t="s">
        <v>149</v>
      </c>
      <c r="N105">
        <v>1</v>
      </c>
      <c r="O105" t="s">
        <v>153</v>
      </c>
      <c r="P105">
        <v>0</v>
      </c>
      <c r="Q105" t="s">
        <v>154</v>
      </c>
      <c r="R105" t="s">
        <v>4</v>
      </c>
      <c r="S105" s="1">
        <v>32557</v>
      </c>
      <c r="T105" t="s">
        <v>182</v>
      </c>
      <c r="AK105" s="1">
        <v>32578</v>
      </c>
      <c r="AL105" s="1">
        <v>32629</v>
      </c>
      <c r="AM105">
        <v>70</v>
      </c>
      <c r="AN105">
        <v>2</v>
      </c>
      <c r="BO105" t="s">
        <v>158</v>
      </c>
      <c r="BP105" t="s">
        <v>149</v>
      </c>
      <c r="CS105" s="1">
        <v>34007</v>
      </c>
      <c r="CT105" t="s">
        <v>39</v>
      </c>
      <c r="CW105" t="s">
        <v>152</v>
      </c>
      <c r="DA105" t="str">
        <f>IF(ISBLANK(Batch1[[#This Row],[Followup Status]]),Batch1[[#This Row],[Cause of Death]],Batch1[[#This Row],[Followup Status]])</f>
        <v>NED</v>
      </c>
    </row>
    <row r="106" spans="1:105" x14ac:dyDescent="0.25">
      <c r="A106" t="s">
        <v>447</v>
      </c>
      <c r="B106">
        <v>1938</v>
      </c>
      <c r="C106" t="s">
        <v>162</v>
      </c>
      <c r="D106">
        <v>60.2</v>
      </c>
      <c r="E106">
        <v>181</v>
      </c>
      <c r="F106" t="s">
        <v>148</v>
      </c>
      <c r="G106" t="s">
        <v>149</v>
      </c>
      <c r="H106" t="s">
        <v>149</v>
      </c>
      <c r="I106" t="s">
        <v>149</v>
      </c>
      <c r="J106" t="s">
        <v>149</v>
      </c>
      <c r="K106" t="s">
        <v>149</v>
      </c>
      <c r="L106" t="s">
        <v>180</v>
      </c>
      <c r="M106" t="s">
        <v>149</v>
      </c>
      <c r="N106" t="s">
        <v>154</v>
      </c>
      <c r="O106" t="s">
        <v>181</v>
      </c>
      <c r="P106">
        <v>0</v>
      </c>
      <c r="Q106" t="s">
        <v>154</v>
      </c>
      <c r="R106" t="s">
        <v>6</v>
      </c>
      <c r="S106" s="1">
        <v>31559</v>
      </c>
      <c r="T106" t="s">
        <v>6</v>
      </c>
      <c r="AK106" s="1">
        <v>31593</v>
      </c>
      <c r="AL106" s="1">
        <v>31642</v>
      </c>
      <c r="AM106">
        <v>70</v>
      </c>
      <c r="AN106">
        <v>2</v>
      </c>
      <c r="AZ106" s="1">
        <v>31567</v>
      </c>
      <c r="BA106" s="1">
        <v>31634</v>
      </c>
      <c r="BB106" t="s">
        <v>165</v>
      </c>
      <c r="BO106" t="s">
        <v>158</v>
      </c>
      <c r="CS106" s="1">
        <v>34039</v>
      </c>
      <c r="CT106" t="s">
        <v>39</v>
      </c>
      <c r="CW106" t="s">
        <v>152</v>
      </c>
      <c r="DA106" t="str">
        <f>IF(ISBLANK(Batch1[[#This Row],[Followup Status]]),Batch1[[#This Row],[Cause of Death]],Batch1[[#This Row],[Followup Status]])</f>
        <v>NED</v>
      </c>
    </row>
    <row r="107" spans="1:105" x14ac:dyDescent="0.25">
      <c r="A107" t="s">
        <v>478</v>
      </c>
      <c r="B107">
        <v>1934</v>
      </c>
      <c r="C107" t="s">
        <v>162</v>
      </c>
      <c r="D107">
        <v>88.4</v>
      </c>
      <c r="E107">
        <v>175</v>
      </c>
      <c r="F107" t="s">
        <v>148</v>
      </c>
      <c r="G107" t="s">
        <v>149</v>
      </c>
      <c r="H107" t="s">
        <v>149</v>
      </c>
      <c r="I107" t="s">
        <v>149</v>
      </c>
      <c r="J107" t="s">
        <v>149</v>
      </c>
      <c r="K107" t="s">
        <v>149</v>
      </c>
      <c r="L107" t="s">
        <v>149</v>
      </c>
      <c r="M107" t="s">
        <v>149</v>
      </c>
      <c r="N107">
        <v>3</v>
      </c>
      <c r="O107" t="s">
        <v>181</v>
      </c>
      <c r="P107">
        <v>0</v>
      </c>
      <c r="Q107" t="s">
        <v>154</v>
      </c>
      <c r="R107" t="s">
        <v>4</v>
      </c>
      <c r="S107" s="1">
        <v>32697</v>
      </c>
      <c r="T107" t="s">
        <v>4</v>
      </c>
      <c r="AK107" s="1">
        <v>32742</v>
      </c>
      <c r="AL107" s="1">
        <v>32792</v>
      </c>
      <c r="AM107">
        <v>70.400000000000006</v>
      </c>
      <c r="AN107">
        <v>2.2000000000000002</v>
      </c>
      <c r="AZ107" s="1">
        <v>32748</v>
      </c>
      <c r="BA107" s="1">
        <v>32769</v>
      </c>
      <c r="BB107" t="s">
        <v>165</v>
      </c>
      <c r="BC107" t="s">
        <v>177</v>
      </c>
      <c r="BO107" t="s">
        <v>158</v>
      </c>
      <c r="CS107" s="1">
        <v>34348</v>
      </c>
      <c r="CT107" t="s">
        <v>39</v>
      </c>
      <c r="DA107" t="str">
        <f>IF(ISBLANK(Batch1[[#This Row],[Followup Status]]),Batch1[[#This Row],[Cause of Death]],Batch1[[#This Row],[Followup Status]])</f>
        <v>NED</v>
      </c>
    </row>
    <row r="108" spans="1:105" x14ac:dyDescent="0.25">
      <c r="A108" t="s">
        <v>371</v>
      </c>
      <c r="B108">
        <v>1929</v>
      </c>
      <c r="C108" t="s">
        <v>162</v>
      </c>
      <c r="D108">
        <v>66.3</v>
      </c>
      <c r="E108">
        <v>165</v>
      </c>
      <c r="F108" t="s">
        <v>148</v>
      </c>
      <c r="G108" t="s">
        <v>149</v>
      </c>
      <c r="H108" t="s">
        <v>149</v>
      </c>
      <c r="I108" t="s">
        <v>149</v>
      </c>
      <c r="J108" t="s">
        <v>149</v>
      </c>
      <c r="K108" t="s">
        <v>167</v>
      </c>
      <c r="L108" t="s">
        <v>152</v>
      </c>
      <c r="M108" t="s">
        <v>149</v>
      </c>
      <c r="N108">
        <v>3</v>
      </c>
      <c r="O108">
        <v>0</v>
      </c>
      <c r="P108">
        <v>0</v>
      </c>
      <c r="Q108">
        <v>3</v>
      </c>
      <c r="R108" t="s">
        <v>9</v>
      </c>
      <c r="S108" s="1">
        <v>32361</v>
      </c>
      <c r="T108" t="s">
        <v>237</v>
      </c>
      <c r="AK108" s="1">
        <v>32417</v>
      </c>
      <c r="AL108" s="1">
        <v>32469</v>
      </c>
      <c r="AM108">
        <v>70</v>
      </c>
      <c r="AN108">
        <v>2</v>
      </c>
      <c r="BO108" t="s">
        <v>158</v>
      </c>
      <c r="CS108" s="1">
        <v>34359</v>
      </c>
      <c r="CT108" t="s">
        <v>39</v>
      </c>
      <c r="CW108" t="s">
        <v>152</v>
      </c>
      <c r="CY108" s="1">
        <v>32691</v>
      </c>
      <c r="CZ108" t="s">
        <v>175</v>
      </c>
      <c r="DA108" t="str">
        <f>IF(ISBLANK(Batch1[[#This Row],[Followup Status]]),Batch1[[#This Row],[Cause of Death]],Batch1[[#This Row],[Followup Status]])</f>
        <v>NED</v>
      </c>
    </row>
    <row r="109" spans="1:105" x14ac:dyDescent="0.25">
      <c r="A109" t="s">
        <v>166</v>
      </c>
      <c r="B109">
        <v>1937</v>
      </c>
      <c r="C109" t="s">
        <v>147</v>
      </c>
      <c r="D109">
        <v>84.2</v>
      </c>
      <c r="E109">
        <v>151</v>
      </c>
      <c r="F109" t="s">
        <v>148</v>
      </c>
      <c r="G109" t="s">
        <v>33</v>
      </c>
      <c r="H109" t="s">
        <v>149</v>
      </c>
      <c r="I109" t="s">
        <v>149</v>
      </c>
      <c r="J109" t="s">
        <v>149</v>
      </c>
      <c r="K109" t="s">
        <v>167</v>
      </c>
      <c r="L109" t="s">
        <v>152</v>
      </c>
      <c r="M109" t="s">
        <v>149</v>
      </c>
      <c r="N109">
        <v>2</v>
      </c>
      <c r="O109">
        <v>0</v>
      </c>
      <c r="P109">
        <v>0</v>
      </c>
      <c r="Q109">
        <v>2</v>
      </c>
      <c r="R109" t="s">
        <v>10</v>
      </c>
      <c r="S109" s="1">
        <v>31453</v>
      </c>
      <c r="T109" t="s">
        <v>168</v>
      </c>
      <c r="AC109" s="1">
        <v>31461</v>
      </c>
      <c r="AD109" t="s">
        <v>169</v>
      </c>
      <c r="AE109" t="s">
        <v>152</v>
      </c>
      <c r="AF109" t="s">
        <v>152</v>
      </c>
      <c r="AK109" s="1">
        <v>31542</v>
      </c>
      <c r="AL109" s="1">
        <v>31594</v>
      </c>
      <c r="AM109">
        <v>60</v>
      </c>
      <c r="AN109">
        <v>2</v>
      </c>
      <c r="BO109" t="s">
        <v>158</v>
      </c>
      <c r="BP109" t="s">
        <v>149</v>
      </c>
      <c r="BQ109" t="s">
        <v>149</v>
      </c>
      <c r="BR109" t="s">
        <v>170</v>
      </c>
      <c r="BU109">
        <v>0</v>
      </c>
      <c r="BV109">
        <v>5</v>
      </c>
      <c r="BW109">
        <v>0</v>
      </c>
      <c r="BX109">
        <v>3</v>
      </c>
      <c r="BY109">
        <v>0</v>
      </c>
      <c r="BZ109">
        <v>10</v>
      </c>
      <c r="CG109">
        <v>0</v>
      </c>
      <c r="CH109">
        <v>11</v>
      </c>
      <c r="CI109">
        <v>0</v>
      </c>
      <c r="CJ109">
        <v>5</v>
      </c>
      <c r="CK109">
        <v>0</v>
      </c>
      <c r="CL109">
        <v>6</v>
      </c>
      <c r="CU109" s="1">
        <v>31729</v>
      </c>
      <c r="CV109" t="s">
        <v>37</v>
      </c>
      <c r="CW109" t="s">
        <v>152</v>
      </c>
      <c r="CY109" s="1">
        <v>31657</v>
      </c>
      <c r="CZ109" t="s">
        <v>171</v>
      </c>
      <c r="DA109" t="str">
        <f>IF(ISBLANK(Batch1[[#This Row],[Followup Status]]),Batch1[[#This Row],[Cause of Death]],Batch1[[#This Row],[Followup Status]])</f>
        <v>Local Disease</v>
      </c>
    </row>
    <row r="110" spans="1:105" x14ac:dyDescent="0.25">
      <c r="A110" t="s">
        <v>735</v>
      </c>
      <c r="B110">
        <v>1928</v>
      </c>
      <c r="C110" t="s">
        <v>162</v>
      </c>
      <c r="D110">
        <v>52</v>
      </c>
      <c r="E110">
        <v>167</v>
      </c>
      <c r="F110" t="s">
        <v>148</v>
      </c>
      <c r="G110" t="s">
        <v>33</v>
      </c>
      <c r="H110" t="s">
        <v>149</v>
      </c>
      <c r="I110" t="s">
        <v>149</v>
      </c>
      <c r="J110" t="s">
        <v>149</v>
      </c>
      <c r="K110" t="s">
        <v>167</v>
      </c>
      <c r="L110" t="s">
        <v>152</v>
      </c>
      <c r="M110" t="s">
        <v>149</v>
      </c>
      <c r="N110">
        <v>3</v>
      </c>
      <c r="O110" t="s">
        <v>181</v>
      </c>
      <c r="P110">
        <v>0</v>
      </c>
      <c r="Q110" t="s">
        <v>154</v>
      </c>
      <c r="R110" t="s">
        <v>4</v>
      </c>
      <c r="S110" s="1">
        <v>31491</v>
      </c>
      <c r="T110" t="s">
        <v>736</v>
      </c>
      <c r="AK110" s="1">
        <v>31558</v>
      </c>
      <c r="AL110" s="1">
        <v>31609</v>
      </c>
      <c r="AM110">
        <v>70</v>
      </c>
      <c r="AN110">
        <v>2</v>
      </c>
      <c r="AZ110" s="1">
        <v>31558</v>
      </c>
      <c r="BA110" s="1">
        <v>31579</v>
      </c>
      <c r="BB110" t="s">
        <v>737</v>
      </c>
      <c r="CU110" s="1">
        <v>33615</v>
      </c>
      <c r="CV110" t="s">
        <v>40</v>
      </c>
      <c r="CX110" s="1">
        <v>31849</v>
      </c>
      <c r="DA110" t="str">
        <f>IF(ISBLANK(Batch1[[#This Row],[Followup Status]]),Batch1[[#This Row],[Cause of Death]],Batch1[[#This Row],[Followup Status]])</f>
        <v>Unrelated</v>
      </c>
    </row>
    <row r="111" spans="1:105" x14ac:dyDescent="0.25">
      <c r="A111" t="s">
        <v>187</v>
      </c>
      <c r="B111">
        <v>1908</v>
      </c>
      <c r="C111" t="s">
        <v>162</v>
      </c>
      <c r="D111">
        <v>76.599999999999994</v>
      </c>
      <c r="E111">
        <v>166</v>
      </c>
      <c r="F111" t="s">
        <v>148</v>
      </c>
      <c r="G111" t="s">
        <v>33</v>
      </c>
      <c r="H111" t="s">
        <v>149</v>
      </c>
      <c r="I111" t="s">
        <v>149</v>
      </c>
      <c r="J111" t="s">
        <v>149</v>
      </c>
      <c r="K111" t="s">
        <v>149</v>
      </c>
      <c r="L111" t="s">
        <v>180</v>
      </c>
      <c r="M111" t="s">
        <v>149</v>
      </c>
      <c r="N111">
        <v>1</v>
      </c>
      <c r="O111" t="s">
        <v>153</v>
      </c>
      <c r="P111">
        <v>0</v>
      </c>
      <c r="Q111" t="s">
        <v>154</v>
      </c>
      <c r="R111" t="s">
        <v>14</v>
      </c>
      <c r="S111" s="1">
        <v>31524</v>
      </c>
      <c r="T111" t="s">
        <v>188</v>
      </c>
      <c r="U111" s="1">
        <v>31543</v>
      </c>
      <c r="V111" t="s">
        <v>189</v>
      </c>
      <c r="AK111" s="1">
        <v>31563</v>
      </c>
      <c r="AL111" s="1">
        <v>31619</v>
      </c>
      <c r="AM111">
        <v>70</v>
      </c>
      <c r="AN111">
        <v>2</v>
      </c>
      <c r="AZ111" s="1">
        <v>31563</v>
      </c>
      <c r="BA111" s="1">
        <v>31612</v>
      </c>
      <c r="BB111" t="s">
        <v>165</v>
      </c>
      <c r="BC111" t="s">
        <v>177</v>
      </c>
      <c r="BO111" t="s">
        <v>190</v>
      </c>
      <c r="BQ111" t="s">
        <v>152</v>
      </c>
      <c r="CU111" s="1">
        <v>31934</v>
      </c>
      <c r="CV111" t="s">
        <v>36</v>
      </c>
      <c r="CY111" s="1">
        <v>31893</v>
      </c>
      <c r="CZ111" t="s">
        <v>160</v>
      </c>
      <c r="DA111" t="str">
        <f>IF(ISBLANK(Batch1[[#This Row],[Followup Status]]),Batch1[[#This Row],[Cause of Death]],Batch1[[#This Row],[Followup Status]])</f>
        <v>Distant Disease</v>
      </c>
    </row>
    <row r="112" spans="1:105" x14ac:dyDescent="0.25">
      <c r="A112" t="s">
        <v>194</v>
      </c>
      <c r="B112">
        <v>1916</v>
      </c>
      <c r="C112" t="s">
        <v>162</v>
      </c>
      <c r="D112">
        <v>63.2</v>
      </c>
      <c r="E112">
        <v>173</v>
      </c>
      <c r="F112" t="s">
        <v>148</v>
      </c>
      <c r="G112" t="s">
        <v>33</v>
      </c>
      <c r="H112" t="s">
        <v>149</v>
      </c>
      <c r="I112" t="s">
        <v>152</v>
      </c>
      <c r="J112" t="s">
        <v>195</v>
      </c>
      <c r="K112" t="s">
        <v>149</v>
      </c>
      <c r="L112" t="s">
        <v>180</v>
      </c>
      <c r="M112" t="s">
        <v>149</v>
      </c>
      <c r="N112">
        <v>2</v>
      </c>
      <c r="O112">
        <v>0</v>
      </c>
      <c r="P112">
        <v>0</v>
      </c>
      <c r="Q112">
        <v>2</v>
      </c>
      <c r="R112" t="s">
        <v>9</v>
      </c>
      <c r="S112" s="1">
        <v>31537</v>
      </c>
      <c r="T112" t="s">
        <v>5</v>
      </c>
      <c r="AC112" s="1">
        <v>31572</v>
      </c>
      <c r="AD112" t="s">
        <v>196</v>
      </c>
      <c r="AE112" t="s">
        <v>197</v>
      </c>
      <c r="AF112" t="s">
        <v>152</v>
      </c>
      <c r="AK112" s="1">
        <v>31615</v>
      </c>
      <c r="AL112" s="1">
        <v>31658</v>
      </c>
      <c r="AM112">
        <v>60</v>
      </c>
      <c r="AN112">
        <v>2</v>
      </c>
      <c r="AZ112" s="1">
        <v>31623</v>
      </c>
      <c r="BA112" s="1">
        <v>31658</v>
      </c>
      <c r="BB112" t="s">
        <v>165</v>
      </c>
      <c r="BC112" t="s">
        <v>177</v>
      </c>
      <c r="BO112" t="s">
        <v>158</v>
      </c>
      <c r="BP112" t="s">
        <v>149</v>
      </c>
      <c r="BQ112" t="s">
        <v>152</v>
      </c>
      <c r="BR112" t="s">
        <v>159</v>
      </c>
      <c r="CC112">
        <v>0</v>
      </c>
      <c r="CD112">
        <v>4</v>
      </c>
      <c r="CO112" t="s">
        <v>198</v>
      </c>
      <c r="CP112" t="s">
        <v>198</v>
      </c>
      <c r="CQ112" t="s">
        <v>188</v>
      </c>
      <c r="CU112" s="1">
        <v>31876</v>
      </c>
      <c r="CV112" t="s">
        <v>37</v>
      </c>
      <c r="CW112" t="s">
        <v>152</v>
      </c>
      <c r="CY112" s="1">
        <v>31733</v>
      </c>
      <c r="CZ112" t="s">
        <v>175</v>
      </c>
      <c r="DA112" t="str">
        <f>IF(ISBLANK(Batch1[[#This Row],[Followup Status]]),Batch1[[#This Row],[Cause of Death]],Batch1[[#This Row],[Followup Status]])</f>
        <v>Local Disease</v>
      </c>
    </row>
    <row r="113" spans="1:105" x14ac:dyDescent="0.25">
      <c r="A113" t="s">
        <v>199</v>
      </c>
      <c r="B113">
        <v>1926</v>
      </c>
      <c r="C113" t="s">
        <v>162</v>
      </c>
      <c r="D113">
        <v>72.7</v>
      </c>
      <c r="E113">
        <v>180</v>
      </c>
      <c r="F113" t="s">
        <v>148</v>
      </c>
      <c r="G113" t="s">
        <v>33</v>
      </c>
      <c r="H113" t="s">
        <v>200</v>
      </c>
      <c r="I113" t="s">
        <v>149</v>
      </c>
      <c r="J113" t="s">
        <v>149</v>
      </c>
      <c r="K113" t="s">
        <v>167</v>
      </c>
      <c r="L113" t="s">
        <v>152</v>
      </c>
      <c r="M113" t="s">
        <v>149</v>
      </c>
      <c r="N113">
        <v>3</v>
      </c>
      <c r="O113" t="s">
        <v>181</v>
      </c>
      <c r="P113">
        <v>0</v>
      </c>
      <c r="Q113" t="s">
        <v>154</v>
      </c>
      <c r="R113" t="s">
        <v>6</v>
      </c>
      <c r="S113" s="1">
        <v>31560</v>
      </c>
      <c r="T113" t="s">
        <v>201</v>
      </c>
      <c r="AD113" t="s">
        <v>202</v>
      </c>
      <c r="AE113" t="s">
        <v>152</v>
      </c>
      <c r="AF113" t="s">
        <v>152</v>
      </c>
      <c r="AK113" s="1">
        <v>31620</v>
      </c>
      <c r="AL113" s="1">
        <v>31665</v>
      </c>
      <c r="AM113">
        <v>66</v>
      </c>
      <c r="AN113">
        <v>2</v>
      </c>
      <c r="AZ113" s="1">
        <v>31620</v>
      </c>
      <c r="BA113" s="1">
        <v>31665</v>
      </c>
      <c r="BB113" t="s">
        <v>193</v>
      </c>
      <c r="CQ113" t="s">
        <v>203</v>
      </c>
      <c r="CR113" t="s">
        <v>152</v>
      </c>
      <c r="CU113" s="1">
        <v>32047</v>
      </c>
      <c r="CV113" t="s">
        <v>36</v>
      </c>
      <c r="CY113" s="1">
        <v>31760</v>
      </c>
      <c r="CZ113" t="s">
        <v>160</v>
      </c>
      <c r="DA113" t="str">
        <f>IF(ISBLANK(Batch1[[#This Row],[Followup Status]]),Batch1[[#This Row],[Cause of Death]],Batch1[[#This Row],[Followup Status]])</f>
        <v>Distant Disease</v>
      </c>
    </row>
    <row r="114" spans="1:105" x14ac:dyDescent="0.25">
      <c r="A114" t="s">
        <v>204</v>
      </c>
      <c r="B114">
        <v>1942</v>
      </c>
      <c r="C114" t="s">
        <v>162</v>
      </c>
      <c r="D114">
        <v>96.2</v>
      </c>
      <c r="E114">
        <v>175</v>
      </c>
      <c r="F114" t="s">
        <v>148</v>
      </c>
      <c r="G114" t="s">
        <v>149</v>
      </c>
      <c r="H114" t="s">
        <v>149</v>
      </c>
      <c r="I114" t="s">
        <v>149</v>
      </c>
      <c r="J114" t="s">
        <v>149</v>
      </c>
      <c r="K114" t="s">
        <v>167</v>
      </c>
      <c r="L114" t="s">
        <v>152</v>
      </c>
      <c r="M114" t="s">
        <v>149</v>
      </c>
      <c r="N114">
        <v>2</v>
      </c>
      <c r="O114" t="s">
        <v>205</v>
      </c>
      <c r="P114">
        <v>0</v>
      </c>
      <c r="Q114" t="s">
        <v>154</v>
      </c>
      <c r="R114" t="s">
        <v>6</v>
      </c>
      <c r="S114" s="1">
        <v>31580</v>
      </c>
      <c r="T114" t="s">
        <v>206</v>
      </c>
      <c r="AK114" s="1">
        <v>31626</v>
      </c>
      <c r="AL114" s="1">
        <v>31689</v>
      </c>
      <c r="AM114">
        <v>70</v>
      </c>
      <c r="AN114">
        <v>2</v>
      </c>
      <c r="AO114" t="s">
        <v>207</v>
      </c>
      <c r="AZ114" s="1">
        <v>31629</v>
      </c>
      <c r="BA114" s="1">
        <v>31663</v>
      </c>
      <c r="BB114" t="s">
        <v>165</v>
      </c>
      <c r="BC114" t="s">
        <v>177</v>
      </c>
      <c r="BO114" t="s">
        <v>158</v>
      </c>
      <c r="CU114" s="1">
        <v>33685</v>
      </c>
      <c r="CV114" t="s">
        <v>40</v>
      </c>
      <c r="CW114" t="s">
        <v>152</v>
      </c>
      <c r="CX114" s="1">
        <v>33257</v>
      </c>
      <c r="DA114" t="str">
        <f>IF(ISBLANK(Batch1[[#This Row],[Followup Status]]),Batch1[[#This Row],[Cause of Death]],Batch1[[#This Row],[Followup Status]])</f>
        <v>Unrelated</v>
      </c>
    </row>
    <row r="115" spans="1:105" x14ac:dyDescent="0.25">
      <c r="A115" t="s">
        <v>210</v>
      </c>
      <c r="B115">
        <v>1927</v>
      </c>
      <c r="C115" t="s">
        <v>162</v>
      </c>
      <c r="D115">
        <v>68.400000000000006</v>
      </c>
      <c r="E115">
        <v>174</v>
      </c>
      <c r="F115" t="s">
        <v>148</v>
      </c>
      <c r="G115" t="s">
        <v>33</v>
      </c>
      <c r="H115" t="s">
        <v>149</v>
      </c>
      <c r="I115" t="s">
        <v>149</v>
      </c>
      <c r="J115" t="s">
        <v>149</v>
      </c>
      <c r="K115" t="s">
        <v>167</v>
      </c>
      <c r="L115" t="s">
        <v>152</v>
      </c>
      <c r="M115" t="s">
        <v>149</v>
      </c>
      <c r="N115" t="s">
        <v>154</v>
      </c>
      <c r="O115">
        <v>1</v>
      </c>
      <c r="P115">
        <v>0</v>
      </c>
      <c r="Q115" t="s">
        <v>154</v>
      </c>
      <c r="R115" t="s">
        <v>11</v>
      </c>
      <c r="S115" s="1">
        <v>31570</v>
      </c>
      <c r="T115" t="s">
        <v>211</v>
      </c>
      <c r="AC115" s="1">
        <v>31599</v>
      </c>
      <c r="AD115" t="s">
        <v>212</v>
      </c>
      <c r="AE115" t="s">
        <v>152</v>
      </c>
      <c r="AF115" t="s">
        <v>152</v>
      </c>
      <c r="AK115" s="1">
        <v>31649</v>
      </c>
      <c r="AL115" s="1">
        <v>31706</v>
      </c>
      <c r="AM115">
        <v>68.400000000000006</v>
      </c>
      <c r="AN115">
        <v>1.8</v>
      </c>
      <c r="AO115" t="s">
        <v>213</v>
      </c>
      <c r="BO115" t="s">
        <v>190</v>
      </c>
      <c r="BQ115" t="s">
        <v>152</v>
      </c>
      <c r="BR115" t="s">
        <v>170</v>
      </c>
      <c r="CC115">
        <v>1</v>
      </c>
      <c r="CD115">
        <v>2</v>
      </c>
      <c r="CQ115" t="s">
        <v>214</v>
      </c>
      <c r="CR115" t="s">
        <v>149</v>
      </c>
      <c r="CU115" s="1">
        <v>32155</v>
      </c>
      <c r="CV115" t="s">
        <v>36</v>
      </c>
      <c r="CY115" s="1">
        <v>31860</v>
      </c>
      <c r="CZ115" t="s">
        <v>160</v>
      </c>
      <c r="DA115" t="str">
        <f>IF(ISBLANK(Batch1[[#This Row],[Followup Status]]),Batch1[[#This Row],[Cause of Death]],Batch1[[#This Row],[Followup Status]])</f>
        <v>Distant Disease</v>
      </c>
    </row>
    <row r="116" spans="1:105" x14ac:dyDescent="0.25">
      <c r="A116" t="s">
        <v>218</v>
      </c>
      <c r="B116">
        <v>1921</v>
      </c>
      <c r="C116" t="s">
        <v>162</v>
      </c>
      <c r="D116">
        <v>96</v>
      </c>
      <c r="E116">
        <v>181</v>
      </c>
      <c r="F116" t="s">
        <v>148</v>
      </c>
      <c r="G116" t="s">
        <v>33</v>
      </c>
      <c r="H116" t="s">
        <v>149</v>
      </c>
      <c r="I116" t="s">
        <v>149</v>
      </c>
      <c r="J116" t="s">
        <v>149</v>
      </c>
      <c r="K116" t="s">
        <v>167</v>
      </c>
      <c r="L116" t="s">
        <v>152</v>
      </c>
      <c r="M116" t="s">
        <v>149</v>
      </c>
      <c r="N116" t="s">
        <v>154</v>
      </c>
      <c r="O116" t="s">
        <v>205</v>
      </c>
      <c r="P116">
        <v>0</v>
      </c>
      <c r="Q116" t="s">
        <v>154</v>
      </c>
      <c r="R116" t="s">
        <v>13</v>
      </c>
      <c r="S116" s="1">
        <v>31586</v>
      </c>
      <c r="T116" t="s">
        <v>15</v>
      </c>
      <c r="U116" s="1">
        <v>31593</v>
      </c>
      <c r="V116" t="s">
        <v>219</v>
      </c>
      <c r="W116" s="1">
        <v>31613</v>
      </c>
      <c r="X116" t="s">
        <v>219</v>
      </c>
      <c r="AC116" s="1">
        <v>31635</v>
      </c>
      <c r="AD116" t="s">
        <v>220</v>
      </c>
      <c r="AE116" t="s">
        <v>152</v>
      </c>
      <c r="AF116" t="s">
        <v>152</v>
      </c>
      <c r="AK116" s="1">
        <v>31668</v>
      </c>
      <c r="AL116" s="1">
        <v>31721</v>
      </c>
      <c r="AM116">
        <v>66</v>
      </c>
      <c r="AN116">
        <v>2</v>
      </c>
      <c r="AZ116" s="1">
        <v>31668</v>
      </c>
      <c r="BA116" s="1">
        <v>31703</v>
      </c>
      <c r="BB116" t="s">
        <v>165</v>
      </c>
      <c r="BC116" t="s">
        <v>177</v>
      </c>
      <c r="BO116" t="s">
        <v>158</v>
      </c>
      <c r="BP116" t="s">
        <v>152</v>
      </c>
      <c r="BQ116" t="s">
        <v>152</v>
      </c>
      <c r="BR116" t="s">
        <v>186</v>
      </c>
      <c r="BS116">
        <v>0</v>
      </c>
      <c r="BT116">
        <v>1</v>
      </c>
      <c r="BU116">
        <v>1</v>
      </c>
      <c r="BV116">
        <v>12</v>
      </c>
      <c r="BW116">
        <v>0</v>
      </c>
      <c r="BX116">
        <v>6</v>
      </c>
      <c r="BY116">
        <v>0</v>
      </c>
      <c r="BZ116">
        <v>3</v>
      </c>
      <c r="CR116" t="s">
        <v>149</v>
      </c>
      <c r="CU116" s="1">
        <v>33161</v>
      </c>
      <c r="CV116" t="s">
        <v>36</v>
      </c>
      <c r="CW116" t="s">
        <v>152</v>
      </c>
      <c r="CX116" s="1">
        <v>32419</v>
      </c>
      <c r="CY116" s="1">
        <v>32295</v>
      </c>
      <c r="CZ116" t="s">
        <v>160</v>
      </c>
      <c r="DA116" t="str">
        <f>IF(ISBLANK(Batch1[[#This Row],[Followup Status]]),Batch1[[#This Row],[Cause of Death]],Batch1[[#This Row],[Followup Status]])</f>
        <v>Distant Disease</v>
      </c>
    </row>
    <row r="117" spans="1:105" x14ac:dyDescent="0.25">
      <c r="A117" t="s">
        <v>223</v>
      </c>
      <c r="B117">
        <v>1933</v>
      </c>
      <c r="C117" t="s">
        <v>162</v>
      </c>
      <c r="D117">
        <v>88.3</v>
      </c>
      <c r="E117">
        <v>177</v>
      </c>
      <c r="F117" t="s">
        <v>148</v>
      </c>
      <c r="G117" t="s">
        <v>33</v>
      </c>
      <c r="H117" t="s">
        <v>179</v>
      </c>
      <c r="I117" t="s">
        <v>149</v>
      </c>
      <c r="J117" t="s">
        <v>149</v>
      </c>
      <c r="K117" t="s">
        <v>167</v>
      </c>
      <c r="L117" t="s">
        <v>152</v>
      </c>
      <c r="M117" t="s">
        <v>149</v>
      </c>
      <c r="N117">
        <v>3</v>
      </c>
      <c r="O117" t="s">
        <v>153</v>
      </c>
      <c r="P117">
        <v>0</v>
      </c>
      <c r="Q117" t="s">
        <v>154</v>
      </c>
      <c r="R117" t="s">
        <v>15</v>
      </c>
      <c r="S117" s="1">
        <v>31510</v>
      </c>
      <c r="T117" t="s">
        <v>224</v>
      </c>
      <c r="AC117" s="1">
        <v>31572</v>
      </c>
      <c r="AD117" t="s">
        <v>225</v>
      </c>
      <c r="AE117" t="s">
        <v>152</v>
      </c>
      <c r="AF117" t="s">
        <v>152</v>
      </c>
      <c r="AK117" s="1">
        <v>31689</v>
      </c>
      <c r="AL117" s="1">
        <v>31749</v>
      </c>
      <c r="AM117">
        <v>72</v>
      </c>
      <c r="AN117">
        <v>2</v>
      </c>
      <c r="BO117" t="s">
        <v>158</v>
      </c>
      <c r="BP117" t="s">
        <v>149</v>
      </c>
      <c r="BQ117" t="s">
        <v>152</v>
      </c>
      <c r="BR117" t="s">
        <v>170</v>
      </c>
      <c r="BS117">
        <v>0</v>
      </c>
      <c r="BT117">
        <v>3</v>
      </c>
      <c r="BU117">
        <v>1</v>
      </c>
      <c r="BV117">
        <v>12</v>
      </c>
      <c r="BX117" t="s">
        <v>226</v>
      </c>
      <c r="CC117">
        <v>0</v>
      </c>
      <c r="CD117">
        <v>1</v>
      </c>
      <c r="CR117" t="s">
        <v>152</v>
      </c>
      <c r="CU117" s="1">
        <v>31911</v>
      </c>
      <c r="CV117" t="s">
        <v>38</v>
      </c>
      <c r="CW117" t="s">
        <v>152</v>
      </c>
      <c r="CY117" s="1">
        <v>31838</v>
      </c>
      <c r="CZ117" t="s">
        <v>38</v>
      </c>
      <c r="DA117" t="str">
        <f>IF(ISBLANK(Batch1[[#This Row],[Followup Status]]),Batch1[[#This Row],[Cause of Death]],Batch1[[#This Row],[Followup Status]])</f>
        <v>Local/Distant</v>
      </c>
    </row>
    <row r="118" spans="1:105" x14ac:dyDescent="0.25">
      <c r="A118" t="s">
        <v>229</v>
      </c>
      <c r="B118">
        <v>1926</v>
      </c>
      <c r="C118" t="s">
        <v>147</v>
      </c>
      <c r="D118">
        <v>57.6</v>
      </c>
      <c r="E118">
        <v>166</v>
      </c>
      <c r="F118" t="s">
        <v>148</v>
      </c>
      <c r="G118" t="s">
        <v>33</v>
      </c>
      <c r="H118" t="s">
        <v>149</v>
      </c>
      <c r="I118" t="s">
        <v>149</v>
      </c>
      <c r="J118" t="s">
        <v>150</v>
      </c>
      <c r="K118" t="s">
        <v>167</v>
      </c>
      <c r="L118" t="s">
        <v>152</v>
      </c>
      <c r="M118" t="s">
        <v>149</v>
      </c>
      <c r="N118" t="s">
        <v>154</v>
      </c>
      <c r="O118" t="s">
        <v>153</v>
      </c>
      <c r="P118">
        <v>0</v>
      </c>
      <c r="Q118" t="s">
        <v>154</v>
      </c>
      <c r="R118" t="s">
        <v>15</v>
      </c>
      <c r="S118" s="1">
        <v>31643</v>
      </c>
      <c r="T118" t="s">
        <v>230</v>
      </c>
      <c r="AC118" s="1">
        <v>31675</v>
      </c>
      <c r="AD118" t="s">
        <v>231</v>
      </c>
      <c r="AE118" t="s">
        <v>152</v>
      </c>
      <c r="AF118" t="s">
        <v>152</v>
      </c>
      <c r="AK118" s="1">
        <v>31724</v>
      </c>
      <c r="AL118" s="1">
        <v>31777</v>
      </c>
      <c r="AM118">
        <v>66</v>
      </c>
      <c r="AN118">
        <v>2</v>
      </c>
      <c r="BO118" t="s">
        <v>158</v>
      </c>
      <c r="BP118" t="s">
        <v>149</v>
      </c>
      <c r="BQ118" t="s">
        <v>152</v>
      </c>
      <c r="BR118" t="s">
        <v>186</v>
      </c>
      <c r="BS118">
        <v>2</v>
      </c>
      <c r="BT118">
        <v>17</v>
      </c>
      <c r="BV118" t="s">
        <v>226</v>
      </c>
      <c r="BX118" t="s">
        <v>226</v>
      </c>
      <c r="CR118" t="s">
        <v>149</v>
      </c>
      <c r="CU118" s="1">
        <v>32383</v>
      </c>
      <c r="CV118" t="s">
        <v>37</v>
      </c>
      <c r="CW118" t="s">
        <v>152</v>
      </c>
      <c r="CY118" s="1">
        <v>32267</v>
      </c>
      <c r="CZ118" t="s">
        <v>175</v>
      </c>
      <c r="DA118" t="str">
        <f>IF(ISBLANK(Batch1[[#This Row],[Followup Status]]),Batch1[[#This Row],[Cause of Death]],Batch1[[#This Row],[Followup Status]])</f>
        <v>Local Disease</v>
      </c>
    </row>
    <row r="119" spans="1:105" x14ac:dyDescent="0.25">
      <c r="A119" t="s">
        <v>244</v>
      </c>
      <c r="B119">
        <v>1913</v>
      </c>
      <c r="C119" t="s">
        <v>162</v>
      </c>
      <c r="D119">
        <v>77</v>
      </c>
      <c r="E119">
        <v>173</v>
      </c>
      <c r="F119" t="s">
        <v>148</v>
      </c>
      <c r="G119" t="s">
        <v>33</v>
      </c>
      <c r="H119" t="s">
        <v>149</v>
      </c>
      <c r="I119" t="s">
        <v>149</v>
      </c>
      <c r="J119" t="s">
        <v>149</v>
      </c>
      <c r="K119" t="s">
        <v>167</v>
      </c>
      <c r="L119" t="s">
        <v>180</v>
      </c>
      <c r="M119" t="s">
        <v>149</v>
      </c>
      <c r="N119" t="s">
        <v>154</v>
      </c>
      <c r="O119">
        <v>1</v>
      </c>
      <c r="P119">
        <v>0</v>
      </c>
      <c r="Q119" t="s">
        <v>154</v>
      </c>
      <c r="R119" t="s">
        <v>7</v>
      </c>
      <c r="S119" s="1">
        <v>31724</v>
      </c>
      <c r="T119" t="s">
        <v>245</v>
      </c>
      <c r="AK119" s="1">
        <v>31755</v>
      </c>
      <c r="AL119" s="1">
        <v>31807</v>
      </c>
      <c r="AM119">
        <v>70</v>
      </c>
      <c r="AN119">
        <v>2</v>
      </c>
      <c r="AO119" t="s">
        <v>246</v>
      </c>
      <c r="BO119" t="s">
        <v>158</v>
      </c>
      <c r="BR119" t="s">
        <v>170</v>
      </c>
      <c r="CU119" s="1">
        <v>32040</v>
      </c>
      <c r="CV119" t="s">
        <v>38</v>
      </c>
      <c r="CW119" t="s">
        <v>152</v>
      </c>
      <c r="CY119" s="1">
        <v>31955</v>
      </c>
      <c r="CZ119" t="s">
        <v>171</v>
      </c>
      <c r="DA119" t="str">
        <f>IF(ISBLANK(Batch1[[#This Row],[Followup Status]]),Batch1[[#This Row],[Cause of Death]],Batch1[[#This Row],[Followup Status]])</f>
        <v>Local/Distant</v>
      </c>
    </row>
    <row r="120" spans="1:105" x14ac:dyDescent="0.25">
      <c r="A120" t="s">
        <v>254</v>
      </c>
      <c r="B120">
        <v>1932</v>
      </c>
      <c r="C120" t="s">
        <v>162</v>
      </c>
      <c r="D120">
        <v>94.5</v>
      </c>
      <c r="E120">
        <v>184</v>
      </c>
      <c r="F120" t="s">
        <v>148</v>
      </c>
      <c r="G120" t="s">
        <v>33</v>
      </c>
      <c r="H120" t="s">
        <v>149</v>
      </c>
      <c r="I120" t="s">
        <v>149</v>
      </c>
      <c r="J120" t="s">
        <v>149</v>
      </c>
      <c r="K120" t="s">
        <v>151</v>
      </c>
      <c r="L120" t="s">
        <v>149</v>
      </c>
      <c r="M120" t="s">
        <v>149</v>
      </c>
      <c r="N120" t="s">
        <v>154</v>
      </c>
      <c r="O120" t="s">
        <v>153</v>
      </c>
      <c r="P120">
        <v>0</v>
      </c>
      <c r="Q120" t="s">
        <v>154</v>
      </c>
      <c r="R120" t="s">
        <v>5</v>
      </c>
      <c r="S120" s="1">
        <v>31766</v>
      </c>
      <c r="T120" t="s">
        <v>255</v>
      </c>
      <c r="U120" s="1">
        <v>31780</v>
      </c>
      <c r="V120" t="s">
        <v>216</v>
      </c>
      <c r="AK120" s="1">
        <v>31794</v>
      </c>
      <c r="AL120" s="1">
        <v>31839</v>
      </c>
      <c r="AM120">
        <v>70</v>
      </c>
      <c r="AN120">
        <v>2</v>
      </c>
      <c r="AZ120" s="1">
        <v>31794</v>
      </c>
      <c r="BA120" s="1">
        <v>31839</v>
      </c>
      <c r="BB120" t="s">
        <v>165</v>
      </c>
      <c r="BO120" t="s">
        <v>190</v>
      </c>
      <c r="BP120" t="s">
        <v>149</v>
      </c>
      <c r="BQ120" t="s">
        <v>149</v>
      </c>
      <c r="CU120" s="1">
        <v>32361</v>
      </c>
      <c r="CV120" t="s">
        <v>37</v>
      </c>
      <c r="CW120" t="s">
        <v>152</v>
      </c>
      <c r="CY120" s="1">
        <v>32005</v>
      </c>
      <c r="CZ120" t="s">
        <v>256</v>
      </c>
      <c r="DA120" t="str">
        <f>IF(ISBLANK(Batch1[[#This Row],[Followup Status]]),Batch1[[#This Row],[Cause of Death]],Batch1[[#This Row],[Followup Status]])</f>
        <v>Local Disease</v>
      </c>
    </row>
    <row r="121" spans="1:105" x14ac:dyDescent="0.25">
      <c r="A121" t="s">
        <v>259</v>
      </c>
      <c r="B121">
        <v>1919</v>
      </c>
      <c r="C121" t="s">
        <v>162</v>
      </c>
      <c r="D121">
        <v>83.6</v>
      </c>
      <c r="E121">
        <v>168</v>
      </c>
      <c r="F121" t="s">
        <v>148</v>
      </c>
      <c r="G121" t="s">
        <v>33</v>
      </c>
      <c r="H121" t="s">
        <v>149</v>
      </c>
      <c r="I121" t="s">
        <v>149</v>
      </c>
      <c r="J121" t="s">
        <v>149</v>
      </c>
      <c r="K121" t="s">
        <v>149</v>
      </c>
      <c r="L121" t="s">
        <v>180</v>
      </c>
      <c r="M121" t="s">
        <v>149</v>
      </c>
      <c r="N121">
        <v>2</v>
      </c>
      <c r="O121">
        <v>1</v>
      </c>
      <c r="P121">
        <v>0</v>
      </c>
      <c r="Q121">
        <v>3</v>
      </c>
      <c r="R121" t="s">
        <v>7</v>
      </c>
      <c r="S121" s="1">
        <v>31739</v>
      </c>
      <c r="T121" t="s">
        <v>248</v>
      </c>
      <c r="AC121" s="1">
        <v>31774</v>
      </c>
      <c r="AD121" t="s">
        <v>260</v>
      </c>
      <c r="AE121" t="s">
        <v>152</v>
      </c>
      <c r="AF121" t="s">
        <v>152</v>
      </c>
      <c r="AK121" s="1">
        <v>31807</v>
      </c>
      <c r="AL121" s="1">
        <v>31851</v>
      </c>
      <c r="AM121">
        <v>66</v>
      </c>
      <c r="AN121">
        <v>2</v>
      </c>
      <c r="BO121" t="s">
        <v>158</v>
      </c>
      <c r="BP121" t="s">
        <v>152</v>
      </c>
      <c r="BQ121" t="s">
        <v>152</v>
      </c>
      <c r="BR121" t="s">
        <v>186</v>
      </c>
      <c r="BS121">
        <v>0</v>
      </c>
      <c r="BT121">
        <v>7</v>
      </c>
      <c r="BU121">
        <v>1</v>
      </c>
      <c r="BV121">
        <v>11</v>
      </c>
      <c r="BW121">
        <v>0</v>
      </c>
      <c r="BX121">
        <v>5</v>
      </c>
      <c r="BY121">
        <v>0</v>
      </c>
      <c r="BZ121">
        <v>5</v>
      </c>
      <c r="CR121" t="s">
        <v>152</v>
      </c>
      <c r="CU121" s="1">
        <v>32312</v>
      </c>
      <c r="CV121" t="s">
        <v>37</v>
      </c>
      <c r="CW121" t="s">
        <v>152</v>
      </c>
      <c r="CY121" s="1">
        <v>32071</v>
      </c>
      <c r="CZ121" t="s">
        <v>175</v>
      </c>
      <c r="DA121" t="str">
        <f>IF(ISBLANK(Batch1[[#This Row],[Followup Status]]),Batch1[[#This Row],[Cause of Death]],Batch1[[#This Row],[Followup Status]])</f>
        <v>Local Disease</v>
      </c>
    </row>
    <row r="122" spans="1:105" x14ac:dyDescent="0.25">
      <c r="A122" t="s">
        <v>264</v>
      </c>
      <c r="B122">
        <v>1911</v>
      </c>
      <c r="C122" t="s">
        <v>162</v>
      </c>
      <c r="D122">
        <v>97.7</v>
      </c>
      <c r="E122">
        <v>185</v>
      </c>
      <c r="F122" t="s">
        <v>148</v>
      </c>
      <c r="G122" t="s">
        <v>33</v>
      </c>
      <c r="H122" t="s">
        <v>149</v>
      </c>
      <c r="I122" t="s">
        <v>149</v>
      </c>
      <c r="J122" t="s">
        <v>149</v>
      </c>
      <c r="K122" t="s">
        <v>151</v>
      </c>
      <c r="L122" t="s">
        <v>149</v>
      </c>
      <c r="M122" t="s">
        <v>149</v>
      </c>
      <c r="N122" t="s">
        <v>154</v>
      </c>
      <c r="O122">
        <v>1</v>
      </c>
      <c r="P122">
        <v>0</v>
      </c>
      <c r="Q122" t="s">
        <v>154</v>
      </c>
      <c r="R122" t="s">
        <v>21</v>
      </c>
      <c r="S122" s="1">
        <v>31740</v>
      </c>
      <c r="T122" t="s">
        <v>248</v>
      </c>
      <c r="AC122" s="1">
        <v>31755</v>
      </c>
      <c r="AD122" t="s">
        <v>260</v>
      </c>
      <c r="AE122" t="s">
        <v>152</v>
      </c>
      <c r="AF122" t="s">
        <v>149</v>
      </c>
      <c r="AG122" s="1">
        <v>31762</v>
      </c>
      <c r="AI122" t="s">
        <v>149</v>
      </c>
      <c r="AJ122" t="s">
        <v>152</v>
      </c>
      <c r="AK122" s="1">
        <v>31814</v>
      </c>
      <c r="AL122" s="1">
        <v>31859</v>
      </c>
      <c r="AM122">
        <v>66</v>
      </c>
      <c r="AN122">
        <v>2</v>
      </c>
      <c r="BO122" t="s">
        <v>265</v>
      </c>
      <c r="BP122" t="s">
        <v>149</v>
      </c>
      <c r="BQ122" t="s">
        <v>149</v>
      </c>
      <c r="BR122" t="s">
        <v>159</v>
      </c>
      <c r="BS122">
        <v>0</v>
      </c>
      <c r="BT122">
        <v>3</v>
      </c>
      <c r="BU122">
        <v>0</v>
      </c>
      <c r="BV122">
        <v>2</v>
      </c>
      <c r="BW122">
        <v>0</v>
      </c>
      <c r="BX122">
        <v>3</v>
      </c>
      <c r="BY122">
        <v>1</v>
      </c>
      <c r="BZ122">
        <v>4</v>
      </c>
      <c r="CR122" t="s">
        <v>149</v>
      </c>
      <c r="CU122" s="1">
        <v>32166</v>
      </c>
      <c r="CV122" t="s">
        <v>37</v>
      </c>
      <c r="CW122" t="s">
        <v>152</v>
      </c>
      <c r="CY122" s="1">
        <v>31903</v>
      </c>
      <c r="CZ122" t="s">
        <v>256</v>
      </c>
      <c r="DA122" t="str">
        <f>IF(ISBLANK(Batch1[[#This Row],[Followup Status]]),Batch1[[#This Row],[Cause of Death]],Batch1[[#This Row],[Followup Status]])</f>
        <v>Local Disease</v>
      </c>
    </row>
    <row r="123" spans="1:105" x14ac:dyDescent="0.25">
      <c r="A123" t="s">
        <v>273</v>
      </c>
      <c r="B123">
        <v>1932</v>
      </c>
      <c r="C123" t="s">
        <v>162</v>
      </c>
      <c r="D123">
        <v>68</v>
      </c>
      <c r="E123">
        <v>165</v>
      </c>
      <c r="F123" t="s">
        <v>148</v>
      </c>
      <c r="G123" t="s">
        <v>149</v>
      </c>
      <c r="H123" t="s">
        <v>149</v>
      </c>
      <c r="I123" t="s">
        <v>149</v>
      </c>
      <c r="J123" t="s">
        <v>149</v>
      </c>
      <c r="K123" t="s">
        <v>167</v>
      </c>
      <c r="L123" t="s">
        <v>152</v>
      </c>
      <c r="M123" t="s">
        <v>149</v>
      </c>
      <c r="N123">
        <v>3</v>
      </c>
      <c r="O123" t="s">
        <v>181</v>
      </c>
      <c r="P123">
        <v>0</v>
      </c>
      <c r="Q123" t="s">
        <v>154</v>
      </c>
      <c r="R123" t="s">
        <v>9</v>
      </c>
      <c r="S123" s="1">
        <v>31808</v>
      </c>
      <c r="T123" t="s">
        <v>182</v>
      </c>
      <c r="AK123" s="1">
        <v>31831</v>
      </c>
      <c r="AL123" s="1">
        <v>31881</v>
      </c>
      <c r="AM123">
        <v>70</v>
      </c>
      <c r="AN123">
        <v>2</v>
      </c>
      <c r="AZ123" s="1">
        <v>31837</v>
      </c>
      <c r="BA123" s="1">
        <v>31858</v>
      </c>
      <c r="BB123" t="s">
        <v>165</v>
      </c>
      <c r="BC123" t="s">
        <v>177</v>
      </c>
      <c r="BO123" t="s">
        <v>158</v>
      </c>
      <c r="CU123" s="1">
        <v>32628</v>
      </c>
      <c r="CV123" t="s">
        <v>38</v>
      </c>
      <c r="CW123" t="s">
        <v>152</v>
      </c>
      <c r="CY123" s="1">
        <v>32206</v>
      </c>
      <c r="CZ123" t="s">
        <v>38</v>
      </c>
      <c r="DA123" t="str">
        <f>IF(ISBLANK(Batch1[[#This Row],[Followup Status]]),Batch1[[#This Row],[Cause of Death]],Batch1[[#This Row],[Followup Status]])</f>
        <v>Local/Distant</v>
      </c>
    </row>
    <row r="124" spans="1:105" x14ac:dyDescent="0.25">
      <c r="A124" t="s">
        <v>146</v>
      </c>
      <c r="B124">
        <v>1923</v>
      </c>
      <c r="C124" t="s">
        <v>147</v>
      </c>
      <c r="D124">
        <v>53</v>
      </c>
      <c r="E124">
        <v>160</v>
      </c>
      <c r="F124" t="s">
        <v>148</v>
      </c>
      <c r="G124" t="s">
        <v>33</v>
      </c>
      <c r="H124" t="s">
        <v>149</v>
      </c>
      <c r="I124" t="s">
        <v>149</v>
      </c>
      <c r="J124" t="s">
        <v>150</v>
      </c>
      <c r="K124" t="s">
        <v>151</v>
      </c>
      <c r="L124" t="s">
        <v>152</v>
      </c>
      <c r="M124" t="s">
        <v>149</v>
      </c>
      <c r="N124">
        <v>1</v>
      </c>
      <c r="O124" t="s">
        <v>153</v>
      </c>
      <c r="P124">
        <v>0</v>
      </c>
      <c r="Q124" t="s">
        <v>154</v>
      </c>
      <c r="R124" t="s">
        <v>4</v>
      </c>
      <c r="S124" s="1">
        <v>31790</v>
      </c>
      <c r="T124" t="s">
        <v>155</v>
      </c>
      <c r="U124" s="1">
        <v>31804</v>
      </c>
      <c r="V124" t="s">
        <v>156</v>
      </c>
      <c r="AK124" s="1">
        <v>31835</v>
      </c>
      <c r="AL124" s="1">
        <v>31887</v>
      </c>
      <c r="AM124">
        <v>70</v>
      </c>
      <c r="AN124">
        <v>2</v>
      </c>
      <c r="AZ124" s="1">
        <v>31838</v>
      </c>
      <c r="BA124" s="1">
        <v>31838</v>
      </c>
      <c r="BB124" t="s">
        <v>157</v>
      </c>
      <c r="BO124" t="s">
        <v>158</v>
      </c>
      <c r="BP124" t="s">
        <v>149</v>
      </c>
      <c r="BQ124" t="s">
        <v>149</v>
      </c>
      <c r="BR124" t="s">
        <v>159</v>
      </c>
      <c r="CR124" t="s">
        <v>152</v>
      </c>
      <c r="CU124" s="1">
        <v>33899</v>
      </c>
      <c r="CV124" t="s">
        <v>36</v>
      </c>
      <c r="CW124" t="s">
        <v>152</v>
      </c>
      <c r="CY124" s="1">
        <v>33258</v>
      </c>
      <c r="CZ124" t="s">
        <v>160</v>
      </c>
      <c r="DA124" t="str">
        <f>IF(ISBLANK(Batch1[[#This Row],[Followup Status]]),Batch1[[#This Row],[Cause of Death]],Batch1[[#This Row],[Followup Status]])</f>
        <v>Distant Disease</v>
      </c>
    </row>
    <row r="125" spans="1:105" x14ac:dyDescent="0.25">
      <c r="A125" t="s">
        <v>278</v>
      </c>
      <c r="B125">
        <v>1930</v>
      </c>
      <c r="C125" t="s">
        <v>147</v>
      </c>
      <c r="D125">
        <v>78.8</v>
      </c>
      <c r="E125">
        <v>176</v>
      </c>
      <c r="F125" t="s">
        <v>148</v>
      </c>
      <c r="G125" t="s">
        <v>33</v>
      </c>
      <c r="H125" t="s">
        <v>149</v>
      </c>
      <c r="I125" t="s">
        <v>149</v>
      </c>
      <c r="J125" t="s">
        <v>149</v>
      </c>
      <c r="K125" t="s">
        <v>149</v>
      </c>
      <c r="L125" t="s">
        <v>152</v>
      </c>
      <c r="M125" t="s">
        <v>149</v>
      </c>
      <c r="N125">
        <v>3</v>
      </c>
      <c r="O125">
        <v>0</v>
      </c>
      <c r="P125">
        <v>0</v>
      </c>
      <c r="Q125">
        <v>3</v>
      </c>
      <c r="R125" t="s">
        <v>8</v>
      </c>
      <c r="S125" s="1">
        <v>31839</v>
      </c>
      <c r="T125" t="s">
        <v>10</v>
      </c>
      <c r="AK125" s="1">
        <v>31870</v>
      </c>
      <c r="AL125" s="1">
        <v>31920</v>
      </c>
      <c r="AM125">
        <v>70</v>
      </c>
      <c r="AN125">
        <v>2</v>
      </c>
      <c r="AZ125" s="1">
        <v>31873</v>
      </c>
      <c r="BA125" s="1">
        <v>31908</v>
      </c>
      <c r="BB125" t="s">
        <v>177</v>
      </c>
      <c r="BO125" t="s">
        <v>158</v>
      </c>
      <c r="CU125" s="1">
        <v>32836</v>
      </c>
      <c r="CV125" t="s">
        <v>40</v>
      </c>
      <c r="CW125" t="s">
        <v>152</v>
      </c>
      <c r="CY125" s="1">
        <v>32083</v>
      </c>
      <c r="CZ125" t="s">
        <v>175</v>
      </c>
      <c r="DA125" t="str">
        <f>IF(ISBLANK(Batch1[[#This Row],[Followup Status]]),Batch1[[#This Row],[Cause of Death]],Batch1[[#This Row],[Followup Status]])</f>
        <v>Unrelated</v>
      </c>
    </row>
    <row r="126" spans="1:105" x14ac:dyDescent="0.25">
      <c r="A126" t="s">
        <v>279</v>
      </c>
      <c r="B126">
        <v>1939</v>
      </c>
      <c r="C126" t="s">
        <v>162</v>
      </c>
      <c r="D126">
        <v>123.7</v>
      </c>
      <c r="E126">
        <v>185</v>
      </c>
      <c r="F126" t="s">
        <v>148</v>
      </c>
      <c r="G126" t="s">
        <v>33</v>
      </c>
      <c r="H126" t="s">
        <v>179</v>
      </c>
      <c r="I126" t="s">
        <v>149</v>
      </c>
      <c r="J126" t="s">
        <v>149</v>
      </c>
      <c r="K126" t="s">
        <v>151</v>
      </c>
      <c r="L126" t="s">
        <v>152</v>
      </c>
      <c r="M126" t="s">
        <v>149</v>
      </c>
      <c r="N126">
        <v>3</v>
      </c>
      <c r="O126">
        <v>1</v>
      </c>
      <c r="P126">
        <v>0</v>
      </c>
      <c r="Q126">
        <v>3</v>
      </c>
      <c r="R126" t="s">
        <v>4</v>
      </c>
      <c r="S126" s="1">
        <v>31842</v>
      </c>
      <c r="T126" t="s">
        <v>280</v>
      </c>
      <c r="AK126" s="1">
        <v>31870</v>
      </c>
      <c r="AL126" s="1">
        <v>31920</v>
      </c>
      <c r="AM126">
        <v>70</v>
      </c>
      <c r="AN126">
        <v>2</v>
      </c>
      <c r="AZ126" s="1">
        <v>31871</v>
      </c>
      <c r="BA126" s="1">
        <v>31906</v>
      </c>
      <c r="BB126" t="s">
        <v>165</v>
      </c>
      <c r="BC126" t="s">
        <v>177</v>
      </c>
      <c r="BO126" t="s">
        <v>190</v>
      </c>
      <c r="BP126" t="s">
        <v>149</v>
      </c>
      <c r="BQ126" t="s">
        <v>149</v>
      </c>
      <c r="CU126" s="1">
        <v>33269</v>
      </c>
      <c r="CV126" t="s">
        <v>37</v>
      </c>
      <c r="CW126" t="s">
        <v>152</v>
      </c>
      <c r="CY126" s="1">
        <v>32587</v>
      </c>
      <c r="CZ126" t="s">
        <v>171</v>
      </c>
      <c r="DA126" t="str">
        <f>IF(ISBLANK(Batch1[[#This Row],[Followup Status]]),Batch1[[#This Row],[Cause of Death]],Batch1[[#This Row],[Followup Status]])</f>
        <v>Local Disease</v>
      </c>
    </row>
    <row r="127" spans="1:105" x14ac:dyDescent="0.25">
      <c r="A127" t="s">
        <v>284</v>
      </c>
      <c r="B127">
        <v>1933</v>
      </c>
      <c r="C127" t="s">
        <v>162</v>
      </c>
      <c r="D127">
        <v>103.8</v>
      </c>
      <c r="E127">
        <v>180</v>
      </c>
      <c r="F127" t="s">
        <v>33</v>
      </c>
      <c r="G127" t="s">
        <v>33</v>
      </c>
      <c r="H127" t="s">
        <v>149</v>
      </c>
      <c r="I127" t="s">
        <v>149</v>
      </c>
      <c r="J127" t="s">
        <v>149</v>
      </c>
      <c r="K127" t="s">
        <v>151</v>
      </c>
      <c r="L127" t="s">
        <v>180</v>
      </c>
      <c r="M127" t="s">
        <v>149</v>
      </c>
      <c r="N127" t="s">
        <v>154</v>
      </c>
      <c r="O127">
        <v>3</v>
      </c>
      <c r="P127">
        <v>0</v>
      </c>
      <c r="Q127" t="s">
        <v>235</v>
      </c>
      <c r="R127" t="s">
        <v>5</v>
      </c>
      <c r="S127" s="1">
        <v>31859</v>
      </c>
      <c r="T127" t="s">
        <v>285</v>
      </c>
      <c r="AK127" s="1">
        <v>31901</v>
      </c>
      <c r="AL127" s="1">
        <v>31949</v>
      </c>
      <c r="AM127">
        <v>70</v>
      </c>
      <c r="AN127">
        <v>2</v>
      </c>
      <c r="AZ127" s="1">
        <v>31902</v>
      </c>
      <c r="BA127" s="1">
        <v>31937</v>
      </c>
      <c r="BB127" t="s">
        <v>165</v>
      </c>
      <c r="BC127" t="s">
        <v>177</v>
      </c>
      <c r="BO127" t="s">
        <v>158</v>
      </c>
      <c r="BP127" t="s">
        <v>152</v>
      </c>
      <c r="BQ127" t="s">
        <v>152</v>
      </c>
      <c r="CU127" s="1">
        <v>32815</v>
      </c>
      <c r="CV127" t="s">
        <v>36</v>
      </c>
      <c r="CW127" t="s">
        <v>152</v>
      </c>
      <c r="CY127" s="1">
        <v>32333</v>
      </c>
      <c r="CZ127" t="s">
        <v>160</v>
      </c>
      <c r="DA127" t="str">
        <f>IF(ISBLANK(Batch1[[#This Row],[Followup Status]]),Batch1[[#This Row],[Cause of Death]],Batch1[[#This Row],[Followup Status]])</f>
        <v>Distant Disease</v>
      </c>
    </row>
    <row r="128" spans="1:105" x14ac:dyDescent="0.25">
      <c r="A128" t="s">
        <v>286</v>
      </c>
      <c r="B128">
        <v>1927</v>
      </c>
      <c r="C128" t="s">
        <v>147</v>
      </c>
      <c r="D128">
        <v>85.8</v>
      </c>
      <c r="E128">
        <v>162</v>
      </c>
      <c r="F128" t="s">
        <v>148</v>
      </c>
      <c r="G128" t="s">
        <v>33</v>
      </c>
      <c r="H128" t="s">
        <v>179</v>
      </c>
      <c r="I128" t="s">
        <v>149</v>
      </c>
      <c r="J128" t="s">
        <v>149</v>
      </c>
      <c r="K128" t="s">
        <v>149</v>
      </c>
      <c r="L128" t="s">
        <v>180</v>
      </c>
      <c r="M128" t="s">
        <v>149</v>
      </c>
      <c r="N128">
        <v>3</v>
      </c>
      <c r="O128" t="s">
        <v>181</v>
      </c>
      <c r="P128">
        <v>0</v>
      </c>
      <c r="Q128" t="s">
        <v>154</v>
      </c>
      <c r="R128" t="s">
        <v>6</v>
      </c>
      <c r="S128" s="1">
        <v>31881</v>
      </c>
      <c r="T128" t="s">
        <v>188</v>
      </c>
      <c r="AK128" s="1">
        <v>31915</v>
      </c>
      <c r="AL128" s="1">
        <v>31964</v>
      </c>
      <c r="AM128">
        <v>70</v>
      </c>
      <c r="AN128">
        <v>2</v>
      </c>
      <c r="AZ128" s="1">
        <v>31916</v>
      </c>
      <c r="BA128" s="1">
        <v>31951</v>
      </c>
      <c r="BB128" t="s">
        <v>165</v>
      </c>
      <c r="BC128" t="s">
        <v>177</v>
      </c>
      <c r="CU128" s="1">
        <v>32502</v>
      </c>
      <c r="CV128" t="s">
        <v>36</v>
      </c>
      <c r="CW128" t="s">
        <v>152</v>
      </c>
      <c r="CY128" s="1">
        <v>32089</v>
      </c>
      <c r="CZ128" t="s">
        <v>171</v>
      </c>
      <c r="DA128" t="str">
        <f>IF(ISBLANK(Batch1[[#This Row],[Followup Status]]),Batch1[[#This Row],[Cause of Death]],Batch1[[#This Row],[Followup Status]])</f>
        <v>Distant Disease</v>
      </c>
    </row>
    <row r="129" spans="1:105" x14ac:dyDescent="0.25">
      <c r="A129" t="s">
        <v>290</v>
      </c>
      <c r="B129">
        <v>1931</v>
      </c>
      <c r="C129" t="s">
        <v>162</v>
      </c>
      <c r="D129">
        <v>79.8</v>
      </c>
      <c r="E129">
        <v>178</v>
      </c>
      <c r="F129" t="s">
        <v>148</v>
      </c>
      <c r="G129" t="s">
        <v>33</v>
      </c>
      <c r="H129" t="s">
        <v>149</v>
      </c>
      <c r="I129" t="s">
        <v>149</v>
      </c>
      <c r="J129" t="s">
        <v>149</v>
      </c>
      <c r="K129" t="s">
        <v>149</v>
      </c>
      <c r="L129" t="s">
        <v>152</v>
      </c>
      <c r="M129" t="s">
        <v>149</v>
      </c>
      <c r="N129" t="s">
        <v>235</v>
      </c>
      <c r="O129" t="s">
        <v>181</v>
      </c>
      <c r="P129">
        <v>0</v>
      </c>
      <c r="Q129" t="s">
        <v>235</v>
      </c>
      <c r="R129" t="s">
        <v>9</v>
      </c>
      <c r="S129" s="1">
        <v>31852</v>
      </c>
      <c r="T129" t="s">
        <v>291</v>
      </c>
      <c r="U129" s="1">
        <v>31901</v>
      </c>
      <c r="V129" t="s">
        <v>292</v>
      </c>
      <c r="AK129" s="1">
        <v>31922</v>
      </c>
      <c r="AL129" s="1">
        <v>31971</v>
      </c>
      <c r="AM129">
        <v>70</v>
      </c>
      <c r="AN129">
        <v>2</v>
      </c>
      <c r="AZ129" s="1">
        <v>31927</v>
      </c>
      <c r="BA129" s="1">
        <v>31963</v>
      </c>
      <c r="BB129" t="s">
        <v>165</v>
      </c>
      <c r="BC129" t="s">
        <v>177</v>
      </c>
      <c r="BO129" t="s">
        <v>158</v>
      </c>
      <c r="BP129" t="s">
        <v>152</v>
      </c>
      <c r="CU129" s="1">
        <v>32343</v>
      </c>
      <c r="CV129" t="s">
        <v>37</v>
      </c>
      <c r="CW129" t="s">
        <v>152</v>
      </c>
      <c r="CY129" s="1">
        <v>32064</v>
      </c>
      <c r="CZ129" t="s">
        <v>256</v>
      </c>
      <c r="DA129" t="str">
        <f>IF(ISBLANK(Batch1[[#This Row],[Followup Status]]),Batch1[[#This Row],[Cause of Death]],Batch1[[#This Row],[Followup Status]])</f>
        <v>Local Disease</v>
      </c>
    </row>
    <row r="130" spans="1:105" x14ac:dyDescent="0.25">
      <c r="A130" t="s">
        <v>749</v>
      </c>
      <c r="B130">
        <v>1948</v>
      </c>
      <c r="C130" t="s">
        <v>162</v>
      </c>
      <c r="D130">
        <v>60.5</v>
      </c>
      <c r="E130">
        <v>174</v>
      </c>
      <c r="F130" t="s">
        <v>148</v>
      </c>
      <c r="G130" t="s">
        <v>33</v>
      </c>
      <c r="H130" t="s">
        <v>149</v>
      </c>
      <c r="I130" t="s">
        <v>149</v>
      </c>
      <c r="J130" t="s">
        <v>149</v>
      </c>
      <c r="K130" t="s">
        <v>167</v>
      </c>
      <c r="L130" t="s">
        <v>152</v>
      </c>
      <c r="M130" t="s">
        <v>149</v>
      </c>
      <c r="N130" t="s">
        <v>154</v>
      </c>
      <c r="O130" t="s">
        <v>181</v>
      </c>
      <c r="P130">
        <v>0</v>
      </c>
      <c r="Q130" t="s">
        <v>154</v>
      </c>
      <c r="R130" t="s">
        <v>4</v>
      </c>
      <c r="S130" s="1">
        <v>31924</v>
      </c>
      <c r="T130" t="s">
        <v>725</v>
      </c>
      <c r="AK130" s="1">
        <v>31956</v>
      </c>
      <c r="AL130" s="1">
        <v>32007</v>
      </c>
      <c r="AM130">
        <v>70</v>
      </c>
      <c r="AN130">
        <v>2</v>
      </c>
      <c r="AZ130" s="1">
        <v>31964</v>
      </c>
      <c r="BA130" s="1">
        <v>31978</v>
      </c>
      <c r="BB130" t="s">
        <v>165</v>
      </c>
      <c r="BC130" t="s">
        <v>177</v>
      </c>
      <c r="BO130" t="s">
        <v>158</v>
      </c>
      <c r="CU130" s="1">
        <v>32903</v>
      </c>
      <c r="CV130" t="s">
        <v>40</v>
      </c>
      <c r="CW130" t="s">
        <v>152</v>
      </c>
      <c r="CX130" s="1">
        <v>32740</v>
      </c>
      <c r="DA130" t="str">
        <f>IF(ISBLANK(Batch1[[#This Row],[Followup Status]]),Batch1[[#This Row],[Cause of Death]],Batch1[[#This Row],[Followup Status]])</f>
        <v>Unrelated</v>
      </c>
    </row>
    <row r="131" spans="1:105" x14ac:dyDescent="0.25">
      <c r="A131" t="s">
        <v>297</v>
      </c>
      <c r="B131">
        <v>1919</v>
      </c>
      <c r="C131" t="s">
        <v>162</v>
      </c>
      <c r="D131">
        <v>106.5</v>
      </c>
      <c r="E131">
        <v>178</v>
      </c>
      <c r="F131" t="s">
        <v>148</v>
      </c>
      <c r="G131" t="s">
        <v>33</v>
      </c>
      <c r="H131" t="s">
        <v>149</v>
      </c>
      <c r="I131" t="s">
        <v>149</v>
      </c>
      <c r="J131" t="s">
        <v>149</v>
      </c>
      <c r="K131" t="s">
        <v>167</v>
      </c>
      <c r="L131" t="s">
        <v>180</v>
      </c>
      <c r="M131" t="s">
        <v>149</v>
      </c>
      <c r="N131">
        <v>1</v>
      </c>
      <c r="O131" t="s">
        <v>181</v>
      </c>
      <c r="P131">
        <v>0</v>
      </c>
      <c r="Q131" t="s">
        <v>154</v>
      </c>
      <c r="R131" t="s">
        <v>5</v>
      </c>
      <c r="S131" s="1">
        <v>31937</v>
      </c>
      <c r="T131" t="s">
        <v>188</v>
      </c>
      <c r="U131" s="1">
        <v>31949</v>
      </c>
      <c r="V131" t="s">
        <v>216</v>
      </c>
      <c r="AK131" s="1">
        <v>31971</v>
      </c>
      <c r="AL131" s="1">
        <v>32019</v>
      </c>
      <c r="AM131">
        <v>70</v>
      </c>
      <c r="AN131">
        <v>2</v>
      </c>
      <c r="AZ131" s="1">
        <v>31972</v>
      </c>
      <c r="BA131" s="1">
        <v>32000</v>
      </c>
      <c r="BB131" t="s">
        <v>165</v>
      </c>
      <c r="BC131" t="s">
        <v>177</v>
      </c>
      <c r="BO131" t="s">
        <v>190</v>
      </c>
      <c r="BP131" t="s">
        <v>149</v>
      </c>
      <c r="BQ131" t="s">
        <v>149</v>
      </c>
      <c r="CU131" s="1">
        <v>32772</v>
      </c>
      <c r="CV131" t="s">
        <v>36</v>
      </c>
      <c r="CW131" t="s">
        <v>152</v>
      </c>
      <c r="CY131" s="1">
        <v>32124</v>
      </c>
      <c r="CZ131" t="s">
        <v>171</v>
      </c>
      <c r="DA131" t="str">
        <f>IF(ISBLANK(Batch1[[#This Row],[Followup Status]]),Batch1[[#This Row],[Cause of Death]],Batch1[[#This Row],[Followup Status]])</f>
        <v>Distant Disease</v>
      </c>
    </row>
    <row r="132" spans="1:105" x14ac:dyDescent="0.25">
      <c r="A132" t="s">
        <v>299</v>
      </c>
      <c r="B132">
        <v>1937</v>
      </c>
      <c r="C132" t="s">
        <v>162</v>
      </c>
      <c r="D132">
        <v>118.8</v>
      </c>
      <c r="E132">
        <v>179</v>
      </c>
      <c r="F132" t="s">
        <v>148</v>
      </c>
      <c r="G132" t="s">
        <v>33</v>
      </c>
      <c r="H132" t="s">
        <v>179</v>
      </c>
      <c r="I132" t="s">
        <v>152</v>
      </c>
      <c r="J132" t="s">
        <v>195</v>
      </c>
      <c r="K132" t="s">
        <v>167</v>
      </c>
      <c r="L132" t="s">
        <v>180</v>
      </c>
      <c r="M132" t="s">
        <v>149</v>
      </c>
      <c r="N132">
        <v>1</v>
      </c>
      <c r="O132">
        <v>0</v>
      </c>
      <c r="P132">
        <v>0</v>
      </c>
      <c r="Q132">
        <v>1</v>
      </c>
      <c r="R132" t="s">
        <v>10</v>
      </c>
      <c r="S132" s="1">
        <v>31924</v>
      </c>
      <c r="T132" t="s">
        <v>300</v>
      </c>
      <c r="AC132" s="1">
        <v>31984</v>
      </c>
      <c r="AD132" t="s">
        <v>301</v>
      </c>
      <c r="AE132" t="s">
        <v>152</v>
      </c>
      <c r="AF132" t="s">
        <v>152</v>
      </c>
      <c r="AK132" s="1">
        <v>32025</v>
      </c>
      <c r="AL132" s="1">
        <v>32071</v>
      </c>
      <c r="AM132">
        <v>66</v>
      </c>
      <c r="AN132">
        <v>2</v>
      </c>
      <c r="AZ132" s="1">
        <v>31938</v>
      </c>
      <c r="BA132" s="1">
        <v>31958</v>
      </c>
      <c r="BB132" t="s">
        <v>165</v>
      </c>
      <c r="BC132" t="s">
        <v>302</v>
      </c>
      <c r="BP132" t="s">
        <v>152</v>
      </c>
      <c r="BR132" t="s">
        <v>159</v>
      </c>
      <c r="BU132">
        <v>0</v>
      </c>
      <c r="BV132">
        <v>13</v>
      </c>
      <c r="BW132">
        <v>0</v>
      </c>
      <c r="BX132">
        <v>8</v>
      </c>
      <c r="BY132">
        <v>0</v>
      </c>
      <c r="BZ132">
        <v>11</v>
      </c>
      <c r="CC132">
        <v>0</v>
      </c>
      <c r="CD132">
        <v>3</v>
      </c>
      <c r="CQ132" t="s">
        <v>303</v>
      </c>
      <c r="CU132" s="1">
        <v>32696</v>
      </c>
      <c r="CV132" t="s">
        <v>37</v>
      </c>
      <c r="CW132" t="s">
        <v>152</v>
      </c>
      <c r="CY132" s="1">
        <v>32245</v>
      </c>
      <c r="CZ132" t="s">
        <v>175</v>
      </c>
      <c r="DA132" t="str">
        <f>IF(ISBLANK(Batch1[[#This Row],[Followup Status]]),Batch1[[#This Row],[Cause of Death]],Batch1[[#This Row],[Followup Status]])</f>
        <v>Local Disease</v>
      </c>
    </row>
    <row r="133" spans="1:105" x14ac:dyDescent="0.25">
      <c r="A133" t="s">
        <v>310</v>
      </c>
      <c r="B133">
        <v>1927</v>
      </c>
      <c r="C133" t="s">
        <v>162</v>
      </c>
      <c r="D133">
        <v>136.1</v>
      </c>
      <c r="E133">
        <v>173</v>
      </c>
      <c r="F133" t="s">
        <v>148</v>
      </c>
      <c r="G133" t="s">
        <v>33</v>
      </c>
      <c r="H133" t="s">
        <v>149</v>
      </c>
      <c r="I133" t="s">
        <v>149</v>
      </c>
      <c r="J133" t="s">
        <v>195</v>
      </c>
      <c r="K133" t="s">
        <v>151</v>
      </c>
      <c r="L133" t="s">
        <v>180</v>
      </c>
      <c r="M133" t="s">
        <v>149</v>
      </c>
      <c r="N133">
        <v>1</v>
      </c>
      <c r="O133">
        <v>1</v>
      </c>
      <c r="P133">
        <v>0</v>
      </c>
      <c r="Q133">
        <v>3</v>
      </c>
      <c r="R133" t="s">
        <v>21</v>
      </c>
      <c r="S133" s="1">
        <v>32012</v>
      </c>
      <c r="T133" t="s">
        <v>188</v>
      </c>
      <c r="AC133" s="1">
        <v>32041</v>
      </c>
      <c r="AD133" t="s">
        <v>233</v>
      </c>
      <c r="AE133" t="s">
        <v>152</v>
      </c>
      <c r="AF133" t="s">
        <v>152</v>
      </c>
      <c r="AK133" s="1">
        <v>32076</v>
      </c>
      <c r="AL133" s="1">
        <v>32125</v>
      </c>
      <c r="AM133">
        <v>72.400000000000006</v>
      </c>
      <c r="AN133">
        <v>2.2000000000000002</v>
      </c>
      <c r="AO133" t="s">
        <v>311</v>
      </c>
      <c r="AZ133" s="1">
        <v>32077</v>
      </c>
      <c r="BA133" s="1">
        <v>32111</v>
      </c>
      <c r="BB133" t="s">
        <v>165</v>
      </c>
      <c r="BC133" t="s">
        <v>177</v>
      </c>
      <c r="BR133" t="s">
        <v>186</v>
      </c>
      <c r="BS133">
        <v>1</v>
      </c>
      <c r="BT133">
        <v>1</v>
      </c>
      <c r="BU133">
        <v>6</v>
      </c>
      <c r="BV133">
        <v>34</v>
      </c>
      <c r="BX133" t="s">
        <v>226</v>
      </c>
      <c r="BZ133" t="s">
        <v>226</v>
      </c>
      <c r="CB133" t="s">
        <v>226</v>
      </c>
      <c r="CR133" t="s">
        <v>149</v>
      </c>
      <c r="CU133" s="1">
        <v>32492</v>
      </c>
      <c r="CV133" t="s">
        <v>36</v>
      </c>
      <c r="CW133" t="s">
        <v>152</v>
      </c>
      <c r="CY133" s="1">
        <v>32209</v>
      </c>
      <c r="CZ133" t="s">
        <v>160</v>
      </c>
      <c r="DA133" t="str">
        <f>IF(ISBLANK(Batch1[[#This Row],[Followup Status]]),Batch1[[#This Row],[Cause of Death]],Batch1[[#This Row],[Followup Status]])</f>
        <v>Distant Disease</v>
      </c>
    </row>
    <row r="134" spans="1:105" x14ac:dyDescent="0.25">
      <c r="A134" t="s">
        <v>320</v>
      </c>
      <c r="B134">
        <v>1938</v>
      </c>
      <c r="C134" t="s">
        <v>162</v>
      </c>
      <c r="D134">
        <v>83.9</v>
      </c>
      <c r="E134">
        <v>175</v>
      </c>
      <c r="F134" t="s">
        <v>148</v>
      </c>
      <c r="G134" t="s">
        <v>33</v>
      </c>
      <c r="H134" t="s">
        <v>149</v>
      </c>
      <c r="I134" t="s">
        <v>149</v>
      </c>
      <c r="J134" t="s">
        <v>149</v>
      </c>
      <c r="K134" t="s">
        <v>167</v>
      </c>
      <c r="L134" t="s">
        <v>152</v>
      </c>
      <c r="M134" t="s">
        <v>149</v>
      </c>
      <c r="N134">
        <v>3</v>
      </c>
      <c r="O134">
        <v>0</v>
      </c>
      <c r="P134">
        <v>0</v>
      </c>
      <c r="Q134">
        <v>3</v>
      </c>
      <c r="R134" t="s">
        <v>8</v>
      </c>
      <c r="S134" s="1">
        <v>32070</v>
      </c>
      <c r="T134" t="s">
        <v>321</v>
      </c>
      <c r="AK134" s="1">
        <v>32126</v>
      </c>
      <c r="AL134" s="1">
        <v>32179</v>
      </c>
      <c r="AM134">
        <v>70</v>
      </c>
      <c r="AN134">
        <v>2</v>
      </c>
      <c r="AZ134" s="1">
        <v>32132</v>
      </c>
      <c r="BA134" s="1">
        <v>32152</v>
      </c>
      <c r="BB134" t="s">
        <v>165</v>
      </c>
      <c r="BP134" t="s">
        <v>149</v>
      </c>
      <c r="BQ134" t="s">
        <v>149</v>
      </c>
      <c r="BR134" t="s">
        <v>159</v>
      </c>
      <c r="CU134" s="1">
        <v>33012</v>
      </c>
      <c r="CV134" t="s">
        <v>36</v>
      </c>
      <c r="CW134" t="s">
        <v>152</v>
      </c>
      <c r="CY134" s="1">
        <v>32757</v>
      </c>
      <c r="CZ134" t="s">
        <v>160</v>
      </c>
      <c r="DA134" t="str">
        <f>IF(ISBLANK(Batch1[[#This Row],[Followup Status]]),Batch1[[#This Row],[Cause of Death]],Batch1[[#This Row],[Followup Status]])</f>
        <v>Distant Disease</v>
      </c>
    </row>
    <row r="135" spans="1:105" x14ac:dyDescent="0.25">
      <c r="A135" t="s">
        <v>322</v>
      </c>
      <c r="B135">
        <v>1931</v>
      </c>
      <c r="C135" t="s">
        <v>162</v>
      </c>
      <c r="D135">
        <v>85.3</v>
      </c>
      <c r="E135">
        <v>189</v>
      </c>
      <c r="F135" t="s">
        <v>148</v>
      </c>
      <c r="G135" t="s">
        <v>33</v>
      </c>
      <c r="H135" t="s">
        <v>149</v>
      </c>
      <c r="I135" t="s">
        <v>149</v>
      </c>
      <c r="J135" t="s">
        <v>149</v>
      </c>
      <c r="K135" t="s">
        <v>151</v>
      </c>
      <c r="L135" t="s">
        <v>152</v>
      </c>
      <c r="M135" t="s">
        <v>149</v>
      </c>
      <c r="N135" t="s">
        <v>235</v>
      </c>
      <c r="O135">
        <v>0</v>
      </c>
      <c r="P135">
        <v>0</v>
      </c>
      <c r="Q135" t="s">
        <v>235</v>
      </c>
      <c r="R135" t="s">
        <v>18</v>
      </c>
      <c r="S135" s="1">
        <v>32068</v>
      </c>
      <c r="T135" t="s">
        <v>323</v>
      </c>
      <c r="AC135" s="1">
        <v>32090</v>
      </c>
      <c r="AD135" t="s">
        <v>324</v>
      </c>
      <c r="AE135" t="s">
        <v>152</v>
      </c>
      <c r="AF135" t="s">
        <v>149</v>
      </c>
      <c r="AK135" s="1">
        <v>32147</v>
      </c>
      <c r="AL135" s="1">
        <v>32193</v>
      </c>
      <c r="AM135">
        <v>61.2</v>
      </c>
      <c r="AN135">
        <v>1.8</v>
      </c>
      <c r="AZ135" s="1">
        <v>32147</v>
      </c>
      <c r="BA135" s="1">
        <v>32187</v>
      </c>
      <c r="BB135" t="s">
        <v>165</v>
      </c>
      <c r="BO135" t="s">
        <v>158</v>
      </c>
      <c r="BP135" t="s">
        <v>149</v>
      </c>
      <c r="BQ135" t="s">
        <v>149</v>
      </c>
      <c r="BR135" t="s">
        <v>159</v>
      </c>
      <c r="CC135">
        <v>0</v>
      </c>
      <c r="CD135">
        <v>1</v>
      </c>
      <c r="CQ135" t="s">
        <v>325</v>
      </c>
      <c r="CU135" s="1">
        <v>32708</v>
      </c>
      <c r="CV135" t="s">
        <v>36</v>
      </c>
      <c r="CW135" t="s">
        <v>152</v>
      </c>
      <c r="CY135" s="1">
        <v>32213</v>
      </c>
      <c r="CZ135" t="s">
        <v>160</v>
      </c>
      <c r="DA135" t="str">
        <f>IF(ISBLANK(Batch1[[#This Row],[Followup Status]]),Batch1[[#This Row],[Cause of Death]],Batch1[[#This Row],[Followup Status]])</f>
        <v>Distant Disease</v>
      </c>
    </row>
    <row r="136" spans="1:105" x14ac:dyDescent="0.25">
      <c r="A136" t="s">
        <v>329</v>
      </c>
      <c r="B136">
        <v>1922</v>
      </c>
      <c r="C136" t="s">
        <v>162</v>
      </c>
      <c r="D136">
        <v>61.3</v>
      </c>
      <c r="E136">
        <v>165</v>
      </c>
      <c r="F136" t="s">
        <v>148</v>
      </c>
      <c r="G136" t="s">
        <v>33</v>
      </c>
      <c r="H136" t="s">
        <v>149</v>
      </c>
      <c r="I136" t="s">
        <v>149</v>
      </c>
      <c r="J136" t="s">
        <v>149</v>
      </c>
      <c r="K136" t="s">
        <v>167</v>
      </c>
      <c r="L136" t="s">
        <v>152</v>
      </c>
      <c r="M136" t="s">
        <v>149</v>
      </c>
      <c r="N136" t="s">
        <v>154</v>
      </c>
      <c r="O136" t="s">
        <v>181</v>
      </c>
      <c r="P136">
        <v>0</v>
      </c>
      <c r="Q136" t="s">
        <v>154</v>
      </c>
      <c r="R136" t="s">
        <v>5</v>
      </c>
      <c r="S136" s="1">
        <v>32161</v>
      </c>
      <c r="T136" t="s">
        <v>192</v>
      </c>
      <c r="U136" s="1">
        <v>32168</v>
      </c>
      <c r="V136" t="s">
        <v>5</v>
      </c>
      <c r="AK136" s="1">
        <v>32185</v>
      </c>
      <c r="AL136" s="1">
        <v>32204</v>
      </c>
      <c r="AM136">
        <v>70</v>
      </c>
      <c r="AN136">
        <v>2</v>
      </c>
      <c r="AZ136" s="1">
        <v>32187</v>
      </c>
      <c r="BA136" s="1">
        <v>32222</v>
      </c>
      <c r="BB136" t="s">
        <v>165</v>
      </c>
      <c r="BC136" t="s">
        <v>177</v>
      </c>
      <c r="BO136" t="s">
        <v>158</v>
      </c>
      <c r="CU136" s="1">
        <v>32563</v>
      </c>
      <c r="CV136" t="s">
        <v>36</v>
      </c>
      <c r="CW136" t="s">
        <v>152</v>
      </c>
      <c r="CY136" s="1">
        <v>32348</v>
      </c>
      <c r="CZ136" t="s">
        <v>160</v>
      </c>
      <c r="DA136" t="str">
        <f>IF(ISBLANK(Batch1[[#This Row],[Followup Status]]),Batch1[[#This Row],[Cause of Death]],Batch1[[#This Row],[Followup Status]])</f>
        <v>Distant Disease</v>
      </c>
    </row>
    <row r="137" spans="1:105" x14ac:dyDescent="0.25">
      <c r="A137" t="s">
        <v>330</v>
      </c>
      <c r="B137">
        <v>1934</v>
      </c>
      <c r="C137" t="s">
        <v>162</v>
      </c>
      <c r="D137">
        <v>84.8</v>
      </c>
      <c r="E137">
        <v>183</v>
      </c>
      <c r="F137" t="s">
        <v>148</v>
      </c>
      <c r="G137" t="s">
        <v>33</v>
      </c>
      <c r="H137" t="s">
        <v>149</v>
      </c>
      <c r="I137" t="s">
        <v>149</v>
      </c>
      <c r="J137" t="s">
        <v>149</v>
      </c>
      <c r="K137" t="s">
        <v>151</v>
      </c>
      <c r="L137" t="s">
        <v>152</v>
      </c>
      <c r="M137" t="s">
        <v>149</v>
      </c>
      <c r="N137">
        <v>3</v>
      </c>
      <c r="O137" t="s">
        <v>181</v>
      </c>
      <c r="P137">
        <v>0</v>
      </c>
      <c r="Q137" t="s">
        <v>154</v>
      </c>
      <c r="R137" t="s">
        <v>6</v>
      </c>
      <c r="S137" s="1">
        <v>32188</v>
      </c>
      <c r="T137" t="s">
        <v>331</v>
      </c>
      <c r="AK137" s="1">
        <v>32216</v>
      </c>
      <c r="AL137" s="1">
        <v>32267</v>
      </c>
      <c r="AM137">
        <v>70</v>
      </c>
      <c r="AN137">
        <v>2</v>
      </c>
      <c r="AZ137" s="1">
        <v>32217</v>
      </c>
      <c r="BA137" s="1">
        <v>32264</v>
      </c>
      <c r="BB137" t="s">
        <v>165</v>
      </c>
      <c r="BC137" t="s">
        <v>177</v>
      </c>
      <c r="BO137" t="s">
        <v>158</v>
      </c>
      <c r="BP137" t="s">
        <v>149</v>
      </c>
      <c r="BQ137" t="s">
        <v>149</v>
      </c>
      <c r="CU137" s="1">
        <v>33315</v>
      </c>
      <c r="CV137" t="s">
        <v>37</v>
      </c>
      <c r="CW137" t="s">
        <v>152</v>
      </c>
      <c r="CY137" s="1">
        <v>32560</v>
      </c>
      <c r="CZ137" t="s">
        <v>175</v>
      </c>
      <c r="DA137" t="str">
        <f>IF(ISBLANK(Batch1[[#This Row],[Followup Status]]),Batch1[[#This Row],[Cause of Death]],Batch1[[#This Row],[Followup Status]])</f>
        <v>Local Disease</v>
      </c>
    </row>
    <row r="138" spans="1:105" x14ac:dyDescent="0.25">
      <c r="A138" t="s">
        <v>335</v>
      </c>
      <c r="B138">
        <v>1947</v>
      </c>
      <c r="C138" t="s">
        <v>162</v>
      </c>
      <c r="D138">
        <v>84.1</v>
      </c>
      <c r="E138">
        <v>181</v>
      </c>
      <c r="F138" t="s">
        <v>148</v>
      </c>
      <c r="G138" t="s">
        <v>33</v>
      </c>
      <c r="H138" t="s">
        <v>149</v>
      </c>
      <c r="I138" t="s">
        <v>149</v>
      </c>
      <c r="J138" t="s">
        <v>149</v>
      </c>
      <c r="K138" t="s">
        <v>151</v>
      </c>
      <c r="L138" t="s">
        <v>152</v>
      </c>
      <c r="M138" t="s">
        <v>149</v>
      </c>
      <c r="N138">
        <v>3</v>
      </c>
      <c r="O138" t="s">
        <v>153</v>
      </c>
      <c r="P138">
        <v>0</v>
      </c>
      <c r="Q138" t="s">
        <v>154</v>
      </c>
      <c r="R138" t="s">
        <v>8</v>
      </c>
      <c r="S138" s="1">
        <v>32216</v>
      </c>
      <c r="T138" t="s">
        <v>336</v>
      </c>
      <c r="AK138" s="1">
        <v>32263</v>
      </c>
      <c r="AL138" s="1">
        <v>32320</v>
      </c>
      <c r="AM138">
        <v>70</v>
      </c>
      <c r="AN138">
        <v>2</v>
      </c>
      <c r="AO138" t="s">
        <v>337</v>
      </c>
      <c r="AZ138" s="1">
        <v>32267</v>
      </c>
      <c r="BA138" s="1">
        <v>32291</v>
      </c>
      <c r="BB138" t="s">
        <v>165</v>
      </c>
      <c r="BO138" t="s">
        <v>158</v>
      </c>
      <c r="BP138" t="s">
        <v>152</v>
      </c>
      <c r="BR138" t="s">
        <v>159</v>
      </c>
      <c r="CU138" s="1">
        <v>32822</v>
      </c>
      <c r="CV138" t="s">
        <v>38</v>
      </c>
      <c r="CW138" t="s">
        <v>152</v>
      </c>
      <c r="CY138" s="1">
        <v>32461</v>
      </c>
      <c r="CZ138" t="s">
        <v>256</v>
      </c>
      <c r="DA138" t="str">
        <f>IF(ISBLANK(Batch1[[#This Row],[Followup Status]]),Batch1[[#This Row],[Cause of Death]],Batch1[[#This Row],[Followup Status]])</f>
        <v>Local/Distant</v>
      </c>
    </row>
    <row r="139" spans="1:105" x14ac:dyDescent="0.25">
      <c r="A139" t="s">
        <v>357</v>
      </c>
      <c r="B139">
        <v>1938</v>
      </c>
      <c r="C139" t="s">
        <v>162</v>
      </c>
      <c r="D139">
        <v>63.2</v>
      </c>
      <c r="E139">
        <v>176</v>
      </c>
      <c r="F139" t="s">
        <v>148</v>
      </c>
      <c r="G139" t="s">
        <v>33</v>
      </c>
      <c r="H139" t="s">
        <v>149</v>
      </c>
      <c r="I139" t="s">
        <v>149</v>
      </c>
      <c r="J139" t="s">
        <v>149</v>
      </c>
      <c r="K139" t="s">
        <v>167</v>
      </c>
      <c r="L139" t="s">
        <v>152</v>
      </c>
      <c r="M139" t="s">
        <v>149</v>
      </c>
      <c r="N139">
        <v>3</v>
      </c>
      <c r="O139" t="s">
        <v>181</v>
      </c>
      <c r="P139">
        <v>0</v>
      </c>
      <c r="Q139" t="s">
        <v>154</v>
      </c>
      <c r="R139" t="s">
        <v>8</v>
      </c>
      <c r="S139" s="1">
        <v>32263</v>
      </c>
      <c r="T139" t="s">
        <v>8</v>
      </c>
      <c r="AK139" s="1">
        <v>32306</v>
      </c>
      <c r="AL139" s="1">
        <v>32355</v>
      </c>
      <c r="AM139">
        <v>70</v>
      </c>
      <c r="AN139">
        <v>2</v>
      </c>
      <c r="AZ139" s="1">
        <v>32307</v>
      </c>
      <c r="BA139" s="1">
        <v>32342</v>
      </c>
      <c r="BB139" t="s">
        <v>165</v>
      </c>
      <c r="BC139" t="s">
        <v>177</v>
      </c>
      <c r="CU139" s="1">
        <v>33190</v>
      </c>
      <c r="CV139" t="s">
        <v>40</v>
      </c>
      <c r="CW139" t="s">
        <v>152</v>
      </c>
      <c r="CX139" s="1">
        <v>33140</v>
      </c>
      <c r="DA139" t="str">
        <f>IF(ISBLANK(Batch1[[#This Row],[Followup Status]]),Batch1[[#This Row],[Cause of Death]],Batch1[[#This Row],[Followup Status]])</f>
        <v>Unrelated</v>
      </c>
    </row>
    <row r="140" spans="1:105" x14ac:dyDescent="0.25">
      <c r="A140" t="s">
        <v>360</v>
      </c>
      <c r="B140">
        <v>1931</v>
      </c>
      <c r="C140" t="s">
        <v>162</v>
      </c>
      <c r="D140">
        <v>85.3</v>
      </c>
      <c r="E140">
        <v>189</v>
      </c>
      <c r="F140" t="s">
        <v>148</v>
      </c>
      <c r="G140" t="s">
        <v>33</v>
      </c>
      <c r="H140" t="s">
        <v>149</v>
      </c>
      <c r="I140" t="s">
        <v>149</v>
      </c>
      <c r="J140" t="s">
        <v>149</v>
      </c>
      <c r="K140" t="s">
        <v>151</v>
      </c>
      <c r="L140" t="s">
        <v>152</v>
      </c>
      <c r="M140" t="s">
        <v>149</v>
      </c>
      <c r="N140" t="s">
        <v>235</v>
      </c>
      <c r="O140">
        <v>0</v>
      </c>
      <c r="P140">
        <v>0</v>
      </c>
      <c r="Q140" t="s">
        <v>235</v>
      </c>
      <c r="R140" t="s">
        <v>18</v>
      </c>
      <c r="S140" s="1">
        <v>32220</v>
      </c>
      <c r="T140" t="s">
        <v>361</v>
      </c>
      <c r="AC140" s="1">
        <v>32244</v>
      </c>
      <c r="AD140" t="s">
        <v>169</v>
      </c>
      <c r="AE140" t="s">
        <v>152</v>
      </c>
      <c r="AF140" t="s">
        <v>152</v>
      </c>
      <c r="AK140" s="1">
        <v>32307</v>
      </c>
      <c r="AL140" s="1">
        <v>32372</v>
      </c>
      <c r="AM140">
        <v>66</v>
      </c>
      <c r="AN140">
        <v>2</v>
      </c>
      <c r="AO140" t="s">
        <v>362</v>
      </c>
      <c r="AZ140" s="1">
        <v>32328</v>
      </c>
      <c r="BA140" s="1">
        <v>32342</v>
      </c>
      <c r="BB140" t="s">
        <v>165</v>
      </c>
      <c r="BC140" t="s">
        <v>177</v>
      </c>
      <c r="BO140" t="s">
        <v>158</v>
      </c>
      <c r="BP140" t="s">
        <v>149</v>
      </c>
      <c r="BQ140" t="s">
        <v>149</v>
      </c>
      <c r="BR140" t="s">
        <v>159</v>
      </c>
      <c r="BS140" t="s">
        <v>198</v>
      </c>
      <c r="BT140" t="s">
        <v>198</v>
      </c>
      <c r="BU140">
        <v>1</v>
      </c>
      <c r="BV140">
        <v>2</v>
      </c>
      <c r="BW140">
        <v>0</v>
      </c>
      <c r="BX140">
        <v>4</v>
      </c>
      <c r="BY140">
        <v>0</v>
      </c>
      <c r="BZ140">
        <v>5</v>
      </c>
      <c r="CA140" t="s">
        <v>198</v>
      </c>
      <c r="CB140" t="s">
        <v>198</v>
      </c>
      <c r="CE140" t="s">
        <v>198</v>
      </c>
      <c r="CF140" t="s">
        <v>198</v>
      </c>
      <c r="CG140">
        <v>0</v>
      </c>
      <c r="CH140">
        <v>3</v>
      </c>
      <c r="CI140">
        <v>0</v>
      </c>
      <c r="CJ140">
        <v>5</v>
      </c>
      <c r="CK140">
        <v>0</v>
      </c>
      <c r="CL140">
        <v>3</v>
      </c>
      <c r="CM140" t="s">
        <v>198</v>
      </c>
      <c r="CN140" t="s">
        <v>198</v>
      </c>
      <c r="CR140" t="s">
        <v>152</v>
      </c>
      <c r="CU140" s="1">
        <v>32708</v>
      </c>
      <c r="CV140" t="s">
        <v>36</v>
      </c>
      <c r="CW140" t="s">
        <v>152</v>
      </c>
      <c r="CY140" s="1">
        <v>32213</v>
      </c>
      <c r="CZ140" t="s">
        <v>160</v>
      </c>
      <c r="DA140" t="str">
        <f>IF(ISBLANK(Batch1[[#This Row],[Followup Status]]),Batch1[[#This Row],[Cause of Death]],Batch1[[#This Row],[Followup Status]])</f>
        <v>Distant Disease</v>
      </c>
    </row>
    <row r="141" spans="1:105" x14ac:dyDescent="0.25">
      <c r="A141" t="s">
        <v>368</v>
      </c>
      <c r="B141">
        <v>1916</v>
      </c>
      <c r="C141" t="s">
        <v>162</v>
      </c>
      <c r="D141">
        <v>67.099999999999994</v>
      </c>
      <c r="E141">
        <v>180</v>
      </c>
      <c r="F141" t="s">
        <v>148</v>
      </c>
      <c r="G141" t="s">
        <v>33</v>
      </c>
      <c r="H141" t="s">
        <v>149</v>
      </c>
      <c r="I141" t="s">
        <v>149</v>
      </c>
      <c r="J141" t="s">
        <v>149</v>
      </c>
      <c r="K141" t="s">
        <v>149</v>
      </c>
      <c r="L141" t="s">
        <v>180</v>
      </c>
      <c r="M141" t="s">
        <v>152</v>
      </c>
      <c r="N141">
        <v>4</v>
      </c>
      <c r="O141" t="s">
        <v>153</v>
      </c>
      <c r="P141">
        <v>0</v>
      </c>
      <c r="Q141" t="s">
        <v>154</v>
      </c>
      <c r="R141" t="s">
        <v>7</v>
      </c>
      <c r="S141" s="1">
        <v>32291</v>
      </c>
      <c r="T141" t="s">
        <v>369</v>
      </c>
      <c r="AC141" s="1">
        <v>32368</v>
      </c>
      <c r="AD141" t="s">
        <v>370</v>
      </c>
      <c r="AE141" t="s">
        <v>152</v>
      </c>
      <c r="AF141" t="s">
        <v>152</v>
      </c>
      <c r="AK141" s="1">
        <v>32411</v>
      </c>
      <c r="AL141" s="1">
        <v>32460</v>
      </c>
      <c r="AM141">
        <v>66</v>
      </c>
      <c r="AN141">
        <v>2</v>
      </c>
      <c r="AZ141" s="1">
        <v>32300</v>
      </c>
      <c r="BA141" s="1">
        <v>32340</v>
      </c>
      <c r="BB141" t="s">
        <v>165</v>
      </c>
      <c r="BC141" t="s">
        <v>177</v>
      </c>
      <c r="BE141" s="1">
        <v>32412</v>
      </c>
      <c r="BF141" s="1">
        <v>32454</v>
      </c>
      <c r="BG141" t="s">
        <v>165</v>
      </c>
      <c r="BH141" t="s">
        <v>177</v>
      </c>
      <c r="BS141">
        <v>1</v>
      </c>
      <c r="BT141">
        <v>6</v>
      </c>
      <c r="BU141">
        <v>2</v>
      </c>
      <c r="BV141">
        <v>9</v>
      </c>
      <c r="BW141">
        <v>2</v>
      </c>
      <c r="BX141">
        <v>2</v>
      </c>
      <c r="CR141" t="s">
        <v>149</v>
      </c>
      <c r="CU141" s="1">
        <v>32618</v>
      </c>
      <c r="CV141" t="s">
        <v>37</v>
      </c>
      <c r="CW141" t="s">
        <v>152</v>
      </c>
      <c r="CY141" s="1">
        <v>32587</v>
      </c>
      <c r="CZ141" t="s">
        <v>175</v>
      </c>
      <c r="DA141" t="str">
        <f>IF(ISBLANK(Batch1[[#This Row],[Followup Status]]),Batch1[[#This Row],[Cause of Death]],Batch1[[#This Row],[Followup Status]])</f>
        <v>Local Disease</v>
      </c>
    </row>
    <row r="142" spans="1:105" x14ac:dyDescent="0.25">
      <c r="A142" t="s">
        <v>176</v>
      </c>
      <c r="B142">
        <v>1939</v>
      </c>
      <c r="C142" t="s">
        <v>162</v>
      </c>
      <c r="D142">
        <v>79.400000000000006</v>
      </c>
      <c r="E142">
        <v>185</v>
      </c>
      <c r="F142" t="s">
        <v>33</v>
      </c>
      <c r="G142" t="s">
        <v>33</v>
      </c>
      <c r="H142" t="s">
        <v>149</v>
      </c>
      <c r="I142" t="s">
        <v>149</v>
      </c>
      <c r="J142" t="s">
        <v>149</v>
      </c>
      <c r="K142" t="s">
        <v>151</v>
      </c>
      <c r="L142" t="s">
        <v>149</v>
      </c>
      <c r="M142" t="s">
        <v>149</v>
      </c>
      <c r="N142">
        <v>4</v>
      </c>
      <c r="O142" t="s">
        <v>153</v>
      </c>
      <c r="P142">
        <v>0</v>
      </c>
      <c r="Q142" t="s">
        <v>154</v>
      </c>
      <c r="R142" t="s">
        <v>4</v>
      </c>
      <c r="S142" s="1">
        <v>32428</v>
      </c>
      <c r="T142" t="s">
        <v>156</v>
      </c>
      <c r="AK142" s="1">
        <v>32469</v>
      </c>
      <c r="AL142" s="1">
        <v>32516</v>
      </c>
      <c r="AM142">
        <v>70</v>
      </c>
      <c r="AN142">
        <v>2</v>
      </c>
      <c r="AZ142" s="1">
        <v>32469</v>
      </c>
      <c r="BA142" s="1">
        <v>32508</v>
      </c>
      <c r="BB142" t="s">
        <v>165</v>
      </c>
      <c r="BC142" t="s">
        <v>177</v>
      </c>
      <c r="BO142" t="s">
        <v>158</v>
      </c>
      <c r="CU142" s="1">
        <v>32985</v>
      </c>
      <c r="CV142" t="s">
        <v>36</v>
      </c>
      <c r="CW142" t="s">
        <v>152</v>
      </c>
      <c r="CY142" s="1">
        <v>32621</v>
      </c>
      <c r="CZ142" t="s">
        <v>160</v>
      </c>
      <c r="DA142" t="str">
        <f>IF(ISBLANK(Batch1[[#This Row],[Followup Status]]),Batch1[[#This Row],[Cause of Death]],Batch1[[#This Row],[Followup Status]])</f>
        <v>Distant Disease</v>
      </c>
    </row>
    <row r="143" spans="1:105" x14ac:dyDescent="0.25">
      <c r="A143" t="s">
        <v>383</v>
      </c>
      <c r="B143">
        <v>1918</v>
      </c>
      <c r="C143" t="s">
        <v>147</v>
      </c>
      <c r="D143">
        <v>67.099999999999994</v>
      </c>
      <c r="E143">
        <v>135</v>
      </c>
      <c r="F143" t="s">
        <v>148</v>
      </c>
      <c r="G143" t="s">
        <v>33</v>
      </c>
      <c r="H143" t="s">
        <v>149</v>
      </c>
      <c r="I143" t="s">
        <v>152</v>
      </c>
      <c r="J143" t="s">
        <v>195</v>
      </c>
      <c r="K143" t="s">
        <v>167</v>
      </c>
      <c r="L143" t="s">
        <v>180</v>
      </c>
      <c r="M143" t="s">
        <v>149</v>
      </c>
      <c r="N143" t="s">
        <v>235</v>
      </c>
      <c r="O143" t="s">
        <v>205</v>
      </c>
      <c r="P143">
        <v>0</v>
      </c>
      <c r="Q143" t="s">
        <v>154</v>
      </c>
      <c r="R143" t="s">
        <v>5</v>
      </c>
      <c r="S143" s="1">
        <v>32452</v>
      </c>
      <c r="T143" t="s">
        <v>188</v>
      </c>
      <c r="AK143" s="1">
        <v>32487</v>
      </c>
      <c r="AL143" s="1">
        <v>32525</v>
      </c>
      <c r="AM143">
        <v>60</v>
      </c>
      <c r="AN143">
        <v>2</v>
      </c>
      <c r="AZ143" s="1">
        <v>32489</v>
      </c>
      <c r="BA143" s="1">
        <v>32516</v>
      </c>
      <c r="BB143" t="s">
        <v>165</v>
      </c>
      <c r="BC143" t="s">
        <v>177</v>
      </c>
      <c r="CU143" s="1">
        <v>32900</v>
      </c>
      <c r="CV143" t="s">
        <v>37</v>
      </c>
      <c r="CY143" s="1">
        <v>32839</v>
      </c>
      <c r="CZ143" t="s">
        <v>171</v>
      </c>
      <c r="DA143" t="str">
        <f>IF(ISBLANK(Batch1[[#This Row],[Followup Status]]),Batch1[[#This Row],[Cause of Death]],Batch1[[#This Row],[Followup Status]])</f>
        <v>Local Disease</v>
      </c>
    </row>
    <row r="144" spans="1:105" x14ac:dyDescent="0.25">
      <c r="A144" t="s">
        <v>391</v>
      </c>
      <c r="B144">
        <v>1937</v>
      </c>
      <c r="C144" t="s">
        <v>147</v>
      </c>
      <c r="D144">
        <v>46.4</v>
      </c>
      <c r="E144">
        <v>154</v>
      </c>
      <c r="F144" t="s">
        <v>148</v>
      </c>
      <c r="G144" t="s">
        <v>33</v>
      </c>
      <c r="H144" t="s">
        <v>149</v>
      </c>
      <c r="I144" t="s">
        <v>149</v>
      </c>
      <c r="J144" t="s">
        <v>149</v>
      </c>
      <c r="K144" t="s">
        <v>167</v>
      </c>
      <c r="L144" t="s">
        <v>152</v>
      </c>
      <c r="M144" t="s">
        <v>149</v>
      </c>
      <c r="N144" t="s">
        <v>154</v>
      </c>
      <c r="O144">
        <v>3</v>
      </c>
      <c r="P144">
        <v>0</v>
      </c>
      <c r="Q144" t="s">
        <v>235</v>
      </c>
      <c r="R144" t="s">
        <v>7</v>
      </c>
      <c r="S144" s="1">
        <v>31060</v>
      </c>
      <c r="T144" t="s">
        <v>188</v>
      </c>
      <c r="U144" s="1">
        <v>31075</v>
      </c>
      <c r="V144" t="s">
        <v>222</v>
      </c>
      <c r="AK144" s="1">
        <v>31087</v>
      </c>
      <c r="AL144" s="1">
        <v>31137</v>
      </c>
      <c r="AM144">
        <v>70</v>
      </c>
      <c r="AN144">
        <v>2</v>
      </c>
      <c r="AZ144" s="1">
        <v>31088</v>
      </c>
      <c r="BA144" s="1">
        <v>31109</v>
      </c>
      <c r="BB144" t="s">
        <v>165</v>
      </c>
      <c r="BO144" t="s">
        <v>158</v>
      </c>
      <c r="CU144" s="1">
        <v>31626</v>
      </c>
      <c r="CV144" t="s">
        <v>36</v>
      </c>
      <c r="CW144" t="s">
        <v>152</v>
      </c>
      <c r="CY144" s="1">
        <v>31371</v>
      </c>
      <c r="CZ144" t="s">
        <v>160</v>
      </c>
      <c r="DA144" t="str">
        <f>IF(ISBLANK(Batch1[[#This Row],[Followup Status]]),Batch1[[#This Row],[Cause of Death]],Batch1[[#This Row],[Followup Status]])</f>
        <v>Distant Disease</v>
      </c>
    </row>
    <row r="145" spans="1:105" x14ac:dyDescent="0.25">
      <c r="A145" t="s">
        <v>178</v>
      </c>
      <c r="B145">
        <v>1905</v>
      </c>
      <c r="C145" t="s">
        <v>162</v>
      </c>
      <c r="D145">
        <v>90.7</v>
      </c>
      <c r="E145">
        <v>183</v>
      </c>
      <c r="F145" t="s">
        <v>33</v>
      </c>
      <c r="G145" t="s">
        <v>33</v>
      </c>
      <c r="H145" t="s">
        <v>179</v>
      </c>
      <c r="I145" t="s">
        <v>149</v>
      </c>
      <c r="J145" t="s">
        <v>149</v>
      </c>
      <c r="K145" t="s">
        <v>149</v>
      </c>
      <c r="L145" t="s">
        <v>180</v>
      </c>
      <c r="M145" t="s">
        <v>149</v>
      </c>
      <c r="N145" t="s">
        <v>154</v>
      </c>
      <c r="O145" t="s">
        <v>181</v>
      </c>
      <c r="P145">
        <v>0</v>
      </c>
      <c r="Q145" t="s">
        <v>154</v>
      </c>
      <c r="R145" t="s">
        <v>4</v>
      </c>
      <c r="S145" s="1">
        <v>31101</v>
      </c>
      <c r="T145" t="s">
        <v>182</v>
      </c>
      <c r="AK145" s="1">
        <v>31130</v>
      </c>
      <c r="AL145" s="1">
        <v>31175</v>
      </c>
      <c r="AM145">
        <v>75</v>
      </c>
      <c r="AN145">
        <v>1.25</v>
      </c>
      <c r="AO145" t="s">
        <v>183</v>
      </c>
      <c r="CU145" s="1">
        <v>31924</v>
      </c>
      <c r="CV145" t="s">
        <v>36</v>
      </c>
      <c r="CY145" s="1">
        <v>31266</v>
      </c>
      <c r="CZ145" t="s">
        <v>160</v>
      </c>
      <c r="DA145" t="str">
        <f>IF(ISBLANK(Batch1[[#This Row],[Followup Status]]),Batch1[[#This Row],[Cause of Death]],Batch1[[#This Row],[Followup Status]])</f>
        <v>Distant Disease</v>
      </c>
    </row>
    <row r="146" spans="1:105" x14ac:dyDescent="0.25">
      <c r="A146" t="s">
        <v>408</v>
      </c>
      <c r="B146">
        <v>1921</v>
      </c>
      <c r="C146" t="s">
        <v>147</v>
      </c>
      <c r="D146">
        <v>60.8</v>
      </c>
      <c r="E146">
        <v>162</v>
      </c>
      <c r="F146" t="s">
        <v>148</v>
      </c>
      <c r="G146" t="s">
        <v>33</v>
      </c>
      <c r="H146" t="s">
        <v>149</v>
      </c>
      <c r="I146" t="s">
        <v>149</v>
      </c>
      <c r="J146" t="s">
        <v>149</v>
      </c>
      <c r="K146" t="s">
        <v>149</v>
      </c>
      <c r="L146" t="s">
        <v>180</v>
      </c>
      <c r="M146" t="s">
        <v>149</v>
      </c>
      <c r="N146">
        <v>2</v>
      </c>
      <c r="O146">
        <v>1</v>
      </c>
      <c r="P146">
        <v>0</v>
      </c>
      <c r="Q146">
        <v>3</v>
      </c>
      <c r="R146" t="s">
        <v>6</v>
      </c>
      <c r="S146" s="1">
        <v>31124</v>
      </c>
      <c r="T146" t="s">
        <v>409</v>
      </c>
      <c r="AK146" s="1">
        <v>31172</v>
      </c>
      <c r="AL146" s="1">
        <v>31221</v>
      </c>
      <c r="AM146">
        <v>70</v>
      </c>
      <c r="AN146">
        <v>2</v>
      </c>
      <c r="AZ146" s="1">
        <v>31172</v>
      </c>
      <c r="BA146" s="1">
        <v>31222</v>
      </c>
      <c r="BB146" t="s">
        <v>165</v>
      </c>
      <c r="BC146" t="s">
        <v>177</v>
      </c>
      <c r="BO146" t="s">
        <v>190</v>
      </c>
      <c r="CU146" s="1">
        <v>33439</v>
      </c>
      <c r="CV146" t="s">
        <v>40</v>
      </c>
      <c r="CW146" t="s">
        <v>152</v>
      </c>
      <c r="CX146" s="1">
        <v>33372</v>
      </c>
      <c r="DA146" t="str">
        <f>IF(ISBLANK(Batch1[[#This Row],[Followup Status]]),Batch1[[#This Row],[Cause of Death]],Batch1[[#This Row],[Followup Status]])</f>
        <v>Unrelated</v>
      </c>
    </row>
    <row r="147" spans="1:105" x14ac:dyDescent="0.25">
      <c r="A147" t="s">
        <v>416</v>
      </c>
      <c r="B147">
        <v>1943</v>
      </c>
      <c r="C147" t="s">
        <v>162</v>
      </c>
      <c r="D147">
        <v>61.6</v>
      </c>
      <c r="E147">
        <v>155</v>
      </c>
      <c r="F147" t="s">
        <v>148</v>
      </c>
      <c r="G147" t="s">
        <v>33</v>
      </c>
      <c r="H147" t="s">
        <v>149</v>
      </c>
      <c r="I147" t="s">
        <v>149</v>
      </c>
      <c r="J147" t="s">
        <v>149</v>
      </c>
      <c r="K147" t="s">
        <v>167</v>
      </c>
      <c r="L147" t="s">
        <v>152</v>
      </c>
      <c r="M147" t="s">
        <v>149</v>
      </c>
      <c r="N147">
        <v>3</v>
      </c>
      <c r="O147" t="s">
        <v>181</v>
      </c>
      <c r="P147">
        <v>0</v>
      </c>
      <c r="Q147" t="s">
        <v>154</v>
      </c>
      <c r="R147" t="s">
        <v>5</v>
      </c>
      <c r="S147" s="1">
        <v>31277</v>
      </c>
      <c r="T147" t="s">
        <v>417</v>
      </c>
      <c r="U147" s="1">
        <v>31278</v>
      </c>
      <c r="V147" t="s">
        <v>216</v>
      </c>
      <c r="AK147" s="1">
        <v>31307</v>
      </c>
      <c r="AL147" s="1">
        <v>31369</v>
      </c>
      <c r="AM147">
        <v>72</v>
      </c>
      <c r="AN147">
        <v>2</v>
      </c>
      <c r="AZ147" s="1">
        <v>31311</v>
      </c>
      <c r="BA147" s="1">
        <v>31332</v>
      </c>
      <c r="BB147" t="s">
        <v>165</v>
      </c>
      <c r="BO147" t="s">
        <v>190</v>
      </c>
      <c r="CU147" s="1">
        <v>32526</v>
      </c>
      <c r="CV147" t="s">
        <v>36</v>
      </c>
      <c r="CW147" t="s">
        <v>152</v>
      </c>
      <c r="CY147" s="1">
        <v>31627</v>
      </c>
      <c r="CZ147" t="s">
        <v>160</v>
      </c>
      <c r="DA147" t="str">
        <f>IF(ISBLANK(Batch1[[#This Row],[Followup Status]]),Batch1[[#This Row],[Cause of Death]],Batch1[[#This Row],[Followup Status]])</f>
        <v>Distant Disease</v>
      </c>
    </row>
    <row r="148" spans="1:105" x14ac:dyDescent="0.25">
      <c r="A148" t="s">
        <v>421</v>
      </c>
      <c r="B148">
        <v>1936</v>
      </c>
      <c r="C148" t="s">
        <v>162</v>
      </c>
      <c r="D148">
        <v>80</v>
      </c>
      <c r="E148">
        <v>186</v>
      </c>
      <c r="F148" t="s">
        <v>148</v>
      </c>
      <c r="G148" t="s">
        <v>33</v>
      </c>
      <c r="H148" t="s">
        <v>149</v>
      </c>
      <c r="I148" t="s">
        <v>152</v>
      </c>
      <c r="J148" t="s">
        <v>195</v>
      </c>
      <c r="K148" t="s">
        <v>149</v>
      </c>
      <c r="L148" t="s">
        <v>180</v>
      </c>
      <c r="M148" t="s">
        <v>149</v>
      </c>
      <c r="N148">
        <v>2</v>
      </c>
      <c r="O148" t="s">
        <v>153</v>
      </c>
      <c r="P148">
        <v>0</v>
      </c>
      <c r="Q148" t="s">
        <v>154</v>
      </c>
      <c r="R148" t="s">
        <v>16</v>
      </c>
      <c r="S148" s="1">
        <v>31285</v>
      </c>
      <c r="T148" t="s">
        <v>188</v>
      </c>
      <c r="AC148" s="1">
        <v>31311</v>
      </c>
      <c r="AD148" t="s">
        <v>169</v>
      </c>
      <c r="AE148" t="s">
        <v>197</v>
      </c>
      <c r="AF148" t="s">
        <v>149</v>
      </c>
      <c r="AK148" s="1">
        <v>31360</v>
      </c>
      <c r="AL148" s="1">
        <v>31406</v>
      </c>
      <c r="AM148">
        <v>66</v>
      </c>
      <c r="AN148">
        <v>2</v>
      </c>
      <c r="BO148" t="s">
        <v>190</v>
      </c>
      <c r="BP148" t="s">
        <v>152</v>
      </c>
      <c r="BR148" t="s">
        <v>159</v>
      </c>
      <c r="CU148" s="1">
        <v>31801</v>
      </c>
      <c r="CV148" t="s">
        <v>36</v>
      </c>
      <c r="CW148" t="s">
        <v>152</v>
      </c>
      <c r="CY148" s="1">
        <v>31502</v>
      </c>
      <c r="CZ148" t="s">
        <v>160</v>
      </c>
      <c r="DA148" t="str">
        <f>IF(ISBLANK(Batch1[[#This Row],[Followup Status]]),Batch1[[#This Row],[Cause of Death]],Batch1[[#This Row],[Followup Status]])</f>
        <v>Distant Disease</v>
      </c>
    </row>
    <row r="149" spans="1:105" x14ac:dyDescent="0.25">
      <c r="A149" t="s">
        <v>425</v>
      </c>
      <c r="B149">
        <v>1937</v>
      </c>
      <c r="C149" t="s">
        <v>147</v>
      </c>
      <c r="D149">
        <v>78.2</v>
      </c>
      <c r="E149">
        <v>157</v>
      </c>
      <c r="F149" t="s">
        <v>148</v>
      </c>
      <c r="G149" t="s">
        <v>33</v>
      </c>
      <c r="H149" t="s">
        <v>149</v>
      </c>
      <c r="I149" t="s">
        <v>149</v>
      </c>
      <c r="J149" t="s">
        <v>149</v>
      </c>
      <c r="K149" t="s">
        <v>149</v>
      </c>
      <c r="L149" t="s">
        <v>152</v>
      </c>
      <c r="M149" t="s">
        <v>149</v>
      </c>
      <c r="N149">
        <v>2</v>
      </c>
      <c r="O149" t="s">
        <v>181</v>
      </c>
      <c r="P149">
        <v>0</v>
      </c>
      <c r="Q149" t="s">
        <v>154</v>
      </c>
      <c r="R149" t="s">
        <v>5</v>
      </c>
      <c r="S149" s="1">
        <v>31328</v>
      </c>
      <c r="T149" t="s">
        <v>399</v>
      </c>
      <c r="U149" s="1">
        <v>31339</v>
      </c>
      <c r="V149" t="s">
        <v>222</v>
      </c>
      <c r="AK149" s="1">
        <v>31383</v>
      </c>
      <c r="AL149" s="1">
        <v>31431</v>
      </c>
      <c r="AM149">
        <v>70</v>
      </c>
      <c r="AN149">
        <v>2</v>
      </c>
      <c r="AZ149" s="1">
        <v>31384</v>
      </c>
      <c r="BA149" s="1">
        <v>31427</v>
      </c>
      <c r="BB149" t="s">
        <v>165</v>
      </c>
      <c r="BO149" t="s">
        <v>158</v>
      </c>
      <c r="CU149" s="1">
        <v>32227</v>
      </c>
      <c r="CV149" t="s">
        <v>37</v>
      </c>
      <c r="CW149" t="s">
        <v>152</v>
      </c>
      <c r="CY149" s="1">
        <v>31618</v>
      </c>
      <c r="CZ149" t="s">
        <v>171</v>
      </c>
      <c r="DA149" t="str">
        <f>IF(ISBLANK(Batch1[[#This Row],[Followup Status]]),Batch1[[#This Row],[Cause of Death]],Batch1[[#This Row],[Followup Status]])</f>
        <v>Local Disease</v>
      </c>
    </row>
    <row r="150" spans="1:105" x14ac:dyDescent="0.25">
      <c r="A150" t="s">
        <v>750</v>
      </c>
      <c r="B150">
        <v>1936</v>
      </c>
      <c r="C150" t="s">
        <v>162</v>
      </c>
      <c r="D150">
        <v>57.9</v>
      </c>
      <c r="E150">
        <v>173</v>
      </c>
      <c r="F150" t="s">
        <v>148</v>
      </c>
      <c r="G150" t="s">
        <v>33</v>
      </c>
      <c r="H150" t="s">
        <v>149</v>
      </c>
      <c r="I150" t="s">
        <v>149</v>
      </c>
      <c r="J150" t="s">
        <v>149</v>
      </c>
      <c r="K150" t="s">
        <v>151</v>
      </c>
      <c r="L150" t="s">
        <v>152</v>
      </c>
      <c r="M150" t="s">
        <v>149</v>
      </c>
      <c r="N150">
        <v>2</v>
      </c>
      <c r="O150" t="s">
        <v>153</v>
      </c>
      <c r="P150">
        <v>0</v>
      </c>
      <c r="Q150" t="s">
        <v>154</v>
      </c>
      <c r="R150" t="s">
        <v>4</v>
      </c>
      <c r="S150" s="1">
        <v>31399</v>
      </c>
      <c r="T150" t="s">
        <v>182</v>
      </c>
      <c r="AK150" s="1">
        <v>31412</v>
      </c>
      <c r="AL150" s="1">
        <v>31459</v>
      </c>
      <c r="AM150">
        <v>70</v>
      </c>
      <c r="AN150">
        <v>2</v>
      </c>
      <c r="AZ150" s="1">
        <v>31413</v>
      </c>
      <c r="BA150" s="1">
        <v>31451</v>
      </c>
      <c r="BB150" t="s">
        <v>165</v>
      </c>
      <c r="BO150" t="s">
        <v>158</v>
      </c>
      <c r="CU150" s="1">
        <v>32975</v>
      </c>
      <c r="CV150" t="s">
        <v>40</v>
      </c>
      <c r="CW150" t="s">
        <v>152</v>
      </c>
      <c r="CX150" s="1">
        <v>32938</v>
      </c>
      <c r="DA150" t="str">
        <f>IF(ISBLANK(Batch1[[#This Row],[Followup Status]]),Batch1[[#This Row],[Cause of Death]],Batch1[[#This Row],[Followup Status]])</f>
        <v>Unrelated</v>
      </c>
    </row>
    <row r="151" spans="1:105" x14ac:dyDescent="0.25">
      <c r="A151" t="s">
        <v>438</v>
      </c>
      <c r="B151">
        <v>1930</v>
      </c>
      <c r="C151" t="s">
        <v>162</v>
      </c>
      <c r="D151">
        <v>93.2</v>
      </c>
      <c r="E151">
        <v>174</v>
      </c>
      <c r="F151" t="s">
        <v>148</v>
      </c>
      <c r="G151" t="s">
        <v>33</v>
      </c>
      <c r="H151" t="s">
        <v>149</v>
      </c>
      <c r="I151" t="s">
        <v>149</v>
      </c>
      <c r="J151" t="s">
        <v>149</v>
      </c>
      <c r="K151" t="s">
        <v>151</v>
      </c>
      <c r="L151" t="s">
        <v>152</v>
      </c>
      <c r="M151" t="s">
        <v>149</v>
      </c>
      <c r="N151">
        <v>3</v>
      </c>
      <c r="O151">
        <v>0</v>
      </c>
      <c r="P151">
        <v>0</v>
      </c>
      <c r="Q151">
        <v>3</v>
      </c>
      <c r="R151" t="s">
        <v>8</v>
      </c>
      <c r="S151" s="1">
        <v>31398</v>
      </c>
      <c r="T151" t="s">
        <v>439</v>
      </c>
      <c r="AK151" s="1">
        <v>31445</v>
      </c>
      <c r="AL151" s="1">
        <v>31494</v>
      </c>
      <c r="AM151">
        <v>72</v>
      </c>
      <c r="AN151">
        <v>2</v>
      </c>
      <c r="AZ151" s="1">
        <v>31446</v>
      </c>
      <c r="BA151" s="1">
        <v>31493</v>
      </c>
      <c r="BB151" t="s">
        <v>165</v>
      </c>
      <c r="BO151" t="s">
        <v>158</v>
      </c>
      <c r="CC151">
        <v>0</v>
      </c>
      <c r="CO151">
        <v>0</v>
      </c>
      <c r="CQ151" t="s">
        <v>440</v>
      </c>
      <c r="CU151" s="1">
        <v>33560</v>
      </c>
      <c r="CV151" t="s">
        <v>40</v>
      </c>
      <c r="CW151" t="s">
        <v>152</v>
      </c>
      <c r="CX151" s="1">
        <v>33038</v>
      </c>
      <c r="DA151" t="str">
        <f>IF(ISBLANK(Batch1[[#This Row],[Followup Status]]),Batch1[[#This Row],[Cause of Death]],Batch1[[#This Row],[Followup Status]])</f>
        <v>Unrelated</v>
      </c>
    </row>
    <row r="152" spans="1:105" x14ac:dyDescent="0.25">
      <c r="A152" t="s">
        <v>442</v>
      </c>
      <c r="B152">
        <v>1928</v>
      </c>
      <c r="C152" t="s">
        <v>147</v>
      </c>
      <c r="D152">
        <v>66.900000000000006</v>
      </c>
      <c r="E152">
        <v>154</v>
      </c>
      <c r="F152" t="s">
        <v>148</v>
      </c>
      <c r="G152" t="s">
        <v>33</v>
      </c>
      <c r="H152" t="s">
        <v>149</v>
      </c>
      <c r="I152" t="s">
        <v>149</v>
      </c>
      <c r="J152" t="s">
        <v>149</v>
      </c>
      <c r="K152" t="s">
        <v>151</v>
      </c>
      <c r="L152" t="s">
        <v>180</v>
      </c>
      <c r="M152" t="s">
        <v>149</v>
      </c>
      <c r="N152">
        <v>2</v>
      </c>
      <c r="O152" t="s">
        <v>153</v>
      </c>
      <c r="P152">
        <v>0</v>
      </c>
      <c r="Q152" t="s">
        <v>154</v>
      </c>
      <c r="R152" t="s">
        <v>13</v>
      </c>
      <c r="S152" s="1">
        <v>31458</v>
      </c>
      <c r="T152" t="s">
        <v>443</v>
      </c>
      <c r="AC152" s="1">
        <v>31466</v>
      </c>
      <c r="AD152" t="s">
        <v>444</v>
      </c>
      <c r="AE152" t="s">
        <v>152</v>
      </c>
      <c r="AF152" t="s">
        <v>152</v>
      </c>
      <c r="AK152" s="1">
        <v>31513</v>
      </c>
      <c r="AL152" s="1">
        <v>31559</v>
      </c>
      <c r="AM152">
        <v>65.92</v>
      </c>
      <c r="AN152">
        <v>2.06</v>
      </c>
      <c r="BO152" t="s">
        <v>158</v>
      </c>
      <c r="BP152" t="s">
        <v>149</v>
      </c>
      <c r="BQ152" t="s">
        <v>149</v>
      </c>
      <c r="BR152" t="s">
        <v>170</v>
      </c>
      <c r="BS152">
        <v>2</v>
      </c>
      <c r="BT152">
        <v>3</v>
      </c>
      <c r="BU152">
        <v>1</v>
      </c>
      <c r="BV152">
        <v>7</v>
      </c>
      <c r="BW152">
        <v>0</v>
      </c>
      <c r="BX152">
        <v>5</v>
      </c>
      <c r="BY152">
        <v>0</v>
      </c>
      <c r="BZ152">
        <v>4</v>
      </c>
      <c r="CR152" t="s">
        <v>152</v>
      </c>
      <c r="CU152" s="1">
        <v>31625</v>
      </c>
      <c r="CV152" t="s">
        <v>36</v>
      </c>
      <c r="CW152" t="s">
        <v>152</v>
      </c>
      <c r="CY152" s="1">
        <v>31595</v>
      </c>
      <c r="CZ152" t="s">
        <v>160</v>
      </c>
      <c r="DA152" t="str">
        <f>IF(ISBLANK(Batch1[[#This Row],[Followup Status]]),Batch1[[#This Row],[Cause of Death]],Batch1[[#This Row],[Followup Status]])</f>
        <v>Distant Disease</v>
      </c>
    </row>
    <row r="153" spans="1:105" x14ac:dyDescent="0.25">
      <c r="A153" t="s">
        <v>445</v>
      </c>
      <c r="B153">
        <v>1924</v>
      </c>
      <c r="C153" t="s">
        <v>162</v>
      </c>
      <c r="D153">
        <v>73.8</v>
      </c>
      <c r="E153">
        <v>181</v>
      </c>
      <c r="F153" t="s">
        <v>148</v>
      </c>
      <c r="G153" t="s">
        <v>33</v>
      </c>
      <c r="H153" t="s">
        <v>149</v>
      </c>
      <c r="I153" t="s">
        <v>149</v>
      </c>
      <c r="J153" t="s">
        <v>149</v>
      </c>
      <c r="K153" t="s">
        <v>151</v>
      </c>
      <c r="L153" t="s">
        <v>180</v>
      </c>
      <c r="M153" t="s">
        <v>149</v>
      </c>
      <c r="N153" t="s">
        <v>154</v>
      </c>
      <c r="O153">
        <v>0</v>
      </c>
      <c r="P153">
        <v>0</v>
      </c>
      <c r="Q153" t="s">
        <v>154</v>
      </c>
      <c r="R153" t="s">
        <v>5</v>
      </c>
      <c r="S153" s="1">
        <v>31516</v>
      </c>
      <c r="T153" t="s">
        <v>446</v>
      </c>
      <c r="AK153" s="1">
        <v>31563</v>
      </c>
      <c r="AL153" s="1">
        <v>31615</v>
      </c>
      <c r="AM153">
        <v>70</v>
      </c>
      <c r="AN153">
        <v>2</v>
      </c>
      <c r="AZ153" s="1">
        <v>31564</v>
      </c>
      <c r="BA153" s="1">
        <v>31605</v>
      </c>
      <c r="BB153" t="s">
        <v>165</v>
      </c>
      <c r="BC153" t="s">
        <v>177</v>
      </c>
      <c r="BO153" t="s">
        <v>158</v>
      </c>
      <c r="CU153" s="1">
        <v>33218</v>
      </c>
      <c r="CV153" t="s">
        <v>36</v>
      </c>
      <c r="CW153" t="s">
        <v>152</v>
      </c>
      <c r="CY153" s="1">
        <v>31957</v>
      </c>
      <c r="CZ153" t="s">
        <v>160</v>
      </c>
      <c r="DA153" t="str">
        <f>IF(ISBLANK(Batch1[[#This Row],[Followup Status]]),Batch1[[#This Row],[Cause of Death]],Batch1[[#This Row],[Followup Status]])</f>
        <v>Distant Disease</v>
      </c>
    </row>
    <row r="154" spans="1:105" x14ac:dyDescent="0.25">
      <c r="A154" t="s">
        <v>448</v>
      </c>
      <c r="B154">
        <v>1934</v>
      </c>
      <c r="C154" t="s">
        <v>162</v>
      </c>
      <c r="D154">
        <v>63.8</v>
      </c>
      <c r="E154">
        <v>176</v>
      </c>
      <c r="F154" t="s">
        <v>148</v>
      </c>
      <c r="G154" t="s">
        <v>33</v>
      </c>
      <c r="H154" t="s">
        <v>149</v>
      </c>
      <c r="I154" t="s">
        <v>149</v>
      </c>
      <c r="J154" t="s">
        <v>149</v>
      </c>
      <c r="K154" t="s">
        <v>167</v>
      </c>
      <c r="L154" t="s">
        <v>152</v>
      </c>
      <c r="M154" t="s">
        <v>149</v>
      </c>
      <c r="N154" t="s">
        <v>154</v>
      </c>
      <c r="O154" t="s">
        <v>181</v>
      </c>
      <c r="P154">
        <v>0</v>
      </c>
      <c r="Q154" t="s">
        <v>154</v>
      </c>
      <c r="R154" t="s">
        <v>7</v>
      </c>
      <c r="S154" s="1">
        <v>31566</v>
      </c>
      <c r="T154" t="s">
        <v>248</v>
      </c>
      <c r="AC154" s="1">
        <v>31601</v>
      </c>
      <c r="AD154" t="s">
        <v>449</v>
      </c>
      <c r="AE154" t="s">
        <v>152</v>
      </c>
      <c r="AF154" t="s">
        <v>152</v>
      </c>
      <c r="AK154" s="1">
        <v>31651</v>
      </c>
      <c r="AL154" s="1">
        <v>31699</v>
      </c>
      <c r="AM154">
        <v>66</v>
      </c>
      <c r="AN154">
        <v>2</v>
      </c>
      <c r="BO154" t="s">
        <v>158</v>
      </c>
      <c r="BP154" t="s">
        <v>152</v>
      </c>
      <c r="BQ154" t="s">
        <v>149</v>
      </c>
      <c r="BR154" t="s">
        <v>186</v>
      </c>
      <c r="BS154">
        <v>8</v>
      </c>
      <c r="BT154">
        <v>48</v>
      </c>
      <c r="BV154" t="s">
        <v>226</v>
      </c>
      <c r="BX154" t="s">
        <v>226</v>
      </c>
      <c r="BZ154" t="s">
        <v>226</v>
      </c>
      <c r="CB154" t="s">
        <v>226</v>
      </c>
      <c r="CE154">
        <v>0</v>
      </c>
      <c r="CF154">
        <v>4</v>
      </c>
      <c r="CG154">
        <v>5</v>
      </c>
      <c r="CH154">
        <v>35</v>
      </c>
      <c r="CJ154" t="s">
        <v>226</v>
      </c>
      <c r="CL154" t="s">
        <v>226</v>
      </c>
      <c r="CR154" t="s">
        <v>152</v>
      </c>
      <c r="CU154" s="1">
        <v>31989</v>
      </c>
      <c r="CV154" t="s">
        <v>36</v>
      </c>
      <c r="CW154" t="s">
        <v>152</v>
      </c>
      <c r="CY154" s="1">
        <v>31971</v>
      </c>
      <c r="CZ154" t="s">
        <v>160</v>
      </c>
      <c r="DA154" t="str">
        <f>IF(ISBLANK(Batch1[[#This Row],[Followup Status]]),Batch1[[#This Row],[Cause of Death]],Batch1[[#This Row],[Followup Status]])</f>
        <v>Distant Disease</v>
      </c>
    </row>
    <row r="155" spans="1:105" x14ac:dyDescent="0.25">
      <c r="A155" t="s">
        <v>217</v>
      </c>
      <c r="B155">
        <v>1943</v>
      </c>
      <c r="C155" t="s">
        <v>162</v>
      </c>
      <c r="D155">
        <v>90.7</v>
      </c>
      <c r="E155">
        <v>175</v>
      </c>
      <c r="F155" t="s">
        <v>148</v>
      </c>
      <c r="G155" t="s">
        <v>33</v>
      </c>
      <c r="H155" t="s">
        <v>149</v>
      </c>
      <c r="I155" t="s">
        <v>149</v>
      </c>
      <c r="J155" t="s">
        <v>149</v>
      </c>
      <c r="K155" t="s">
        <v>151</v>
      </c>
      <c r="L155" t="s">
        <v>180</v>
      </c>
      <c r="M155" t="s">
        <v>149</v>
      </c>
      <c r="N155">
        <v>3</v>
      </c>
      <c r="O155">
        <v>1</v>
      </c>
      <c r="P155">
        <v>0</v>
      </c>
      <c r="Q155">
        <v>3</v>
      </c>
      <c r="R155" t="s">
        <v>4</v>
      </c>
      <c r="S155" s="1">
        <v>32144</v>
      </c>
      <c r="T155" t="s">
        <v>156</v>
      </c>
      <c r="AK155" s="1">
        <v>32171</v>
      </c>
      <c r="AL155" s="1">
        <v>32220</v>
      </c>
      <c r="AM155">
        <v>70</v>
      </c>
      <c r="AN155">
        <v>2</v>
      </c>
      <c r="AZ155" s="1">
        <v>32178</v>
      </c>
      <c r="BA155" s="1">
        <v>32208</v>
      </c>
      <c r="BB155" t="s">
        <v>165</v>
      </c>
      <c r="BC155" t="s">
        <v>177</v>
      </c>
      <c r="BO155" t="s">
        <v>158</v>
      </c>
      <c r="CU155" s="1">
        <v>33307</v>
      </c>
      <c r="CV155" t="s">
        <v>36</v>
      </c>
      <c r="CW155" t="s">
        <v>152</v>
      </c>
      <c r="CY155" s="1">
        <v>32761</v>
      </c>
      <c r="CZ155" t="s">
        <v>160</v>
      </c>
      <c r="DA155" t="str">
        <f>IF(ISBLANK(Batch1[[#This Row],[Followup Status]]),Batch1[[#This Row],[Cause of Death]],Batch1[[#This Row],[Followup Status]])</f>
        <v>Distant Disease</v>
      </c>
    </row>
    <row r="156" spans="1:105" x14ac:dyDescent="0.25">
      <c r="A156" t="s">
        <v>465</v>
      </c>
      <c r="B156">
        <v>1927</v>
      </c>
      <c r="C156" t="s">
        <v>147</v>
      </c>
      <c r="D156">
        <v>65.099999999999994</v>
      </c>
      <c r="E156">
        <v>164</v>
      </c>
      <c r="F156" t="s">
        <v>33</v>
      </c>
      <c r="G156" t="s">
        <v>33</v>
      </c>
      <c r="H156" t="s">
        <v>149</v>
      </c>
      <c r="I156" t="s">
        <v>149</v>
      </c>
      <c r="J156" t="s">
        <v>149</v>
      </c>
      <c r="K156" t="s">
        <v>167</v>
      </c>
      <c r="L156" t="s">
        <v>152</v>
      </c>
      <c r="M156" t="s">
        <v>149</v>
      </c>
      <c r="N156">
        <v>1</v>
      </c>
      <c r="O156" t="s">
        <v>153</v>
      </c>
      <c r="P156">
        <v>0</v>
      </c>
      <c r="Q156" t="s">
        <v>154</v>
      </c>
      <c r="R156" t="s">
        <v>6</v>
      </c>
      <c r="S156" s="1">
        <v>32118</v>
      </c>
      <c r="T156" t="s">
        <v>164</v>
      </c>
      <c r="AC156" s="1">
        <v>32179</v>
      </c>
      <c r="AD156" t="s">
        <v>466</v>
      </c>
      <c r="AE156" t="s">
        <v>152</v>
      </c>
      <c r="AF156" t="s">
        <v>152</v>
      </c>
      <c r="AK156" s="1">
        <v>32235</v>
      </c>
      <c r="AL156" s="1">
        <v>32284</v>
      </c>
      <c r="AM156">
        <v>66</v>
      </c>
      <c r="AN156">
        <v>2</v>
      </c>
      <c r="BO156" t="s">
        <v>190</v>
      </c>
      <c r="BP156" t="s">
        <v>149</v>
      </c>
      <c r="BQ156" t="s">
        <v>149</v>
      </c>
      <c r="BR156" t="s">
        <v>186</v>
      </c>
      <c r="BS156">
        <v>0</v>
      </c>
      <c r="BT156">
        <v>6</v>
      </c>
      <c r="BU156">
        <v>5</v>
      </c>
      <c r="BV156">
        <v>11</v>
      </c>
      <c r="BW156">
        <v>2</v>
      </c>
      <c r="BX156">
        <v>7</v>
      </c>
      <c r="BY156">
        <v>0</v>
      </c>
      <c r="BZ156">
        <v>13</v>
      </c>
      <c r="CA156">
        <v>2</v>
      </c>
      <c r="CB156">
        <v>6</v>
      </c>
      <c r="CR156" t="s">
        <v>149</v>
      </c>
      <c r="CU156" s="1">
        <v>32492</v>
      </c>
      <c r="CV156" t="s">
        <v>36</v>
      </c>
      <c r="CY156" s="1">
        <v>32391</v>
      </c>
      <c r="DA156" t="str">
        <f>IF(ISBLANK(Batch1[[#This Row],[Followup Status]]),Batch1[[#This Row],[Cause of Death]],Batch1[[#This Row],[Followup Status]])</f>
        <v>Distant Disease</v>
      </c>
    </row>
    <row r="157" spans="1:105" x14ac:dyDescent="0.25">
      <c r="A157" t="s">
        <v>751</v>
      </c>
      <c r="B157">
        <v>1923</v>
      </c>
      <c r="C157" t="s">
        <v>162</v>
      </c>
      <c r="D157">
        <v>73.3</v>
      </c>
      <c r="E157">
        <v>171</v>
      </c>
      <c r="F157" t="s">
        <v>148</v>
      </c>
      <c r="G157" t="s">
        <v>33</v>
      </c>
      <c r="H157" t="s">
        <v>149</v>
      </c>
      <c r="I157" t="s">
        <v>149</v>
      </c>
      <c r="J157" t="s">
        <v>149</v>
      </c>
      <c r="K157" t="s">
        <v>167</v>
      </c>
      <c r="L157" t="s">
        <v>152</v>
      </c>
      <c r="M157" t="s">
        <v>149</v>
      </c>
      <c r="N157">
        <v>2</v>
      </c>
      <c r="O157" t="s">
        <v>181</v>
      </c>
      <c r="P157">
        <v>0</v>
      </c>
      <c r="Q157" t="s">
        <v>154</v>
      </c>
      <c r="R157" t="s">
        <v>4</v>
      </c>
      <c r="S157" s="1">
        <v>31202</v>
      </c>
      <c r="T157" t="s">
        <v>188</v>
      </c>
      <c r="AC157" s="1">
        <v>31217</v>
      </c>
      <c r="AD157" t="s">
        <v>752</v>
      </c>
      <c r="AE157" t="s">
        <v>152</v>
      </c>
      <c r="AF157" t="s">
        <v>149</v>
      </c>
      <c r="AK157" s="1">
        <v>31237</v>
      </c>
      <c r="AL157" s="1">
        <v>31285</v>
      </c>
      <c r="AM157">
        <v>70</v>
      </c>
      <c r="AN157">
        <v>2</v>
      </c>
      <c r="AZ157" s="1">
        <v>31238</v>
      </c>
      <c r="BA157" s="1">
        <v>31263</v>
      </c>
      <c r="BB157" t="s">
        <v>165</v>
      </c>
      <c r="BO157" t="s">
        <v>158</v>
      </c>
      <c r="CU157" s="1">
        <v>32863</v>
      </c>
      <c r="CV157" t="s">
        <v>40</v>
      </c>
      <c r="CW157" t="s">
        <v>152</v>
      </c>
      <c r="CX157" s="1">
        <v>32294</v>
      </c>
      <c r="DA157" t="str">
        <f>IF(ISBLANK(Batch1[[#This Row],[Followup Status]]),Batch1[[#This Row],[Cause of Death]],Batch1[[#This Row],[Followup Status]])</f>
        <v>Unrelated</v>
      </c>
    </row>
    <row r="158" spans="1:105" x14ac:dyDescent="0.25">
      <c r="A158" t="s">
        <v>240</v>
      </c>
      <c r="B158">
        <v>1926</v>
      </c>
      <c r="C158" t="s">
        <v>162</v>
      </c>
      <c r="D158">
        <v>74.099999999999994</v>
      </c>
      <c r="E158">
        <v>185</v>
      </c>
      <c r="F158" t="s">
        <v>148</v>
      </c>
      <c r="G158" t="s">
        <v>33</v>
      </c>
      <c r="H158" t="s">
        <v>149</v>
      </c>
      <c r="I158" t="s">
        <v>149</v>
      </c>
      <c r="J158" t="s">
        <v>149</v>
      </c>
      <c r="K158" t="s">
        <v>167</v>
      </c>
      <c r="L158" t="s">
        <v>152</v>
      </c>
      <c r="M158" t="s">
        <v>149</v>
      </c>
      <c r="N158">
        <v>2</v>
      </c>
      <c r="O158" t="s">
        <v>153</v>
      </c>
      <c r="P158">
        <v>0</v>
      </c>
      <c r="Q158" t="s">
        <v>154</v>
      </c>
      <c r="R158" t="s">
        <v>4</v>
      </c>
      <c r="S158" s="1">
        <v>31307</v>
      </c>
      <c r="T158" t="s">
        <v>188</v>
      </c>
      <c r="U158" s="1">
        <v>31320</v>
      </c>
      <c r="V158" t="s">
        <v>156</v>
      </c>
      <c r="AK158" s="1">
        <v>31332</v>
      </c>
      <c r="AL158" s="1">
        <v>31396</v>
      </c>
      <c r="AM158">
        <v>70</v>
      </c>
      <c r="AN158">
        <v>2</v>
      </c>
      <c r="AZ158" s="1">
        <v>31340</v>
      </c>
      <c r="BA158" s="1">
        <v>31406</v>
      </c>
      <c r="BB158" t="s">
        <v>165</v>
      </c>
      <c r="BC158" t="s">
        <v>177</v>
      </c>
      <c r="CU158" s="1">
        <v>32105</v>
      </c>
      <c r="CV158" t="s">
        <v>36</v>
      </c>
      <c r="CW158" t="s">
        <v>152</v>
      </c>
      <c r="CY158" s="1">
        <v>31629</v>
      </c>
      <c r="DA158" t="str">
        <f>IF(ISBLANK(Batch1[[#This Row],[Followup Status]]),Batch1[[#This Row],[Cause of Death]],Batch1[[#This Row],[Followup Status]])</f>
        <v>Distant Disease</v>
      </c>
    </row>
  </sheetData>
  <phoneticPr fontId="19" type="noConversion"/>
  <conditionalFormatting sqref="A2">
    <cfRule type="duplicateValues" dxfId="4" priority="2"/>
  </conditionalFormatting>
  <conditionalFormatting sqref="B2">
    <cfRule type="duplicateValues" dxfId="3" priority="1"/>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A124"/>
  <sheetViews>
    <sheetView topLeftCell="CI73" workbookViewId="0">
      <selection activeCell="DA4" sqref="DA4"/>
    </sheetView>
  </sheetViews>
  <sheetFormatPr defaultColWidth="8.85546875" defaultRowHeight="15" x14ac:dyDescent="0.25"/>
  <cols>
    <col min="1" max="1" width="26" customWidth="1"/>
    <col min="3" max="3" width="9.85546875" customWidth="1"/>
    <col min="4" max="4" width="9.7109375" customWidth="1"/>
    <col min="7" max="7" width="15.85546875" customWidth="1"/>
    <col min="8" max="8" width="11" customWidth="1"/>
    <col min="9" max="9" width="19.7109375" customWidth="1"/>
    <col min="10" max="10" width="19.42578125" customWidth="1"/>
    <col min="11" max="11" width="9.7109375" customWidth="1"/>
    <col min="12" max="12" width="9.85546875" customWidth="1"/>
    <col min="13" max="13" width="18.42578125" customWidth="1"/>
    <col min="15" max="15" width="9.28515625" customWidth="1"/>
    <col min="16" max="16" width="9.7109375" customWidth="1"/>
    <col min="17" max="17" width="12.7109375" customWidth="1"/>
    <col min="18" max="18" width="11.28515625" customWidth="1"/>
    <col min="19" max="19" width="14.42578125" customWidth="1"/>
    <col min="20" max="20" width="17.85546875" customWidth="1"/>
    <col min="21" max="21" width="14.42578125" customWidth="1"/>
    <col min="22" max="22" width="17.85546875" customWidth="1"/>
    <col min="23" max="23" width="14.42578125" customWidth="1"/>
    <col min="24" max="24" width="17.85546875" customWidth="1"/>
    <col min="25" max="25" width="14.42578125" customWidth="1"/>
    <col min="26" max="26" width="17.85546875" customWidth="1"/>
    <col min="27" max="27" width="14.42578125" customWidth="1"/>
    <col min="28" max="28" width="17.85546875" customWidth="1"/>
    <col min="29" max="30" width="15.42578125" customWidth="1"/>
    <col min="31" max="31" width="26.7109375" customWidth="1"/>
    <col min="32" max="32" width="25.7109375" customWidth="1"/>
    <col min="33" max="34" width="15.42578125" customWidth="1"/>
    <col min="35" max="35" width="26.7109375" customWidth="1"/>
    <col min="36" max="36" width="25.7109375" customWidth="1"/>
    <col min="37" max="37" width="15.140625" customWidth="1"/>
    <col min="38" max="38" width="14.28515625" customWidth="1"/>
    <col min="40" max="41" width="21.85546875" customWidth="1"/>
    <col min="42" max="42" width="15.140625" customWidth="1"/>
    <col min="43" max="43" width="14.28515625" customWidth="1"/>
    <col min="45" max="46" width="21.85546875" customWidth="1"/>
    <col min="47" max="47" width="15.140625" customWidth="1"/>
    <col min="48" max="48" width="14.28515625" customWidth="1"/>
    <col min="50" max="51" width="21.85546875" customWidth="1"/>
    <col min="52" max="52" width="19.42578125" customWidth="1"/>
    <col min="53" max="53" width="18.7109375" customWidth="1"/>
    <col min="54" max="56" width="15.85546875" customWidth="1"/>
    <col min="57" max="57" width="19.42578125" customWidth="1"/>
    <col min="58" max="58" width="18.7109375" customWidth="1"/>
    <col min="59" max="61" width="15.85546875" customWidth="1"/>
    <col min="62" max="62" width="19.42578125" customWidth="1"/>
    <col min="63" max="63" width="18.7109375" customWidth="1"/>
    <col min="64" max="66" width="15.85546875" customWidth="1"/>
    <col min="67" max="67" width="23.85546875" bestFit="1" customWidth="1"/>
    <col min="68" max="68" width="12.42578125" customWidth="1"/>
    <col min="69" max="69" width="13.28515625" customWidth="1"/>
    <col min="70" max="70" width="17.42578125" customWidth="1"/>
    <col min="71" max="71" width="14.42578125" customWidth="1"/>
    <col min="72" max="72" width="17.28515625" customWidth="1"/>
    <col min="73" max="73" width="14.42578125" customWidth="1"/>
    <col min="74" max="74" width="17.28515625" customWidth="1"/>
    <col min="75" max="75" width="14.42578125" customWidth="1"/>
    <col min="76" max="76" width="17.28515625" customWidth="1"/>
    <col min="77" max="77" width="14.42578125" customWidth="1"/>
    <col min="78" max="78" width="17.28515625" customWidth="1"/>
    <col min="79" max="79" width="14.42578125" customWidth="1"/>
    <col min="80" max="80" width="17.28515625" customWidth="1"/>
    <col min="81" max="81" width="13.85546875" customWidth="1"/>
    <col min="82" max="82" width="16.7109375" customWidth="1"/>
    <col min="83" max="83" width="17.140625" customWidth="1"/>
    <col min="84" max="84" width="20" customWidth="1"/>
    <col min="85" max="85" width="17.140625" customWidth="1"/>
    <col min="86" max="86" width="20" customWidth="1"/>
    <col min="87" max="87" width="17.140625" customWidth="1"/>
    <col min="88" max="88" width="20" customWidth="1"/>
    <col min="89" max="89" width="17.140625" customWidth="1"/>
    <col min="90" max="90" width="20" customWidth="1"/>
    <col min="91" max="91" width="17.140625" customWidth="1"/>
    <col min="92" max="92" width="20" customWidth="1"/>
    <col min="93" max="93" width="16.42578125" customWidth="1"/>
    <col min="94" max="94" width="19.42578125" customWidth="1"/>
    <col min="95" max="95" width="18.85546875" customWidth="1"/>
    <col min="96" max="96" width="24" customWidth="1"/>
    <col min="97" max="97" width="16" customWidth="1"/>
    <col min="98" max="98" width="17.28515625" customWidth="1"/>
    <col min="99" max="99" width="15.28515625" customWidth="1"/>
    <col min="100" max="100" width="16.42578125" customWidth="1"/>
    <col min="101" max="101" width="19.28515625" customWidth="1"/>
    <col min="102" max="102" width="20.42578125" customWidth="1"/>
    <col min="103" max="103" width="20" customWidth="1"/>
    <col min="104" max="104" width="27.42578125" customWidth="1"/>
  </cols>
  <sheetData>
    <row r="1" spans="1:105" x14ac:dyDescent="0.25">
      <c r="A1" t="s">
        <v>850</v>
      </c>
      <c r="B1" t="s">
        <v>851</v>
      </c>
      <c r="C1" t="s">
        <v>852</v>
      </c>
      <c r="D1" t="s">
        <v>853</v>
      </c>
      <c r="E1" t="s">
        <v>854</v>
      </c>
      <c r="F1" t="s">
        <v>855</v>
      </c>
      <c r="G1" t="s">
        <v>856</v>
      </c>
      <c r="H1" t="s">
        <v>857</v>
      </c>
      <c r="I1" t="s">
        <v>858</v>
      </c>
      <c r="J1" t="s">
        <v>859</v>
      </c>
      <c r="K1" t="s">
        <v>860</v>
      </c>
      <c r="L1" t="s">
        <v>861</v>
      </c>
      <c r="M1" t="s">
        <v>862</v>
      </c>
      <c r="N1" t="s">
        <v>863</v>
      </c>
      <c r="O1" t="s">
        <v>864</v>
      </c>
      <c r="P1" t="s">
        <v>865</v>
      </c>
      <c r="Q1" t="s">
        <v>866</v>
      </c>
      <c r="R1" t="s">
        <v>867</v>
      </c>
      <c r="S1" t="s">
        <v>868</v>
      </c>
      <c r="T1" t="s">
        <v>869</v>
      </c>
      <c r="U1" t="s">
        <v>868</v>
      </c>
      <c r="V1" t="s">
        <v>869</v>
      </c>
      <c r="W1" t="s">
        <v>868</v>
      </c>
      <c r="X1" t="s">
        <v>869</v>
      </c>
      <c r="Y1" t="s">
        <v>868</v>
      </c>
      <c r="Z1" t="s">
        <v>869</v>
      </c>
      <c r="AA1" t="s">
        <v>868</v>
      </c>
      <c r="AB1" t="s">
        <v>869</v>
      </c>
      <c r="AC1" t="s">
        <v>870</v>
      </c>
      <c r="AD1" t="s">
        <v>871</v>
      </c>
      <c r="AE1" t="s">
        <v>872</v>
      </c>
      <c r="AF1" t="s">
        <v>873</v>
      </c>
      <c r="AG1" t="s">
        <v>870</v>
      </c>
      <c r="AH1" t="s">
        <v>871</v>
      </c>
      <c r="AI1" t="s">
        <v>872</v>
      </c>
      <c r="AJ1" t="s">
        <v>873</v>
      </c>
      <c r="AK1" t="s">
        <v>874</v>
      </c>
      <c r="AL1" t="s">
        <v>875</v>
      </c>
      <c r="AM1" t="s">
        <v>876</v>
      </c>
      <c r="AN1" t="s">
        <v>877</v>
      </c>
      <c r="AP1" t="s">
        <v>874</v>
      </c>
      <c r="AQ1" t="s">
        <v>875</v>
      </c>
      <c r="AR1" t="s">
        <v>876</v>
      </c>
      <c r="AS1" t="s">
        <v>877</v>
      </c>
      <c r="AU1" t="s">
        <v>874</v>
      </c>
      <c r="AV1" t="s">
        <v>875</v>
      </c>
      <c r="AW1" t="s">
        <v>876</v>
      </c>
      <c r="AX1" t="s">
        <v>877</v>
      </c>
      <c r="AZ1" t="s">
        <v>879</v>
      </c>
      <c r="BA1" t="s">
        <v>880</v>
      </c>
      <c r="BB1" t="s">
        <v>881</v>
      </c>
      <c r="BC1" t="s">
        <v>881</v>
      </c>
      <c r="BD1" t="s">
        <v>881</v>
      </c>
      <c r="BE1" t="s">
        <v>879</v>
      </c>
      <c r="BF1" t="s">
        <v>880</v>
      </c>
      <c r="BG1" t="s">
        <v>881</v>
      </c>
      <c r="BH1" t="s">
        <v>881</v>
      </c>
      <c r="BI1" t="s">
        <v>881</v>
      </c>
      <c r="BJ1" t="s">
        <v>879</v>
      </c>
      <c r="BK1" t="s">
        <v>880</v>
      </c>
      <c r="BL1" t="s">
        <v>881</v>
      </c>
      <c r="BM1" t="s">
        <v>881</v>
      </c>
      <c r="BN1" t="s">
        <v>881</v>
      </c>
      <c r="BO1" t="s">
        <v>882</v>
      </c>
      <c r="BP1" t="s">
        <v>883</v>
      </c>
      <c r="BQ1" t="s">
        <v>884</v>
      </c>
      <c r="BR1" t="s">
        <v>885</v>
      </c>
      <c r="BS1" t="s">
        <v>886</v>
      </c>
      <c r="BT1" t="s">
        <v>887</v>
      </c>
      <c r="BU1" t="s">
        <v>888</v>
      </c>
      <c r="BV1" t="s">
        <v>889</v>
      </c>
      <c r="BW1" t="s">
        <v>890</v>
      </c>
      <c r="BX1" t="s">
        <v>891</v>
      </c>
      <c r="BY1" t="s">
        <v>892</v>
      </c>
      <c r="BZ1" t="s">
        <v>893</v>
      </c>
      <c r="CA1" t="s">
        <v>894</v>
      </c>
      <c r="CB1" t="s">
        <v>895</v>
      </c>
      <c r="CC1" t="s">
        <v>896</v>
      </c>
      <c r="CD1" t="s">
        <v>897</v>
      </c>
      <c r="CE1" t="s">
        <v>898</v>
      </c>
      <c r="CF1" t="s">
        <v>899</v>
      </c>
      <c r="CG1" t="s">
        <v>900</v>
      </c>
      <c r="CH1" t="s">
        <v>901</v>
      </c>
      <c r="CI1" t="s">
        <v>902</v>
      </c>
      <c r="CJ1" t="s">
        <v>903</v>
      </c>
      <c r="CK1" t="s">
        <v>904</v>
      </c>
      <c r="CL1" t="s">
        <v>905</v>
      </c>
      <c r="CM1" t="s">
        <v>906</v>
      </c>
      <c r="CN1" t="s">
        <v>907</v>
      </c>
      <c r="CO1" t="s">
        <v>908</v>
      </c>
      <c r="CP1" t="s">
        <v>909</v>
      </c>
      <c r="CQ1" t="s">
        <v>910</v>
      </c>
      <c r="CR1" t="s">
        <v>911</v>
      </c>
      <c r="CS1" t="s">
        <v>912</v>
      </c>
      <c r="CT1" t="s">
        <v>913</v>
      </c>
      <c r="CU1" t="s">
        <v>914</v>
      </c>
      <c r="CV1" t="s">
        <v>915</v>
      </c>
      <c r="CW1" t="s">
        <v>916</v>
      </c>
      <c r="CX1" t="s">
        <v>917</v>
      </c>
      <c r="CY1" t="s">
        <v>918</v>
      </c>
      <c r="CZ1" t="s">
        <v>919</v>
      </c>
    </row>
    <row r="2" spans="1:105" x14ac:dyDescent="0.25">
      <c r="A2" t="s">
        <v>41</v>
      </c>
      <c r="B2" t="s">
        <v>42</v>
      </c>
      <c r="C2" t="s">
        <v>43</v>
      </c>
      <c r="D2" t="s">
        <v>44</v>
      </c>
      <c r="E2" t="s">
        <v>45</v>
      </c>
      <c r="F2" t="s">
        <v>46</v>
      </c>
      <c r="G2" t="s">
        <v>47</v>
      </c>
      <c r="H2" t="s">
        <v>48</v>
      </c>
      <c r="I2" t="s">
        <v>49</v>
      </c>
      <c r="J2" t="s">
        <v>50</v>
      </c>
      <c r="K2" t="s">
        <v>51</v>
      </c>
      <c r="L2" t="s">
        <v>52</v>
      </c>
      <c r="M2" t="s">
        <v>53</v>
      </c>
      <c r="N2" t="s">
        <v>54</v>
      </c>
      <c r="O2" t="s">
        <v>55</v>
      </c>
      <c r="P2" t="s">
        <v>56</v>
      </c>
      <c r="Q2" t="s">
        <v>57</v>
      </c>
      <c r="R2" t="s">
        <v>29</v>
      </c>
      <c r="S2" t="s">
        <v>58</v>
      </c>
      <c r="T2" t="s">
        <v>59</v>
      </c>
      <c r="U2" t="s">
        <v>60</v>
      </c>
      <c r="V2" t="s">
        <v>61</v>
      </c>
      <c r="W2" t="s">
        <v>62</v>
      </c>
      <c r="X2" t="s">
        <v>63</v>
      </c>
      <c r="Y2" t="s">
        <v>64</v>
      </c>
      <c r="Z2" t="s">
        <v>65</v>
      </c>
      <c r="AA2" t="s">
        <v>66</v>
      </c>
      <c r="AB2" t="s">
        <v>67</v>
      </c>
      <c r="AC2" t="s">
        <v>68</v>
      </c>
      <c r="AD2" t="s">
        <v>69</v>
      </c>
      <c r="AE2" t="s">
        <v>70</v>
      </c>
      <c r="AF2" t="s">
        <v>71</v>
      </c>
      <c r="AG2" t="s">
        <v>72</v>
      </c>
      <c r="AH2" t="s">
        <v>73</v>
      </c>
      <c r="AI2" t="s">
        <v>74</v>
      </c>
      <c r="AJ2" t="s">
        <v>75</v>
      </c>
      <c r="AK2" t="s">
        <v>76</v>
      </c>
      <c r="AL2" t="s">
        <v>77</v>
      </c>
      <c r="AM2" t="s">
        <v>78</v>
      </c>
      <c r="AN2" t="s">
        <v>79</v>
      </c>
      <c r="AO2" s="2" t="s">
        <v>80</v>
      </c>
      <c r="AP2" t="s">
        <v>81</v>
      </c>
      <c r="AQ2" t="s">
        <v>82</v>
      </c>
      <c r="AR2" t="s">
        <v>83</v>
      </c>
      <c r="AS2" t="s">
        <v>84</v>
      </c>
      <c r="AT2" s="2" t="s">
        <v>85</v>
      </c>
      <c r="AU2" t="s">
        <v>86</v>
      </c>
      <c r="AV2" t="s">
        <v>87</v>
      </c>
      <c r="AW2" t="s">
        <v>88</v>
      </c>
      <c r="AX2" t="s">
        <v>89</v>
      </c>
      <c r="AY2" s="2" t="s">
        <v>90</v>
      </c>
      <c r="AZ2" t="s">
        <v>91</v>
      </c>
      <c r="BA2" t="s">
        <v>92</v>
      </c>
      <c r="BB2" t="s">
        <v>93</v>
      </c>
      <c r="BC2" t="s">
        <v>94</v>
      </c>
      <c r="BD2" t="s">
        <v>95</v>
      </c>
      <c r="BE2" t="s">
        <v>96</v>
      </c>
      <c r="BF2" t="s">
        <v>97</v>
      </c>
      <c r="BG2" t="s">
        <v>98</v>
      </c>
      <c r="BH2" t="s">
        <v>99</v>
      </c>
      <c r="BI2" t="s">
        <v>100</v>
      </c>
      <c r="BJ2" t="s">
        <v>101</v>
      </c>
      <c r="BK2" t="s">
        <v>102</v>
      </c>
      <c r="BL2" t="s">
        <v>103</v>
      </c>
      <c r="BM2" t="s">
        <v>104</v>
      </c>
      <c r="BN2" t="s">
        <v>105</v>
      </c>
      <c r="BO2" t="s">
        <v>106</v>
      </c>
      <c r="BP2" t="s">
        <v>107</v>
      </c>
      <c r="BQ2" t="s">
        <v>108</v>
      </c>
      <c r="BR2" t="s">
        <v>109</v>
      </c>
      <c r="BS2" t="s">
        <v>110</v>
      </c>
      <c r="BT2" t="s">
        <v>111</v>
      </c>
      <c r="BU2" t="s">
        <v>112</v>
      </c>
      <c r="BV2" t="s">
        <v>113</v>
      </c>
      <c r="BW2" t="s">
        <v>114</v>
      </c>
      <c r="BX2" t="s">
        <v>115</v>
      </c>
      <c r="BY2" t="s">
        <v>116</v>
      </c>
      <c r="BZ2" t="s">
        <v>117</v>
      </c>
      <c r="CA2" t="s">
        <v>118</v>
      </c>
      <c r="CB2" t="s">
        <v>119</v>
      </c>
      <c r="CC2" t="s">
        <v>120</v>
      </c>
      <c r="CD2" t="s">
        <v>121</v>
      </c>
      <c r="CE2" t="s">
        <v>122</v>
      </c>
      <c r="CF2" t="s">
        <v>123</v>
      </c>
      <c r="CG2" t="s">
        <v>124</v>
      </c>
      <c r="CH2" t="s">
        <v>125</v>
      </c>
      <c r="CI2" t="s">
        <v>126</v>
      </c>
      <c r="CJ2" t="s">
        <v>127</v>
      </c>
      <c r="CK2" t="s">
        <v>128</v>
      </c>
      <c r="CL2" t="s">
        <v>129</v>
      </c>
      <c r="CM2" t="s">
        <v>130</v>
      </c>
      <c r="CN2" t="s">
        <v>131</v>
      </c>
      <c r="CO2" t="s">
        <v>132</v>
      </c>
      <c r="CP2" t="s">
        <v>133</v>
      </c>
      <c r="CQ2" t="s">
        <v>134</v>
      </c>
      <c r="CR2" t="s">
        <v>135</v>
      </c>
      <c r="CS2" t="s">
        <v>136</v>
      </c>
      <c r="CT2" t="s">
        <v>137</v>
      </c>
      <c r="CU2" t="s">
        <v>138</v>
      </c>
      <c r="CV2" t="s">
        <v>139</v>
      </c>
      <c r="CW2" t="s">
        <v>140</v>
      </c>
      <c r="CX2" t="s">
        <v>141</v>
      </c>
      <c r="CY2" t="s">
        <v>142</v>
      </c>
      <c r="CZ2" t="s">
        <v>143</v>
      </c>
      <c r="DA2" s="12" t="s">
        <v>144</v>
      </c>
    </row>
    <row r="3" spans="1:105" x14ac:dyDescent="0.25">
      <c r="A3" t="s">
        <v>627</v>
      </c>
      <c r="B3">
        <v>1934</v>
      </c>
      <c r="C3" t="s">
        <v>162</v>
      </c>
      <c r="D3">
        <v>64.900000000000006</v>
      </c>
      <c r="E3">
        <v>172</v>
      </c>
      <c r="F3" t="s">
        <v>33</v>
      </c>
      <c r="G3" t="s">
        <v>33</v>
      </c>
      <c r="H3" t="s">
        <v>149</v>
      </c>
      <c r="I3" t="s">
        <v>149</v>
      </c>
      <c r="J3" t="s">
        <v>149</v>
      </c>
      <c r="K3" t="s">
        <v>149</v>
      </c>
      <c r="L3" t="s">
        <v>152</v>
      </c>
      <c r="M3" t="s">
        <v>149</v>
      </c>
      <c r="N3" t="s">
        <v>154</v>
      </c>
      <c r="O3" t="s">
        <v>181</v>
      </c>
      <c r="P3">
        <v>0</v>
      </c>
      <c r="Q3" t="s">
        <v>154</v>
      </c>
      <c r="R3" t="s">
        <v>4</v>
      </c>
      <c r="S3" s="1">
        <v>33412</v>
      </c>
      <c r="T3" t="s">
        <v>499</v>
      </c>
      <c r="AK3" s="1">
        <v>33433</v>
      </c>
      <c r="AL3" s="1">
        <v>33482</v>
      </c>
      <c r="AM3">
        <v>70</v>
      </c>
      <c r="AN3">
        <v>2</v>
      </c>
      <c r="AZ3" s="1">
        <v>33433</v>
      </c>
      <c r="BA3" s="1">
        <v>33482</v>
      </c>
      <c r="BB3" t="s">
        <v>165</v>
      </c>
      <c r="BC3" t="s">
        <v>177</v>
      </c>
      <c r="BO3" t="s">
        <v>158</v>
      </c>
      <c r="BP3" t="s">
        <v>152</v>
      </c>
      <c r="BQ3" t="s">
        <v>33</v>
      </c>
      <c r="BR3" t="s">
        <v>159</v>
      </c>
      <c r="CS3" s="1">
        <v>36271</v>
      </c>
      <c r="CT3" t="s">
        <v>39</v>
      </c>
      <c r="CW3" t="s">
        <v>152</v>
      </c>
      <c r="DA3" s="13" t="str">
        <f>IF(ISBLANK(Batch2[[#This Row],[Followup Status]]),Batch2[[#This Row],[Cause of Death]],Batch2[[#This Row],[Followup Status]])</f>
        <v>NED</v>
      </c>
    </row>
    <row r="4" spans="1:105" x14ac:dyDescent="0.25">
      <c r="A4" t="s">
        <v>656</v>
      </c>
      <c r="B4">
        <v>1932</v>
      </c>
      <c r="C4" t="s">
        <v>162</v>
      </c>
      <c r="D4">
        <v>111</v>
      </c>
      <c r="E4">
        <v>188</v>
      </c>
      <c r="F4" t="s">
        <v>33</v>
      </c>
      <c r="G4" t="s">
        <v>33</v>
      </c>
      <c r="H4" t="s">
        <v>149</v>
      </c>
      <c r="I4" t="s">
        <v>149</v>
      </c>
      <c r="J4" t="s">
        <v>149</v>
      </c>
      <c r="K4" t="s">
        <v>167</v>
      </c>
      <c r="L4" t="s">
        <v>152</v>
      </c>
      <c r="M4" t="s">
        <v>149</v>
      </c>
      <c r="N4">
        <v>2</v>
      </c>
      <c r="O4" t="s">
        <v>153</v>
      </c>
      <c r="P4">
        <v>0</v>
      </c>
      <c r="Q4" t="s">
        <v>154</v>
      </c>
      <c r="R4" t="s">
        <v>5</v>
      </c>
      <c r="S4" s="1">
        <v>33752</v>
      </c>
      <c r="T4" t="s">
        <v>657</v>
      </c>
      <c r="AK4" s="1">
        <v>33748</v>
      </c>
      <c r="AL4" s="1">
        <v>33798</v>
      </c>
      <c r="AM4">
        <v>70</v>
      </c>
      <c r="AN4">
        <v>2</v>
      </c>
      <c r="AZ4" s="1">
        <v>33751</v>
      </c>
      <c r="BA4" s="1">
        <v>33790</v>
      </c>
      <c r="BB4" t="s">
        <v>165</v>
      </c>
      <c r="CS4" s="1">
        <v>36264</v>
      </c>
      <c r="CT4" t="s">
        <v>39</v>
      </c>
      <c r="DA4" s="13" t="str">
        <f>IF(ISBLANK(Batch2[[#This Row],[Followup Status]]),Batch2[[#This Row],[Cause of Death]],Batch2[[#This Row],[Followup Status]])</f>
        <v>NED</v>
      </c>
    </row>
    <row r="5" spans="1:105" x14ac:dyDescent="0.25">
      <c r="A5" t="s">
        <v>712</v>
      </c>
      <c r="B5">
        <v>1941</v>
      </c>
      <c r="C5" t="s">
        <v>162</v>
      </c>
      <c r="D5">
        <v>110</v>
      </c>
      <c r="E5">
        <v>177</v>
      </c>
      <c r="F5" t="s">
        <v>33</v>
      </c>
      <c r="G5" t="s">
        <v>33</v>
      </c>
      <c r="H5" t="s">
        <v>149</v>
      </c>
      <c r="I5" t="s">
        <v>149</v>
      </c>
      <c r="J5" t="s">
        <v>149</v>
      </c>
      <c r="K5" t="s">
        <v>149</v>
      </c>
      <c r="L5" t="s">
        <v>152</v>
      </c>
      <c r="M5" t="s">
        <v>149</v>
      </c>
      <c r="N5">
        <v>2</v>
      </c>
      <c r="O5" t="s">
        <v>153</v>
      </c>
      <c r="P5">
        <v>0</v>
      </c>
      <c r="Q5" t="s">
        <v>153</v>
      </c>
      <c r="R5" t="s">
        <v>4</v>
      </c>
      <c r="S5" s="1">
        <v>35172</v>
      </c>
      <c r="T5" t="s">
        <v>624</v>
      </c>
      <c r="AC5" s="1">
        <v>35232</v>
      </c>
      <c r="AD5" t="s">
        <v>676</v>
      </c>
      <c r="AE5" t="s">
        <v>149</v>
      </c>
      <c r="AF5" t="s">
        <v>152</v>
      </c>
      <c r="AK5" s="1">
        <v>35203</v>
      </c>
      <c r="AL5" s="1">
        <v>35256</v>
      </c>
      <c r="AM5">
        <v>70</v>
      </c>
      <c r="AN5">
        <v>2</v>
      </c>
      <c r="AZ5" s="1">
        <v>35203</v>
      </c>
      <c r="BA5" s="1">
        <v>35245</v>
      </c>
      <c r="BB5" t="s">
        <v>165</v>
      </c>
      <c r="CS5" s="1">
        <v>36264</v>
      </c>
      <c r="CT5" t="s">
        <v>39</v>
      </c>
      <c r="DA5" s="13" t="str">
        <f>IF(ISBLANK(Batch2[[#This Row],[Followup Status]]),Batch2[[#This Row],[Cause of Death]],Batch2[[#This Row],[Followup Status]])</f>
        <v>NED</v>
      </c>
    </row>
    <row r="6" spans="1:105" x14ac:dyDescent="0.25">
      <c r="A6" t="s">
        <v>640</v>
      </c>
      <c r="B6">
        <v>1929</v>
      </c>
      <c r="C6" t="s">
        <v>162</v>
      </c>
      <c r="D6">
        <v>77.2</v>
      </c>
      <c r="E6">
        <v>185</v>
      </c>
      <c r="F6" t="s">
        <v>33</v>
      </c>
      <c r="G6" t="s">
        <v>33</v>
      </c>
      <c r="H6" t="s">
        <v>149</v>
      </c>
      <c r="I6" t="s">
        <v>149</v>
      </c>
      <c r="J6" t="s">
        <v>149</v>
      </c>
      <c r="K6" t="s">
        <v>167</v>
      </c>
      <c r="L6" t="s">
        <v>180</v>
      </c>
      <c r="M6" t="s">
        <v>149</v>
      </c>
      <c r="N6" t="s">
        <v>154</v>
      </c>
      <c r="O6">
        <v>0</v>
      </c>
      <c r="P6">
        <v>0</v>
      </c>
      <c r="Q6" t="s">
        <v>154</v>
      </c>
      <c r="R6" t="s">
        <v>13</v>
      </c>
      <c r="S6" s="1">
        <v>33271</v>
      </c>
      <c r="T6" t="s">
        <v>641</v>
      </c>
      <c r="U6" s="1">
        <v>33454</v>
      </c>
      <c r="V6" t="s">
        <v>642</v>
      </c>
      <c r="AK6" s="1">
        <v>33299</v>
      </c>
      <c r="AL6" s="1">
        <v>33343</v>
      </c>
      <c r="AM6">
        <v>70.400000000000006</v>
      </c>
      <c r="AN6">
        <v>2</v>
      </c>
      <c r="AZ6" s="1">
        <v>33299</v>
      </c>
      <c r="BA6" s="1">
        <v>33345</v>
      </c>
      <c r="BB6" t="s">
        <v>165</v>
      </c>
      <c r="BC6" t="s">
        <v>177</v>
      </c>
      <c r="BO6" t="s">
        <v>265</v>
      </c>
      <c r="BP6" t="s">
        <v>149</v>
      </c>
      <c r="BQ6" t="s">
        <v>149</v>
      </c>
      <c r="CS6" s="1">
        <v>36262</v>
      </c>
      <c r="CT6" t="s">
        <v>39</v>
      </c>
      <c r="CW6" t="s">
        <v>152</v>
      </c>
      <c r="CY6" s="1">
        <v>33614</v>
      </c>
      <c r="CZ6" t="s">
        <v>171</v>
      </c>
      <c r="DA6" s="13" t="str">
        <f>IF(ISBLANK(Batch2[[#This Row],[Followup Status]]),Batch2[[#This Row],[Cause of Death]],Batch2[[#This Row],[Followup Status]])</f>
        <v>NED</v>
      </c>
    </row>
    <row r="7" spans="1:105" x14ac:dyDescent="0.25">
      <c r="A7" t="s">
        <v>689</v>
      </c>
      <c r="B7">
        <v>1950</v>
      </c>
      <c r="C7" t="s">
        <v>147</v>
      </c>
      <c r="D7">
        <v>65</v>
      </c>
      <c r="E7">
        <v>173</v>
      </c>
      <c r="F7" t="s">
        <v>33</v>
      </c>
      <c r="G7" t="s">
        <v>33</v>
      </c>
      <c r="H7" t="s">
        <v>149</v>
      </c>
      <c r="I7" t="s">
        <v>149</v>
      </c>
      <c r="J7" t="s">
        <v>149</v>
      </c>
      <c r="K7" t="s">
        <v>149</v>
      </c>
      <c r="L7" t="s">
        <v>149</v>
      </c>
      <c r="M7" t="s">
        <v>149</v>
      </c>
      <c r="N7">
        <v>1</v>
      </c>
      <c r="O7">
        <v>2</v>
      </c>
      <c r="P7">
        <v>0</v>
      </c>
      <c r="Q7" t="s">
        <v>154</v>
      </c>
      <c r="R7" t="s">
        <v>4</v>
      </c>
      <c r="S7" s="1">
        <v>33468</v>
      </c>
      <c r="T7" t="s">
        <v>283</v>
      </c>
      <c r="AC7" s="1">
        <v>33468</v>
      </c>
      <c r="AD7" t="s">
        <v>690</v>
      </c>
      <c r="AE7" t="s">
        <v>152</v>
      </c>
      <c r="AF7" t="s">
        <v>149</v>
      </c>
      <c r="AK7" s="1">
        <v>33478</v>
      </c>
      <c r="AL7" s="1">
        <v>33540</v>
      </c>
      <c r="AM7">
        <v>70</v>
      </c>
      <c r="AN7">
        <v>2</v>
      </c>
      <c r="AZ7" s="1">
        <v>33488</v>
      </c>
      <c r="BA7" s="1">
        <v>33537</v>
      </c>
      <c r="BB7" t="s">
        <v>165</v>
      </c>
      <c r="BO7" t="s">
        <v>190</v>
      </c>
      <c r="BP7" t="s">
        <v>152</v>
      </c>
      <c r="BQ7" t="s">
        <v>149</v>
      </c>
      <c r="CS7" s="1">
        <v>36256</v>
      </c>
      <c r="CT7" t="s">
        <v>39</v>
      </c>
      <c r="DA7" s="13" t="str">
        <f>IF(ISBLANK(Batch2[[#This Row],[Followup Status]]),Batch2[[#This Row],[Cause of Death]],Batch2[[#This Row],[Followup Status]])</f>
        <v>NED</v>
      </c>
    </row>
    <row r="8" spans="1:105" x14ac:dyDescent="0.25">
      <c r="A8" t="s">
        <v>721</v>
      </c>
      <c r="B8">
        <v>1940</v>
      </c>
      <c r="C8" t="s">
        <v>162</v>
      </c>
      <c r="D8">
        <v>83.8</v>
      </c>
      <c r="E8">
        <v>177</v>
      </c>
      <c r="F8" t="s">
        <v>33</v>
      </c>
      <c r="G8" t="s">
        <v>33</v>
      </c>
      <c r="H8" t="s">
        <v>149</v>
      </c>
      <c r="I8" t="s">
        <v>149</v>
      </c>
      <c r="J8" t="s">
        <v>149</v>
      </c>
      <c r="K8" t="s">
        <v>151</v>
      </c>
      <c r="L8" t="s">
        <v>149</v>
      </c>
      <c r="M8" t="s">
        <v>149</v>
      </c>
      <c r="N8">
        <v>1</v>
      </c>
      <c r="O8" t="s">
        <v>153</v>
      </c>
      <c r="P8">
        <v>1</v>
      </c>
      <c r="Q8" t="s">
        <v>722</v>
      </c>
      <c r="R8" t="s">
        <v>4</v>
      </c>
      <c r="S8" s="1">
        <v>34547</v>
      </c>
      <c r="T8" t="s">
        <v>594</v>
      </c>
      <c r="AC8" s="1">
        <v>34566</v>
      </c>
      <c r="AD8" t="s">
        <v>723</v>
      </c>
      <c r="AE8" t="s">
        <v>152</v>
      </c>
      <c r="AF8" t="s">
        <v>149</v>
      </c>
      <c r="AK8" s="1">
        <v>34645</v>
      </c>
      <c r="AL8" s="1">
        <v>34694</v>
      </c>
      <c r="AM8">
        <v>70</v>
      </c>
      <c r="AN8">
        <v>2</v>
      </c>
      <c r="AZ8" s="1">
        <v>34581</v>
      </c>
      <c r="BA8" s="1">
        <v>34608</v>
      </c>
      <c r="BB8" t="s">
        <v>165</v>
      </c>
      <c r="BC8" t="s">
        <v>243</v>
      </c>
      <c r="BD8" t="s">
        <v>177</v>
      </c>
      <c r="BE8" s="1">
        <v>34647</v>
      </c>
      <c r="BF8" s="1">
        <v>34688</v>
      </c>
      <c r="BG8" t="s">
        <v>165</v>
      </c>
      <c r="BO8" t="s">
        <v>158</v>
      </c>
      <c r="CS8" s="1">
        <v>36256</v>
      </c>
      <c r="CT8" t="s">
        <v>39</v>
      </c>
      <c r="DA8" s="13" t="str">
        <f>IF(ISBLANK(Batch2[[#This Row],[Followup Status]]),Batch2[[#This Row],[Cause of Death]],Batch2[[#This Row],[Followup Status]])</f>
        <v>NED</v>
      </c>
    </row>
    <row r="9" spans="1:105" x14ac:dyDescent="0.25">
      <c r="A9" t="s">
        <v>622</v>
      </c>
      <c r="B9">
        <v>1930</v>
      </c>
      <c r="C9" t="s">
        <v>162</v>
      </c>
      <c r="D9">
        <v>88.9</v>
      </c>
      <c r="E9">
        <v>183</v>
      </c>
      <c r="F9" t="s">
        <v>33</v>
      </c>
      <c r="G9" t="s">
        <v>33</v>
      </c>
      <c r="H9" t="s">
        <v>149</v>
      </c>
      <c r="I9" t="s">
        <v>149</v>
      </c>
      <c r="J9" t="s">
        <v>149</v>
      </c>
      <c r="K9" t="s">
        <v>149</v>
      </c>
      <c r="L9" t="s">
        <v>180</v>
      </c>
      <c r="M9" t="s">
        <v>149</v>
      </c>
      <c r="N9">
        <v>2</v>
      </c>
      <c r="O9" t="s">
        <v>181</v>
      </c>
      <c r="P9">
        <v>0</v>
      </c>
      <c r="Q9" t="s">
        <v>154</v>
      </c>
      <c r="R9" t="s">
        <v>4</v>
      </c>
      <c r="S9" s="1">
        <v>33100</v>
      </c>
      <c r="T9" t="s">
        <v>283</v>
      </c>
      <c r="AK9" s="1">
        <v>33131</v>
      </c>
      <c r="AL9" s="1">
        <v>33189</v>
      </c>
      <c r="AM9">
        <v>70.2</v>
      </c>
      <c r="AN9">
        <v>2</v>
      </c>
      <c r="AZ9" s="1">
        <v>33132</v>
      </c>
      <c r="BA9" s="1">
        <v>33174</v>
      </c>
      <c r="BB9" t="s">
        <v>165</v>
      </c>
      <c r="BO9" t="s">
        <v>190</v>
      </c>
      <c r="CS9" s="1">
        <v>36254</v>
      </c>
      <c r="CT9" t="s">
        <v>39</v>
      </c>
      <c r="DA9" s="13" t="str">
        <f>IF(ISBLANK(Batch2[[#This Row],[Followup Status]]),Batch2[[#This Row],[Cause of Death]],Batch2[[#This Row],[Followup Status]])</f>
        <v>NED</v>
      </c>
    </row>
    <row r="10" spans="1:105" x14ac:dyDescent="0.25">
      <c r="A10" t="s">
        <v>673</v>
      </c>
      <c r="B10">
        <v>1941</v>
      </c>
      <c r="C10" t="s">
        <v>162</v>
      </c>
      <c r="D10">
        <v>86.8</v>
      </c>
      <c r="E10">
        <v>167.6</v>
      </c>
      <c r="F10" t="s">
        <v>33</v>
      </c>
      <c r="G10" t="s">
        <v>33</v>
      </c>
      <c r="H10" t="s">
        <v>149</v>
      </c>
      <c r="I10" t="s">
        <v>149</v>
      </c>
      <c r="J10" t="s">
        <v>149</v>
      </c>
      <c r="K10" t="s">
        <v>151</v>
      </c>
      <c r="L10" t="s">
        <v>149</v>
      </c>
      <c r="M10" t="s">
        <v>149</v>
      </c>
      <c r="N10">
        <v>2</v>
      </c>
      <c r="O10" t="s">
        <v>181</v>
      </c>
      <c r="P10">
        <v>0</v>
      </c>
      <c r="Q10" t="s">
        <v>154</v>
      </c>
      <c r="R10" t="s">
        <v>5</v>
      </c>
      <c r="S10" s="1">
        <v>35086</v>
      </c>
      <c r="T10" t="s">
        <v>275</v>
      </c>
      <c r="AK10" s="1">
        <v>35112</v>
      </c>
      <c r="AL10" s="1">
        <v>35161</v>
      </c>
      <c r="AM10">
        <v>70</v>
      </c>
      <c r="AN10">
        <v>2</v>
      </c>
      <c r="AZ10" s="1">
        <v>35112</v>
      </c>
      <c r="BA10" s="1">
        <v>35154</v>
      </c>
      <c r="BB10" t="s">
        <v>165</v>
      </c>
      <c r="BO10" t="s">
        <v>190</v>
      </c>
      <c r="BP10" t="s">
        <v>152</v>
      </c>
      <c r="CS10" s="1">
        <v>36254</v>
      </c>
      <c r="CT10" t="s">
        <v>39</v>
      </c>
      <c r="DA10" s="13" t="str">
        <f>IF(ISBLANK(Batch2[[#This Row],[Followup Status]]),Batch2[[#This Row],[Cause of Death]],Batch2[[#This Row],[Followup Status]])</f>
        <v>NED</v>
      </c>
    </row>
    <row r="11" spans="1:105" x14ac:dyDescent="0.25">
      <c r="A11" t="s">
        <v>643</v>
      </c>
      <c r="B11">
        <v>1913</v>
      </c>
      <c r="C11" t="s">
        <v>147</v>
      </c>
      <c r="D11">
        <v>45.5</v>
      </c>
      <c r="E11">
        <v>157</v>
      </c>
      <c r="F11" t="s">
        <v>33</v>
      </c>
      <c r="G11" t="s">
        <v>33</v>
      </c>
      <c r="H11" t="s">
        <v>149</v>
      </c>
      <c r="I11" t="s">
        <v>149</v>
      </c>
      <c r="J11" t="s">
        <v>149</v>
      </c>
      <c r="K11" t="s">
        <v>149</v>
      </c>
      <c r="L11" t="s">
        <v>180</v>
      </c>
      <c r="M11" t="s">
        <v>149</v>
      </c>
      <c r="N11">
        <v>2</v>
      </c>
      <c r="O11" t="s">
        <v>153</v>
      </c>
      <c r="P11">
        <v>0</v>
      </c>
      <c r="Q11" t="s">
        <v>154</v>
      </c>
      <c r="R11" t="s">
        <v>4</v>
      </c>
      <c r="S11" s="1">
        <v>34748</v>
      </c>
      <c r="T11" t="s">
        <v>644</v>
      </c>
      <c r="AK11" s="1">
        <v>34765</v>
      </c>
      <c r="AL11" s="1">
        <v>34794</v>
      </c>
      <c r="AM11">
        <v>42</v>
      </c>
      <c r="AN11">
        <v>2</v>
      </c>
      <c r="AZ11" s="1">
        <v>34759</v>
      </c>
      <c r="BA11" s="1">
        <v>34794</v>
      </c>
      <c r="BB11" t="s">
        <v>157</v>
      </c>
      <c r="BO11" t="s">
        <v>190</v>
      </c>
      <c r="CS11" s="1">
        <v>36253</v>
      </c>
      <c r="CT11" t="s">
        <v>39</v>
      </c>
      <c r="CW11" t="s">
        <v>152</v>
      </c>
      <c r="CY11" s="1">
        <v>35269</v>
      </c>
      <c r="CZ11" t="s">
        <v>175</v>
      </c>
      <c r="DA11" s="13" t="str">
        <f>IF(ISBLANK(Batch2[[#This Row],[Followup Status]]),Batch2[[#This Row],[Cause of Death]],Batch2[[#This Row],[Followup Status]])</f>
        <v>NED</v>
      </c>
    </row>
    <row r="12" spans="1:105" x14ac:dyDescent="0.25">
      <c r="A12" t="s">
        <v>652</v>
      </c>
      <c r="B12">
        <v>1927</v>
      </c>
      <c r="C12" t="s">
        <v>162</v>
      </c>
      <c r="D12">
        <v>113.4</v>
      </c>
      <c r="E12">
        <v>185</v>
      </c>
      <c r="F12" t="s">
        <v>33</v>
      </c>
      <c r="G12" t="s">
        <v>33</v>
      </c>
      <c r="H12" t="s">
        <v>149</v>
      </c>
      <c r="I12" t="s">
        <v>149</v>
      </c>
      <c r="J12" t="s">
        <v>149</v>
      </c>
      <c r="K12" t="s">
        <v>151</v>
      </c>
      <c r="L12" t="s">
        <v>180</v>
      </c>
      <c r="M12" t="s">
        <v>149</v>
      </c>
      <c r="N12">
        <v>2</v>
      </c>
      <c r="O12" t="s">
        <v>153</v>
      </c>
      <c r="P12">
        <v>0</v>
      </c>
      <c r="Q12" t="s">
        <v>154</v>
      </c>
      <c r="R12" t="s">
        <v>4</v>
      </c>
      <c r="S12" s="1">
        <v>35245</v>
      </c>
      <c r="T12" t="s">
        <v>499</v>
      </c>
      <c r="AK12" s="1">
        <v>35637</v>
      </c>
      <c r="AL12" s="1">
        <v>35683</v>
      </c>
      <c r="AM12">
        <v>70</v>
      </c>
      <c r="AN12">
        <v>2</v>
      </c>
      <c r="AZ12" s="1">
        <v>35637</v>
      </c>
      <c r="BA12" s="1">
        <v>36044</v>
      </c>
      <c r="BB12" t="s">
        <v>165</v>
      </c>
      <c r="BC12" t="s">
        <v>177</v>
      </c>
      <c r="BO12" t="s">
        <v>158</v>
      </c>
      <c r="CS12" s="1">
        <v>36250</v>
      </c>
      <c r="CT12" t="s">
        <v>39</v>
      </c>
      <c r="DA12" s="13" t="str">
        <f>IF(ISBLANK(Batch2[[#This Row],[Followup Status]]),Batch2[[#This Row],[Cause of Death]],Batch2[[#This Row],[Followup Status]])</f>
        <v>NED</v>
      </c>
    </row>
    <row r="13" spans="1:105" x14ac:dyDescent="0.25">
      <c r="A13" t="s">
        <v>708</v>
      </c>
      <c r="B13">
        <v>1932</v>
      </c>
      <c r="C13" t="s">
        <v>147</v>
      </c>
      <c r="D13">
        <v>75.900000000000006</v>
      </c>
      <c r="E13">
        <v>162</v>
      </c>
      <c r="F13" t="s">
        <v>33</v>
      </c>
      <c r="G13" t="s">
        <v>33</v>
      </c>
      <c r="H13" t="s">
        <v>149</v>
      </c>
      <c r="I13" t="s">
        <v>149</v>
      </c>
      <c r="J13" t="s">
        <v>149</v>
      </c>
      <c r="K13" t="s">
        <v>167</v>
      </c>
      <c r="L13" t="s">
        <v>180</v>
      </c>
      <c r="M13" t="s">
        <v>149</v>
      </c>
      <c r="N13">
        <v>2</v>
      </c>
      <c r="O13">
        <v>1</v>
      </c>
      <c r="P13">
        <v>0</v>
      </c>
      <c r="Q13">
        <v>3</v>
      </c>
      <c r="R13" t="s">
        <v>16</v>
      </c>
      <c r="S13" s="1">
        <v>34497</v>
      </c>
      <c r="T13" t="s">
        <v>709</v>
      </c>
      <c r="AK13" s="1">
        <v>34513</v>
      </c>
      <c r="AL13" s="1">
        <v>34562</v>
      </c>
      <c r="AM13">
        <v>70</v>
      </c>
      <c r="AN13">
        <v>2</v>
      </c>
      <c r="AZ13" s="1">
        <v>34513</v>
      </c>
      <c r="BA13" s="1">
        <v>34555</v>
      </c>
      <c r="BB13" t="s">
        <v>165</v>
      </c>
      <c r="BC13" t="s">
        <v>177</v>
      </c>
      <c r="CS13" s="1">
        <v>36250</v>
      </c>
      <c r="CT13" t="s">
        <v>39</v>
      </c>
      <c r="DA13" s="13" t="str">
        <f>IF(ISBLANK(Batch2[[#This Row],[Followup Status]]),Batch2[[#This Row],[Cause of Death]],Batch2[[#This Row],[Followup Status]])</f>
        <v>NED</v>
      </c>
    </row>
    <row r="14" spans="1:105" x14ac:dyDescent="0.25">
      <c r="A14" t="s">
        <v>675</v>
      </c>
      <c r="B14">
        <v>1940</v>
      </c>
      <c r="C14" t="s">
        <v>162</v>
      </c>
      <c r="D14">
        <v>87.8</v>
      </c>
      <c r="E14">
        <v>185</v>
      </c>
      <c r="F14" t="s">
        <v>33</v>
      </c>
      <c r="G14" t="s">
        <v>33</v>
      </c>
      <c r="H14" t="s">
        <v>149</v>
      </c>
      <c r="I14" t="s">
        <v>149</v>
      </c>
      <c r="J14" t="s">
        <v>149</v>
      </c>
      <c r="K14" t="s">
        <v>149</v>
      </c>
      <c r="L14" t="s">
        <v>180</v>
      </c>
      <c r="M14" t="s">
        <v>149</v>
      </c>
      <c r="N14" t="s">
        <v>154</v>
      </c>
      <c r="O14" t="s">
        <v>181</v>
      </c>
      <c r="P14">
        <v>0</v>
      </c>
      <c r="Q14" t="s">
        <v>154</v>
      </c>
      <c r="R14" t="s">
        <v>9</v>
      </c>
      <c r="S14" s="1">
        <v>35135</v>
      </c>
      <c r="T14" t="s">
        <v>499</v>
      </c>
      <c r="AC14" s="1">
        <v>35409</v>
      </c>
      <c r="AD14" t="s">
        <v>676</v>
      </c>
      <c r="AE14" t="s">
        <v>149</v>
      </c>
      <c r="AF14" t="s">
        <v>152</v>
      </c>
      <c r="AK14" s="1">
        <v>35182</v>
      </c>
      <c r="AL14" s="1">
        <v>35232</v>
      </c>
      <c r="AM14">
        <v>70</v>
      </c>
      <c r="AN14">
        <v>2</v>
      </c>
      <c r="AZ14" s="1">
        <v>35182</v>
      </c>
      <c r="BA14" s="1">
        <v>35220</v>
      </c>
      <c r="BB14" t="s">
        <v>165</v>
      </c>
      <c r="BS14">
        <v>0</v>
      </c>
      <c r="BT14">
        <v>7</v>
      </c>
      <c r="BU14">
        <v>0</v>
      </c>
      <c r="BV14">
        <v>4</v>
      </c>
      <c r="BW14">
        <v>0</v>
      </c>
      <c r="BX14">
        <v>2</v>
      </c>
      <c r="BY14">
        <v>0</v>
      </c>
      <c r="BZ14">
        <v>7</v>
      </c>
      <c r="CE14">
        <v>0</v>
      </c>
      <c r="CF14">
        <v>4</v>
      </c>
      <c r="CG14">
        <v>0</v>
      </c>
      <c r="CH14">
        <v>1</v>
      </c>
      <c r="CI14">
        <v>0</v>
      </c>
      <c r="CJ14">
        <v>4</v>
      </c>
      <c r="CK14">
        <v>0</v>
      </c>
      <c r="CL14">
        <v>8</v>
      </c>
      <c r="CS14" s="1">
        <v>36248</v>
      </c>
      <c r="CT14" t="s">
        <v>39</v>
      </c>
      <c r="DA14" s="13" t="str">
        <f>IF(ISBLANK(Batch2[[#This Row],[Followup Status]]),Batch2[[#This Row],[Cause of Death]],Batch2[[#This Row],[Followup Status]])</f>
        <v>NED</v>
      </c>
    </row>
    <row r="15" spans="1:105" x14ac:dyDescent="0.25">
      <c r="A15" t="s">
        <v>660</v>
      </c>
      <c r="B15">
        <v>1953</v>
      </c>
      <c r="C15" t="s">
        <v>162</v>
      </c>
      <c r="D15">
        <v>100</v>
      </c>
      <c r="E15">
        <v>175</v>
      </c>
      <c r="F15" t="s">
        <v>33</v>
      </c>
      <c r="G15" t="s">
        <v>33</v>
      </c>
      <c r="H15" t="s">
        <v>149</v>
      </c>
      <c r="I15" t="s">
        <v>149</v>
      </c>
      <c r="J15" t="s">
        <v>149</v>
      </c>
      <c r="K15" t="s">
        <v>151</v>
      </c>
      <c r="L15" t="s">
        <v>149</v>
      </c>
      <c r="M15" t="s">
        <v>149</v>
      </c>
      <c r="N15">
        <v>3</v>
      </c>
      <c r="O15">
        <v>0</v>
      </c>
      <c r="P15">
        <v>0</v>
      </c>
      <c r="Q15">
        <v>3</v>
      </c>
      <c r="R15" t="s">
        <v>4</v>
      </c>
      <c r="S15" s="1">
        <v>35212</v>
      </c>
      <c r="T15" t="s">
        <v>661</v>
      </c>
      <c r="AK15" s="1">
        <v>35232</v>
      </c>
      <c r="AL15" s="1">
        <v>35281</v>
      </c>
      <c r="AM15">
        <v>70</v>
      </c>
      <c r="AN15">
        <v>2</v>
      </c>
      <c r="AZ15" s="1">
        <v>35232</v>
      </c>
      <c r="BA15" s="1">
        <v>35273</v>
      </c>
      <c r="BB15" t="s">
        <v>165</v>
      </c>
      <c r="CS15" s="1">
        <v>36242</v>
      </c>
      <c r="CT15" t="s">
        <v>39</v>
      </c>
      <c r="DA15" s="13" t="str">
        <f>IF(ISBLANK(Batch2[[#This Row],[Followup Status]]),Batch2[[#This Row],[Cause of Death]],Batch2[[#This Row],[Followup Status]])</f>
        <v>NED</v>
      </c>
    </row>
    <row r="16" spans="1:105" x14ac:dyDescent="0.25">
      <c r="A16" t="s">
        <v>667</v>
      </c>
      <c r="B16">
        <v>1933</v>
      </c>
      <c r="C16" t="s">
        <v>162</v>
      </c>
      <c r="D16">
        <v>54.4</v>
      </c>
      <c r="E16">
        <v>180</v>
      </c>
      <c r="F16" t="s">
        <v>33</v>
      </c>
      <c r="G16" t="s">
        <v>33</v>
      </c>
      <c r="H16" t="s">
        <v>149</v>
      </c>
      <c r="I16" t="s">
        <v>149</v>
      </c>
      <c r="J16" t="s">
        <v>149</v>
      </c>
      <c r="K16" t="s">
        <v>151</v>
      </c>
      <c r="L16" t="s">
        <v>152</v>
      </c>
      <c r="M16" t="s">
        <v>149</v>
      </c>
      <c r="N16" t="s">
        <v>235</v>
      </c>
      <c r="O16">
        <v>0</v>
      </c>
      <c r="P16">
        <v>0</v>
      </c>
      <c r="Q16" t="s">
        <v>235</v>
      </c>
      <c r="R16" t="s">
        <v>9</v>
      </c>
      <c r="S16" s="1">
        <v>34555</v>
      </c>
      <c r="T16" t="s">
        <v>668</v>
      </c>
      <c r="AK16" s="1">
        <v>34580</v>
      </c>
      <c r="AL16" s="1">
        <v>34633</v>
      </c>
      <c r="AM16">
        <v>70</v>
      </c>
      <c r="AN16">
        <v>2</v>
      </c>
      <c r="AZ16" s="1">
        <v>34581</v>
      </c>
      <c r="BA16" s="1">
        <v>34623</v>
      </c>
      <c r="BB16" t="s">
        <v>165</v>
      </c>
      <c r="BC16" t="s">
        <v>177</v>
      </c>
      <c r="BO16" t="s">
        <v>158</v>
      </c>
      <c r="CS16" s="1">
        <v>36239</v>
      </c>
      <c r="CT16" t="s">
        <v>39</v>
      </c>
      <c r="DA16" s="13" t="str">
        <f>IF(ISBLANK(Batch2[[#This Row],[Followup Status]]),Batch2[[#This Row],[Cause of Death]],Batch2[[#This Row],[Followup Status]])</f>
        <v>NED</v>
      </c>
    </row>
    <row r="17" spans="1:105" x14ac:dyDescent="0.25">
      <c r="A17" t="s">
        <v>687</v>
      </c>
      <c r="B17">
        <v>1921</v>
      </c>
      <c r="C17" t="s">
        <v>162</v>
      </c>
      <c r="D17">
        <v>98.9</v>
      </c>
      <c r="E17">
        <v>190</v>
      </c>
      <c r="F17" t="s">
        <v>33</v>
      </c>
      <c r="G17" t="s">
        <v>33</v>
      </c>
      <c r="H17" t="s">
        <v>149</v>
      </c>
      <c r="I17" t="s">
        <v>149</v>
      </c>
      <c r="J17" t="s">
        <v>149</v>
      </c>
      <c r="K17" t="s">
        <v>167</v>
      </c>
      <c r="L17" t="s">
        <v>180</v>
      </c>
      <c r="M17" t="s">
        <v>149</v>
      </c>
      <c r="N17">
        <v>1</v>
      </c>
      <c r="O17" t="s">
        <v>153</v>
      </c>
      <c r="P17">
        <v>0</v>
      </c>
      <c r="Q17" t="s">
        <v>154</v>
      </c>
      <c r="R17" t="s">
        <v>22</v>
      </c>
      <c r="S17" s="1">
        <v>35598</v>
      </c>
      <c r="T17" t="s">
        <v>629</v>
      </c>
      <c r="AC17" s="1">
        <v>35617</v>
      </c>
      <c r="AD17" t="s">
        <v>688</v>
      </c>
      <c r="AE17" t="s">
        <v>152</v>
      </c>
      <c r="AF17" t="s">
        <v>152</v>
      </c>
      <c r="AK17" s="1">
        <v>35651</v>
      </c>
      <c r="AL17" s="1">
        <v>35695</v>
      </c>
      <c r="AM17">
        <v>66</v>
      </c>
      <c r="AN17">
        <v>2</v>
      </c>
      <c r="AZ17" s="1">
        <v>35651</v>
      </c>
      <c r="BA17" s="1">
        <v>35695</v>
      </c>
      <c r="BB17" t="s">
        <v>165</v>
      </c>
      <c r="BC17" t="s">
        <v>177</v>
      </c>
      <c r="BO17" t="s">
        <v>190</v>
      </c>
      <c r="BP17" t="s">
        <v>149</v>
      </c>
      <c r="BQ17" t="s">
        <v>149</v>
      </c>
      <c r="BS17">
        <v>0</v>
      </c>
      <c r="BT17">
        <v>9</v>
      </c>
      <c r="BU17">
        <v>2</v>
      </c>
      <c r="BV17">
        <v>6</v>
      </c>
      <c r="BW17">
        <v>0</v>
      </c>
      <c r="BX17">
        <v>2</v>
      </c>
      <c r="BY17">
        <v>0</v>
      </c>
      <c r="BZ17">
        <v>2</v>
      </c>
      <c r="CS17" s="1">
        <v>36234</v>
      </c>
      <c r="CT17" t="s">
        <v>39</v>
      </c>
      <c r="DA17" s="13" t="str">
        <f>IF(ISBLANK(Batch2[[#This Row],[Followup Status]]),Batch2[[#This Row],[Cause of Death]],Batch2[[#This Row],[Followup Status]])</f>
        <v>NED</v>
      </c>
    </row>
    <row r="18" spans="1:105" x14ac:dyDescent="0.25">
      <c r="A18" t="s">
        <v>602</v>
      </c>
      <c r="B18">
        <v>1951</v>
      </c>
      <c r="C18" t="s">
        <v>162</v>
      </c>
      <c r="D18">
        <v>68.5</v>
      </c>
      <c r="E18">
        <v>180.3</v>
      </c>
      <c r="F18" t="s">
        <v>33</v>
      </c>
      <c r="G18" t="s">
        <v>33</v>
      </c>
      <c r="H18" t="s">
        <v>149</v>
      </c>
      <c r="I18" t="s">
        <v>149</v>
      </c>
      <c r="J18" t="s">
        <v>149</v>
      </c>
      <c r="K18" t="s">
        <v>149</v>
      </c>
      <c r="L18" t="s">
        <v>152</v>
      </c>
      <c r="M18" t="s">
        <v>149</v>
      </c>
      <c r="N18" t="s">
        <v>163</v>
      </c>
      <c r="O18" t="s">
        <v>205</v>
      </c>
      <c r="P18">
        <v>0</v>
      </c>
      <c r="Q18" t="s">
        <v>154</v>
      </c>
      <c r="R18" t="s">
        <v>4</v>
      </c>
      <c r="S18" s="1">
        <v>33429</v>
      </c>
      <c r="T18" t="s">
        <v>603</v>
      </c>
      <c r="AK18" s="1">
        <v>33467</v>
      </c>
      <c r="AL18" s="1">
        <v>33517</v>
      </c>
      <c r="AM18">
        <v>70</v>
      </c>
      <c r="AN18">
        <v>2</v>
      </c>
      <c r="AZ18" s="1">
        <v>33467</v>
      </c>
      <c r="BA18" s="1">
        <v>33513</v>
      </c>
      <c r="BB18" t="s">
        <v>165</v>
      </c>
      <c r="BC18" t="s">
        <v>177</v>
      </c>
      <c r="BO18" t="s">
        <v>190</v>
      </c>
      <c r="CS18" s="1">
        <v>36227</v>
      </c>
      <c r="CT18" t="s">
        <v>39</v>
      </c>
      <c r="DA18" s="13" t="str">
        <f>IF(ISBLANK(Batch2[[#This Row],[Followup Status]]),Batch2[[#This Row],[Cause of Death]],Batch2[[#This Row],[Followup Status]])</f>
        <v>NED</v>
      </c>
    </row>
    <row r="19" spans="1:105" x14ac:dyDescent="0.25">
      <c r="A19" t="s">
        <v>701</v>
      </c>
      <c r="B19">
        <v>1933</v>
      </c>
      <c r="C19" t="s">
        <v>147</v>
      </c>
      <c r="D19">
        <v>63.7</v>
      </c>
      <c r="E19">
        <v>160</v>
      </c>
      <c r="F19" t="s">
        <v>33</v>
      </c>
      <c r="G19" t="s">
        <v>33</v>
      </c>
      <c r="H19" t="s">
        <v>149</v>
      </c>
      <c r="I19" t="s">
        <v>149</v>
      </c>
      <c r="J19" t="s">
        <v>149</v>
      </c>
      <c r="K19" t="s">
        <v>151</v>
      </c>
      <c r="L19" t="s">
        <v>149</v>
      </c>
      <c r="M19" t="s">
        <v>149</v>
      </c>
      <c r="N19">
        <v>1</v>
      </c>
      <c r="O19" t="s">
        <v>205</v>
      </c>
      <c r="P19">
        <v>0</v>
      </c>
      <c r="Q19" t="s">
        <v>154</v>
      </c>
      <c r="R19" t="s">
        <v>4</v>
      </c>
      <c r="S19" s="1">
        <v>33058</v>
      </c>
      <c r="T19" t="s">
        <v>680</v>
      </c>
      <c r="AK19" s="1">
        <v>33078</v>
      </c>
      <c r="AL19" s="1">
        <v>33125</v>
      </c>
      <c r="AM19">
        <v>70</v>
      </c>
      <c r="AN19">
        <v>2</v>
      </c>
      <c r="AZ19" s="1">
        <v>33078</v>
      </c>
      <c r="BA19" s="1">
        <v>33114</v>
      </c>
      <c r="BB19" t="s">
        <v>165</v>
      </c>
      <c r="CS19" s="1">
        <v>36220</v>
      </c>
      <c r="CT19" t="s">
        <v>39</v>
      </c>
      <c r="DA19" s="13" t="str">
        <f>IF(ISBLANK(Batch2[[#This Row],[Followup Status]]),Batch2[[#This Row],[Cause of Death]],Batch2[[#This Row],[Followup Status]])</f>
        <v>NED</v>
      </c>
    </row>
    <row r="20" spans="1:105" x14ac:dyDescent="0.25">
      <c r="A20" t="s">
        <v>665</v>
      </c>
      <c r="B20">
        <v>1941</v>
      </c>
      <c r="C20" t="s">
        <v>162</v>
      </c>
      <c r="D20">
        <v>81</v>
      </c>
      <c r="E20">
        <v>188</v>
      </c>
      <c r="F20" t="s">
        <v>33</v>
      </c>
      <c r="G20" t="s">
        <v>33</v>
      </c>
      <c r="H20" t="s">
        <v>149</v>
      </c>
      <c r="I20" t="s">
        <v>149</v>
      </c>
      <c r="J20" t="s">
        <v>149</v>
      </c>
      <c r="K20" t="s">
        <v>151</v>
      </c>
      <c r="L20" t="s">
        <v>152</v>
      </c>
      <c r="M20" t="s">
        <v>149</v>
      </c>
      <c r="N20" t="s">
        <v>154</v>
      </c>
      <c r="O20" t="s">
        <v>153</v>
      </c>
      <c r="P20">
        <v>0</v>
      </c>
      <c r="Q20" t="s">
        <v>154</v>
      </c>
      <c r="R20" t="s">
        <v>5</v>
      </c>
      <c r="S20" s="1">
        <v>34301</v>
      </c>
      <c r="T20" t="s">
        <v>666</v>
      </c>
      <c r="AK20" s="1">
        <v>34324</v>
      </c>
      <c r="AL20" s="1">
        <v>34372</v>
      </c>
      <c r="AM20">
        <v>70</v>
      </c>
      <c r="AN20">
        <v>2</v>
      </c>
      <c r="AZ20" s="1">
        <v>34325</v>
      </c>
      <c r="BA20" s="1">
        <v>34367</v>
      </c>
      <c r="BB20" t="s">
        <v>165</v>
      </c>
      <c r="BO20" t="s">
        <v>158</v>
      </c>
      <c r="BP20" t="s">
        <v>149</v>
      </c>
      <c r="BQ20" t="s">
        <v>149</v>
      </c>
      <c r="CS20" s="1">
        <v>36213</v>
      </c>
      <c r="CT20" t="s">
        <v>39</v>
      </c>
      <c r="DA20" s="13" t="str">
        <f>IF(ISBLANK(Batch2[[#This Row],[Followup Status]]),Batch2[[#This Row],[Cause of Death]],Batch2[[#This Row],[Followup Status]])</f>
        <v>NED</v>
      </c>
    </row>
    <row r="21" spans="1:105" x14ac:dyDescent="0.25">
      <c r="A21" t="s">
        <v>669</v>
      </c>
      <c r="B21">
        <v>1948</v>
      </c>
      <c r="C21" t="s">
        <v>162</v>
      </c>
      <c r="D21">
        <v>78</v>
      </c>
      <c r="E21">
        <v>175</v>
      </c>
      <c r="F21" t="s">
        <v>33</v>
      </c>
      <c r="G21" t="s">
        <v>33</v>
      </c>
      <c r="H21" t="s">
        <v>149</v>
      </c>
      <c r="I21" t="s">
        <v>149</v>
      </c>
      <c r="J21" t="s">
        <v>149</v>
      </c>
      <c r="K21" t="s">
        <v>149</v>
      </c>
      <c r="L21" t="s">
        <v>180</v>
      </c>
      <c r="M21" t="s">
        <v>180</v>
      </c>
      <c r="N21">
        <v>2</v>
      </c>
      <c r="O21" t="s">
        <v>153</v>
      </c>
      <c r="P21">
        <v>0</v>
      </c>
      <c r="Q21" t="s">
        <v>154</v>
      </c>
      <c r="R21" t="s">
        <v>4</v>
      </c>
      <c r="S21" s="1">
        <v>35525</v>
      </c>
      <c r="T21" t="s">
        <v>283</v>
      </c>
      <c r="AK21" s="1">
        <v>35561</v>
      </c>
      <c r="AL21" s="1">
        <v>35609</v>
      </c>
      <c r="AM21">
        <v>70</v>
      </c>
      <c r="AN21">
        <v>2</v>
      </c>
      <c r="AZ21" s="1">
        <v>35561</v>
      </c>
      <c r="BA21" s="1">
        <v>35603</v>
      </c>
      <c r="BB21" t="s">
        <v>165</v>
      </c>
      <c r="CS21" s="1">
        <v>36211</v>
      </c>
      <c r="CT21" t="s">
        <v>39</v>
      </c>
      <c r="DA21" s="13" t="str">
        <f>IF(ISBLANK(Batch2[[#This Row],[Followup Status]]),Batch2[[#This Row],[Cause of Death]],Batch2[[#This Row],[Followup Status]])</f>
        <v>NED</v>
      </c>
    </row>
    <row r="22" spans="1:105" x14ac:dyDescent="0.25">
      <c r="A22" t="s">
        <v>674</v>
      </c>
      <c r="B22">
        <v>1939</v>
      </c>
      <c r="C22" t="s">
        <v>162</v>
      </c>
      <c r="D22">
        <v>98.1</v>
      </c>
      <c r="E22">
        <v>183</v>
      </c>
      <c r="F22" t="s">
        <v>33</v>
      </c>
      <c r="G22" t="s">
        <v>33</v>
      </c>
      <c r="H22" t="s">
        <v>179</v>
      </c>
      <c r="I22" t="s">
        <v>149</v>
      </c>
      <c r="J22" t="s">
        <v>149</v>
      </c>
      <c r="K22" t="s">
        <v>149</v>
      </c>
      <c r="L22" t="s">
        <v>152</v>
      </c>
      <c r="M22" t="s">
        <v>149</v>
      </c>
      <c r="N22">
        <v>3</v>
      </c>
      <c r="O22">
        <v>1</v>
      </c>
      <c r="P22">
        <v>0</v>
      </c>
      <c r="Q22" t="s">
        <v>154</v>
      </c>
      <c r="R22" t="s">
        <v>4</v>
      </c>
      <c r="S22" s="1">
        <v>35315</v>
      </c>
      <c r="T22" t="s">
        <v>283</v>
      </c>
      <c r="AK22" s="1">
        <v>35378</v>
      </c>
      <c r="AL22" s="1">
        <v>35428</v>
      </c>
      <c r="AM22">
        <v>70</v>
      </c>
      <c r="AN22">
        <v>2</v>
      </c>
      <c r="AZ22" s="1">
        <v>35381</v>
      </c>
      <c r="BA22" s="1">
        <v>35420</v>
      </c>
      <c r="BB22" t="s">
        <v>165</v>
      </c>
      <c r="BO22" t="s">
        <v>158</v>
      </c>
      <c r="CS22" s="1">
        <v>36208</v>
      </c>
      <c r="CT22" t="s">
        <v>39</v>
      </c>
      <c r="DA22" s="13" t="str">
        <f>IF(ISBLANK(Batch2[[#This Row],[Followup Status]]),Batch2[[#This Row],[Cause of Death]],Batch2[[#This Row],[Followup Status]])</f>
        <v>NED</v>
      </c>
    </row>
    <row r="23" spans="1:105" x14ac:dyDescent="0.25">
      <c r="A23" t="s">
        <v>678</v>
      </c>
      <c r="B23">
        <v>1933</v>
      </c>
      <c r="C23" t="s">
        <v>162</v>
      </c>
      <c r="D23">
        <v>57.6</v>
      </c>
      <c r="E23">
        <v>168</v>
      </c>
      <c r="F23" t="s">
        <v>33</v>
      </c>
      <c r="G23" t="s">
        <v>33</v>
      </c>
      <c r="H23" t="s">
        <v>149</v>
      </c>
      <c r="I23" t="s">
        <v>149</v>
      </c>
      <c r="J23" t="s">
        <v>149</v>
      </c>
      <c r="K23" t="s">
        <v>167</v>
      </c>
      <c r="L23" t="s">
        <v>152</v>
      </c>
      <c r="M23" t="s">
        <v>149</v>
      </c>
      <c r="N23">
        <v>2</v>
      </c>
      <c r="O23" t="s">
        <v>153</v>
      </c>
      <c r="P23">
        <v>0</v>
      </c>
      <c r="Q23" t="s">
        <v>154</v>
      </c>
      <c r="R23" t="s">
        <v>4</v>
      </c>
      <c r="S23" s="1">
        <v>33112</v>
      </c>
      <c r="T23" t="s">
        <v>499</v>
      </c>
      <c r="AK23" s="1">
        <v>33126</v>
      </c>
      <c r="AL23" s="1">
        <v>33183</v>
      </c>
      <c r="AM23">
        <v>70</v>
      </c>
      <c r="AN23">
        <v>2</v>
      </c>
      <c r="AZ23" s="1">
        <v>33127</v>
      </c>
      <c r="BA23" s="1">
        <v>33166</v>
      </c>
      <c r="BB23" t="s">
        <v>165</v>
      </c>
      <c r="BC23" t="s">
        <v>177</v>
      </c>
      <c r="BO23" t="s">
        <v>190</v>
      </c>
      <c r="CS23" s="1">
        <v>36200</v>
      </c>
      <c r="CT23" t="s">
        <v>39</v>
      </c>
      <c r="CW23" t="s">
        <v>149</v>
      </c>
      <c r="CX23" s="1">
        <v>35198</v>
      </c>
      <c r="DA23" s="13" t="str">
        <f>IF(ISBLANK(Batch2[[#This Row],[Followup Status]]),Batch2[[#This Row],[Cause of Death]],Batch2[[#This Row],[Followup Status]])</f>
        <v>NED</v>
      </c>
    </row>
    <row r="24" spans="1:105" x14ac:dyDescent="0.25">
      <c r="A24" t="s">
        <v>699</v>
      </c>
      <c r="B24">
        <v>1933</v>
      </c>
      <c r="C24" t="s">
        <v>162</v>
      </c>
      <c r="D24">
        <v>84</v>
      </c>
      <c r="E24">
        <v>178</v>
      </c>
      <c r="F24" t="s">
        <v>33</v>
      </c>
      <c r="G24" t="s">
        <v>33</v>
      </c>
      <c r="H24" t="s">
        <v>149</v>
      </c>
      <c r="I24" t="s">
        <v>149</v>
      </c>
      <c r="J24" t="s">
        <v>149</v>
      </c>
      <c r="K24" t="s">
        <v>151</v>
      </c>
      <c r="L24" t="s">
        <v>149</v>
      </c>
      <c r="M24" t="s">
        <v>149</v>
      </c>
      <c r="N24" t="s">
        <v>154</v>
      </c>
      <c r="O24">
        <v>0</v>
      </c>
      <c r="P24">
        <v>0</v>
      </c>
      <c r="Q24" t="s">
        <v>154</v>
      </c>
      <c r="R24" t="s">
        <v>4</v>
      </c>
      <c r="S24" s="1">
        <v>35112</v>
      </c>
      <c r="T24" t="s">
        <v>275</v>
      </c>
      <c r="AK24" s="1">
        <v>35127</v>
      </c>
      <c r="AL24" s="1">
        <v>35176</v>
      </c>
      <c r="AM24">
        <v>70</v>
      </c>
      <c r="AN24">
        <v>2</v>
      </c>
      <c r="AZ24" s="1">
        <v>35127</v>
      </c>
      <c r="BA24" s="1">
        <v>35176</v>
      </c>
      <c r="BB24" t="s">
        <v>165</v>
      </c>
      <c r="CS24" s="1">
        <v>36198</v>
      </c>
      <c r="CT24" t="s">
        <v>39</v>
      </c>
      <c r="DA24" s="13" t="str">
        <f>IF(ISBLANK(Batch2[[#This Row],[Followup Status]]),Batch2[[#This Row],[Cause of Death]],Batch2[[#This Row],[Followup Status]])</f>
        <v>NED</v>
      </c>
    </row>
    <row r="25" spans="1:105" x14ac:dyDescent="0.25">
      <c r="A25" t="s">
        <v>677</v>
      </c>
      <c r="B25">
        <v>1941</v>
      </c>
      <c r="C25" t="s">
        <v>162</v>
      </c>
      <c r="D25">
        <v>93</v>
      </c>
      <c r="E25">
        <v>171</v>
      </c>
      <c r="F25" t="s">
        <v>33</v>
      </c>
      <c r="G25" t="s">
        <v>33</v>
      </c>
      <c r="H25" t="s">
        <v>149</v>
      </c>
      <c r="I25" t="s">
        <v>149</v>
      </c>
      <c r="J25" t="s">
        <v>149</v>
      </c>
      <c r="K25" t="s">
        <v>151</v>
      </c>
      <c r="L25" t="s">
        <v>180</v>
      </c>
      <c r="M25" t="s">
        <v>149</v>
      </c>
      <c r="N25">
        <v>2</v>
      </c>
      <c r="O25" t="s">
        <v>153</v>
      </c>
      <c r="P25">
        <v>0</v>
      </c>
      <c r="Q25" t="s">
        <v>154</v>
      </c>
      <c r="R25" t="s">
        <v>4</v>
      </c>
      <c r="S25" s="1">
        <v>35121</v>
      </c>
      <c r="T25" t="s">
        <v>499</v>
      </c>
      <c r="AK25" s="1">
        <v>35168</v>
      </c>
      <c r="AL25" s="1">
        <v>35218</v>
      </c>
      <c r="AM25">
        <v>70</v>
      </c>
      <c r="AN25">
        <v>2</v>
      </c>
      <c r="AZ25" s="1">
        <v>35168</v>
      </c>
      <c r="BA25" s="1">
        <v>35217</v>
      </c>
      <c r="BB25" t="s">
        <v>165</v>
      </c>
      <c r="BO25" t="s">
        <v>190</v>
      </c>
      <c r="CS25" s="1">
        <v>36197</v>
      </c>
      <c r="CT25" t="s">
        <v>39</v>
      </c>
      <c r="CW25" t="s">
        <v>152</v>
      </c>
      <c r="CY25" s="1">
        <v>35994</v>
      </c>
      <c r="CZ25" t="s">
        <v>175</v>
      </c>
      <c r="DA25" s="13" t="str">
        <f>IF(ISBLANK(Batch2[[#This Row],[Followup Status]]),Batch2[[#This Row],[Cause of Death]],Batch2[[#This Row],[Followup Status]])</f>
        <v>NED</v>
      </c>
    </row>
    <row r="26" spans="1:105" x14ac:dyDescent="0.25">
      <c r="A26" t="s">
        <v>728</v>
      </c>
      <c r="B26">
        <v>1936</v>
      </c>
      <c r="C26" t="s">
        <v>162</v>
      </c>
      <c r="D26">
        <v>99</v>
      </c>
      <c r="E26">
        <v>185</v>
      </c>
      <c r="F26" t="s">
        <v>33</v>
      </c>
      <c r="G26" t="s">
        <v>33</v>
      </c>
      <c r="H26" t="s">
        <v>149</v>
      </c>
      <c r="I26" t="s">
        <v>149</v>
      </c>
      <c r="J26" t="s">
        <v>149</v>
      </c>
      <c r="K26" t="s">
        <v>151</v>
      </c>
      <c r="L26" t="s">
        <v>152</v>
      </c>
      <c r="M26" t="s">
        <v>149</v>
      </c>
      <c r="N26">
        <v>1</v>
      </c>
      <c r="O26" t="s">
        <v>153</v>
      </c>
      <c r="P26">
        <v>0</v>
      </c>
      <c r="Q26" t="s">
        <v>154</v>
      </c>
      <c r="R26" t="s">
        <v>5</v>
      </c>
      <c r="S26" s="1">
        <v>35170</v>
      </c>
      <c r="T26" t="s">
        <v>617</v>
      </c>
      <c r="AK26" s="1">
        <v>35198</v>
      </c>
      <c r="AL26" s="1">
        <v>35246</v>
      </c>
      <c r="AM26">
        <v>70</v>
      </c>
      <c r="AN26">
        <v>2</v>
      </c>
      <c r="AZ26" s="1">
        <v>35198</v>
      </c>
      <c r="BA26" s="1">
        <v>35240</v>
      </c>
      <c r="BB26" t="s">
        <v>165</v>
      </c>
      <c r="CS26" s="1">
        <v>36193</v>
      </c>
      <c r="CT26" t="s">
        <v>39</v>
      </c>
      <c r="DA26" s="13" t="str">
        <f>IF(ISBLANK(Batch2[[#This Row],[Followup Status]]),Batch2[[#This Row],[Cause of Death]],Batch2[[#This Row],[Followup Status]])</f>
        <v>NED</v>
      </c>
    </row>
    <row r="27" spans="1:105" x14ac:dyDescent="0.25">
      <c r="A27" t="s">
        <v>653</v>
      </c>
      <c r="B27">
        <v>1946</v>
      </c>
      <c r="C27" t="s">
        <v>147</v>
      </c>
      <c r="D27">
        <v>63.5</v>
      </c>
      <c r="E27">
        <v>156</v>
      </c>
      <c r="F27" t="s">
        <v>33</v>
      </c>
      <c r="G27" t="s">
        <v>33</v>
      </c>
      <c r="H27" t="s">
        <v>149</v>
      </c>
      <c r="I27" t="s">
        <v>149</v>
      </c>
      <c r="J27" t="s">
        <v>149</v>
      </c>
      <c r="K27" t="s">
        <v>151</v>
      </c>
      <c r="L27" t="s">
        <v>152</v>
      </c>
      <c r="M27" t="s">
        <v>149</v>
      </c>
      <c r="N27">
        <v>1</v>
      </c>
      <c r="O27" t="s">
        <v>181</v>
      </c>
      <c r="P27">
        <v>0</v>
      </c>
      <c r="Q27" t="s">
        <v>154</v>
      </c>
      <c r="R27" t="s">
        <v>4</v>
      </c>
      <c r="S27" s="1">
        <v>35172</v>
      </c>
      <c r="T27" t="s">
        <v>499</v>
      </c>
      <c r="AK27" s="1">
        <v>35203</v>
      </c>
      <c r="AL27" s="1">
        <v>35249</v>
      </c>
      <c r="AM27">
        <v>70</v>
      </c>
      <c r="AN27">
        <v>2</v>
      </c>
      <c r="AZ27" s="1">
        <v>35203</v>
      </c>
      <c r="BA27" s="1">
        <v>35244</v>
      </c>
      <c r="BB27" t="s">
        <v>165</v>
      </c>
      <c r="CS27" s="1">
        <v>36187</v>
      </c>
      <c r="CT27" t="s">
        <v>39</v>
      </c>
      <c r="DA27" s="13" t="str">
        <f>IF(ISBLANK(Batch2[[#This Row],[Followup Status]]),Batch2[[#This Row],[Cause of Death]],Batch2[[#This Row],[Followup Status]])</f>
        <v>NED</v>
      </c>
    </row>
    <row r="28" spans="1:105" x14ac:dyDescent="0.25">
      <c r="A28" t="s">
        <v>683</v>
      </c>
      <c r="B28">
        <v>1931</v>
      </c>
      <c r="C28" t="s">
        <v>162</v>
      </c>
      <c r="D28">
        <v>95.4</v>
      </c>
      <c r="E28">
        <v>179</v>
      </c>
      <c r="F28" t="s">
        <v>33</v>
      </c>
      <c r="G28" t="s">
        <v>33</v>
      </c>
      <c r="H28" t="s">
        <v>149</v>
      </c>
      <c r="I28" t="s">
        <v>149</v>
      </c>
      <c r="J28" t="s">
        <v>149</v>
      </c>
      <c r="K28" t="s">
        <v>151</v>
      </c>
      <c r="L28" t="s">
        <v>180</v>
      </c>
      <c r="M28" t="s">
        <v>180</v>
      </c>
      <c r="N28">
        <v>2</v>
      </c>
      <c r="O28" t="s">
        <v>153</v>
      </c>
      <c r="P28">
        <v>0</v>
      </c>
      <c r="Q28" t="s">
        <v>154</v>
      </c>
      <c r="R28" t="s">
        <v>5</v>
      </c>
      <c r="S28" s="1">
        <v>35491</v>
      </c>
      <c r="T28" t="s">
        <v>275</v>
      </c>
      <c r="AK28" s="1">
        <v>35525</v>
      </c>
      <c r="AL28" s="1">
        <v>35574</v>
      </c>
      <c r="AM28">
        <v>70</v>
      </c>
      <c r="AN28">
        <v>2</v>
      </c>
      <c r="AZ28" s="1">
        <v>35525</v>
      </c>
      <c r="BA28" s="1">
        <v>35567</v>
      </c>
      <c r="BB28" t="s">
        <v>165</v>
      </c>
      <c r="BO28" t="s">
        <v>158</v>
      </c>
      <c r="CS28" s="1">
        <v>36183</v>
      </c>
      <c r="CT28" t="s">
        <v>39</v>
      </c>
      <c r="DA28" s="13" t="str">
        <f>IF(ISBLANK(Batch2[[#This Row],[Followup Status]]),Batch2[[#This Row],[Cause of Death]],Batch2[[#This Row],[Followup Status]])</f>
        <v>NED</v>
      </c>
    </row>
    <row r="29" spans="1:105" x14ac:dyDescent="0.25">
      <c r="A29" t="s">
        <v>670</v>
      </c>
      <c r="B29">
        <v>1939</v>
      </c>
      <c r="C29" t="s">
        <v>162</v>
      </c>
      <c r="D29">
        <v>68.489999999999995</v>
      </c>
      <c r="E29">
        <v>175</v>
      </c>
      <c r="F29" t="s">
        <v>33</v>
      </c>
      <c r="G29" t="s">
        <v>33</v>
      </c>
      <c r="H29" t="s">
        <v>149</v>
      </c>
      <c r="I29" t="s">
        <v>149</v>
      </c>
      <c r="J29" t="s">
        <v>149</v>
      </c>
      <c r="K29" t="s">
        <v>149</v>
      </c>
      <c r="L29" t="s">
        <v>149</v>
      </c>
      <c r="M29" t="s">
        <v>149</v>
      </c>
      <c r="N29" t="s">
        <v>235</v>
      </c>
      <c r="O29" t="s">
        <v>181</v>
      </c>
      <c r="P29">
        <v>0</v>
      </c>
      <c r="Q29" t="s">
        <v>235</v>
      </c>
      <c r="R29" t="s">
        <v>4</v>
      </c>
      <c r="S29" s="1">
        <v>35723</v>
      </c>
      <c r="T29" t="s">
        <v>283</v>
      </c>
      <c r="AK29" s="1">
        <v>35743</v>
      </c>
      <c r="AL29" s="1">
        <v>35792</v>
      </c>
      <c r="AM29">
        <v>70</v>
      </c>
      <c r="AN29">
        <v>2</v>
      </c>
      <c r="AZ29" s="1">
        <v>35743</v>
      </c>
      <c r="BA29" s="1">
        <v>35784</v>
      </c>
      <c r="BB29" t="s">
        <v>165</v>
      </c>
      <c r="CS29" s="1">
        <v>36180</v>
      </c>
      <c r="CT29" t="s">
        <v>39</v>
      </c>
      <c r="DA29" s="13" t="str">
        <f>IF(ISBLANK(Batch2[[#This Row],[Followup Status]]),Batch2[[#This Row],[Cause of Death]],Batch2[[#This Row],[Followup Status]])</f>
        <v>NED</v>
      </c>
    </row>
    <row r="30" spans="1:105" x14ac:dyDescent="0.25">
      <c r="A30" t="s">
        <v>651</v>
      </c>
      <c r="B30">
        <v>1934</v>
      </c>
      <c r="C30" t="s">
        <v>162</v>
      </c>
      <c r="D30">
        <v>95.254999999999995</v>
      </c>
      <c r="E30">
        <v>182.9</v>
      </c>
      <c r="F30" t="s">
        <v>33</v>
      </c>
      <c r="G30" t="s">
        <v>33</v>
      </c>
      <c r="H30" t="s">
        <v>149</v>
      </c>
      <c r="I30" t="s">
        <v>149</v>
      </c>
      <c r="J30" t="s">
        <v>149</v>
      </c>
      <c r="K30" t="s">
        <v>149</v>
      </c>
      <c r="L30" t="s">
        <v>180</v>
      </c>
      <c r="M30" t="s">
        <v>149</v>
      </c>
      <c r="N30">
        <v>2</v>
      </c>
      <c r="O30">
        <v>1</v>
      </c>
      <c r="P30">
        <v>0</v>
      </c>
      <c r="Q30">
        <v>3</v>
      </c>
      <c r="R30" t="s">
        <v>4</v>
      </c>
      <c r="S30" s="1">
        <v>35386</v>
      </c>
      <c r="T30" t="s">
        <v>499</v>
      </c>
      <c r="AK30" s="1">
        <v>35420</v>
      </c>
      <c r="AL30" s="1">
        <v>35469</v>
      </c>
      <c r="AM30">
        <v>70</v>
      </c>
      <c r="AN30">
        <v>2</v>
      </c>
      <c r="AZ30" s="1">
        <v>35420</v>
      </c>
      <c r="BA30" s="1">
        <v>35480</v>
      </c>
      <c r="BB30" t="s">
        <v>165</v>
      </c>
      <c r="BO30" t="s">
        <v>190</v>
      </c>
      <c r="CS30" s="1">
        <v>36177</v>
      </c>
      <c r="CT30" t="s">
        <v>39</v>
      </c>
      <c r="DA30" s="13" t="str">
        <f>IF(ISBLANK(Batch2[[#This Row],[Followup Status]]),Batch2[[#This Row],[Cause of Death]],Batch2[[#This Row],[Followup Status]])</f>
        <v>NED</v>
      </c>
    </row>
    <row r="31" spans="1:105" x14ac:dyDescent="0.25">
      <c r="A31" t="s">
        <v>710</v>
      </c>
      <c r="B31">
        <v>1933</v>
      </c>
      <c r="C31" t="s">
        <v>162</v>
      </c>
      <c r="D31">
        <v>99.7</v>
      </c>
      <c r="E31">
        <v>183</v>
      </c>
      <c r="F31" t="s">
        <v>33</v>
      </c>
      <c r="G31" t="s">
        <v>33</v>
      </c>
      <c r="H31" t="s">
        <v>149</v>
      </c>
      <c r="I31" t="s">
        <v>149</v>
      </c>
      <c r="J31" t="s">
        <v>149</v>
      </c>
      <c r="K31" t="s">
        <v>149</v>
      </c>
      <c r="L31" t="s">
        <v>149</v>
      </c>
      <c r="M31" t="s">
        <v>149</v>
      </c>
      <c r="N31">
        <v>3</v>
      </c>
      <c r="O31" t="s">
        <v>153</v>
      </c>
      <c r="P31">
        <v>0</v>
      </c>
      <c r="Q31" t="s">
        <v>154</v>
      </c>
      <c r="R31" t="s">
        <v>4</v>
      </c>
      <c r="S31" s="1">
        <v>33173</v>
      </c>
      <c r="T31" t="s">
        <v>283</v>
      </c>
      <c r="AK31" s="1">
        <v>33187</v>
      </c>
      <c r="AL31" s="1">
        <v>33233</v>
      </c>
      <c r="AM31">
        <v>70</v>
      </c>
      <c r="AN31">
        <v>2</v>
      </c>
      <c r="AZ31" s="1">
        <v>33194</v>
      </c>
      <c r="BA31" s="1">
        <v>33251</v>
      </c>
      <c r="BB31" t="s">
        <v>165</v>
      </c>
      <c r="BO31" t="s">
        <v>158</v>
      </c>
      <c r="CS31" s="1">
        <v>36172</v>
      </c>
      <c r="CT31" t="s">
        <v>39</v>
      </c>
      <c r="DA31" s="13" t="str">
        <f>IF(ISBLANK(Batch2[[#This Row],[Followup Status]]),Batch2[[#This Row],[Cause of Death]],Batch2[[#This Row],[Followup Status]])</f>
        <v>NED</v>
      </c>
    </row>
    <row r="32" spans="1:105" x14ac:dyDescent="0.25">
      <c r="A32" t="s">
        <v>733</v>
      </c>
      <c r="B32">
        <v>1937</v>
      </c>
      <c r="C32" t="s">
        <v>162</v>
      </c>
      <c r="D32">
        <v>95</v>
      </c>
      <c r="E32">
        <v>188</v>
      </c>
      <c r="F32" t="s">
        <v>33</v>
      </c>
      <c r="G32" t="s">
        <v>33</v>
      </c>
      <c r="H32" t="s">
        <v>149</v>
      </c>
      <c r="I32" t="s">
        <v>149</v>
      </c>
      <c r="J32" t="s">
        <v>149</v>
      </c>
      <c r="K32" t="s">
        <v>149</v>
      </c>
      <c r="L32" t="s">
        <v>180</v>
      </c>
      <c r="M32" t="s">
        <v>149</v>
      </c>
      <c r="N32" t="s">
        <v>154</v>
      </c>
      <c r="O32" t="s">
        <v>153</v>
      </c>
      <c r="P32">
        <v>0</v>
      </c>
      <c r="Q32" t="s">
        <v>154</v>
      </c>
      <c r="R32" t="s">
        <v>5</v>
      </c>
      <c r="S32" s="1">
        <v>35134</v>
      </c>
      <c r="T32" t="s">
        <v>596</v>
      </c>
      <c r="AK32" s="1">
        <v>35154</v>
      </c>
      <c r="AL32" s="1">
        <v>35203</v>
      </c>
      <c r="AM32">
        <v>70</v>
      </c>
      <c r="AN32">
        <v>2</v>
      </c>
      <c r="AZ32" s="1">
        <v>35157</v>
      </c>
      <c r="BA32" s="1">
        <v>35204</v>
      </c>
      <c r="BB32" t="s">
        <v>165</v>
      </c>
      <c r="CS32" s="1">
        <v>36166</v>
      </c>
      <c r="CT32" t="s">
        <v>39</v>
      </c>
      <c r="DA32" s="13" t="str">
        <f>IF(ISBLANK(Batch2[[#This Row],[Followup Status]]),Batch2[[#This Row],[Cause of Death]],Batch2[[#This Row],[Followup Status]])</f>
        <v>NED</v>
      </c>
    </row>
    <row r="33" spans="1:105" x14ac:dyDescent="0.25">
      <c r="A33" t="s">
        <v>679</v>
      </c>
      <c r="B33">
        <v>1941</v>
      </c>
      <c r="C33" t="s">
        <v>162</v>
      </c>
      <c r="D33">
        <v>104</v>
      </c>
      <c r="E33">
        <v>188</v>
      </c>
      <c r="F33" t="s">
        <v>33</v>
      </c>
      <c r="G33" t="s">
        <v>33</v>
      </c>
      <c r="H33" t="s">
        <v>149</v>
      </c>
      <c r="I33" t="s">
        <v>149</v>
      </c>
      <c r="J33" t="s">
        <v>149</v>
      </c>
      <c r="K33" t="s">
        <v>151</v>
      </c>
      <c r="L33" t="s">
        <v>149</v>
      </c>
      <c r="M33" t="s">
        <v>180</v>
      </c>
      <c r="N33" t="s">
        <v>154</v>
      </c>
      <c r="O33" t="s">
        <v>181</v>
      </c>
      <c r="P33">
        <v>0</v>
      </c>
      <c r="Q33" t="s">
        <v>154</v>
      </c>
      <c r="R33" t="s">
        <v>5</v>
      </c>
      <c r="S33" s="1">
        <v>35325</v>
      </c>
      <c r="T33" t="s">
        <v>617</v>
      </c>
      <c r="U33" s="1">
        <v>35338</v>
      </c>
      <c r="V33" t="s">
        <v>680</v>
      </c>
      <c r="AK33" s="1">
        <v>35358</v>
      </c>
      <c r="AL33" s="1">
        <v>35409</v>
      </c>
      <c r="AM33">
        <v>70</v>
      </c>
      <c r="AN33">
        <v>2</v>
      </c>
      <c r="AZ33" s="1">
        <v>35357</v>
      </c>
      <c r="BA33" s="1">
        <v>35406</v>
      </c>
      <c r="BB33" t="s">
        <v>165</v>
      </c>
      <c r="CS33" s="1">
        <v>36152</v>
      </c>
      <c r="CT33" t="s">
        <v>39</v>
      </c>
      <c r="DA33" s="13" t="str">
        <f>IF(ISBLANK(Batch2[[#This Row],[Followup Status]]),Batch2[[#This Row],[Cause of Death]],Batch2[[#This Row],[Followup Status]])</f>
        <v>NED</v>
      </c>
    </row>
    <row r="34" spans="1:105" x14ac:dyDescent="0.25">
      <c r="A34" t="s">
        <v>589</v>
      </c>
      <c r="B34">
        <v>1939</v>
      </c>
      <c r="C34" t="s">
        <v>162</v>
      </c>
      <c r="D34">
        <v>82.7</v>
      </c>
      <c r="E34">
        <v>185</v>
      </c>
      <c r="F34" t="s">
        <v>33</v>
      </c>
      <c r="G34" t="s">
        <v>33</v>
      </c>
      <c r="H34" t="s">
        <v>149</v>
      </c>
      <c r="I34" t="s">
        <v>149</v>
      </c>
      <c r="J34" t="s">
        <v>149</v>
      </c>
      <c r="K34" t="s">
        <v>151</v>
      </c>
      <c r="L34" t="s">
        <v>152</v>
      </c>
      <c r="M34" t="s">
        <v>149</v>
      </c>
      <c r="N34">
        <v>2</v>
      </c>
      <c r="O34">
        <v>3</v>
      </c>
      <c r="P34">
        <v>0</v>
      </c>
      <c r="Q34" t="s">
        <v>235</v>
      </c>
      <c r="R34" t="s">
        <v>4</v>
      </c>
      <c r="S34" s="1">
        <v>33281</v>
      </c>
      <c r="T34" t="s">
        <v>499</v>
      </c>
      <c r="AK34" s="1">
        <v>33380</v>
      </c>
      <c r="AL34" s="1">
        <v>33422</v>
      </c>
      <c r="AM34">
        <v>70</v>
      </c>
      <c r="AN34">
        <v>35</v>
      </c>
      <c r="AZ34" s="1">
        <v>33297</v>
      </c>
      <c r="BA34" s="1">
        <v>33345</v>
      </c>
      <c r="BB34" t="s">
        <v>165</v>
      </c>
      <c r="BC34" t="s">
        <v>243</v>
      </c>
      <c r="BD34" t="s">
        <v>177</v>
      </c>
      <c r="BE34" s="1">
        <v>33380</v>
      </c>
      <c r="BF34" s="1">
        <v>33418</v>
      </c>
      <c r="BG34" t="s">
        <v>165</v>
      </c>
      <c r="BO34" t="s">
        <v>158</v>
      </c>
      <c r="CS34" s="1">
        <v>36150</v>
      </c>
      <c r="CT34" t="s">
        <v>39</v>
      </c>
      <c r="DA34" s="13" t="str">
        <f>IF(ISBLANK(Batch2[[#This Row],[Followup Status]]),Batch2[[#This Row],[Cause of Death]],Batch2[[#This Row],[Followup Status]])</f>
        <v>NED</v>
      </c>
    </row>
    <row r="35" spans="1:105" x14ac:dyDescent="0.25">
      <c r="A35" t="s">
        <v>744</v>
      </c>
      <c r="B35">
        <v>1934</v>
      </c>
      <c r="C35" t="s">
        <v>162</v>
      </c>
      <c r="D35">
        <v>120</v>
      </c>
      <c r="E35">
        <v>181</v>
      </c>
      <c r="F35" t="s">
        <v>33</v>
      </c>
      <c r="G35" t="s">
        <v>33</v>
      </c>
      <c r="H35" t="s">
        <v>179</v>
      </c>
      <c r="I35" t="s">
        <v>149</v>
      </c>
      <c r="J35" t="s">
        <v>149</v>
      </c>
      <c r="K35" t="s">
        <v>149</v>
      </c>
      <c r="L35" t="s">
        <v>149</v>
      </c>
      <c r="M35" t="s">
        <v>149</v>
      </c>
      <c r="N35">
        <v>2</v>
      </c>
      <c r="O35" t="s">
        <v>153</v>
      </c>
      <c r="P35">
        <v>0</v>
      </c>
      <c r="Q35" t="s">
        <v>154</v>
      </c>
      <c r="R35" t="s">
        <v>5</v>
      </c>
      <c r="S35" s="1">
        <v>32866</v>
      </c>
      <c r="T35" t="s">
        <v>745</v>
      </c>
      <c r="AK35" s="1">
        <v>32893</v>
      </c>
      <c r="AL35" s="1">
        <v>32939</v>
      </c>
      <c r="AM35">
        <v>70</v>
      </c>
      <c r="AN35">
        <v>2</v>
      </c>
      <c r="AZ35" s="1">
        <v>32893</v>
      </c>
      <c r="BA35" s="1">
        <v>32939</v>
      </c>
      <c r="BB35" t="s">
        <v>165</v>
      </c>
      <c r="BC35" t="s">
        <v>177</v>
      </c>
      <c r="CS35" s="1">
        <v>36148</v>
      </c>
      <c r="CT35" t="s">
        <v>39</v>
      </c>
      <c r="DA35" s="13" t="str">
        <f>IF(ISBLANK(Batch2[[#This Row],[Followup Status]]),Batch2[[#This Row],[Cause of Death]],Batch2[[#This Row],[Followup Status]])</f>
        <v>NED</v>
      </c>
    </row>
    <row r="36" spans="1:105" x14ac:dyDescent="0.25">
      <c r="A36" t="s">
        <v>585</v>
      </c>
      <c r="B36">
        <v>1925</v>
      </c>
      <c r="C36" t="s">
        <v>162</v>
      </c>
      <c r="D36">
        <v>115.5</v>
      </c>
      <c r="E36">
        <v>187</v>
      </c>
      <c r="F36" t="s">
        <v>33</v>
      </c>
      <c r="G36" t="s">
        <v>33</v>
      </c>
      <c r="H36" t="s">
        <v>149</v>
      </c>
      <c r="I36" t="s">
        <v>149</v>
      </c>
      <c r="J36" t="s">
        <v>149</v>
      </c>
      <c r="K36" t="s">
        <v>151</v>
      </c>
      <c r="L36" t="s">
        <v>180</v>
      </c>
      <c r="M36" t="s">
        <v>152</v>
      </c>
      <c r="N36">
        <v>2</v>
      </c>
      <c r="O36" t="s">
        <v>205</v>
      </c>
      <c r="P36">
        <v>0</v>
      </c>
      <c r="Q36" t="s">
        <v>154</v>
      </c>
      <c r="R36" t="s">
        <v>4</v>
      </c>
      <c r="S36" s="1">
        <v>31844</v>
      </c>
      <c r="T36" t="s">
        <v>586</v>
      </c>
      <c r="AK36" s="1">
        <v>31878</v>
      </c>
      <c r="AL36" s="1">
        <v>31927</v>
      </c>
      <c r="AM36">
        <v>70</v>
      </c>
      <c r="AN36">
        <v>2</v>
      </c>
      <c r="AZ36" s="1">
        <v>31878</v>
      </c>
      <c r="BA36" s="1">
        <v>31927</v>
      </c>
      <c r="BB36" t="s">
        <v>165</v>
      </c>
      <c r="BO36" t="s">
        <v>158</v>
      </c>
      <c r="CS36" s="1">
        <v>36147</v>
      </c>
      <c r="CT36" t="s">
        <v>39</v>
      </c>
      <c r="DA36" s="13" t="str">
        <f>IF(ISBLANK(Batch2[[#This Row],[Followup Status]]),Batch2[[#This Row],[Cause of Death]],Batch2[[#This Row],[Followup Status]])</f>
        <v>NED</v>
      </c>
    </row>
    <row r="37" spans="1:105" x14ac:dyDescent="0.25">
      <c r="A37" t="s">
        <v>526</v>
      </c>
      <c r="B37">
        <v>1935</v>
      </c>
      <c r="C37" t="s">
        <v>162</v>
      </c>
      <c r="D37">
        <v>91</v>
      </c>
      <c r="E37">
        <v>183</v>
      </c>
      <c r="F37" t="s">
        <v>148</v>
      </c>
      <c r="G37" t="s">
        <v>149</v>
      </c>
      <c r="H37" t="s">
        <v>149</v>
      </c>
      <c r="I37" t="s">
        <v>149</v>
      </c>
      <c r="J37" t="s">
        <v>149</v>
      </c>
      <c r="K37" t="s">
        <v>151</v>
      </c>
      <c r="L37" t="s">
        <v>149</v>
      </c>
      <c r="M37" t="s">
        <v>33</v>
      </c>
      <c r="N37">
        <v>3</v>
      </c>
      <c r="O37" t="s">
        <v>153</v>
      </c>
      <c r="P37">
        <v>0</v>
      </c>
      <c r="Q37" t="s">
        <v>154</v>
      </c>
      <c r="R37" t="s">
        <v>4</v>
      </c>
      <c r="S37" s="1">
        <v>32820</v>
      </c>
      <c r="T37" t="s">
        <v>527</v>
      </c>
      <c r="AK37" s="1">
        <v>32845</v>
      </c>
      <c r="AL37" s="1">
        <v>32888</v>
      </c>
      <c r="AM37">
        <v>70.400000000000006</v>
      </c>
      <c r="AN37">
        <v>2.2000000000000002</v>
      </c>
      <c r="AZ37" s="1">
        <v>32845</v>
      </c>
      <c r="BA37" s="1">
        <v>32888</v>
      </c>
      <c r="BB37" t="s">
        <v>165</v>
      </c>
      <c r="BC37" t="s">
        <v>177</v>
      </c>
      <c r="CS37" s="1">
        <v>36134</v>
      </c>
      <c r="CT37" t="s">
        <v>39</v>
      </c>
      <c r="CW37" t="s">
        <v>152</v>
      </c>
      <c r="DA37" s="13" t="str">
        <f>IF(ISBLANK(Batch2[[#This Row],[Followup Status]]),Batch2[[#This Row],[Cause of Death]],Batch2[[#This Row],[Followup Status]])</f>
        <v>NED</v>
      </c>
    </row>
    <row r="38" spans="1:105" x14ac:dyDescent="0.25">
      <c r="A38" t="s">
        <v>686</v>
      </c>
      <c r="B38">
        <v>1940</v>
      </c>
      <c r="C38" t="s">
        <v>162</v>
      </c>
      <c r="D38">
        <v>63.8</v>
      </c>
      <c r="E38">
        <v>167</v>
      </c>
      <c r="F38" t="s">
        <v>33</v>
      </c>
      <c r="G38" t="s">
        <v>33</v>
      </c>
      <c r="H38" t="s">
        <v>149</v>
      </c>
      <c r="I38" t="s">
        <v>149</v>
      </c>
      <c r="J38" t="s">
        <v>149</v>
      </c>
      <c r="K38" t="s">
        <v>149</v>
      </c>
      <c r="L38" t="s">
        <v>149</v>
      </c>
      <c r="M38" t="s">
        <v>149</v>
      </c>
      <c r="N38" t="s">
        <v>154</v>
      </c>
      <c r="O38" t="s">
        <v>181</v>
      </c>
      <c r="P38">
        <v>0</v>
      </c>
      <c r="Q38" t="s">
        <v>154</v>
      </c>
      <c r="R38" t="s">
        <v>5</v>
      </c>
      <c r="S38" s="1">
        <v>35582</v>
      </c>
      <c r="T38" t="s">
        <v>617</v>
      </c>
      <c r="AC38" s="1">
        <v>35827</v>
      </c>
      <c r="AD38" t="s">
        <v>676</v>
      </c>
      <c r="AE38" t="s">
        <v>149</v>
      </c>
      <c r="AF38" t="s">
        <v>152</v>
      </c>
      <c r="AK38" s="1">
        <v>35603</v>
      </c>
      <c r="AL38" s="1">
        <v>35653</v>
      </c>
      <c r="AM38">
        <v>70</v>
      </c>
      <c r="AN38">
        <v>2</v>
      </c>
      <c r="AZ38" s="1">
        <v>35603</v>
      </c>
      <c r="BA38" s="1">
        <v>35630</v>
      </c>
      <c r="BB38" t="s">
        <v>165</v>
      </c>
      <c r="BO38" t="s">
        <v>190</v>
      </c>
      <c r="BU38">
        <v>0</v>
      </c>
      <c r="BV38">
        <v>1</v>
      </c>
      <c r="BW38">
        <v>0</v>
      </c>
      <c r="BX38">
        <v>2</v>
      </c>
      <c r="BY38">
        <v>0</v>
      </c>
      <c r="BZ38">
        <v>5</v>
      </c>
      <c r="CS38" s="1">
        <v>36134</v>
      </c>
      <c r="CT38" t="s">
        <v>39</v>
      </c>
      <c r="DA38" s="13" t="str">
        <f>IF(ISBLANK(Batch2[[#This Row],[Followup Status]]),Batch2[[#This Row],[Cause of Death]],Batch2[[#This Row],[Followup Status]])</f>
        <v>NED</v>
      </c>
    </row>
    <row r="39" spans="1:105" x14ac:dyDescent="0.25">
      <c r="A39" t="s">
        <v>637</v>
      </c>
      <c r="B39">
        <v>1917</v>
      </c>
      <c r="C39" t="s">
        <v>147</v>
      </c>
      <c r="D39">
        <v>76.900000000000006</v>
      </c>
      <c r="E39">
        <v>157</v>
      </c>
      <c r="F39" t="s">
        <v>33</v>
      </c>
      <c r="G39" t="s">
        <v>33</v>
      </c>
      <c r="H39" t="s">
        <v>149</v>
      </c>
      <c r="I39" t="s">
        <v>149</v>
      </c>
      <c r="J39" t="s">
        <v>149</v>
      </c>
      <c r="K39" t="s">
        <v>149</v>
      </c>
      <c r="L39" t="s">
        <v>180</v>
      </c>
      <c r="M39" t="s">
        <v>149</v>
      </c>
      <c r="N39">
        <v>2</v>
      </c>
      <c r="O39" t="s">
        <v>181</v>
      </c>
      <c r="P39">
        <v>0</v>
      </c>
      <c r="Q39" t="s">
        <v>154</v>
      </c>
      <c r="R39" t="s">
        <v>14</v>
      </c>
      <c r="S39" s="1">
        <v>33063</v>
      </c>
      <c r="T39" t="s">
        <v>638</v>
      </c>
      <c r="AK39" s="1">
        <v>33085</v>
      </c>
      <c r="AL39" s="1">
        <v>33128</v>
      </c>
      <c r="AM39">
        <v>70.400000000000006</v>
      </c>
      <c r="AN39">
        <v>32</v>
      </c>
      <c r="AZ39" s="1">
        <v>33086</v>
      </c>
      <c r="BA39" s="1">
        <v>33121</v>
      </c>
      <c r="BB39" t="s">
        <v>165</v>
      </c>
      <c r="BC39" t="s">
        <v>177</v>
      </c>
      <c r="BO39" t="s">
        <v>190</v>
      </c>
      <c r="CS39" s="1">
        <v>36131</v>
      </c>
      <c r="CT39" t="s">
        <v>39</v>
      </c>
      <c r="DA39" s="13" t="str">
        <f>IF(ISBLANK(Batch2[[#This Row],[Followup Status]]),Batch2[[#This Row],[Cause of Death]],Batch2[[#This Row],[Followup Status]])</f>
        <v>NED</v>
      </c>
    </row>
    <row r="40" spans="1:105" x14ac:dyDescent="0.25">
      <c r="A40" t="s">
        <v>623</v>
      </c>
      <c r="B40">
        <v>1934</v>
      </c>
      <c r="C40" t="s">
        <v>162</v>
      </c>
      <c r="D40">
        <v>97.9</v>
      </c>
      <c r="E40">
        <v>185</v>
      </c>
      <c r="F40" t="s">
        <v>33</v>
      </c>
      <c r="G40" t="s">
        <v>33</v>
      </c>
      <c r="H40" t="s">
        <v>149</v>
      </c>
      <c r="I40" t="s">
        <v>149</v>
      </c>
      <c r="J40" t="s">
        <v>149</v>
      </c>
      <c r="K40" t="s">
        <v>151</v>
      </c>
      <c r="L40" t="s">
        <v>152</v>
      </c>
      <c r="M40" t="s">
        <v>149</v>
      </c>
      <c r="N40" t="s">
        <v>163</v>
      </c>
      <c r="O40" t="s">
        <v>153</v>
      </c>
      <c r="P40">
        <v>0</v>
      </c>
      <c r="Q40" t="s">
        <v>154</v>
      </c>
      <c r="R40" t="s">
        <v>12</v>
      </c>
      <c r="S40" s="1">
        <v>31914</v>
      </c>
      <c r="T40" t="s">
        <v>624</v>
      </c>
      <c r="AK40" s="1">
        <v>31963</v>
      </c>
      <c r="AL40" s="1">
        <v>32015</v>
      </c>
      <c r="AM40">
        <v>70</v>
      </c>
      <c r="AN40">
        <v>2</v>
      </c>
      <c r="AZ40" s="1">
        <v>31963</v>
      </c>
      <c r="BA40" s="1">
        <v>32015</v>
      </c>
      <c r="BB40" t="s">
        <v>165</v>
      </c>
      <c r="CS40" s="1">
        <v>36121</v>
      </c>
      <c r="CT40" t="s">
        <v>39</v>
      </c>
      <c r="DA40" s="13" t="str">
        <f>IF(ISBLANK(Batch2[[#This Row],[Followup Status]]),Batch2[[#This Row],[Cause of Death]],Batch2[[#This Row],[Followup Status]])</f>
        <v>NED</v>
      </c>
    </row>
    <row r="41" spans="1:105" x14ac:dyDescent="0.25">
      <c r="A41" t="s">
        <v>705</v>
      </c>
      <c r="B41">
        <v>1935</v>
      </c>
      <c r="C41" t="s">
        <v>162</v>
      </c>
      <c r="D41">
        <v>151</v>
      </c>
      <c r="E41">
        <v>177</v>
      </c>
      <c r="F41" t="s">
        <v>33</v>
      </c>
      <c r="G41" t="s">
        <v>33</v>
      </c>
      <c r="H41" t="s">
        <v>179</v>
      </c>
      <c r="I41" t="s">
        <v>149</v>
      </c>
      <c r="J41" t="s">
        <v>149</v>
      </c>
      <c r="K41" t="s">
        <v>151</v>
      </c>
      <c r="L41" t="s">
        <v>180</v>
      </c>
      <c r="M41" t="s">
        <v>149</v>
      </c>
      <c r="N41">
        <v>3</v>
      </c>
      <c r="O41" t="s">
        <v>153</v>
      </c>
      <c r="P41">
        <v>0</v>
      </c>
      <c r="Q41" t="s">
        <v>154</v>
      </c>
      <c r="R41" t="s">
        <v>4</v>
      </c>
      <c r="S41" s="1">
        <v>32911</v>
      </c>
      <c r="T41" t="s">
        <v>499</v>
      </c>
      <c r="AK41" s="1">
        <v>32938</v>
      </c>
      <c r="AL41" s="1">
        <v>32987</v>
      </c>
      <c r="AM41">
        <v>70</v>
      </c>
      <c r="AN41">
        <v>2</v>
      </c>
      <c r="AZ41" s="1">
        <v>32944</v>
      </c>
      <c r="BA41" s="1">
        <v>32979</v>
      </c>
      <c r="BB41" t="s">
        <v>165</v>
      </c>
      <c r="BC41" t="s">
        <v>177</v>
      </c>
      <c r="BO41" t="s">
        <v>158</v>
      </c>
      <c r="CS41" s="1">
        <v>36098</v>
      </c>
      <c r="CT41" t="s">
        <v>39</v>
      </c>
      <c r="DA41" s="13" t="str">
        <f>IF(ISBLANK(Batch2[[#This Row],[Followup Status]]),Batch2[[#This Row],[Cause of Death]],Batch2[[#This Row],[Followup Status]])</f>
        <v>NED</v>
      </c>
    </row>
    <row r="42" spans="1:105" x14ac:dyDescent="0.25">
      <c r="A42" t="s">
        <v>695</v>
      </c>
      <c r="B42">
        <v>1938</v>
      </c>
      <c r="C42" t="s">
        <v>162</v>
      </c>
      <c r="D42">
        <v>86</v>
      </c>
      <c r="E42">
        <v>170</v>
      </c>
      <c r="F42" t="s">
        <v>33</v>
      </c>
      <c r="G42" t="s">
        <v>33</v>
      </c>
      <c r="H42" t="s">
        <v>149</v>
      </c>
      <c r="I42" t="s">
        <v>149</v>
      </c>
      <c r="J42" t="s">
        <v>149</v>
      </c>
      <c r="K42" t="s">
        <v>167</v>
      </c>
      <c r="L42" t="s">
        <v>149</v>
      </c>
      <c r="M42" t="s">
        <v>180</v>
      </c>
      <c r="N42">
        <v>1</v>
      </c>
      <c r="O42" t="s">
        <v>153</v>
      </c>
      <c r="P42">
        <v>0</v>
      </c>
      <c r="Q42" t="s">
        <v>154</v>
      </c>
      <c r="R42" t="s">
        <v>4</v>
      </c>
      <c r="S42" s="1">
        <v>35190</v>
      </c>
      <c r="T42" t="s">
        <v>696</v>
      </c>
      <c r="U42" s="1">
        <v>35199</v>
      </c>
      <c r="V42" t="s">
        <v>697</v>
      </c>
      <c r="W42" s="1">
        <v>35209</v>
      </c>
      <c r="X42" t="s">
        <v>499</v>
      </c>
      <c r="AC42" s="1">
        <v>35190</v>
      </c>
      <c r="AD42" t="s">
        <v>676</v>
      </c>
      <c r="AE42" t="s">
        <v>149</v>
      </c>
      <c r="AF42" t="s">
        <v>152</v>
      </c>
      <c r="AG42" s="1">
        <v>35199</v>
      </c>
      <c r="AH42" t="s">
        <v>698</v>
      </c>
      <c r="AI42" t="s">
        <v>152</v>
      </c>
      <c r="AJ42" t="s">
        <v>149</v>
      </c>
      <c r="AK42" s="1">
        <v>35238</v>
      </c>
      <c r="AL42" s="1">
        <v>35273</v>
      </c>
      <c r="AM42">
        <v>50</v>
      </c>
      <c r="AN42">
        <v>2</v>
      </c>
      <c r="BO42" t="s">
        <v>190</v>
      </c>
      <c r="BP42" t="s">
        <v>149</v>
      </c>
      <c r="BQ42" t="s">
        <v>149</v>
      </c>
      <c r="BS42">
        <v>0</v>
      </c>
      <c r="BT42">
        <v>4</v>
      </c>
      <c r="BU42">
        <v>1</v>
      </c>
      <c r="BV42">
        <v>24</v>
      </c>
      <c r="BW42">
        <v>0</v>
      </c>
      <c r="BX42">
        <v>9</v>
      </c>
      <c r="BY42">
        <v>0</v>
      </c>
      <c r="BZ42">
        <v>8</v>
      </c>
      <c r="CS42" s="1">
        <v>36085</v>
      </c>
      <c r="CT42" t="s">
        <v>39</v>
      </c>
      <c r="DA42" s="13" t="str">
        <f>IF(ISBLANK(Batch2[[#This Row],[Followup Status]]),Batch2[[#This Row],[Cause of Death]],Batch2[[#This Row],[Followup Status]])</f>
        <v>NED</v>
      </c>
    </row>
    <row r="43" spans="1:105" x14ac:dyDescent="0.25">
      <c r="A43" t="s">
        <v>639</v>
      </c>
      <c r="B43">
        <v>1929</v>
      </c>
      <c r="C43" t="s">
        <v>162</v>
      </c>
      <c r="D43">
        <v>64.400000000000006</v>
      </c>
      <c r="E43">
        <v>170</v>
      </c>
      <c r="F43" t="s">
        <v>33</v>
      </c>
      <c r="G43" t="s">
        <v>33</v>
      </c>
      <c r="H43" t="s">
        <v>149</v>
      </c>
      <c r="I43" t="s">
        <v>149</v>
      </c>
      <c r="J43" t="s">
        <v>149</v>
      </c>
      <c r="K43" t="s">
        <v>149</v>
      </c>
      <c r="L43" t="s">
        <v>152</v>
      </c>
      <c r="M43" t="s">
        <v>149</v>
      </c>
      <c r="N43">
        <v>1</v>
      </c>
      <c r="O43">
        <v>1</v>
      </c>
      <c r="P43">
        <v>0</v>
      </c>
      <c r="Q43">
        <v>3</v>
      </c>
      <c r="R43" t="s">
        <v>4</v>
      </c>
      <c r="S43" s="1">
        <v>33672</v>
      </c>
      <c r="T43" t="s">
        <v>283</v>
      </c>
      <c r="AK43" s="1">
        <v>33736</v>
      </c>
      <c r="AL43" s="1">
        <v>33784</v>
      </c>
      <c r="AM43">
        <v>70</v>
      </c>
      <c r="AN43">
        <v>2</v>
      </c>
      <c r="AZ43" s="1">
        <v>33737</v>
      </c>
      <c r="BA43" s="1">
        <v>33790</v>
      </c>
      <c r="BB43" t="s">
        <v>165</v>
      </c>
      <c r="BO43" t="s">
        <v>190</v>
      </c>
      <c r="CS43" s="1">
        <v>36067</v>
      </c>
      <c r="CT43" t="s">
        <v>39</v>
      </c>
      <c r="DA43" s="13" t="str">
        <f>IF(ISBLANK(Batch2[[#This Row],[Followup Status]]),Batch2[[#This Row],[Cause of Death]],Batch2[[#This Row],[Followup Status]])</f>
        <v>NED</v>
      </c>
    </row>
    <row r="44" spans="1:105" x14ac:dyDescent="0.25">
      <c r="A44" t="s">
        <v>635</v>
      </c>
      <c r="B44">
        <v>1929</v>
      </c>
      <c r="C44" t="s">
        <v>162</v>
      </c>
      <c r="D44">
        <v>83.6</v>
      </c>
      <c r="E44">
        <v>173</v>
      </c>
      <c r="F44" t="s">
        <v>33</v>
      </c>
      <c r="G44" t="s">
        <v>33</v>
      </c>
      <c r="H44" t="s">
        <v>149</v>
      </c>
      <c r="I44" t="s">
        <v>149</v>
      </c>
      <c r="J44" t="s">
        <v>149</v>
      </c>
      <c r="K44" t="s">
        <v>149</v>
      </c>
      <c r="L44" t="s">
        <v>149</v>
      </c>
      <c r="M44" t="s">
        <v>149</v>
      </c>
      <c r="N44">
        <v>2</v>
      </c>
      <c r="O44" t="s">
        <v>153</v>
      </c>
      <c r="P44">
        <v>0</v>
      </c>
      <c r="Q44" t="s">
        <v>154</v>
      </c>
      <c r="R44" t="s">
        <v>4</v>
      </c>
      <c r="S44" s="1">
        <v>33393</v>
      </c>
      <c r="T44" t="s">
        <v>594</v>
      </c>
      <c r="AK44" s="1">
        <v>33434</v>
      </c>
      <c r="AL44" s="1">
        <v>33483</v>
      </c>
      <c r="AM44">
        <v>70</v>
      </c>
      <c r="AN44">
        <v>2</v>
      </c>
      <c r="AZ44" s="1">
        <v>33436</v>
      </c>
      <c r="BA44" s="1">
        <v>33481</v>
      </c>
      <c r="BB44" t="s">
        <v>165</v>
      </c>
      <c r="BC44" t="s">
        <v>177</v>
      </c>
      <c r="CS44" s="1">
        <v>36051</v>
      </c>
      <c r="CT44" t="s">
        <v>39</v>
      </c>
      <c r="DA44" s="13" t="str">
        <f>IF(ISBLANK(Batch2[[#This Row],[Followup Status]]),Batch2[[#This Row],[Cause of Death]],Batch2[[#This Row],[Followup Status]])</f>
        <v>NED</v>
      </c>
    </row>
    <row r="45" spans="1:105" x14ac:dyDescent="0.25">
      <c r="A45" t="s">
        <v>564</v>
      </c>
      <c r="B45">
        <v>1937</v>
      </c>
      <c r="C45" t="s">
        <v>162</v>
      </c>
      <c r="D45">
        <v>67.3</v>
      </c>
      <c r="E45">
        <v>168</v>
      </c>
      <c r="F45" t="s">
        <v>148</v>
      </c>
      <c r="G45" t="s">
        <v>149</v>
      </c>
      <c r="H45" t="s">
        <v>149</v>
      </c>
      <c r="I45" t="s">
        <v>149</v>
      </c>
      <c r="J45" t="s">
        <v>149</v>
      </c>
      <c r="K45" t="s">
        <v>151</v>
      </c>
      <c r="L45" t="s">
        <v>149</v>
      </c>
      <c r="M45" t="s">
        <v>149</v>
      </c>
      <c r="N45">
        <v>2</v>
      </c>
      <c r="O45">
        <v>1</v>
      </c>
      <c r="P45">
        <v>0</v>
      </c>
      <c r="Q45">
        <v>2</v>
      </c>
      <c r="R45" t="s">
        <v>7</v>
      </c>
      <c r="S45" s="1">
        <v>32148</v>
      </c>
      <c r="T45" t="s">
        <v>565</v>
      </c>
      <c r="AC45" s="1">
        <v>32165</v>
      </c>
      <c r="AD45" t="s">
        <v>566</v>
      </c>
      <c r="AE45" t="s">
        <v>152</v>
      </c>
      <c r="AF45" t="s">
        <v>152</v>
      </c>
      <c r="BO45" t="s">
        <v>158</v>
      </c>
      <c r="BP45" t="s">
        <v>149</v>
      </c>
      <c r="BQ45" t="s">
        <v>149</v>
      </c>
      <c r="BR45" t="s">
        <v>186</v>
      </c>
      <c r="BS45">
        <v>0</v>
      </c>
      <c r="BT45">
        <v>3</v>
      </c>
      <c r="BU45">
        <v>0</v>
      </c>
      <c r="BV45">
        <v>9</v>
      </c>
      <c r="BW45">
        <v>0</v>
      </c>
      <c r="BX45">
        <v>6</v>
      </c>
      <c r="CS45" s="1">
        <v>36036</v>
      </c>
      <c r="CT45" t="s">
        <v>39</v>
      </c>
      <c r="DA45" s="13" t="str">
        <f>IF(ISBLANK(Batch2[[#This Row],[Followup Status]]),Batch2[[#This Row],[Cause of Death]],Batch2[[#This Row],[Followup Status]])</f>
        <v>NED</v>
      </c>
    </row>
    <row r="46" spans="1:105" x14ac:dyDescent="0.25">
      <c r="A46" t="s">
        <v>524</v>
      </c>
      <c r="B46">
        <v>1943</v>
      </c>
      <c r="C46" t="s">
        <v>162</v>
      </c>
      <c r="D46">
        <v>115.9</v>
      </c>
      <c r="E46">
        <v>183</v>
      </c>
      <c r="F46" t="s">
        <v>148</v>
      </c>
      <c r="G46" t="s">
        <v>149</v>
      </c>
      <c r="H46" t="s">
        <v>149</v>
      </c>
      <c r="I46" t="s">
        <v>149</v>
      </c>
      <c r="J46" t="s">
        <v>149</v>
      </c>
      <c r="K46" t="s">
        <v>149</v>
      </c>
      <c r="L46" t="s">
        <v>149</v>
      </c>
      <c r="M46" t="s">
        <v>180</v>
      </c>
      <c r="N46">
        <v>2</v>
      </c>
      <c r="O46" t="s">
        <v>153</v>
      </c>
      <c r="P46" t="s">
        <v>163</v>
      </c>
      <c r="Q46">
        <v>4</v>
      </c>
      <c r="R46" t="s">
        <v>4</v>
      </c>
      <c r="S46" s="1">
        <v>32775</v>
      </c>
      <c r="T46" t="s">
        <v>525</v>
      </c>
      <c r="AK46" s="1">
        <v>32818</v>
      </c>
      <c r="AL46" s="1">
        <v>32865</v>
      </c>
      <c r="AM46">
        <v>70.400000000000006</v>
      </c>
      <c r="AN46">
        <v>2.2000000000000002</v>
      </c>
      <c r="AZ46" s="1">
        <v>32818</v>
      </c>
      <c r="BA46" s="1">
        <v>32865</v>
      </c>
      <c r="BB46" t="s">
        <v>165</v>
      </c>
      <c r="BC46" t="s">
        <v>177</v>
      </c>
      <c r="BO46" t="s">
        <v>158</v>
      </c>
      <c r="CS46" s="1">
        <v>36033</v>
      </c>
      <c r="CT46" t="s">
        <v>39</v>
      </c>
      <c r="DA46" s="13" t="str">
        <f>IF(ISBLANK(Batch2[[#This Row],[Followup Status]]),Batch2[[#This Row],[Cause of Death]],Batch2[[#This Row],[Followup Status]])</f>
        <v>NED</v>
      </c>
    </row>
    <row r="47" spans="1:105" x14ac:dyDescent="0.25">
      <c r="A47" t="s">
        <v>645</v>
      </c>
      <c r="B47">
        <v>1913</v>
      </c>
      <c r="C47" t="s">
        <v>162</v>
      </c>
      <c r="D47">
        <v>94.6</v>
      </c>
      <c r="E47">
        <v>183</v>
      </c>
      <c r="F47" t="s">
        <v>33</v>
      </c>
      <c r="G47" t="s">
        <v>33</v>
      </c>
      <c r="H47" t="s">
        <v>149</v>
      </c>
      <c r="I47" t="s">
        <v>149</v>
      </c>
      <c r="J47" t="s">
        <v>149</v>
      </c>
      <c r="K47" t="s">
        <v>151</v>
      </c>
      <c r="L47" t="s">
        <v>180</v>
      </c>
      <c r="M47" t="s">
        <v>149</v>
      </c>
      <c r="N47">
        <v>2</v>
      </c>
      <c r="O47" t="s">
        <v>153</v>
      </c>
      <c r="P47">
        <v>0</v>
      </c>
      <c r="Q47" t="s">
        <v>154</v>
      </c>
      <c r="R47" t="s">
        <v>4</v>
      </c>
      <c r="S47" s="1">
        <v>33944</v>
      </c>
      <c r="T47" t="s">
        <v>283</v>
      </c>
      <c r="AK47" s="1">
        <v>33959</v>
      </c>
      <c r="AL47" s="1">
        <v>34007</v>
      </c>
      <c r="AM47">
        <v>70</v>
      </c>
      <c r="AN47">
        <v>2</v>
      </c>
      <c r="AZ47" s="1">
        <v>33964</v>
      </c>
      <c r="BA47" s="1">
        <v>34006</v>
      </c>
      <c r="BB47" t="s">
        <v>165</v>
      </c>
      <c r="BC47" t="s">
        <v>177</v>
      </c>
      <c r="BO47" t="s">
        <v>190</v>
      </c>
      <c r="CS47" s="1">
        <v>36033</v>
      </c>
      <c r="CT47" t="s">
        <v>39</v>
      </c>
      <c r="DA47" s="13" t="str">
        <f>IF(ISBLANK(Batch2[[#This Row],[Followup Status]]),Batch2[[#This Row],[Cause of Death]],Batch2[[#This Row],[Followup Status]])</f>
        <v>NED</v>
      </c>
    </row>
    <row r="48" spans="1:105" x14ac:dyDescent="0.25">
      <c r="A48" t="s">
        <v>490</v>
      </c>
      <c r="B48">
        <v>1934</v>
      </c>
      <c r="C48" t="s">
        <v>162</v>
      </c>
      <c r="D48">
        <v>94.8</v>
      </c>
      <c r="E48">
        <v>183</v>
      </c>
      <c r="F48" t="s">
        <v>148</v>
      </c>
      <c r="G48" t="s">
        <v>149</v>
      </c>
      <c r="H48" t="s">
        <v>149</v>
      </c>
      <c r="I48" t="s">
        <v>149</v>
      </c>
      <c r="J48" t="s">
        <v>149</v>
      </c>
      <c r="K48" t="s">
        <v>167</v>
      </c>
      <c r="L48" t="s">
        <v>180</v>
      </c>
      <c r="M48" t="s">
        <v>149</v>
      </c>
      <c r="N48" t="s">
        <v>154</v>
      </c>
      <c r="O48">
        <v>1</v>
      </c>
      <c r="P48">
        <v>0</v>
      </c>
      <c r="Q48" t="s">
        <v>154</v>
      </c>
      <c r="R48" t="s">
        <v>4</v>
      </c>
      <c r="S48" s="1">
        <v>32727</v>
      </c>
      <c r="T48" t="s">
        <v>369</v>
      </c>
      <c r="AC48" s="1">
        <v>32727</v>
      </c>
      <c r="AD48" t="s">
        <v>295</v>
      </c>
      <c r="AE48" t="s">
        <v>152</v>
      </c>
      <c r="AF48" t="s">
        <v>149</v>
      </c>
      <c r="AK48" s="1">
        <v>32802</v>
      </c>
      <c r="AL48" s="1">
        <v>32851</v>
      </c>
      <c r="AM48">
        <v>70.400000000000006</v>
      </c>
      <c r="AN48">
        <v>2.2000000000000002</v>
      </c>
      <c r="AZ48" s="1">
        <v>32802</v>
      </c>
      <c r="BA48" s="1">
        <v>32837</v>
      </c>
      <c r="BB48" t="s">
        <v>165</v>
      </c>
      <c r="BC48" t="s">
        <v>177</v>
      </c>
      <c r="BO48" t="s">
        <v>158</v>
      </c>
      <c r="BP48" t="s">
        <v>149</v>
      </c>
      <c r="BQ48" t="s">
        <v>149</v>
      </c>
      <c r="CS48" s="1">
        <v>36029</v>
      </c>
      <c r="CT48" t="s">
        <v>39</v>
      </c>
      <c r="CW48" t="s">
        <v>152</v>
      </c>
      <c r="DA48" s="13" t="str">
        <f>IF(ISBLANK(Batch2[[#This Row],[Followup Status]]),Batch2[[#This Row],[Cause of Death]],Batch2[[#This Row],[Followup Status]])</f>
        <v>NED</v>
      </c>
    </row>
    <row r="49" spans="1:105" x14ac:dyDescent="0.25">
      <c r="A49" t="s">
        <v>649</v>
      </c>
      <c r="B49">
        <v>1930</v>
      </c>
      <c r="C49" t="s">
        <v>162</v>
      </c>
      <c r="D49">
        <v>50</v>
      </c>
      <c r="E49">
        <v>173</v>
      </c>
      <c r="F49" t="s">
        <v>33</v>
      </c>
      <c r="G49" t="s">
        <v>33</v>
      </c>
      <c r="H49" t="s">
        <v>149</v>
      </c>
      <c r="I49" t="s">
        <v>149</v>
      </c>
      <c r="J49" t="s">
        <v>149</v>
      </c>
      <c r="K49" t="s">
        <v>167</v>
      </c>
      <c r="L49" t="s">
        <v>180</v>
      </c>
      <c r="M49" t="s">
        <v>149</v>
      </c>
      <c r="N49" t="s">
        <v>235</v>
      </c>
      <c r="O49" t="s">
        <v>153</v>
      </c>
      <c r="P49">
        <v>0</v>
      </c>
      <c r="Q49" t="s">
        <v>235</v>
      </c>
      <c r="R49" t="s">
        <v>4</v>
      </c>
      <c r="S49" s="1">
        <v>34798</v>
      </c>
      <c r="T49" t="s">
        <v>650</v>
      </c>
      <c r="AK49" s="1">
        <v>34856</v>
      </c>
      <c r="AL49" s="1">
        <v>34905</v>
      </c>
      <c r="AM49">
        <v>70</v>
      </c>
      <c r="AN49">
        <v>2</v>
      </c>
      <c r="AZ49" s="1">
        <v>34857</v>
      </c>
      <c r="BA49" s="1">
        <v>34907</v>
      </c>
      <c r="BB49" t="s">
        <v>165</v>
      </c>
      <c r="BO49" t="s">
        <v>190</v>
      </c>
      <c r="CS49" s="1">
        <v>36018</v>
      </c>
      <c r="CT49" t="s">
        <v>39</v>
      </c>
      <c r="DA49" s="13" t="str">
        <f>IF(ISBLANK(Batch2[[#This Row],[Followup Status]]),Batch2[[#This Row],[Cause of Death]],Batch2[[#This Row],[Followup Status]])</f>
        <v>NED</v>
      </c>
    </row>
    <row r="50" spans="1:105" x14ac:dyDescent="0.25">
      <c r="A50" t="s">
        <v>681</v>
      </c>
      <c r="B50">
        <v>1922</v>
      </c>
      <c r="C50" t="s">
        <v>162</v>
      </c>
      <c r="D50">
        <v>80</v>
      </c>
      <c r="E50">
        <v>162</v>
      </c>
      <c r="F50" t="s">
        <v>33</v>
      </c>
      <c r="G50" t="s">
        <v>33</v>
      </c>
      <c r="H50" t="s">
        <v>149</v>
      </c>
      <c r="I50" t="s">
        <v>149</v>
      </c>
      <c r="J50" t="s">
        <v>149</v>
      </c>
      <c r="K50" t="s">
        <v>149</v>
      </c>
      <c r="L50" t="s">
        <v>152</v>
      </c>
      <c r="M50" t="s">
        <v>149</v>
      </c>
      <c r="N50">
        <v>3</v>
      </c>
      <c r="O50" t="s">
        <v>153</v>
      </c>
      <c r="P50">
        <v>0</v>
      </c>
      <c r="Q50" t="s">
        <v>154</v>
      </c>
      <c r="R50" t="s">
        <v>6</v>
      </c>
      <c r="S50" s="1">
        <v>35353</v>
      </c>
      <c r="T50" t="s">
        <v>682</v>
      </c>
      <c r="AK50" s="1">
        <v>35387</v>
      </c>
      <c r="AL50" s="1">
        <v>35437</v>
      </c>
      <c r="AM50">
        <v>70</v>
      </c>
      <c r="AN50">
        <v>2</v>
      </c>
      <c r="AZ50" s="1">
        <v>35387</v>
      </c>
      <c r="BA50" s="1">
        <v>35428</v>
      </c>
      <c r="BB50" t="s">
        <v>165</v>
      </c>
      <c r="BC50" t="s">
        <v>177</v>
      </c>
      <c r="BO50" t="s">
        <v>158</v>
      </c>
      <c r="BP50" t="s">
        <v>149</v>
      </c>
      <c r="BQ50" t="s">
        <v>149</v>
      </c>
      <c r="CS50" s="1">
        <v>35991</v>
      </c>
      <c r="CT50" t="s">
        <v>33</v>
      </c>
      <c r="CW50" t="s">
        <v>152</v>
      </c>
      <c r="CY50" s="1">
        <v>35541</v>
      </c>
      <c r="CZ50" t="s">
        <v>175</v>
      </c>
      <c r="DA50" s="13" t="str">
        <f>IF(ISBLANK(Batch2[[#This Row],[Followup Status]]),Batch2[[#This Row],[Cause of Death]],Batch2[[#This Row],[Followup Status]])</f>
        <v>Unknown</v>
      </c>
    </row>
    <row r="51" spans="1:105" x14ac:dyDescent="0.25">
      <c r="A51" t="s">
        <v>755</v>
      </c>
      <c r="B51">
        <v>1935</v>
      </c>
      <c r="C51" t="s">
        <v>162</v>
      </c>
      <c r="D51">
        <v>83.9</v>
      </c>
      <c r="E51">
        <v>173</v>
      </c>
      <c r="F51" t="s">
        <v>33</v>
      </c>
      <c r="G51" t="s">
        <v>33</v>
      </c>
      <c r="H51" t="s">
        <v>149</v>
      </c>
      <c r="I51" t="s">
        <v>149</v>
      </c>
      <c r="J51" t="s">
        <v>149</v>
      </c>
      <c r="K51" t="s">
        <v>167</v>
      </c>
      <c r="L51" t="s">
        <v>152</v>
      </c>
      <c r="M51" t="s">
        <v>180</v>
      </c>
      <c r="N51">
        <v>3</v>
      </c>
      <c r="O51" t="s">
        <v>181</v>
      </c>
      <c r="P51">
        <v>0</v>
      </c>
      <c r="Q51" t="s">
        <v>235</v>
      </c>
      <c r="R51" t="s">
        <v>5</v>
      </c>
      <c r="S51" s="1">
        <v>35450</v>
      </c>
      <c r="T51" t="s">
        <v>603</v>
      </c>
      <c r="AK51" s="1">
        <v>35490</v>
      </c>
      <c r="AL51" s="1">
        <v>35539</v>
      </c>
      <c r="AM51">
        <v>70</v>
      </c>
      <c r="AN51">
        <v>2</v>
      </c>
      <c r="AZ51" s="1">
        <v>35491</v>
      </c>
      <c r="BA51" s="1">
        <v>35539</v>
      </c>
      <c r="BB51" t="s">
        <v>165</v>
      </c>
      <c r="BC51" t="s">
        <v>177</v>
      </c>
      <c r="BE51" s="1">
        <v>35655</v>
      </c>
      <c r="BF51" s="1">
        <v>35893</v>
      </c>
      <c r="BG51" t="s">
        <v>157</v>
      </c>
      <c r="BH51" t="s">
        <v>177</v>
      </c>
      <c r="CS51" s="1">
        <v>35956</v>
      </c>
      <c r="CT51" t="s">
        <v>36</v>
      </c>
      <c r="CU51" s="1">
        <v>35966</v>
      </c>
      <c r="CV51" t="s">
        <v>36</v>
      </c>
      <c r="DA51" s="13" t="str">
        <f>IF(ISBLANK(Batch2[[#This Row],[Followup Status]]),Batch2[[#This Row],[Cause of Death]],Batch2[[#This Row],[Followup Status]])</f>
        <v>Distant Disease</v>
      </c>
    </row>
    <row r="52" spans="1:105" x14ac:dyDescent="0.25">
      <c r="A52" t="s">
        <v>746</v>
      </c>
      <c r="B52">
        <v>1941</v>
      </c>
      <c r="C52" t="s">
        <v>162</v>
      </c>
      <c r="D52">
        <v>81</v>
      </c>
      <c r="E52">
        <v>170</v>
      </c>
      <c r="F52" t="s">
        <v>33</v>
      </c>
      <c r="G52" t="s">
        <v>33</v>
      </c>
      <c r="H52" t="s">
        <v>149</v>
      </c>
      <c r="I52" t="s">
        <v>149</v>
      </c>
      <c r="J52" t="s">
        <v>149</v>
      </c>
      <c r="K52" t="s">
        <v>149</v>
      </c>
      <c r="L52" t="s">
        <v>180</v>
      </c>
      <c r="M52" t="s">
        <v>149</v>
      </c>
      <c r="N52">
        <v>3</v>
      </c>
      <c r="O52" t="s">
        <v>153</v>
      </c>
      <c r="P52">
        <v>0</v>
      </c>
      <c r="Q52" t="s">
        <v>154</v>
      </c>
      <c r="R52" t="s">
        <v>6</v>
      </c>
      <c r="S52" s="1">
        <v>33237</v>
      </c>
      <c r="T52" t="s">
        <v>209</v>
      </c>
      <c r="U52" s="1">
        <v>33252</v>
      </c>
      <c r="V52" t="s">
        <v>747</v>
      </c>
      <c r="AC52" s="1">
        <v>33252</v>
      </c>
      <c r="AD52" t="s">
        <v>748</v>
      </c>
      <c r="AE52" t="s">
        <v>152</v>
      </c>
      <c r="AF52" t="s">
        <v>149</v>
      </c>
      <c r="AK52" s="1">
        <v>33273</v>
      </c>
      <c r="AL52" s="1">
        <v>33325</v>
      </c>
      <c r="AM52">
        <v>70</v>
      </c>
      <c r="AN52">
        <v>2</v>
      </c>
      <c r="AZ52" s="1">
        <v>33279</v>
      </c>
      <c r="BA52" s="1">
        <v>33331</v>
      </c>
      <c r="BB52" t="s">
        <v>165</v>
      </c>
      <c r="BO52" t="s">
        <v>158</v>
      </c>
      <c r="BP52" t="s">
        <v>149</v>
      </c>
      <c r="BQ52" t="s">
        <v>152</v>
      </c>
      <c r="CS52" s="1">
        <v>35948</v>
      </c>
      <c r="CT52" t="s">
        <v>39</v>
      </c>
      <c r="DA52" s="13" t="str">
        <f>IF(ISBLANK(Batch2[[#This Row],[Followup Status]]),Batch2[[#This Row],[Cause of Death]],Batch2[[#This Row],[Followup Status]])</f>
        <v>NED</v>
      </c>
    </row>
    <row r="53" spans="1:105" x14ac:dyDescent="0.25">
      <c r="A53" t="s">
        <v>631</v>
      </c>
      <c r="B53">
        <v>1942</v>
      </c>
      <c r="C53" t="s">
        <v>147</v>
      </c>
      <c r="D53">
        <v>67.7</v>
      </c>
      <c r="E53">
        <v>169</v>
      </c>
      <c r="F53" t="s">
        <v>33</v>
      </c>
      <c r="G53" t="s">
        <v>33</v>
      </c>
      <c r="H53" t="s">
        <v>149</v>
      </c>
      <c r="I53" t="s">
        <v>149</v>
      </c>
      <c r="J53" t="s">
        <v>149</v>
      </c>
      <c r="K53" t="s">
        <v>151</v>
      </c>
      <c r="L53" t="s">
        <v>149</v>
      </c>
      <c r="M53" t="s">
        <v>149</v>
      </c>
      <c r="N53">
        <v>1</v>
      </c>
      <c r="O53">
        <v>0</v>
      </c>
      <c r="P53">
        <v>0</v>
      </c>
      <c r="Q53">
        <v>1</v>
      </c>
      <c r="R53" t="s">
        <v>7</v>
      </c>
      <c r="S53" s="1">
        <v>32370</v>
      </c>
      <c r="T53" t="s">
        <v>369</v>
      </c>
      <c r="U53" s="1">
        <v>32383</v>
      </c>
      <c r="V53" t="s">
        <v>629</v>
      </c>
      <c r="W53" s="1">
        <v>32487</v>
      </c>
      <c r="X53" t="s">
        <v>629</v>
      </c>
      <c r="Y53" s="1">
        <v>32560</v>
      </c>
      <c r="Z53" t="s">
        <v>632</v>
      </c>
      <c r="AA53" s="1">
        <v>34052</v>
      </c>
      <c r="AB53" t="s">
        <v>369</v>
      </c>
      <c r="AC53" s="1">
        <v>32383</v>
      </c>
      <c r="AD53" t="s">
        <v>633</v>
      </c>
      <c r="AE53" t="s">
        <v>152</v>
      </c>
      <c r="AF53" t="s">
        <v>149</v>
      </c>
      <c r="BO53" t="s">
        <v>158</v>
      </c>
      <c r="BP53" t="s">
        <v>149</v>
      </c>
      <c r="BQ53" t="s">
        <v>149</v>
      </c>
      <c r="BR53" t="s">
        <v>186</v>
      </c>
      <c r="CS53" s="1">
        <v>35906</v>
      </c>
      <c r="CT53" t="s">
        <v>39</v>
      </c>
      <c r="DA53" s="13" t="str">
        <f>IF(ISBLANK(Batch2[[#This Row],[Followup Status]]),Batch2[[#This Row],[Cause of Death]],Batch2[[#This Row],[Followup Status]])</f>
        <v>NED</v>
      </c>
    </row>
    <row r="54" spans="1:105" x14ac:dyDescent="0.25">
      <c r="A54" t="s">
        <v>636</v>
      </c>
      <c r="B54">
        <v>1947</v>
      </c>
      <c r="C54" t="s">
        <v>162</v>
      </c>
      <c r="D54">
        <v>81.400000000000006</v>
      </c>
      <c r="E54">
        <v>179</v>
      </c>
      <c r="F54" t="s">
        <v>33</v>
      </c>
      <c r="G54" t="s">
        <v>33</v>
      </c>
      <c r="H54" t="s">
        <v>149</v>
      </c>
      <c r="I54" t="s">
        <v>149</v>
      </c>
      <c r="J54" t="s">
        <v>149</v>
      </c>
      <c r="K54" t="s">
        <v>167</v>
      </c>
      <c r="L54" t="s">
        <v>180</v>
      </c>
      <c r="M54" t="s">
        <v>149</v>
      </c>
      <c r="N54">
        <v>3</v>
      </c>
      <c r="O54">
        <v>1</v>
      </c>
      <c r="P54">
        <v>0</v>
      </c>
      <c r="Q54">
        <v>3</v>
      </c>
      <c r="R54" t="s">
        <v>4</v>
      </c>
      <c r="S54" s="1">
        <v>33565</v>
      </c>
      <c r="T54" t="s">
        <v>283</v>
      </c>
      <c r="AK54" s="1">
        <v>33600</v>
      </c>
      <c r="AL54" s="1">
        <v>33646</v>
      </c>
      <c r="AM54">
        <v>70</v>
      </c>
      <c r="AN54">
        <v>2</v>
      </c>
      <c r="AZ54" s="1">
        <v>33600</v>
      </c>
      <c r="BA54" s="1">
        <v>33646</v>
      </c>
      <c r="BB54" t="s">
        <v>165</v>
      </c>
      <c r="BO54" t="s">
        <v>158</v>
      </c>
      <c r="CS54" s="1">
        <v>35886</v>
      </c>
      <c r="CT54" t="s">
        <v>39</v>
      </c>
      <c r="DA54" s="13" t="str">
        <f>IF(ISBLANK(Batch2[[#This Row],[Followup Status]]),Batch2[[#This Row],[Cause of Death]],Batch2[[#This Row],[Followup Status]])</f>
        <v>NED</v>
      </c>
    </row>
    <row r="55" spans="1:105" x14ac:dyDescent="0.25">
      <c r="A55" t="s">
        <v>704</v>
      </c>
      <c r="B55">
        <v>1934</v>
      </c>
      <c r="C55" t="s">
        <v>162</v>
      </c>
      <c r="D55">
        <v>67.7</v>
      </c>
      <c r="E55">
        <v>163</v>
      </c>
      <c r="F55" t="s">
        <v>33</v>
      </c>
      <c r="G55" t="s">
        <v>33</v>
      </c>
      <c r="H55" t="s">
        <v>149</v>
      </c>
      <c r="I55" t="s">
        <v>149</v>
      </c>
      <c r="J55" t="s">
        <v>149</v>
      </c>
      <c r="K55" t="s">
        <v>149</v>
      </c>
      <c r="L55" t="s">
        <v>149</v>
      </c>
      <c r="M55" t="s">
        <v>149</v>
      </c>
      <c r="N55">
        <v>2</v>
      </c>
      <c r="O55" t="s">
        <v>181</v>
      </c>
      <c r="P55">
        <v>0</v>
      </c>
      <c r="Q55" t="s">
        <v>154</v>
      </c>
      <c r="R55" t="s">
        <v>5</v>
      </c>
      <c r="S55" s="1">
        <v>32911</v>
      </c>
      <c r="T55" t="s">
        <v>685</v>
      </c>
      <c r="AK55" s="1">
        <v>32938</v>
      </c>
      <c r="AL55" s="1">
        <v>32987</v>
      </c>
      <c r="AM55">
        <v>70</v>
      </c>
      <c r="AN55">
        <v>2</v>
      </c>
      <c r="BO55" t="s">
        <v>190</v>
      </c>
      <c r="CS55" s="1">
        <v>35834</v>
      </c>
      <c r="CT55" t="s">
        <v>39</v>
      </c>
      <c r="DA55" s="13" t="str">
        <f>IF(ISBLANK(Batch2[[#This Row],[Followup Status]]),Batch2[[#This Row],[Cause of Death]],Batch2[[#This Row],[Followup Status]])</f>
        <v>NED</v>
      </c>
    </row>
    <row r="56" spans="1:105" x14ac:dyDescent="0.25">
      <c r="A56" t="s">
        <v>671</v>
      </c>
      <c r="B56">
        <v>1935</v>
      </c>
      <c r="C56" t="s">
        <v>162</v>
      </c>
      <c r="D56">
        <v>106.7</v>
      </c>
      <c r="E56">
        <v>182</v>
      </c>
      <c r="F56" t="s">
        <v>33</v>
      </c>
      <c r="G56" t="s">
        <v>33</v>
      </c>
      <c r="H56" t="s">
        <v>149</v>
      </c>
      <c r="I56" t="s">
        <v>149</v>
      </c>
      <c r="J56" t="s">
        <v>149</v>
      </c>
      <c r="K56" t="s">
        <v>167</v>
      </c>
      <c r="L56" t="s">
        <v>149</v>
      </c>
      <c r="M56" t="s">
        <v>149</v>
      </c>
      <c r="N56">
        <v>2</v>
      </c>
      <c r="O56" t="s">
        <v>153</v>
      </c>
      <c r="P56">
        <v>0</v>
      </c>
      <c r="Q56" t="s">
        <v>154</v>
      </c>
      <c r="R56" t="s">
        <v>5</v>
      </c>
      <c r="S56" s="1">
        <v>34983</v>
      </c>
      <c r="T56" t="s">
        <v>672</v>
      </c>
      <c r="AK56" s="1">
        <v>35007</v>
      </c>
      <c r="AL56" s="1">
        <v>35056</v>
      </c>
      <c r="AM56">
        <v>70</v>
      </c>
      <c r="AN56">
        <v>2</v>
      </c>
      <c r="AZ56" s="1">
        <v>35007</v>
      </c>
      <c r="BA56" s="1">
        <v>35028</v>
      </c>
      <c r="BB56" t="s">
        <v>165</v>
      </c>
      <c r="BO56" t="s">
        <v>158</v>
      </c>
      <c r="CS56" s="1">
        <v>35833</v>
      </c>
      <c r="CT56" t="s">
        <v>39</v>
      </c>
      <c r="DA56" s="13" t="str">
        <f>IF(ISBLANK(Batch2[[#This Row],[Followup Status]]),Batch2[[#This Row],[Cause of Death]],Batch2[[#This Row],[Followup Status]])</f>
        <v>NED</v>
      </c>
    </row>
    <row r="57" spans="1:105" x14ac:dyDescent="0.25">
      <c r="A57" t="s">
        <v>579</v>
      </c>
      <c r="B57">
        <v>1933</v>
      </c>
      <c r="C57" t="s">
        <v>162</v>
      </c>
      <c r="D57">
        <v>103.4</v>
      </c>
      <c r="E57">
        <v>188</v>
      </c>
      <c r="F57" t="s">
        <v>33</v>
      </c>
      <c r="G57" t="s">
        <v>152</v>
      </c>
      <c r="H57" t="s">
        <v>149</v>
      </c>
      <c r="I57" t="s">
        <v>149</v>
      </c>
      <c r="J57" t="s">
        <v>149</v>
      </c>
      <c r="K57" t="s">
        <v>167</v>
      </c>
      <c r="L57" t="s">
        <v>180</v>
      </c>
      <c r="M57" t="s">
        <v>33</v>
      </c>
      <c r="N57">
        <v>1</v>
      </c>
      <c r="O57" t="s">
        <v>205</v>
      </c>
      <c r="P57">
        <v>0</v>
      </c>
      <c r="Q57" t="s">
        <v>154</v>
      </c>
      <c r="R57" t="s">
        <v>4</v>
      </c>
      <c r="S57" s="1">
        <v>33120</v>
      </c>
      <c r="T57" t="s">
        <v>580</v>
      </c>
      <c r="U57" s="1">
        <v>33145</v>
      </c>
      <c r="V57" t="s">
        <v>480</v>
      </c>
      <c r="AC57" s="1">
        <v>33145</v>
      </c>
      <c r="AD57" t="s">
        <v>581</v>
      </c>
      <c r="AE57" t="s">
        <v>152</v>
      </c>
      <c r="AF57" t="s">
        <v>149</v>
      </c>
      <c r="AK57" s="1">
        <v>33173</v>
      </c>
      <c r="AL57" s="1">
        <v>33226</v>
      </c>
      <c r="AM57">
        <v>70</v>
      </c>
      <c r="AN57">
        <v>2</v>
      </c>
      <c r="AZ57" s="1">
        <v>33173</v>
      </c>
      <c r="BA57" s="1">
        <v>33226</v>
      </c>
      <c r="BB57" t="s">
        <v>165</v>
      </c>
      <c r="BC57" t="s">
        <v>177</v>
      </c>
      <c r="BO57" t="s">
        <v>190</v>
      </c>
      <c r="BR57" t="s">
        <v>159</v>
      </c>
      <c r="CS57" s="1">
        <v>35815</v>
      </c>
      <c r="CT57" t="s">
        <v>39</v>
      </c>
      <c r="CX57" s="1">
        <v>33139</v>
      </c>
      <c r="DA57" s="13" t="str">
        <f>IF(ISBLANK(Batch2[[#This Row],[Followup Status]]),Batch2[[#This Row],[Cause of Death]],Batch2[[#This Row],[Followup Status]])</f>
        <v>NED</v>
      </c>
    </row>
    <row r="58" spans="1:105" x14ac:dyDescent="0.25">
      <c r="A58" t="s">
        <v>713</v>
      </c>
      <c r="B58">
        <v>1921</v>
      </c>
      <c r="C58" t="s">
        <v>162</v>
      </c>
      <c r="D58">
        <v>81.599999999999994</v>
      </c>
      <c r="E58">
        <v>168</v>
      </c>
      <c r="F58" t="s">
        <v>33</v>
      </c>
      <c r="G58" t="s">
        <v>33</v>
      </c>
      <c r="H58" t="s">
        <v>149</v>
      </c>
      <c r="I58" t="s">
        <v>152</v>
      </c>
      <c r="J58" t="s">
        <v>195</v>
      </c>
      <c r="K58" t="s">
        <v>149</v>
      </c>
      <c r="L58" t="s">
        <v>180</v>
      </c>
      <c r="M58" t="s">
        <v>149</v>
      </c>
      <c r="N58">
        <v>1</v>
      </c>
      <c r="O58">
        <v>1</v>
      </c>
      <c r="P58">
        <v>0</v>
      </c>
      <c r="Q58">
        <v>3</v>
      </c>
      <c r="R58" t="s">
        <v>4</v>
      </c>
      <c r="S58" s="1">
        <v>32518</v>
      </c>
      <c r="T58" t="s">
        <v>714</v>
      </c>
      <c r="U58" s="1">
        <v>32554</v>
      </c>
      <c r="V58" t="s">
        <v>676</v>
      </c>
      <c r="AC58" s="1">
        <v>32518</v>
      </c>
      <c r="AD58" t="s">
        <v>715</v>
      </c>
      <c r="AE58" t="s">
        <v>152</v>
      </c>
      <c r="AF58" t="s">
        <v>149</v>
      </c>
      <c r="AG58" s="1">
        <v>32554</v>
      </c>
      <c r="AH58" t="s">
        <v>676</v>
      </c>
      <c r="AI58" t="s">
        <v>149</v>
      </c>
      <c r="AJ58" t="s">
        <v>152</v>
      </c>
      <c r="BO58" t="s">
        <v>158</v>
      </c>
      <c r="BP58" t="s">
        <v>149</v>
      </c>
      <c r="BQ58" t="s">
        <v>149</v>
      </c>
      <c r="BU58">
        <v>0</v>
      </c>
      <c r="BV58">
        <v>2</v>
      </c>
      <c r="BW58">
        <v>1</v>
      </c>
      <c r="BX58">
        <v>6</v>
      </c>
      <c r="BY58">
        <v>0</v>
      </c>
      <c r="BZ58">
        <v>5</v>
      </c>
      <c r="CS58" s="1">
        <v>35744</v>
      </c>
      <c r="CT58" t="s">
        <v>39</v>
      </c>
      <c r="DA58" s="13" t="str">
        <f>IF(ISBLANK(Batch2[[#This Row],[Followup Status]]),Batch2[[#This Row],[Cause of Death]],Batch2[[#This Row],[Followup Status]])</f>
        <v>NED</v>
      </c>
    </row>
    <row r="59" spans="1:105" x14ac:dyDescent="0.25">
      <c r="A59" t="s">
        <v>716</v>
      </c>
      <c r="B59">
        <v>1919</v>
      </c>
      <c r="C59" t="s">
        <v>147</v>
      </c>
      <c r="D59">
        <v>63</v>
      </c>
      <c r="E59">
        <v>167</v>
      </c>
      <c r="F59" t="s">
        <v>33</v>
      </c>
      <c r="G59" t="s">
        <v>33</v>
      </c>
      <c r="H59" t="s">
        <v>149</v>
      </c>
      <c r="I59" t="s">
        <v>149</v>
      </c>
      <c r="J59" t="s">
        <v>149</v>
      </c>
      <c r="K59" t="s">
        <v>149</v>
      </c>
      <c r="L59" t="s">
        <v>180</v>
      </c>
      <c r="M59" t="s">
        <v>149</v>
      </c>
      <c r="N59" t="s">
        <v>154</v>
      </c>
      <c r="O59" t="s">
        <v>181</v>
      </c>
      <c r="P59">
        <v>0</v>
      </c>
      <c r="Q59" t="s">
        <v>154</v>
      </c>
      <c r="R59" t="s">
        <v>9</v>
      </c>
      <c r="S59" s="1">
        <v>33653</v>
      </c>
      <c r="T59" t="s">
        <v>717</v>
      </c>
      <c r="U59" s="1">
        <v>33674</v>
      </c>
      <c r="V59" t="s">
        <v>718</v>
      </c>
      <c r="W59" s="1">
        <v>33694</v>
      </c>
      <c r="X59" t="s">
        <v>719</v>
      </c>
      <c r="Y59" s="1">
        <v>33882</v>
      </c>
      <c r="Z59" t="s">
        <v>720</v>
      </c>
      <c r="AK59" s="1">
        <v>33694</v>
      </c>
      <c r="AL59" s="1">
        <v>33743</v>
      </c>
      <c r="AM59">
        <v>70</v>
      </c>
      <c r="AN59">
        <v>2</v>
      </c>
      <c r="BO59" t="s">
        <v>190</v>
      </c>
      <c r="CS59" s="1">
        <v>35718</v>
      </c>
      <c r="CT59" t="s">
        <v>39</v>
      </c>
      <c r="CU59" s="1">
        <v>35420</v>
      </c>
      <c r="CV59" t="s">
        <v>40</v>
      </c>
      <c r="CW59" t="s">
        <v>152</v>
      </c>
      <c r="CY59" s="1">
        <v>34056</v>
      </c>
      <c r="CZ59" t="s">
        <v>175</v>
      </c>
      <c r="DA59" s="13" t="str">
        <f>IF(ISBLANK(Batch2[[#This Row],[Followup Status]]),Batch2[[#This Row],[Cause of Death]],Batch2[[#This Row],[Followup Status]])</f>
        <v>NED</v>
      </c>
    </row>
    <row r="60" spans="1:105" x14ac:dyDescent="0.25">
      <c r="A60" t="s">
        <v>700</v>
      </c>
      <c r="B60">
        <v>1920</v>
      </c>
      <c r="C60" t="s">
        <v>162</v>
      </c>
      <c r="D60">
        <v>98.4</v>
      </c>
      <c r="E60">
        <v>180</v>
      </c>
      <c r="F60" t="s">
        <v>33</v>
      </c>
      <c r="G60" t="s">
        <v>33</v>
      </c>
      <c r="H60" t="s">
        <v>398</v>
      </c>
      <c r="I60" t="s">
        <v>149</v>
      </c>
      <c r="J60" t="s">
        <v>149</v>
      </c>
      <c r="K60" t="s">
        <v>149</v>
      </c>
      <c r="L60" t="s">
        <v>180</v>
      </c>
      <c r="M60" t="s">
        <v>149</v>
      </c>
      <c r="N60">
        <v>2</v>
      </c>
      <c r="O60" t="s">
        <v>181</v>
      </c>
      <c r="P60">
        <v>0</v>
      </c>
      <c r="Q60" t="s">
        <v>154</v>
      </c>
      <c r="R60" t="s">
        <v>6</v>
      </c>
      <c r="S60" s="1">
        <v>35401</v>
      </c>
      <c r="T60" t="s">
        <v>624</v>
      </c>
      <c r="AK60" s="1">
        <v>35434</v>
      </c>
      <c r="AL60" s="1">
        <v>35478</v>
      </c>
      <c r="AM60">
        <v>66</v>
      </c>
      <c r="AN60">
        <v>2</v>
      </c>
      <c r="CS60" s="1">
        <v>35665</v>
      </c>
      <c r="CT60" t="s">
        <v>38</v>
      </c>
      <c r="CU60" s="1">
        <v>35781</v>
      </c>
      <c r="CV60" t="s">
        <v>38</v>
      </c>
      <c r="DA60" s="13" t="str">
        <f>IF(ISBLANK(Batch2[[#This Row],[Followup Status]]),Batch2[[#This Row],[Cause of Death]],Batch2[[#This Row],[Followup Status]])</f>
        <v>Local/Distant</v>
      </c>
    </row>
    <row r="61" spans="1:105" x14ac:dyDescent="0.25">
      <c r="A61" t="s">
        <v>543</v>
      </c>
      <c r="B61">
        <v>1930</v>
      </c>
      <c r="C61" t="s">
        <v>162</v>
      </c>
      <c r="D61">
        <v>120.7</v>
      </c>
      <c r="E61">
        <v>188</v>
      </c>
      <c r="F61" t="s">
        <v>148</v>
      </c>
      <c r="G61" t="s">
        <v>149</v>
      </c>
      <c r="H61" t="s">
        <v>149</v>
      </c>
      <c r="I61" t="s">
        <v>149</v>
      </c>
      <c r="J61" t="s">
        <v>149</v>
      </c>
      <c r="K61" t="s">
        <v>151</v>
      </c>
      <c r="L61" t="s">
        <v>149</v>
      </c>
      <c r="M61" t="s">
        <v>33</v>
      </c>
      <c r="N61">
        <v>2</v>
      </c>
      <c r="O61">
        <v>0</v>
      </c>
      <c r="P61">
        <v>0</v>
      </c>
      <c r="Q61">
        <v>2</v>
      </c>
      <c r="R61" t="s">
        <v>7</v>
      </c>
      <c r="S61" s="1">
        <v>32370</v>
      </c>
      <c r="T61" t="s">
        <v>544</v>
      </c>
      <c r="AC61" s="1">
        <v>32397</v>
      </c>
      <c r="AD61" t="s">
        <v>545</v>
      </c>
      <c r="AE61" t="s">
        <v>152</v>
      </c>
      <c r="AF61" t="s">
        <v>152</v>
      </c>
      <c r="BO61" t="s">
        <v>158</v>
      </c>
      <c r="BP61" t="s">
        <v>149</v>
      </c>
      <c r="BQ61" t="s">
        <v>149</v>
      </c>
      <c r="BR61" t="s">
        <v>186</v>
      </c>
      <c r="BS61">
        <v>0</v>
      </c>
      <c r="BT61">
        <v>2</v>
      </c>
      <c r="BU61">
        <v>0</v>
      </c>
      <c r="BV61">
        <v>13</v>
      </c>
      <c r="BW61">
        <v>0</v>
      </c>
      <c r="BX61">
        <v>1</v>
      </c>
      <c r="CS61" s="1">
        <v>35653</v>
      </c>
      <c r="CT61" t="s">
        <v>39</v>
      </c>
      <c r="DA61" s="13" t="str">
        <f>IF(ISBLANK(Batch2[[#This Row],[Followup Status]]),Batch2[[#This Row],[Cause of Death]],Batch2[[#This Row],[Followup Status]])</f>
        <v>NED</v>
      </c>
    </row>
    <row r="62" spans="1:105" x14ac:dyDescent="0.25">
      <c r="A62" t="s">
        <v>625</v>
      </c>
      <c r="B62">
        <v>1940</v>
      </c>
      <c r="C62" t="s">
        <v>147</v>
      </c>
      <c r="D62">
        <v>179</v>
      </c>
      <c r="E62">
        <v>177</v>
      </c>
      <c r="F62" t="s">
        <v>33</v>
      </c>
      <c r="G62" t="s">
        <v>33</v>
      </c>
      <c r="H62" t="s">
        <v>149</v>
      </c>
      <c r="I62" t="s">
        <v>149</v>
      </c>
      <c r="J62" t="s">
        <v>149</v>
      </c>
      <c r="K62" t="s">
        <v>149</v>
      </c>
      <c r="L62" t="s">
        <v>149</v>
      </c>
      <c r="M62" t="s">
        <v>149</v>
      </c>
      <c r="N62">
        <v>1</v>
      </c>
      <c r="O62" t="s">
        <v>153</v>
      </c>
      <c r="P62">
        <v>0</v>
      </c>
      <c r="Q62" t="s">
        <v>154</v>
      </c>
      <c r="R62" t="s">
        <v>5</v>
      </c>
      <c r="S62" s="1">
        <v>33321</v>
      </c>
      <c r="T62" t="s">
        <v>626</v>
      </c>
      <c r="AK62" s="1">
        <v>33334</v>
      </c>
      <c r="AL62" s="1">
        <v>33379</v>
      </c>
      <c r="AM62">
        <v>70</v>
      </c>
      <c r="AN62">
        <v>35</v>
      </c>
      <c r="AZ62" s="1">
        <v>33331</v>
      </c>
      <c r="BA62" s="1">
        <v>33377</v>
      </c>
      <c r="BB62" t="s">
        <v>165</v>
      </c>
      <c r="BO62" t="s">
        <v>158</v>
      </c>
      <c r="BP62" t="s">
        <v>149</v>
      </c>
      <c r="BQ62" t="s">
        <v>149</v>
      </c>
      <c r="BR62" t="s">
        <v>33</v>
      </c>
      <c r="CS62" s="1">
        <v>35593</v>
      </c>
      <c r="CT62" t="s">
        <v>39</v>
      </c>
      <c r="CU62" s="1">
        <v>35593</v>
      </c>
      <c r="CV62" t="s">
        <v>40</v>
      </c>
      <c r="DA62" s="13" t="str">
        <f>IF(ISBLANK(Batch2[[#This Row],[Followup Status]]),Batch2[[#This Row],[Cause of Death]],Batch2[[#This Row],[Followup Status]])</f>
        <v>NED</v>
      </c>
    </row>
    <row r="63" spans="1:105" x14ac:dyDescent="0.25">
      <c r="A63" t="s">
        <v>646</v>
      </c>
      <c r="B63">
        <v>1941</v>
      </c>
      <c r="C63" t="s">
        <v>162</v>
      </c>
      <c r="D63">
        <v>80</v>
      </c>
      <c r="E63">
        <v>182</v>
      </c>
      <c r="F63" t="s">
        <v>33</v>
      </c>
      <c r="G63" t="s">
        <v>33</v>
      </c>
      <c r="H63" t="s">
        <v>149</v>
      </c>
      <c r="I63" t="s">
        <v>149</v>
      </c>
      <c r="J63" t="s">
        <v>149</v>
      </c>
      <c r="K63" t="s">
        <v>149</v>
      </c>
      <c r="L63" t="s">
        <v>152</v>
      </c>
      <c r="M63" t="s">
        <v>149</v>
      </c>
      <c r="N63">
        <v>3</v>
      </c>
      <c r="O63">
        <v>0</v>
      </c>
      <c r="P63">
        <v>0</v>
      </c>
      <c r="Q63">
        <v>3</v>
      </c>
      <c r="R63" t="s">
        <v>19</v>
      </c>
      <c r="S63" s="1">
        <v>33503</v>
      </c>
      <c r="T63" t="s">
        <v>647</v>
      </c>
      <c r="AC63" s="1">
        <v>33503</v>
      </c>
      <c r="AD63" t="s">
        <v>648</v>
      </c>
      <c r="AE63" t="s">
        <v>152</v>
      </c>
      <c r="AF63" t="s">
        <v>149</v>
      </c>
      <c r="AK63" s="1">
        <v>33530</v>
      </c>
      <c r="AL63" s="1">
        <v>33582</v>
      </c>
      <c r="AM63">
        <v>66</v>
      </c>
      <c r="AN63">
        <v>2</v>
      </c>
      <c r="BO63" t="s">
        <v>158</v>
      </c>
      <c r="BP63" t="s">
        <v>149</v>
      </c>
      <c r="BQ63" t="s">
        <v>152</v>
      </c>
      <c r="CS63" s="1">
        <v>35312</v>
      </c>
      <c r="CT63" t="s">
        <v>39</v>
      </c>
      <c r="DA63" s="13" t="str">
        <f>IF(ISBLANK(Batch2[[#This Row],[Followup Status]]),Batch2[[#This Row],[Cause of Death]],Batch2[[#This Row],[Followup Status]])</f>
        <v>NED</v>
      </c>
    </row>
    <row r="64" spans="1:105" x14ac:dyDescent="0.25">
      <c r="A64" t="s">
        <v>738</v>
      </c>
      <c r="B64">
        <v>1944</v>
      </c>
      <c r="C64" t="s">
        <v>162</v>
      </c>
      <c r="D64">
        <v>96.3</v>
      </c>
      <c r="E64">
        <v>180</v>
      </c>
      <c r="F64" t="s">
        <v>33</v>
      </c>
      <c r="G64" t="s">
        <v>33</v>
      </c>
      <c r="H64" t="s">
        <v>149</v>
      </c>
      <c r="I64" t="s">
        <v>149</v>
      </c>
      <c r="J64" t="s">
        <v>149</v>
      </c>
      <c r="K64" t="s">
        <v>149</v>
      </c>
      <c r="L64" t="s">
        <v>149</v>
      </c>
      <c r="M64" t="s">
        <v>149</v>
      </c>
      <c r="N64">
        <v>2</v>
      </c>
      <c r="O64" t="s">
        <v>181</v>
      </c>
      <c r="P64">
        <v>0</v>
      </c>
      <c r="Q64" t="s">
        <v>154</v>
      </c>
      <c r="R64" t="s">
        <v>5</v>
      </c>
      <c r="S64" s="1">
        <v>33642</v>
      </c>
      <c r="T64" t="s">
        <v>275</v>
      </c>
      <c r="AK64" s="1">
        <v>33636</v>
      </c>
      <c r="AL64" s="1">
        <v>33681</v>
      </c>
      <c r="AM64">
        <v>70</v>
      </c>
      <c r="AN64">
        <v>2</v>
      </c>
      <c r="AZ64" s="1">
        <v>33636</v>
      </c>
      <c r="BA64" s="1">
        <v>33693</v>
      </c>
      <c r="BB64" t="s">
        <v>165</v>
      </c>
      <c r="BO64" t="s">
        <v>158</v>
      </c>
      <c r="BP64" t="s">
        <v>152</v>
      </c>
      <c r="BR64" t="s">
        <v>159</v>
      </c>
      <c r="CS64" s="1">
        <v>35199</v>
      </c>
      <c r="CT64" t="s">
        <v>39</v>
      </c>
      <c r="DA64" s="13" t="str">
        <f>IF(ISBLANK(Batch2[[#This Row],[Followup Status]]),Batch2[[#This Row],[Cause of Death]],Batch2[[#This Row],[Followup Status]])</f>
        <v>NED</v>
      </c>
    </row>
    <row r="65" spans="1:105" x14ac:dyDescent="0.25">
      <c r="A65" t="s">
        <v>703</v>
      </c>
      <c r="B65">
        <v>1940</v>
      </c>
      <c r="C65" t="s">
        <v>147</v>
      </c>
      <c r="D65">
        <v>57</v>
      </c>
      <c r="E65">
        <v>170</v>
      </c>
      <c r="F65" t="s">
        <v>33</v>
      </c>
      <c r="G65" t="s">
        <v>33</v>
      </c>
      <c r="H65" t="s">
        <v>149</v>
      </c>
      <c r="I65" t="s">
        <v>149</v>
      </c>
      <c r="J65" t="s">
        <v>149</v>
      </c>
      <c r="K65" t="s">
        <v>167</v>
      </c>
      <c r="L65" t="s">
        <v>152</v>
      </c>
      <c r="M65" t="s">
        <v>149</v>
      </c>
      <c r="N65">
        <v>2</v>
      </c>
      <c r="O65">
        <v>0</v>
      </c>
      <c r="P65">
        <v>0</v>
      </c>
      <c r="Q65">
        <v>2</v>
      </c>
      <c r="R65" t="s">
        <v>9</v>
      </c>
      <c r="S65" s="1">
        <v>34143</v>
      </c>
      <c r="T65" t="s">
        <v>276</v>
      </c>
      <c r="AK65" s="1">
        <v>34163</v>
      </c>
      <c r="AL65" s="1">
        <v>34210</v>
      </c>
      <c r="AM65">
        <v>70</v>
      </c>
      <c r="AN65">
        <v>2</v>
      </c>
      <c r="AZ65" s="1">
        <v>35113</v>
      </c>
      <c r="BA65" s="1">
        <v>35119</v>
      </c>
      <c r="BB65" t="s">
        <v>157</v>
      </c>
      <c r="BC65" t="s">
        <v>177</v>
      </c>
      <c r="BO65" t="s">
        <v>158</v>
      </c>
      <c r="CS65" s="1">
        <v>35160</v>
      </c>
      <c r="CT65" t="s">
        <v>37</v>
      </c>
      <c r="CU65" s="1">
        <v>35160</v>
      </c>
      <c r="CV65" t="s">
        <v>37</v>
      </c>
      <c r="DA65" s="13" t="str">
        <f>IF(ISBLANK(Batch2[[#This Row],[Followup Status]]),Batch2[[#This Row],[Cause of Death]],Batch2[[#This Row],[Followup Status]])</f>
        <v>Local Disease</v>
      </c>
    </row>
    <row r="66" spans="1:105" x14ac:dyDescent="0.25">
      <c r="A66" t="s">
        <v>628</v>
      </c>
      <c r="B66">
        <v>1923</v>
      </c>
      <c r="C66" t="s">
        <v>162</v>
      </c>
      <c r="D66">
        <v>111.9</v>
      </c>
      <c r="E66">
        <v>180</v>
      </c>
      <c r="F66" t="s">
        <v>33</v>
      </c>
      <c r="G66" t="s">
        <v>33</v>
      </c>
      <c r="H66" t="s">
        <v>149</v>
      </c>
      <c r="I66" t="s">
        <v>149</v>
      </c>
      <c r="J66" t="s">
        <v>149</v>
      </c>
      <c r="K66" t="s">
        <v>151</v>
      </c>
      <c r="L66" t="s">
        <v>152</v>
      </c>
      <c r="M66" t="s">
        <v>149</v>
      </c>
      <c r="N66">
        <v>1</v>
      </c>
      <c r="O66">
        <v>0</v>
      </c>
      <c r="P66">
        <v>0</v>
      </c>
      <c r="Q66">
        <v>1</v>
      </c>
      <c r="R66" t="s">
        <v>5</v>
      </c>
      <c r="S66" s="1">
        <v>33463</v>
      </c>
      <c r="T66" t="s">
        <v>369</v>
      </c>
      <c r="U66" s="1">
        <v>33477</v>
      </c>
      <c r="V66" t="s">
        <v>629</v>
      </c>
      <c r="AC66" s="1">
        <v>33477</v>
      </c>
      <c r="AD66" t="s">
        <v>630</v>
      </c>
      <c r="AE66" t="s">
        <v>152</v>
      </c>
      <c r="AF66" t="s">
        <v>152</v>
      </c>
      <c r="AK66" s="1">
        <v>33538</v>
      </c>
      <c r="AL66" s="1">
        <v>33586</v>
      </c>
      <c r="AM66">
        <v>62</v>
      </c>
      <c r="AN66">
        <v>2</v>
      </c>
      <c r="BO66" t="s">
        <v>190</v>
      </c>
      <c r="BP66" t="s">
        <v>149</v>
      </c>
      <c r="BQ66" t="s">
        <v>152</v>
      </c>
      <c r="BR66" t="s">
        <v>170</v>
      </c>
      <c r="BS66">
        <v>0</v>
      </c>
      <c r="BT66">
        <v>4</v>
      </c>
      <c r="BU66">
        <v>0</v>
      </c>
      <c r="BV66">
        <v>3</v>
      </c>
      <c r="BW66">
        <v>0</v>
      </c>
      <c r="BX66">
        <v>5</v>
      </c>
      <c r="CS66" s="1">
        <v>35087</v>
      </c>
      <c r="CT66" t="s">
        <v>39</v>
      </c>
      <c r="CW66" t="s">
        <v>152</v>
      </c>
      <c r="DA66" s="13" t="str">
        <f>IF(ISBLANK(Batch2[[#This Row],[Followup Status]]),Batch2[[#This Row],[Cause of Death]],Batch2[[#This Row],[Followup Status]])</f>
        <v>NED</v>
      </c>
    </row>
    <row r="67" spans="1:105" x14ac:dyDescent="0.25">
      <c r="A67" t="s">
        <v>662</v>
      </c>
      <c r="B67">
        <v>1914</v>
      </c>
      <c r="C67" t="s">
        <v>162</v>
      </c>
      <c r="D67">
        <v>76.5</v>
      </c>
      <c r="E67">
        <v>179</v>
      </c>
      <c r="F67" t="s">
        <v>33</v>
      </c>
      <c r="G67" t="s">
        <v>33</v>
      </c>
      <c r="H67" t="s">
        <v>149</v>
      </c>
      <c r="I67" t="s">
        <v>149</v>
      </c>
      <c r="J67" t="s">
        <v>150</v>
      </c>
      <c r="K67" t="s">
        <v>167</v>
      </c>
      <c r="L67" t="s">
        <v>180</v>
      </c>
      <c r="M67" t="s">
        <v>149</v>
      </c>
      <c r="N67" t="s">
        <v>163</v>
      </c>
      <c r="O67">
        <v>1</v>
      </c>
      <c r="P67" t="s">
        <v>163</v>
      </c>
      <c r="Q67" t="s">
        <v>154</v>
      </c>
      <c r="R67" t="s">
        <v>12</v>
      </c>
      <c r="S67" s="1">
        <v>34001</v>
      </c>
      <c r="T67" t="s">
        <v>663</v>
      </c>
      <c r="AC67" s="1">
        <v>34001</v>
      </c>
      <c r="AD67" t="s">
        <v>664</v>
      </c>
      <c r="AE67" t="s">
        <v>152</v>
      </c>
      <c r="AF67" t="s">
        <v>152</v>
      </c>
      <c r="BO67" t="s">
        <v>190</v>
      </c>
      <c r="BU67">
        <v>0</v>
      </c>
      <c r="BV67">
        <v>6</v>
      </c>
      <c r="CI67">
        <v>0</v>
      </c>
      <c r="CJ67">
        <v>4</v>
      </c>
      <c r="CS67" s="1">
        <v>35066</v>
      </c>
      <c r="CT67" t="s">
        <v>39</v>
      </c>
      <c r="DA67" s="13" t="str">
        <f>IF(ISBLANK(Batch2[[#This Row],[Followup Status]]),Batch2[[#This Row],[Cause of Death]],Batch2[[#This Row],[Followup Status]])</f>
        <v>NED</v>
      </c>
    </row>
    <row r="68" spans="1:105" x14ac:dyDescent="0.25">
      <c r="A68" t="s">
        <v>684</v>
      </c>
      <c r="B68">
        <v>1929</v>
      </c>
      <c r="C68" t="s">
        <v>162</v>
      </c>
      <c r="D68">
        <v>64.8</v>
      </c>
      <c r="E68">
        <v>178</v>
      </c>
      <c r="F68" t="s">
        <v>33</v>
      </c>
      <c r="G68" t="s">
        <v>33</v>
      </c>
      <c r="H68" t="s">
        <v>149</v>
      </c>
      <c r="I68" t="s">
        <v>149</v>
      </c>
      <c r="J68" t="s">
        <v>149</v>
      </c>
      <c r="K68" t="s">
        <v>167</v>
      </c>
      <c r="L68" t="s">
        <v>152</v>
      </c>
      <c r="M68" t="s">
        <v>149</v>
      </c>
      <c r="N68">
        <v>3</v>
      </c>
      <c r="O68" t="s">
        <v>205</v>
      </c>
      <c r="P68">
        <v>0</v>
      </c>
      <c r="Q68" t="s">
        <v>154</v>
      </c>
      <c r="R68" t="s">
        <v>4</v>
      </c>
      <c r="S68" s="1">
        <v>34519</v>
      </c>
      <c r="T68" t="s">
        <v>685</v>
      </c>
      <c r="AK68" s="1">
        <v>34573</v>
      </c>
      <c r="AL68" s="1">
        <v>34623</v>
      </c>
      <c r="AM68">
        <v>70</v>
      </c>
      <c r="AN68">
        <v>2</v>
      </c>
      <c r="AZ68" s="1">
        <v>34573</v>
      </c>
      <c r="BA68" s="1">
        <v>34622</v>
      </c>
      <c r="BB68" t="s">
        <v>165</v>
      </c>
      <c r="BC68" t="s">
        <v>177</v>
      </c>
      <c r="CS68" s="1">
        <v>34924</v>
      </c>
      <c r="CT68" t="s">
        <v>39</v>
      </c>
      <c r="CU68" s="1">
        <v>35010</v>
      </c>
      <c r="CV68" t="s">
        <v>33</v>
      </c>
      <c r="DA68" s="13" t="str">
        <f>IF(ISBLANK(Batch2[[#This Row],[Followup Status]]),Batch2[[#This Row],[Cause of Death]],Batch2[[#This Row],[Followup Status]])</f>
        <v>NED</v>
      </c>
    </row>
    <row r="69" spans="1:105" x14ac:dyDescent="0.25">
      <c r="A69" t="s">
        <v>707</v>
      </c>
      <c r="B69">
        <v>1939</v>
      </c>
      <c r="C69" t="s">
        <v>162</v>
      </c>
      <c r="D69">
        <v>76</v>
      </c>
      <c r="E69">
        <v>175</v>
      </c>
      <c r="F69" t="s">
        <v>33</v>
      </c>
      <c r="G69" t="s">
        <v>33</v>
      </c>
      <c r="H69" t="s">
        <v>200</v>
      </c>
      <c r="I69" t="s">
        <v>149</v>
      </c>
      <c r="J69" t="s">
        <v>149</v>
      </c>
      <c r="K69" t="s">
        <v>149</v>
      </c>
      <c r="L69" t="s">
        <v>152</v>
      </c>
      <c r="M69" t="s">
        <v>149</v>
      </c>
      <c r="N69" t="s">
        <v>154</v>
      </c>
      <c r="O69">
        <v>3</v>
      </c>
      <c r="P69">
        <v>0</v>
      </c>
      <c r="Q69" t="s">
        <v>235</v>
      </c>
      <c r="R69" t="s">
        <v>6</v>
      </c>
      <c r="S69" s="1">
        <v>33972</v>
      </c>
      <c r="T69" t="s">
        <v>499</v>
      </c>
      <c r="AK69" s="1">
        <v>34065</v>
      </c>
      <c r="AL69" s="1">
        <v>34080</v>
      </c>
      <c r="AM69">
        <v>24</v>
      </c>
      <c r="AN69">
        <v>2</v>
      </c>
      <c r="AP69" s="1">
        <v>34406</v>
      </c>
      <c r="AZ69" s="1">
        <v>34003</v>
      </c>
      <c r="BA69" s="1">
        <v>34038</v>
      </c>
      <c r="BB69" t="s">
        <v>165</v>
      </c>
      <c r="BC69" t="s">
        <v>243</v>
      </c>
      <c r="BD69" t="s">
        <v>177</v>
      </c>
      <c r="BE69" s="1">
        <v>34066</v>
      </c>
      <c r="BF69" s="1">
        <v>34115</v>
      </c>
      <c r="BG69" t="s">
        <v>165</v>
      </c>
      <c r="BJ69" s="1">
        <v>34406</v>
      </c>
      <c r="BL69" t="s">
        <v>157</v>
      </c>
      <c r="BO69" t="s">
        <v>158</v>
      </c>
      <c r="BP69" t="s">
        <v>149</v>
      </c>
      <c r="BQ69" t="s">
        <v>149</v>
      </c>
      <c r="CS69" s="1">
        <v>34776</v>
      </c>
      <c r="CT69" t="s">
        <v>37</v>
      </c>
      <c r="CU69" s="1">
        <v>34824</v>
      </c>
      <c r="CV69" t="s">
        <v>37</v>
      </c>
      <c r="DA69" s="13" t="str">
        <f>IF(ISBLANK(Batch2[[#This Row],[Followup Status]]),Batch2[[#This Row],[Cause of Death]],Batch2[[#This Row],[Followup Status]])</f>
        <v>Local Disease</v>
      </c>
    </row>
    <row r="70" spans="1:105" x14ac:dyDescent="0.25">
      <c r="A70" t="s">
        <v>634</v>
      </c>
      <c r="B70">
        <v>1936</v>
      </c>
      <c r="C70" t="s">
        <v>162</v>
      </c>
      <c r="D70">
        <v>85</v>
      </c>
      <c r="E70">
        <v>184</v>
      </c>
      <c r="F70" t="s">
        <v>33</v>
      </c>
      <c r="G70" t="s">
        <v>33</v>
      </c>
      <c r="H70" t="s">
        <v>149</v>
      </c>
      <c r="I70" t="s">
        <v>149</v>
      </c>
      <c r="J70" t="s">
        <v>149</v>
      </c>
      <c r="K70" t="s">
        <v>149</v>
      </c>
      <c r="L70" t="s">
        <v>152</v>
      </c>
      <c r="M70" t="s">
        <v>149</v>
      </c>
      <c r="N70">
        <v>2</v>
      </c>
      <c r="O70" t="s">
        <v>153</v>
      </c>
      <c r="P70">
        <v>0</v>
      </c>
      <c r="Q70" t="s">
        <v>154</v>
      </c>
      <c r="R70" t="s">
        <v>14</v>
      </c>
      <c r="S70" s="1">
        <v>34575</v>
      </c>
      <c r="T70" t="s">
        <v>514</v>
      </c>
      <c r="AK70" s="1">
        <v>34622</v>
      </c>
      <c r="AL70" s="1">
        <v>34674</v>
      </c>
      <c r="AM70">
        <v>70</v>
      </c>
      <c r="AN70">
        <v>2</v>
      </c>
      <c r="AZ70" s="1">
        <v>34626</v>
      </c>
      <c r="BA70" s="1">
        <v>34674</v>
      </c>
      <c r="BB70" t="s">
        <v>165</v>
      </c>
      <c r="BC70" t="s">
        <v>177</v>
      </c>
      <c r="CS70" s="1">
        <v>34674</v>
      </c>
      <c r="CT70" t="s">
        <v>33</v>
      </c>
      <c r="CU70" s="1">
        <v>35432</v>
      </c>
      <c r="CV70" t="s">
        <v>33</v>
      </c>
      <c r="DA70" s="13" t="str">
        <f>IF(ISBLANK(Batch2[[#This Row],[Followup Status]]),Batch2[[#This Row],[Cause of Death]],Batch2[[#This Row],[Followup Status]])</f>
        <v>Unknown</v>
      </c>
    </row>
    <row r="71" spans="1:105" x14ac:dyDescent="0.25">
      <c r="A71" t="s">
        <v>706</v>
      </c>
      <c r="B71">
        <v>1934</v>
      </c>
      <c r="C71" t="s">
        <v>162</v>
      </c>
      <c r="D71">
        <v>99</v>
      </c>
      <c r="E71">
        <v>190</v>
      </c>
      <c r="F71" t="s">
        <v>33</v>
      </c>
      <c r="G71" t="s">
        <v>33</v>
      </c>
      <c r="H71" t="s">
        <v>149</v>
      </c>
      <c r="I71" t="s">
        <v>149</v>
      </c>
      <c r="J71" t="s">
        <v>149</v>
      </c>
      <c r="K71" t="s">
        <v>167</v>
      </c>
      <c r="L71" t="s">
        <v>152</v>
      </c>
      <c r="M71" t="s">
        <v>149</v>
      </c>
      <c r="N71">
        <v>2</v>
      </c>
      <c r="O71" t="s">
        <v>181</v>
      </c>
      <c r="P71">
        <v>0</v>
      </c>
      <c r="Q71" t="s">
        <v>154</v>
      </c>
      <c r="R71" t="s">
        <v>4</v>
      </c>
      <c r="S71" s="1">
        <v>32370</v>
      </c>
      <c r="T71" t="s">
        <v>499</v>
      </c>
      <c r="U71" s="1">
        <v>34231</v>
      </c>
      <c r="V71" t="s">
        <v>499</v>
      </c>
      <c r="AK71" s="1">
        <v>32396</v>
      </c>
      <c r="AL71" s="1">
        <v>32438</v>
      </c>
      <c r="AM71">
        <v>66</v>
      </c>
      <c r="AN71">
        <v>2</v>
      </c>
      <c r="AZ71" s="1">
        <v>32396</v>
      </c>
      <c r="BA71" s="1">
        <v>32438</v>
      </c>
      <c r="BB71" t="s">
        <v>165</v>
      </c>
      <c r="BO71" t="s">
        <v>158</v>
      </c>
      <c r="CS71" s="1">
        <v>34570</v>
      </c>
      <c r="CT71" t="s">
        <v>39</v>
      </c>
      <c r="CU71" s="1">
        <v>35161</v>
      </c>
      <c r="CV71" t="s">
        <v>33</v>
      </c>
      <c r="DA71" s="13" t="str">
        <f>IF(ISBLANK(Batch2[[#This Row],[Followup Status]]),Batch2[[#This Row],[Cause of Death]],Batch2[[#This Row],[Followup Status]])</f>
        <v>NED</v>
      </c>
    </row>
    <row r="72" spans="1:105" x14ac:dyDescent="0.25">
      <c r="A72" t="s">
        <v>654</v>
      </c>
      <c r="B72">
        <v>1936</v>
      </c>
      <c r="C72" t="s">
        <v>162</v>
      </c>
      <c r="D72">
        <v>60.9</v>
      </c>
      <c r="E72">
        <v>168</v>
      </c>
      <c r="F72" t="s">
        <v>33</v>
      </c>
      <c r="G72" t="s">
        <v>33</v>
      </c>
      <c r="H72" t="s">
        <v>149</v>
      </c>
      <c r="I72" t="s">
        <v>149</v>
      </c>
      <c r="J72" t="s">
        <v>149</v>
      </c>
      <c r="K72" t="s">
        <v>167</v>
      </c>
      <c r="L72" t="s">
        <v>152</v>
      </c>
      <c r="M72" t="s">
        <v>149</v>
      </c>
      <c r="N72" t="s">
        <v>154</v>
      </c>
      <c r="O72" t="s">
        <v>181</v>
      </c>
      <c r="P72">
        <v>0</v>
      </c>
      <c r="Q72" t="s">
        <v>154</v>
      </c>
      <c r="R72" t="s">
        <v>5</v>
      </c>
      <c r="S72" s="1">
        <v>33712</v>
      </c>
      <c r="T72" t="s">
        <v>655</v>
      </c>
      <c r="AK72" s="1">
        <v>33742</v>
      </c>
      <c r="AL72" s="1">
        <v>33791</v>
      </c>
      <c r="AM72">
        <v>70</v>
      </c>
      <c r="AN72">
        <v>35</v>
      </c>
      <c r="AZ72" s="1">
        <v>33744</v>
      </c>
      <c r="BA72" s="1">
        <v>33768</v>
      </c>
      <c r="BB72" t="s">
        <v>165</v>
      </c>
      <c r="BE72" s="1">
        <v>34416</v>
      </c>
      <c r="BF72" s="1">
        <v>34423</v>
      </c>
      <c r="BG72" t="s">
        <v>165</v>
      </c>
      <c r="BH72" t="s">
        <v>243</v>
      </c>
      <c r="BI72" t="s">
        <v>157</v>
      </c>
      <c r="BO72" t="s">
        <v>265</v>
      </c>
      <c r="CS72" s="1">
        <v>34430</v>
      </c>
      <c r="CT72" t="s">
        <v>37</v>
      </c>
      <c r="CU72" s="1">
        <v>34467</v>
      </c>
      <c r="CV72" t="s">
        <v>37</v>
      </c>
      <c r="CW72" t="s">
        <v>152</v>
      </c>
      <c r="CY72" s="1">
        <v>34379</v>
      </c>
      <c r="CZ72" t="s">
        <v>175</v>
      </c>
      <c r="DA72" s="13" t="str">
        <f>IF(ISBLANK(Batch2[[#This Row],[Followup Status]]),Batch2[[#This Row],[Cause of Death]],Batch2[[#This Row],[Followup Status]])</f>
        <v>Local Disease</v>
      </c>
    </row>
    <row r="73" spans="1:105" x14ac:dyDescent="0.25">
      <c r="A73" t="s">
        <v>729</v>
      </c>
      <c r="B73">
        <v>1943</v>
      </c>
      <c r="C73" t="s">
        <v>147</v>
      </c>
      <c r="D73">
        <v>51</v>
      </c>
      <c r="E73">
        <v>156</v>
      </c>
      <c r="F73" t="s">
        <v>33</v>
      </c>
      <c r="G73" t="s">
        <v>33</v>
      </c>
      <c r="H73" t="s">
        <v>149</v>
      </c>
      <c r="I73" t="s">
        <v>149</v>
      </c>
      <c r="J73" t="s">
        <v>149</v>
      </c>
      <c r="K73" t="s">
        <v>149</v>
      </c>
      <c r="L73" t="s">
        <v>180</v>
      </c>
      <c r="M73" t="s">
        <v>149</v>
      </c>
      <c r="N73">
        <v>2</v>
      </c>
      <c r="O73" t="s">
        <v>153</v>
      </c>
      <c r="P73">
        <v>0</v>
      </c>
      <c r="Q73" t="s">
        <v>154</v>
      </c>
      <c r="R73" t="s">
        <v>14</v>
      </c>
      <c r="S73" s="1">
        <v>33435</v>
      </c>
      <c r="T73" t="s">
        <v>650</v>
      </c>
      <c r="U73" s="1">
        <v>33714</v>
      </c>
      <c r="V73" t="s">
        <v>730</v>
      </c>
      <c r="W73" s="1">
        <v>33740</v>
      </c>
      <c r="X73" t="s">
        <v>731</v>
      </c>
      <c r="AC73" s="1">
        <v>33740</v>
      </c>
      <c r="AD73" t="s">
        <v>732</v>
      </c>
      <c r="AE73" t="s">
        <v>152</v>
      </c>
      <c r="AF73" t="s">
        <v>152</v>
      </c>
      <c r="AK73" s="1">
        <v>33467</v>
      </c>
      <c r="AL73" s="1">
        <v>33520</v>
      </c>
      <c r="AM73">
        <v>70</v>
      </c>
      <c r="AN73">
        <v>2</v>
      </c>
      <c r="AZ73" s="1">
        <v>33467</v>
      </c>
      <c r="BA73" s="1">
        <v>33516</v>
      </c>
      <c r="BB73" t="s">
        <v>165</v>
      </c>
      <c r="BE73" s="1">
        <v>33964</v>
      </c>
      <c r="BF73" s="1">
        <v>34128</v>
      </c>
      <c r="BG73" t="s">
        <v>165</v>
      </c>
      <c r="BH73" t="s">
        <v>243</v>
      </c>
      <c r="BI73" t="s">
        <v>157</v>
      </c>
      <c r="BO73" t="s">
        <v>190</v>
      </c>
      <c r="BP73" t="s">
        <v>149</v>
      </c>
      <c r="BQ73" t="s">
        <v>152</v>
      </c>
      <c r="BU73">
        <v>0</v>
      </c>
      <c r="BV73">
        <v>6</v>
      </c>
      <c r="BW73">
        <v>0</v>
      </c>
      <c r="BX73">
        <v>4</v>
      </c>
      <c r="BY73">
        <v>0</v>
      </c>
      <c r="BZ73">
        <v>2</v>
      </c>
      <c r="CS73" s="1">
        <v>34258</v>
      </c>
      <c r="CT73" t="s">
        <v>37</v>
      </c>
      <c r="CU73" s="1">
        <v>34261</v>
      </c>
      <c r="CV73" t="s">
        <v>37</v>
      </c>
      <c r="CW73" t="s">
        <v>152</v>
      </c>
      <c r="CY73" s="1">
        <v>33952</v>
      </c>
      <c r="CZ73" t="s">
        <v>175</v>
      </c>
      <c r="DA73" s="13" t="str">
        <f>IF(ISBLANK(Batch2[[#This Row],[Followup Status]]),Batch2[[#This Row],[Cause of Death]],Batch2[[#This Row],[Followup Status]])</f>
        <v>Local Disease</v>
      </c>
    </row>
    <row r="74" spans="1:105" x14ac:dyDescent="0.25">
      <c r="A74" t="s">
        <v>734</v>
      </c>
      <c r="B74">
        <v>1935</v>
      </c>
      <c r="C74" t="s">
        <v>147</v>
      </c>
      <c r="D74">
        <v>123</v>
      </c>
      <c r="E74">
        <v>172</v>
      </c>
      <c r="F74" t="s">
        <v>33</v>
      </c>
      <c r="G74" t="s">
        <v>149</v>
      </c>
      <c r="H74" t="s">
        <v>149</v>
      </c>
      <c r="I74" t="s">
        <v>149</v>
      </c>
      <c r="J74" t="s">
        <v>149</v>
      </c>
      <c r="K74" t="s">
        <v>151</v>
      </c>
      <c r="L74" t="s">
        <v>152</v>
      </c>
      <c r="M74" t="s">
        <v>149</v>
      </c>
      <c r="N74">
        <v>1</v>
      </c>
      <c r="O74" t="s">
        <v>181</v>
      </c>
      <c r="P74">
        <v>0</v>
      </c>
      <c r="Q74" t="s">
        <v>154</v>
      </c>
      <c r="R74" t="s">
        <v>10</v>
      </c>
      <c r="S74" s="1">
        <v>33329</v>
      </c>
      <c r="T74" t="s">
        <v>209</v>
      </c>
      <c r="U74" s="1">
        <v>33611</v>
      </c>
      <c r="V74" t="s">
        <v>209</v>
      </c>
      <c r="AK74" s="1">
        <v>33365</v>
      </c>
      <c r="AL74" s="1">
        <v>33413</v>
      </c>
      <c r="AM74">
        <v>70</v>
      </c>
      <c r="AN74">
        <v>2</v>
      </c>
      <c r="AZ74" s="1">
        <v>33365</v>
      </c>
      <c r="BA74" s="1">
        <v>33387</v>
      </c>
      <c r="BB74" t="s">
        <v>165</v>
      </c>
      <c r="BO74" t="s">
        <v>158</v>
      </c>
      <c r="CS74" s="1">
        <v>34258</v>
      </c>
      <c r="CT74" t="s">
        <v>37</v>
      </c>
      <c r="CU74" s="1">
        <v>35430</v>
      </c>
      <c r="CV74" t="s">
        <v>40</v>
      </c>
      <c r="CW74" t="s">
        <v>149</v>
      </c>
      <c r="DA74" s="13" t="str">
        <f>IF(ISBLANK(Batch2[[#This Row],[Followup Status]]),Batch2[[#This Row],[Cause of Death]],Batch2[[#This Row],[Followup Status]])</f>
        <v>Local Disease</v>
      </c>
    </row>
    <row r="75" spans="1:105" x14ac:dyDescent="0.25">
      <c r="A75" t="s">
        <v>658</v>
      </c>
      <c r="B75">
        <v>1940</v>
      </c>
      <c r="C75" t="s">
        <v>162</v>
      </c>
      <c r="D75">
        <v>79</v>
      </c>
      <c r="E75">
        <v>164</v>
      </c>
      <c r="F75" t="s">
        <v>33</v>
      </c>
      <c r="G75" t="s">
        <v>33</v>
      </c>
      <c r="H75" t="s">
        <v>149</v>
      </c>
      <c r="I75" t="s">
        <v>149</v>
      </c>
      <c r="J75" t="s">
        <v>149</v>
      </c>
      <c r="K75" t="s">
        <v>151</v>
      </c>
      <c r="L75" t="s">
        <v>152</v>
      </c>
      <c r="M75" t="s">
        <v>149</v>
      </c>
      <c r="N75">
        <v>2</v>
      </c>
      <c r="O75">
        <v>3</v>
      </c>
      <c r="P75">
        <v>0</v>
      </c>
      <c r="Q75" t="s">
        <v>235</v>
      </c>
      <c r="R75" t="s">
        <v>5</v>
      </c>
      <c r="S75" s="1">
        <v>33786</v>
      </c>
      <c r="T75" t="s">
        <v>659</v>
      </c>
      <c r="U75" s="1">
        <v>33804</v>
      </c>
      <c r="V75" t="s">
        <v>275</v>
      </c>
      <c r="AK75" s="1">
        <v>33903</v>
      </c>
      <c r="AL75" s="1">
        <v>33953</v>
      </c>
      <c r="AM75">
        <v>70</v>
      </c>
      <c r="AN75">
        <v>2</v>
      </c>
      <c r="AZ75" s="1">
        <v>33824</v>
      </c>
      <c r="BA75" s="1">
        <v>33873</v>
      </c>
      <c r="BB75" t="s">
        <v>165</v>
      </c>
      <c r="BC75" t="s">
        <v>177</v>
      </c>
      <c r="BE75" s="1">
        <v>33905</v>
      </c>
      <c r="BF75" s="1">
        <v>33940</v>
      </c>
      <c r="BG75" t="s">
        <v>165</v>
      </c>
      <c r="BO75" t="s">
        <v>190</v>
      </c>
      <c r="BP75" t="s">
        <v>152</v>
      </c>
      <c r="CS75" s="1">
        <v>34143</v>
      </c>
      <c r="CT75" t="s">
        <v>38</v>
      </c>
      <c r="CU75" s="1">
        <v>34192</v>
      </c>
      <c r="CV75" t="s">
        <v>38</v>
      </c>
      <c r="DA75" s="13" t="str">
        <f>IF(ISBLANK(Batch2[[#This Row],[Followup Status]]),Batch2[[#This Row],[Cause of Death]],Batch2[[#This Row],[Followup Status]])</f>
        <v>Local/Distant</v>
      </c>
    </row>
    <row r="76" spans="1:105" x14ac:dyDescent="0.25">
      <c r="A76" t="s">
        <v>282</v>
      </c>
      <c r="B76">
        <v>1948</v>
      </c>
      <c r="C76" t="s">
        <v>162</v>
      </c>
      <c r="D76">
        <v>69.3</v>
      </c>
      <c r="E76">
        <v>180</v>
      </c>
      <c r="F76" t="s">
        <v>33</v>
      </c>
      <c r="G76" t="s">
        <v>33</v>
      </c>
      <c r="H76" t="s">
        <v>149</v>
      </c>
      <c r="I76" t="s">
        <v>149</v>
      </c>
      <c r="J76" t="s">
        <v>149</v>
      </c>
      <c r="K76" t="s">
        <v>151</v>
      </c>
      <c r="L76" t="s">
        <v>152</v>
      </c>
      <c r="M76" t="s">
        <v>149</v>
      </c>
      <c r="N76">
        <v>1</v>
      </c>
      <c r="O76">
        <v>3</v>
      </c>
      <c r="P76">
        <v>0</v>
      </c>
      <c r="Q76" t="s">
        <v>235</v>
      </c>
      <c r="R76" t="s">
        <v>4</v>
      </c>
      <c r="S76" s="1">
        <v>33638</v>
      </c>
      <c r="T76" t="s">
        <v>283</v>
      </c>
      <c r="AK76" s="1">
        <v>33722</v>
      </c>
      <c r="AL76" s="1">
        <v>33771</v>
      </c>
      <c r="AM76">
        <v>70</v>
      </c>
      <c r="AN76">
        <v>2</v>
      </c>
      <c r="AZ76" s="1">
        <v>33643</v>
      </c>
      <c r="BA76" s="1">
        <v>33701</v>
      </c>
      <c r="BB76" t="s">
        <v>165</v>
      </c>
      <c r="BC76" t="s">
        <v>243</v>
      </c>
      <c r="BD76" t="s">
        <v>177</v>
      </c>
      <c r="BE76" s="1">
        <v>33722</v>
      </c>
      <c r="BF76" s="1">
        <v>33771</v>
      </c>
      <c r="BG76" t="s">
        <v>165</v>
      </c>
      <c r="BO76" t="s">
        <v>158</v>
      </c>
      <c r="CR76" t="s">
        <v>149</v>
      </c>
      <c r="CS76" s="1">
        <v>34101</v>
      </c>
      <c r="CT76" t="s">
        <v>38</v>
      </c>
      <c r="CU76" s="1">
        <v>34116</v>
      </c>
      <c r="CV76" t="s">
        <v>38</v>
      </c>
      <c r="CW76" t="s">
        <v>152</v>
      </c>
      <c r="CY76" s="1">
        <v>33813</v>
      </c>
      <c r="CZ76" t="s">
        <v>171</v>
      </c>
      <c r="DA76" s="13" t="str">
        <f>IF(ISBLANK(Batch2[[#This Row],[Followup Status]]),Batch2[[#This Row],[Cause of Death]],Batch2[[#This Row],[Followup Status]])</f>
        <v>Local/Distant</v>
      </c>
    </row>
    <row r="77" spans="1:105" x14ac:dyDescent="0.25">
      <c r="A77" t="s">
        <v>600</v>
      </c>
      <c r="B77">
        <v>1913</v>
      </c>
      <c r="C77" t="s">
        <v>147</v>
      </c>
      <c r="D77">
        <v>65.400000000000006</v>
      </c>
      <c r="E77">
        <v>168</v>
      </c>
      <c r="F77" t="s">
        <v>148</v>
      </c>
      <c r="G77" t="s">
        <v>149</v>
      </c>
      <c r="H77" t="s">
        <v>149</v>
      </c>
      <c r="I77" t="s">
        <v>149</v>
      </c>
      <c r="J77" t="s">
        <v>149</v>
      </c>
      <c r="K77" t="s">
        <v>149</v>
      </c>
      <c r="L77" t="s">
        <v>149</v>
      </c>
      <c r="M77" t="s">
        <v>149</v>
      </c>
      <c r="N77">
        <v>4</v>
      </c>
      <c r="O77" t="s">
        <v>181</v>
      </c>
      <c r="P77">
        <v>0</v>
      </c>
      <c r="Q77">
        <v>4</v>
      </c>
      <c r="R77" t="s">
        <v>5</v>
      </c>
      <c r="S77" s="1">
        <v>33146</v>
      </c>
      <c r="T77" t="s">
        <v>601</v>
      </c>
      <c r="AK77" s="1">
        <v>33181</v>
      </c>
      <c r="AL77" s="1">
        <v>33233</v>
      </c>
      <c r="AM77">
        <v>72</v>
      </c>
      <c r="AN77">
        <v>36</v>
      </c>
      <c r="AZ77" s="1">
        <v>33182</v>
      </c>
      <c r="BA77" s="1">
        <v>33189</v>
      </c>
      <c r="BB77" t="s">
        <v>157</v>
      </c>
      <c r="BO77" t="s">
        <v>190</v>
      </c>
      <c r="CS77" s="1">
        <v>34065</v>
      </c>
      <c r="CT77" t="s">
        <v>39</v>
      </c>
      <c r="DA77" s="13" t="str">
        <f>IF(ISBLANK(Batch2[[#This Row],[Followup Status]]),Batch2[[#This Row],[Cause of Death]],Batch2[[#This Row],[Followup Status]])</f>
        <v>NED</v>
      </c>
    </row>
    <row r="78" spans="1:105" x14ac:dyDescent="0.25">
      <c r="A78" t="s">
        <v>274</v>
      </c>
      <c r="B78">
        <v>1929</v>
      </c>
      <c r="C78" t="s">
        <v>162</v>
      </c>
      <c r="D78">
        <v>65</v>
      </c>
      <c r="E78">
        <v>170</v>
      </c>
      <c r="F78" t="s">
        <v>33</v>
      </c>
      <c r="G78" t="s">
        <v>33</v>
      </c>
      <c r="H78" t="s">
        <v>149</v>
      </c>
      <c r="I78" t="s">
        <v>149</v>
      </c>
      <c r="J78" t="s">
        <v>149</v>
      </c>
      <c r="K78" t="s">
        <v>149</v>
      </c>
      <c r="L78" t="s">
        <v>152</v>
      </c>
      <c r="M78" t="s">
        <v>149</v>
      </c>
      <c r="N78" t="s">
        <v>154</v>
      </c>
      <c r="O78" t="s">
        <v>153</v>
      </c>
      <c r="P78">
        <v>0</v>
      </c>
      <c r="Q78" t="s">
        <v>154</v>
      </c>
      <c r="R78" t="s">
        <v>4</v>
      </c>
      <c r="S78" s="1">
        <v>33012</v>
      </c>
      <c r="T78" t="s">
        <v>275</v>
      </c>
      <c r="U78" s="1">
        <v>33260</v>
      </c>
      <c r="V78" t="s">
        <v>275</v>
      </c>
      <c r="W78" s="1">
        <v>33366</v>
      </c>
      <c r="X78" t="s">
        <v>276</v>
      </c>
      <c r="AK78" s="1">
        <v>33047</v>
      </c>
      <c r="AL78" s="1">
        <v>33096</v>
      </c>
      <c r="AM78">
        <v>70</v>
      </c>
      <c r="AN78">
        <v>2</v>
      </c>
      <c r="AZ78" s="1">
        <v>33047</v>
      </c>
      <c r="BA78" s="1">
        <v>33054</v>
      </c>
      <c r="BB78" t="s">
        <v>165</v>
      </c>
      <c r="BC78" t="s">
        <v>243</v>
      </c>
      <c r="BD78" t="s">
        <v>177</v>
      </c>
      <c r="BO78" t="s">
        <v>158</v>
      </c>
      <c r="BP78" t="s">
        <v>152</v>
      </c>
      <c r="BQ78" t="s">
        <v>149</v>
      </c>
      <c r="CS78" s="1">
        <v>34050</v>
      </c>
      <c r="CT78" t="s">
        <v>36</v>
      </c>
      <c r="CU78" s="1">
        <v>34167</v>
      </c>
      <c r="CV78" t="s">
        <v>36</v>
      </c>
      <c r="DA78" s="13" t="str">
        <f>IF(ISBLANK(Batch2[[#This Row],[Followup Status]]),Batch2[[#This Row],[Cause of Death]],Batch2[[#This Row],[Followup Status]])</f>
        <v>Distant Disease</v>
      </c>
    </row>
    <row r="79" spans="1:105" x14ac:dyDescent="0.25">
      <c r="A79" t="s">
        <v>241</v>
      </c>
      <c r="B79">
        <v>1925</v>
      </c>
      <c r="C79" t="s">
        <v>162</v>
      </c>
      <c r="D79">
        <v>102</v>
      </c>
      <c r="E79">
        <v>170</v>
      </c>
      <c r="F79" t="s">
        <v>33</v>
      </c>
      <c r="G79" t="s">
        <v>33</v>
      </c>
      <c r="H79" t="s">
        <v>179</v>
      </c>
      <c r="I79" t="s">
        <v>149</v>
      </c>
      <c r="J79" t="s">
        <v>149</v>
      </c>
      <c r="K79" t="s">
        <v>149</v>
      </c>
      <c r="L79" t="s">
        <v>180</v>
      </c>
      <c r="M79" t="s">
        <v>149</v>
      </c>
      <c r="N79" t="s">
        <v>235</v>
      </c>
      <c r="O79" t="s">
        <v>181</v>
      </c>
      <c r="P79">
        <v>0</v>
      </c>
      <c r="Q79" t="s">
        <v>235</v>
      </c>
      <c r="R79" t="s">
        <v>4</v>
      </c>
      <c r="S79" s="1">
        <v>33084</v>
      </c>
      <c r="T79" t="s">
        <v>242</v>
      </c>
      <c r="AK79" s="1">
        <v>33113</v>
      </c>
      <c r="AL79" s="1">
        <v>33163</v>
      </c>
      <c r="AM79">
        <v>70</v>
      </c>
      <c r="AN79">
        <v>2</v>
      </c>
      <c r="AP79" s="1">
        <v>33586</v>
      </c>
      <c r="AQ79" s="1">
        <v>33597</v>
      </c>
      <c r="AR79">
        <v>30</v>
      </c>
      <c r="AS79">
        <v>2</v>
      </c>
      <c r="AZ79" s="1">
        <v>33114</v>
      </c>
      <c r="BA79" s="1">
        <v>33163</v>
      </c>
      <c r="BB79" t="s">
        <v>165</v>
      </c>
      <c r="BC79" t="s">
        <v>177</v>
      </c>
      <c r="BE79" s="1">
        <v>33621</v>
      </c>
      <c r="BF79" s="1">
        <v>33758</v>
      </c>
      <c r="BG79" t="s">
        <v>165</v>
      </c>
      <c r="BH79" t="s">
        <v>243</v>
      </c>
      <c r="BI79" t="s">
        <v>157</v>
      </c>
      <c r="BJ79" s="1">
        <v>33828</v>
      </c>
      <c r="BK79" s="1">
        <v>33919</v>
      </c>
      <c r="BL79" t="s">
        <v>157</v>
      </c>
      <c r="BM79" t="s">
        <v>177</v>
      </c>
      <c r="BO79" t="s">
        <v>190</v>
      </c>
      <c r="CS79" s="1">
        <v>33943</v>
      </c>
      <c r="CT79" t="s">
        <v>36</v>
      </c>
      <c r="CU79" s="1">
        <v>33984</v>
      </c>
      <c r="CV79" t="s">
        <v>36</v>
      </c>
      <c r="CW79" t="s">
        <v>152</v>
      </c>
      <c r="CY79" s="1">
        <v>33562</v>
      </c>
      <c r="CZ79" t="s">
        <v>160</v>
      </c>
      <c r="DA79" s="13" t="str">
        <f>IF(ISBLANK(Batch2[[#This Row],[Followup Status]]),Batch2[[#This Row],[Cause of Death]],Batch2[[#This Row],[Followup Status]])</f>
        <v>Distant Disease</v>
      </c>
    </row>
    <row r="80" spans="1:105" x14ac:dyDescent="0.25">
      <c r="A80" t="s">
        <v>538</v>
      </c>
      <c r="B80">
        <v>1922</v>
      </c>
      <c r="C80" t="s">
        <v>162</v>
      </c>
      <c r="D80">
        <v>64.2</v>
      </c>
      <c r="E80">
        <v>173</v>
      </c>
      <c r="F80" t="s">
        <v>348</v>
      </c>
      <c r="G80" t="s">
        <v>149</v>
      </c>
      <c r="H80" t="s">
        <v>149</v>
      </c>
      <c r="I80" t="s">
        <v>149</v>
      </c>
      <c r="J80" t="s">
        <v>149</v>
      </c>
      <c r="K80" t="s">
        <v>151</v>
      </c>
      <c r="L80" t="s">
        <v>180</v>
      </c>
      <c r="M80" t="s">
        <v>33</v>
      </c>
      <c r="N80">
        <v>4</v>
      </c>
      <c r="O80">
        <v>0</v>
      </c>
      <c r="P80">
        <v>0</v>
      </c>
      <c r="Q80">
        <v>4</v>
      </c>
      <c r="R80" t="s">
        <v>10</v>
      </c>
      <c r="S80" s="1">
        <v>33155</v>
      </c>
      <c r="T80" t="s">
        <v>539</v>
      </c>
      <c r="AC80" s="1">
        <v>33189</v>
      </c>
      <c r="AD80" t="s">
        <v>540</v>
      </c>
      <c r="AE80" t="s">
        <v>152</v>
      </c>
      <c r="AF80" t="s">
        <v>152</v>
      </c>
      <c r="AK80" s="1">
        <v>33224</v>
      </c>
      <c r="AL80" s="1">
        <v>33268</v>
      </c>
      <c r="AM80">
        <v>66</v>
      </c>
      <c r="AN80">
        <v>2</v>
      </c>
      <c r="AZ80" s="1">
        <v>33224</v>
      </c>
      <c r="BA80" s="1">
        <v>33268</v>
      </c>
      <c r="BB80" t="s">
        <v>165</v>
      </c>
      <c r="BC80" t="s">
        <v>177</v>
      </c>
      <c r="BO80" t="s">
        <v>190</v>
      </c>
      <c r="BP80" t="s">
        <v>152</v>
      </c>
      <c r="BQ80" t="s">
        <v>152</v>
      </c>
      <c r="BR80" t="s">
        <v>159</v>
      </c>
      <c r="BS80">
        <v>0</v>
      </c>
      <c r="BT80">
        <v>3</v>
      </c>
      <c r="BU80">
        <v>1</v>
      </c>
      <c r="BV80">
        <v>1</v>
      </c>
      <c r="CC80">
        <v>0</v>
      </c>
      <c r="CD80">
        <v>17</v>
      </c>
      <c r="CG80">
        <v>0</v>
      </c>
      <c r="CH80">
        <v>3</v>
      </c>
      <c r="CO80">
        <v>0</v>
      </c>
      <c r="CP80">
        <v>9</v>
      </c>
      <c r="CQ80" t="s">
        <v>541</v>
      </c>
      <c r="CS80" s="1">
        <v>33940</v>
      </c>
      <c r="CT80" t="s">
        <v>39</v>
      </c>
      <c r="DA80" s="13" t="str">
        <f>IF(ISBLANK(Batch2[[#This Row],[Followup Status]]),Batch2[[#This Row],[Cause of Death]],Batch2[[#This Row],[Followup Status]])</f>
        <v>NED</v>
      </c>
    </row>
    <row r="81" spans="1:105" x14ac:dyDescent="0.25">
      <c r="A81" t="s">
        <v>505</v>
      </c>
      <c r="B81">
        <v>1906</v>
      </c>
      <c r="C81" t="s">
        <v>162</v>
      </c>
      <c r="D81">
        <v>79.5</v>
      </c>
      <c r="E81">
        <v>174</v>
      </c>
      <c r="F81" t="s">
        <v>148</v>
      </c>
      <c r="G81" t="s">
        <v>149</v>
      </c>
      <c r="H81" t="s">
        <v>149</v>
      </c>
      <c r="I81" t="s">
        <v>149</v>
      </c>
      <c r="J81" t="s">
        <v>150</v>
      </c>
      <c r="K81" t="s">
        <v>149</v>
      </c>
      <c r="L81" t="s">
        <v>180</v>
      </c>
      <c r="M81" t="s">
        <v>149</v>
      </c>
      <c r="N81">
        <v>2</v>
      </c>
      <c r="O81">
        <v>0</v>
      </c>
      <c r="P81">
        <v>0</v>
      </c>
      <c r="Q81">
        <v>2</v>
      </c>
      <c r="R81" t="s">
        <v>8</v>
      </c>
      <c r="S81" s="1">
        <v>32484</v>
      </c>
      <c r="T81" t="s">
        <v>506</v>
      </c>
      <c r="AK81" s="1">
        <v>32557</v>
      </c>
      <c r="AL81" s="1">
        <v>32595</v>
      </c>
      <c r="AM81">
        <v>63</v>
      </c>
      <c r="AN81">
        <v>2.25</v>
      </c>
      <c r="CS81" s="1">
        <v>33936</v>
      </c>
      <c r="CT81" t="s">
        <v>39</v>
      </c>
      <c r="CX81" s="1">
        <v>32512</v>
      </c>
      <c r="DA81" s="13" t="str">
        <f>IF(ISBLANK(Batch2[[#This Row],[Followup Status]]),Batch2[[#This Row],[Cause of Death]],Batch2[[#This Row],[Followup Status]])</f>
        <v>NED</v>
      </c>
    </row>
    <row r="82" spans="1:105" x14ac:dyDescent="0.25">
      <c r="A82" t="s">
        <v>502</v>
      </c>
      <c r="B82">
        <v>1923</v>
      </c>
      <c r="C82" t="s">
        <v>162</v>
      </c>
      <c r="D82">
        <v>64.3</v>
      </c>
      <c r="E82">
        <v>163</v>
      </c>
      <c r="F82" t="s">
        <v>148</v>
      </c>
      <c r="G82" t="s">
        <v>149</v>
      </c>
      <c r="H82" t="s">
        <v>149</v>
      </c>
      <c r="I82" t="s">
        <v>149</v>
      </c>
      <c r="J82" t="s">
        <v>149</v>
      </c>
      <c r="K82" t="s">
        <v>167</v>
      </c>
      <c r="L82" t="s">
        <v>152</v>
      </c>
      <c r="M82" t="s">
        <v>33</v>
      </c>
      <c r="N82">
        <v>3</v>
      </c>
      <c r="O82" t="s">
        <v>181</v>
      </c>
      <c r="P82">
        <v>0</v>
      </c>
      <c r="Q82" t="s">
        <v>154</v>
      </c>
      <c r="R82" t="s">
        <v>6</v>
      </c>
      <c r="S82" s="1">
        <v>32365</v>
      </c>
      <c r="T82" t="s">
        <v>503</v>
      </c>
      <c r="AC82" s="1">
        <v>32378</v>
      </c>
      <c r="AD82" t="s">
        <v>504</v>
      </c>
      <c r="AE82" t="s">
        <v>152</v>
      </c>
      <c r="AF82" t="s">
        <v>152</v>
      </c>
      <c r="AK82" s="1">
        <v>32454</v>
      </c>
      <c r="AL82" s="1">
        <v>32502</v>
      </c>
      <c r="AM82">
        <v>66</v>
      </c>
      <c r="AN82">
        <v>2</v>
      </c>
      <c r="BO82" t="s">
        <v>158</v>
      </c>
      <c r="BP82" t="s">
        <v>149</v>
      </c>
      <c r="BQ82" t="s">
        <v>152</v>
      </c>
      <c r="BR82" t="s">
        <v>186</v>
      </c>
      <c r="BU82">
        <v>0</v>
      </c>
      <c r="BV82">
        <v>7</v>
      </c>
      <c r="BW82">
        <v>0</v>
      </c>
      <c r="BX82">
        <v>5</v>
      </c>
      <c r="BY82">
        <v>0</v>
      </c>
      <c r="BZ82">
        <v>7</v>
      </c>
      <c r="CG82">
        <v>0</v>
      </c>
      <c r="CH82">
        <v>5</v>
      </c>
      <c r="CI82">
        <v>0</v>
      </c>
      <c r="CJ82">
        <v>5</v>
      </c>
      <c r="CK82">
        <v>0</v>
      </c>
      <c r="CL82">
        <v>8</v>
      </c>
      <c r="CS82" s="1">
        <v>33932</v>
      </c>
      <c r="CT82" t="s">
        <v>39</v>
      </c>
      <c r="CW82" t="s">
        <v>152</v>
      </c>
      <c r="CX82" s="1">
        <v>32368</v>
      </c>
      <c r="DA82" s="13" t="str">
        <f>IF(ISBLANK(Batch2[[#This Row],[Followup Status]]),Batch2[[#This Row],[Cause of Death]],Batch2[[#This Row],[Followup Status]])</f>
        <v>NED</v>
      </c>
    </row>
    <row r="83" spans="1:105" x14ac:dyDescent="0.25">
      <c r="A83" t="s">
        <v>587</v>
      </c>
      <c r="B83">
        <v>1929</v>
      </c>
      <c r="C83" t="s">
        <v>162</v>
      </c>
      <c r="D83">
        <v>69.3</v>
      </c>
      <c r="E83">
        <v>178</v>
      </c>
      <c r="F83" t="s">
        <v>148</v>
      </c>
      <c r="G83" t="s">
        <v>152</v>
      </c>
      <c r="H83" t="s">
        <v>149</v>
      </c>
      <c r="I83" t="s">
        <v>149</v>
      </c>
      <c r="J83" t="s">
        <v>149</v>
      </c>
      <c r="K83" t="s">
        <v>167</v>
      </c>
      <c r="L83" t="s">
        <v>152</v>
      </c>
      <c r="M83" t="s">
        <v>33</v>
      </c>
      <c r="N83">
        <v>4</v>
      </c>
      <c r="O83">
        <v>2</v>
      </c>
      <c r="P83">
        <v>0</v>
      </c>
      <c r="Q83">
        <v>4</v>
      </c>
      <c r="R83" t="s">
        <v>16</v>
      </c>
      <c r="S83" s="1">
        <v>32232</v>
      </c>
      <c r="T83" t="s">
        <v>588</v>
      </c>
      <c r="AK83" s="1">
        <v>32341</v>
      </c>
      <c r="AL83" s="1">
        <v>32389</v>
      </c>
      <c r="AM83">
        <v>70</v>
      </c>
      <c r="AN83">
        <v>2</v>
      </c>
      <c r="AP83" s="1">
        <v>33231</v>
      </c>
      <c r="AQ83" s="1">
        <v>33250</v>
      </c>
      <c r="AR83">
        <v>37.5</v>
      </c>
      <c r="AS83">
        <v>2.5</v>
      </c>
      <c r="AU83" s="1">
        <v>33779</v>
      </c>
      <c r="AV83" s="1">
        <v>33796</v>
      </c>
      <c r="AW83">
        <v>30</v>
      </c>
      <c r="AX83">
        <v>3</v>
      </c>
      <c r="AZ83" s="1">
        <v>32270</v>
      </c>
      <c r="BA83" s="1">
        <v>32316</v>
      </c>
      <c r="BB83" t="s">
        <v>165</v>
      </c>
      <c r="BC83" t="s">
        <v>243</v>
      </c>
      <c r="BD83" t="s">
        <v>177</v>
      </c>
      <c r="BE83" s="1">
        <v>32341</v>
      </c>
      <c r="BF83" s="1">
        <v>32389</v>
      </c>
      <c r="BG83" t="s">
        <v>165</v>
      </c>
      <c r="CS83" s="1">
        <v>33931</v>
      </c>
      <c r="CT83" t="s">
        <v>36</v>
      </c>
      <c r="CU83" s="1">
        <v>34102</v>
      </c>
      <c r="CV83" t="s">
        <v>36</v>
      </c>
      <c r="CW83" t="s">
        <v>152</v>
      </c>
      <c r="CX83" s="1">
        <v>32257</v>
      </c>
      <c r="CY83" s="1">
        <v>32512</v>
      </c>
      <c r="CZ83" t="s">
        <v>175</v>
      </c>
      <c r="DA83" s="13" t="str">
        <f>IF(ISBLANK(Batch2[[#This Row],[Followup Status]]),Batch2[[#This Row],[Cause of Death]],Batch2[[#This Row],[Followup Status]])</f>
        <v>Distant Disease</v>
      </c>
    </row>
    <row r="84" spans="1:105" x14ac:dyDescent="0.25">
      <c r="A84" t="s">
        <v>548</v>
      </c>
      <c r="B84">
        <v>1926</v>
      </c>
      <c r="C84" t="s">
        <v>162</v>
      </c>
      <c r="D84">
        <v>119.9</v>
      </c>
      <c r="E84">
        <v>180</v>
      </c>
      <c r="F84" t="s">
        <v>148</v>
      </c>
      <c r="G84" t="s">
        <v>149</v>
      </c>
      <c r="H84" t="s">
        <v>149</v>
      </c>
      <c r="I84" t="s">
        <v>149</v>
      </c>
      <c r="J84" t="s">
        <v>149</v>
      </c>
      <c r="K84" t="s">
        <v>151</v>
      </c>
      <c r="L84" t="s">
        <v>180</v>
      </c>
      <c r="M84" t="s">
        <v>33</v>
      </c>
      <c r="N84">
        <v>2</v>
      </c>
      <c r="O84">
        <v>1</v>
      </c>
      <c r="P84">
        <v>0</v>
      </c>
      <c r="Q84">
        <v>2</v>
      </c>
      <c r="R84" t="s">
        <v>11</v>
      </c>
      <c r="S84" s="1">
        <v>32834</v>
      </c>
      <c r="T84" t="s">
        <v>549</v>
      </c>
      <c r="AC84" s="1">
        <v>32894</v>
      </c>
      <c r="AD84" t="s">
        <v>550</v>
      </c>
      <c r="AE84" t="s">
        <v>152</v>
      </c>
      <c r="AF84" t="s">
        <v>152</v>
      </c>
      <c r="AK84" s="1">
        <v>32952</v>
      </c>
      <c r="AL84" s="1">
        <v>33000</v>
      </c>
      <c r="AM84">
        <v>66</v>
      </c>
      <c r="AN84">
        <v>2</v>
      </c>
      <c r="BO84" t="s">
        <v>158</v>
      </c>
      <c r="BP84" t="s">
        <v>149</v>
      </c>
      <c r="BQ84" t="s">
        <v>149</v>
      </c>
      <c r="BR84" t="s">
        <v>170</v>
      </c>
      <c r="BS84">
        <v>0</v>
      </c>
      <c r="BT84">
        <v>3</v>
      </c>
      <c r="BU84">
        <v>0</v>
      </c>
      <c r="BV84">
        <v>3</v>
      </c>
      <c r="BW84">
        <v>0</v>
      </c>
      <c r="BX84">
        <v>2</v>
      </c>
      <c r="CS84" s="1">
        <v>33929</v>
      </c>
      <c r="CT84" t="s">
        <v>39</v>
      </c>
      <c r="DA84" s="13" t="str">
        <f>IF(ISBLANK(Batch2[[#This Row],[Followup Status]]),Batch2[[#This Row],[Cause of Death]],Batch2[[#This Row],[Followup Status]])</f>
        <v>NED</v>
      </c>
    </row>
    <row r="85" spans="1:105" x14ac:dyDescent="0.25">
      <c r="A85" t="s">
        <v>528</v>
      </c>
      <c r="B85">
        <v>1916</v>
      </c>
      <c r="C85" t="s">
        <v>162</v>
      </c>
      <c r="D85">
        <v>96.12</v>
      </c>
      <c r="E85">
        <v>178</v>
      </c>
      <c r="F85" t="s">
        <v>148</v>
      </c>
      <c r="G85" t="s">
        <v>149</v>
      </c>
      <c r="H85" t="s">
        <v>179</v>
      </c>
      <c r="I85" t="s">
        <v>149</v>
      </c>
      <c r="J85" t="s">
        <v>149</v>
      </c>
      <c r="K85" t="s">
        <v>149</v>
      </c>
      <c r="L85" t="s">
        <v>180</v>
      </c>
      <c r="M85" t="s">
        <v>33</v>
      </c>
      <c r="N85">
        <v>3</v>
      </c>
      <c r="O85">
        <v>0</v>
      </c>
      <c r="P85">
        <v>0</v>
      </c>
      <c r="Q85">
        <v>3</v>
      </c>
      <c r="R85" t="s">
        <v>8</v>
      </c>
      <c r="S85" s="1">
        <v>33201</v>
      </c>
      <c r="T85" t="s">
        <v>529</v>
      </c>
      <c r="AK85" s="1">
        <v>33218</v>
      </c>
      <c r="AL85" s="1">
        <v>33271</v>
      </c>
      <c r="AM85">
        <v>70</v>
      </c>
      <c r="AN85">
        <v>2</v>
      </c>
      <c r="AZ85" s="1">
        <v>33219</v>
      </c>
      <c r="BA85" s="1">
        <v>33271</v>
      </c>
      <c r="BB85" t="s">
        <v>165</v>
      </c>
      <c r="BC85" t="s">
        <v>177</v>
      </c>
      <c r="BO85" t="s">
        <v>158</v>
      </c>
      <c r="CS85" s="1">
        <v>33926</v>
      </c>
      <c r="CT85" t="s">
        <v>39</v>
      </c>
      <c r="DA85" s="13" t="str">
        <f>IF(ISBLANK(Batch2[[#This Row],[Followup Status]]),Batch2[[#This Row],[Cause of Death]],Batch2[[#This Row],[Followup Status]])</f>
        <v>NED</v>
      </c>
    </row>
    <row r="86" spans="1:105" x14ac:dyDescent="0.25">
      <c r="A86" t="s">
        <v>567</v>
      </c>
      <c r="B86">
        <v>1918</v>
      </c>
      <c r="C86" t="s">
        <v>147</v>
      </c>
      <c r="D86">
        <v>38.1</v>
      </c>
      <c r="E86">
        <v>157</v>
      </c>
      <c r="F86" t="s">
        <v>148</v>
      </c>
      <c r="G86" t="s">
        <v>149</v>
      </c>
      <c r="H86" t="s">
        <v>149</v>
      </c>
      <c r="I86" t="s">
        <v>149</v>
      </c>
      <c r="J86" t="s">
        <v>149</v>
      </c>
      <c r="K86" t="s">
        <v>167</v>
      </c>
      <c r="L86" t="s">
        <v>152</v>
      </c>
      <c r="M86" t="s">
        <v>33</v>
      </c>
      <c r="N86" t="s">
        <v>154</v>
      </c>
      <c r="O86" t="s">
        <v>153</v>
      </c>
      <c r="P86">
        <v>0</v>
      </c>
      <c r="Q86">
        <v>3</v>
      </c>
      <c r="R86" t="s">
        <v>15</v>
      </c>
      <c r="S86" s="1">
        <v>32076</v>
      </c>
      <c r="T86" t="s">
        <v>568</v>
      </c>
      <c r="AC86" s="1">
        <v>32112</v>
      </c>
      <c r="AD86" t="s">
        <v>569</v>
      </c>
      <c r="AE86" t="s">
        <v>152</v>
      </c>
      <c r="AF86" t="s">
        <v>152</v>
      </c>
      <c r="BO86" t="s">
        <v>158</v>
      </c>
      <c r="BP86" t="s">
        <v>152</v>
      </c>
      <c r="BQ86" t="s">
        <v>152</v>
      </c>
      <c r="BR86" t="s">
        <v>186</v>
      </c>
      <c r="BS86">
        <v>0</v>
      </c>
      <c r="BT86">
        <v>4</v>
      </c>
      <c r="BU86">
        <v>0</v>
      </c>
      <c r="BV86">
        <v>4</v>
      </c>
      <c r="BW86">
        <v>0</v>
      </c>
      <c r="BX86">
        <v>13</v>
      </c>
      <c r="BY86">
        <v>0</v>
      </c>
      <c r="BZ86">
        <v>8</v>
      </c>
      <c r="CS86" s="1">
        <v>33924</v>
      </c>
      <c r="CT86" t="s">
        <v>39</v>
      </c>
      <c r="DA86" s="13" t="str">
        <f>IF(ISBLANK(Batch2[[#This Row],[Followup Status]]),Batch2[[#This Row],[Cause of Death]],Batch2[[#This Row],[Followup Status]])</f>
        <v>NED</v>
      </c>
    </row>
    <row r="87" spans="1:105" x14ac:dyDescent="0.25">
      <c r="A87" t="s">
        <v>542</v>
      </c>
      <c r="B87">
        <v>1941</v>
      </c>
      <c r="C87" t="s">
        <v>162</v>
      </c>
      <c r="D87">
        <v>74</v>
      </c>
      <c r="E87">
        <v>170</v>
      </c>
      <c r="F87" t="s">
        <v>148</v>
      </c>
      <c r="G87" t="s">
        <v>149</v>
      </c>
      <c r="H87" t="s">
        <v>149</v>
      </c>
      <c r="I87" t="s">
        <v>149</v>
      </c>
      <c r="J87" t="s">
        <v>149</v>
      </c>
      <c r="K87" t="s">
        <v>167</v>
      </c>
      <c r="L87" t="s">
        <v>152</v>
      </c>
      <c r="M87" t="s">
        <v>33</v>
      </c>
      <c r="N87" t="s">
        <v>154</v>
      </c>
      <c r="O87">
        <v>2</v>
      </c>
      <c r="P87">
        <v>0</v>
      </c>
      <c r="Q87" t="s">
        <v>154</v>
      </c>
      <c r="R87" t="s">
        <v>17</v>
      </c>
      <c r="S87" s="1">
        <v>32874</v>
      </c>
      <c r="T87" t="s">
        <v>497</v>
      </c>
      <c r="AK87" s="1">
        <v>32902</v>
      </c>
      <c r="AL87" s="1">
        <v>32942</v>
      </c>
      <c r="AM87">
        <v>6720</v>
      </c>
      <c r="AN87">
        <v>1.2</v>
      </c>
      <c r="AZ87" s="1">
        <v>32902</v>
      </c>
      <c r="BA87" s="1">
        <v>32942</v>
      </c>
      <c r="BB87" t="s">
        <v>165</v>
      </c>
      <c r="BO87" t="s">
        <v>190</v>
      </c>
      <c r="CS87" s="1">
        <v>33917</v>
      </c>
      <c r="CT87" t="s">
        <v>39</v>
      </c>
      <c r="CU87" s="1">
        <v>33941</v>
      </c>
      <c r="CV87" t="s">
        <v>36</v>
      </c>
      <c r="CW87" t="s">
        <v>149</v>
      </c>
      <c r="CX87" s="1">
        <v>33415</v>
      </c>
      <c r="DA87" s="13" t="str">
        <f>IF(ISBLANK(Batch2[[#This Row],[Followup Status]]),Batch2[[#This Row],[Cause of Death]],Batch2[[#This Row],[Followup Status]])</f>
        <v>NED</v>
      </c>
    </row>
    <row r="88" spans="1:105" x14ac:dyDescent="0.25">
      <c r="A88" t="s">
        <v>500</v>
      </c>
      <c r="B88">
        <v>1933</v>
      </c>
      <c r="C88" t="s">
        <v>162</v>
      </c>
      <c r="D88">
        <v>65.599999999999994</v>
      </c>
      <c r="E88">
        <v>171.5</v>
      </c>
      <c r="F88" t="s">
        <v>148</v>
      </c>
      <c r="G88" t="s">
        <v>149</v>
      </c>
      <c r="H88" t="s">
        <v>149</v>
      </c>
      <c r="I88" t="s">
        <v>149</v>
      </c>
      <c r="J88" t="s">
        <v>149</v>
      </c>
      <c r="K88" t="s">
        <v>167</v>
      </c>
      <c r="L88" t="s">
        <v>152</v>
      </c>
      <c r="M88" t="s">
        <v>149</v>
      </c>
      <c r="N88">
        <v>2</v>
      </c>
      <c r="O88">
        <v>0</v>
      </c>
      <c r="P88">
        <v>0</v>
      </c>
      <c r="Q88">
        <v>2</v>
      </c>
      <c r="R88" t="s">
        <v>5</v>
      </c>
      <c r="S88" s="1">
        <v>32130</v>
      </c>
      <c r="T88" t="s">
        <v>501</v>
      </c>
      <c r="AK88" s="1">
        <v>32158</v>
      </c>
      <c r="AL88" s="1">
        <v>32207</v>
      </c>
      <c r="AM88">
        <v>70</v>
      </c>
      <c r="AN88">
        <v>2</v>
      </c>
      <c r="AZ88" s="1">
        <v>32159</v>
      </c>
      <c r="BA88" s="1">
        <v>32193</v>
      </c>
      <c r="BB88" t="s">
        <v>165</v>
      </c>
      <c r="BC88" t="s">
        <v>177</v>
      </c>
      <c r="BO88" t="s">
        <v>190</v>
      </c>
      <c r="CS88" s="1">
        <v>33912</v>
      </c>
      <c r="CT88" t="s">
        <v>39</v>
      </c>
      <c r="CW88" t="s">
        <v>152</v>
      </c>
      <c r="CX88" s="1">
        <v>33190</v>
      </c>
      <c r="DA88" s="13" t="str">
        <f>IF(ISBLANK(Batch2[[#This Row],[Followup Status]]),Batch2[[#This Row],[Cause of Death]],Batch2[[#This Row],[Followup Status]])</f>
        <v>NED</v>
      </c>
    </row>
    <row r="89" spans="1:105" x14ac:dyDescent="0.25">
      <c r="A89" t="s">
        <v>510</v>
      </c>
      <c r="B89">
        <v>1933</v>
      </c>
      <c r="C89" t="s">
        <v>162</v>
      </c>
      <c r="D89">
        <v>66.45</v>
      </c>
      <c r="E89">
        <v>175.3</v>
      </c>
      <c r="F89" t="s">
        <v>148</v>
      </c>
      <c r="G89" t="s">
        <v>149</v>
      </c>
      <c r="H89" t="s">
        <v>149</v>
      </c>
      <c r="I89" t="s">
        <v>149</v>
      </c>
      <c r="J89" t="s">
        <v>149</v>
      </c>
      <c r="K89" t="s">
        <v>167</v>
      </c>
      <c r="L89" t="s">
        <v>152</v>
      </c>
      <c r="M89" t="s">
        <v>33</v>
      </c>
      <c r="N89">
        <v>1</v>
      </c>
      <c r="O89">
        <v>1</v>
      </c>
      <c r="P89">
        <v>0</v>
      </c>
      <c r="Q89">
        <v>3</v>
      </c>
      <c r="R89" t="s">
        <v>4</v>
      </c>
      <c r="S89" s="1">
        <v>33058</v>
      </c>
      <c r="T89" t="s">
        <v>511</v>
      </c>
      <c r="AC89" s="1">
        <v>33068</v>
      </c>
      <c r="AD89" t="s">
        <v>512</v>
      </c>
      <c r="AE89" t="s">
        <v>152</v>
      </c>
      <c r="AF89" t="s">
        <v>149</v>
      </c>
      <c r="AK89" s="1">
        <v>33085</v>
      </c>
      <c r="AL89" s="1">
        <v>33135</v>
      </c>
      <c r="AM89">
        <v>70</v>
      </c>
      <c r="AN89">
        <v>2</v>
      </c>
      <c r="AZ89" s="1">
        <v>33089</v>
      </c>
      <c r="BA89" s="1">
        <v>33135</v>
      </c>
      <c r="BB89" t="s">
        <v>165</v>
      </c>
      <c r="BC89" t="s">
        <v>177</v>
      </c>
      <c r="BO89" t="s">
        <v>158</v>
      </c>
      <c r="BP89" t="s">
        <v>33</v>
      </c>
      <c r="BQ89" t="s">
        <v>33</v>
      </c>
      <c r="BR89" t="s">
        <v>159</v>
      </c>
      <c r="CS89" s="1">
        <v>33912</v>
      </c>
      <c r="CT89" t="s">
        <v>39</v>
      </c>
      <c r="DA89" s="13" t="str">
        <f>IF(ISBLANK(Batch2[[#This Row],[Followup Status]]),Batch2[[#This Row],[Cause of Death]],Batch2[[#This Row],[Followup Status]])</f>
        <v>NED</v>
      </c>
    </row>
    <row r="90" spans="1:105" x14ac:dyDescent="0.25">
      <c r="A90" t="s">
        <v>606</v>
      </c>
      <c r="B90">
        <v>1938</v>
      </c>
      <c r="C90" t="s">
        <v>162</v>
      </c>
      <c r="D90">
        <v>78.7</v>
      </c>
      <c r="E90">
        <v>173</v>
      </c>
      <c r="F90" t="s">
        <v>148</v>
      </c>
      <c r="G90" t="s">
        <v>149</v>
      </c>
      <c r="H90" t="s">
        <v>149</v>
      </c>
      <c r="I90" t="s">
        <v>149</v>
      </c>
      <c r="J90" t="s">
        <v>149</v>
      </c>
      <c r="K90" t="s">
        <v>167</v>
      </c>
      <c r="L90" t="s">
        <v>152</v>
      </c>
      <c r="M90" t="s">
        <v>33</v>
      </c>
      <c r="N90">
        <v>4</v>
      </c>
      <c r="O90">
        <v>0</v>
      </c>
      <c r="P90">
        <v>0</v>
      </c>
      <c r="Q90">
        <v>4</v>
      </c>
      <c r="R90" t="s">
        <v>11</v>
      </c>
      <c r="S90" s="1">
        <v>32876</v>
      </c>
      <c r="T90" t="s">
        <v>607</v>
      </c>
      <c r="AC90" s="1">
        <v>32909</v>
      </c>
      <c r="AD90" t="s">
        <v>608</v>
      </c>
      <c r="AE90" t="s">
        <v>152</v>
      </c>
      <c r="AF90" t="s">
        <v>152</v>
      </c>
      <c r="AK90" s="1">
        <v>32965</v>
      </c>
      <c r="AL90" s="1">
        <v>33012</v>
      </c>
      <c r="AM90">
        <v>66</v>
      </c>
      <c r="AN90">
        <v>2</v>
      </c>
      <c r="BO90" t="s">
        <v>158</v>
      </c>
      <c r="BR90" t="s">
        <v>186</v>
      </c>
      <c r="BS90">
        <v>0</v>
      </c>
      <c r="BT90">
        <v>2</v>
      </c>
      <c r="CC90">
        <v>0</v>
      </c>
      <c r="CD90">
        <v>23</v>
      </c>
      <c r="CQ90" t="s">
        <v>609</v>
      </c>
      <c r="CS90" s="1">
        <v>33911</v>
      </c>
      <c r="CT90" t="s">
        <v>39</v>
      </c>
      <c r="DA90" s="13" t="str">
        <f>IF(ISBLANK(Batch2[[#This Row],[Followup Status]]),Batch2[[#This Row],[Cause of Death]],Batch2[[#This Row],[Followup Status]])</f>
        <v>NED</v>
      </c>
    </row>
    <row r="91" spans="1:105" x14ac:dyDescent="0.25">
      <c r="A91" t="s">
        <v>479</v>
      </c>
      <c r="B91">
        <v>1939</v>
      </c>
      <c r="C91" t="s">
        <v>162</v>
      </c>
      <c r="D91">
        <v>81.8</v>
      </c>
      <c r="E91">
        <v>165</v>
      </c>
      <c r="F91" t="s">
        <v>148</v>
      </c>
      <c r="G91" t="s">
        <v>149</v>
      </c>
      <c r="H91" t="s">
        <v>149</v>
      </c>
      <c r="I91" t="s">
        <v>149</v>
      </c>
      <c r="J91" t="s">
        <v>149</v>
      </c>
      <c r="K91" t="s">
        <v>167</v>
      </c>
      <c r="L91" t="s">
        <v>152</v>
      </c>
      <c r="M91" t="s">
        <v>149</v>
      </c>
      <c r="N91">
        <v>2</v>
      </c>
      <c r="O91" t="s">
        <v>153</v>
      </c>
      <c r="P91">
        <v>0</v>
      </c>
      <c r="Q91">
        <v>3</v>
      </c>
      <c r="R91" t="s">
        <v>4</v>
      </c>
      <c r="S91" s="1">
        <v>31899</v>
      </c>
      <c r="T91" t="s">
        <v>480</v>
      </c>
      <c r="AK91" s="1">
        <v>31920</v>
      </c>
      <c r="AL91" s="1">
        <v>31969</v>
      </c>
      <c r="AM91">
        <v>70</v>
      </c>
      <c r="AN91">
        <v>2</v>
      </c>
      <c r="AZ91" s="1">
        <v>31924</v>
      </c>
      <c r="BA91" s="1">
        <v>31969</v>
      </c>
      <c r="BB91" t="s">
        <v>165</v>
      </c>
      <c r="BC91" t="s">
        <v>177</v>
      </c>
      <c r="BO91" t="s">
        <v>190</v>
      </c>
      <c r="BP91" t="s">
        <v>152</v>
      </c>
      <c r="BQ91" t="s">
        <v>33</v>
      </c>
      <c r="CS91" s="1">
        <v>33897</v>
      </c>
      <c r="CT91" t="s">
        <v>39</v>
      </c>
      <c r="DA91" s="13" t="str">
        <f>IF(ISBLANK(Batch2[[#This Row],[Followup Status]]),Batch2[[#This Row],[Cause of Death]],Batch2[[#This Row],[Followup Status]])</f>
        <v>NED</v>
      </c>
    </row>
    <row r="92" spans="1:105" x14ac:dyDescent="0.25">
      <c r="A92" t="s">
        <v>576</v>
      </c>
      <c r="B92">
        <v>1948</v>
      </c>
      <c r="C92" t="s">
        <v>147</v>
      </c>
      <c r="D92">
        <v>76.900000000000006</v>
      </c>
      <c r="E92">
        <v>172</v>
      </c>
      <c r="F92" t="s">
        <v>148</v>
      </c>
      <c r="G92" t="s">
        <v>149</v>
      </c>
      <c r="H92" t="s">
        <v>149</v>
      </c>
      <c r="I92" t="s">
        <v>149</v>
      </c>
      <c r="J92" t="s">
        <v>149</v>
      </c>
      <c r="K92" t="s">
        <v>151</v>
      </c>
      <c r="L92" t="s">
        <v>149</v>
      </c>
      <c r="M92" t="s">
        <v>33</v>
      </c>
      <c r="N92">
        <v>1</v>
      </c>
      <c r="O92">
        <v>0</v>
      </c>
      <c r="P92">
        <v>0</v>
      </c>
      <c r="Q92">
        <v>1</v>
      </c>
      <c r="R92" t="s">
        <v>7</v>
      </c>
      <c r="S92" s="1">
        <v>31944</v>
      </c>
      <c r="T92" t="s">
        <v>577</v>
      </c>
      <c r="AC92" s="1">
        <v>31957</v>
      </c>
      <c r="AD92" t="s">
        <v>578</v>
      </c>
      <c r="AE92" t="s">
        <v>152</v>
      </c>
      <c r="AF92" t="s">
        <v>152</v>
      </c>
      <c r="BO92" t="s">
        <v>158</v>
      </c>
      <c r="BP92" t="s">
        <v>149</v>
      </c>
      <c r="BQ92" t="s">
        <v>152</v>
      </c>
      <c r="BR92" t="s">
        <v>186</v>
      </c>
      <c r="BS92">
        <v>0</v>
      </c>
      <c r="BT92">
        <v>4</v>
      </c>
      <c r="BU92">
        <v>0</v>
      </c>
      <c r="BV92">
        <v>35</v>
      </c>
      <c r="BW92">
        <v>0</v>
      </c>
      <c r="BX92">
        <v>11</v>
      </c>
      <c r="CS92" s="1">
        <v>33891</v>
      </c>
      <c r="CT92" t="s">
        <v>39</v>
      </c>
      <c r="DA92" s="13" t="str">
        <f>IF(ISBLANK(Batch2[[#This Row],[Followup Status]]),Batch2[[#This Row],[Cause of Death]],Batch2[[#This Row],[Followup Status]])</f>
        <v>NED</v>
      </c>
    </row>
    <row r="93" spans="1:105" x14ac:dyDescent="0.25">
      <c r="A93" t="s">
        <v>610</v>
      </c>
      <c r="B93">
        <v>1939</v>
      </c>
      <c r="C93" t="s">
        <v>162</v>
      </c>
      <c r="D93">
        <v>77.099999999999994</v>
      </c>
      <c r="E93">
        <v>183</v>
      </c>
      <c r="F93" t="s">
        <v>148</v>
      </c>
      <c r="G93" t="s">
        <v>149</v>
      </c>
      <c r="H93" t="s">
        <v>149</v>
      </c>
      <c r="I93" t="s">
        <v>149</v>
      </c>
      <c r="J93" t="s">
        <v>149</v>
      </c>
      <c r="K93" t="s">
        <v>167</v>
      </c>
      <c r="L93" t="s">
        <v>152</v>
      </c>
      <c r="M93" t="s">
        <v>33</v>
      </c>
      <c r="N93" t="s">
        <v>154</v>
      </c>
      <c r="O93" t="s">
        <v>153</v>
      </c>
      <c r="P93">
        <v>0</v>
      </c>
      <c r="Q93" t="s">
        <v>154</v>
      </c>
      <c r="R93" t="s">
        <v>15</v>
      </c>
      <c r="S93" s="1">
        <v>32792</v>
      </c>
      <c r="T93" t="s">
        <v>544</v>
      </c>
      <c r="AC93" s="1">
        <v>32826</v>
      </c>
      <c r="AD93" t="s">
        <v>611</v>
      </c>
      <c r="AE93" t="s">
        <v>152</v>
      </c>
      <c r="AF93" t="s">
        <v>152</v>
      </c>
      <c r="AK93" s="1">
        <v>32865</v>
      </c>
      <c r="AL93" s="1">
        <v>32904</v>
      </c>
      <c r="AM93">
        <v>66</v>
      </c>
      <c r="AN93">
        <v>2.2000000000000002</v>
      </c>
      <c r="AZ93" s="1">
        <v>32867</v>
      </c>
      <c r="BA93" s="1">
        <v>32902</v>
      </c>
      <c r="BB93" t="s">
        <v>165</v>
      </c>
      <c r="BC93" t="s">
        <v>177</v>
      </c>
      <c r="BO93" t="s">
        <v>158</v>
      </c>
      <c r="BP93" t="s">
        <v>152</v>
      </c>
      <c r="BQ93" t="s">
        <v>152</v>
      </c>
      <c r="BR93" t="s">
        <v>159</v>
      </c>
      <c r="BS93">
        <v>2</v>
      </c>
      <c r="BT93">
        <v>5</v>
      </c>
      <c r="BW93">
        <v>1</v>
      </c>
      <c r="BX93">
        <v>4</v>
      </c>
      <c r="CE93">
        <v>0</v>
      </c>
      <c r="CF93">
        <v>5</v>
      </c>
      <c r="CS93" s="1">
        <v>33889</v>
      </c>
      <c r="CT93" t="s">
        <v>39</v>
      </c>
      <c r="DA93" s="13" t="str">
        <f>IF(ISBLANK(Batch2[[#This Row],[Followup Status]]),Batch2[[#This Row],[Cause of Death]],Batch2[[#This Row],[Followup Status]])</f>
        <v>NED</v>
      </c>
    </row>
    <row r="94" spans="1:105" x14ac:dyDescent="0.25">
      <c r="A94" t="s">
        <v>546</v>
      </c>
      <c r="B94">
        <v>1969</v>
      </c>
      <c r="C94" t="s">
        <v>147</v>
      </c>
      <c r="D94">
        <v>53.9</v>
      </c>
      <c r="E94">
        <v>150</v>
      </c>
      <c r="F94" t="s">
        <v>148</v>
      </c>
      <c r="G94" t="s">
        <v>149</v>
      </c>
      <c r="H94" t="s">
        <v>149</v>
      </c>
      <c r="I94" t="s">
        <v>149</v>
      </c>
      <c r="J94" t="s">
        <v>149</v>
      </c>
      <c r="K94" t="s">
        <v>149</v>
      </c>
      <c r="L94" t="s">
        <v>149</v>
      </c>
      <c r="M94" t="s">
        <v>149</v>
      </c>
      <c r="N94">
        <v>2</v>
      </c>
      <c r="O94">
        <v>0</v>
      </c>
      <c r="P94">
        <v>0</v>
      </c>
      <c r="Q94">
        <v>2</v>
      </c>
      <c r="R94" t="s">
        <v>7</v>
      </c>
      <c r="S94" s="1">
        <v>32820</v>
      </c>
      <c r="T94" t="s">
        <v>544</v>
      </c>
      <c r="AC94" s="1">
        <v>32841</v>
      </c>
      <c r="AD94" t="s">
        <v>547</v>
      </c>
      <c r="AE94" t="s">
        <v>152</v>
      </c>
      <c r="AF94" t="s">
        <v>152</v>
      </c>
      <c r="BO94" t="s">
        <v>158</v>
      </c>
      <c r="BP94" t="s">
        <v>149</v>
      </c>
      <c r="BQ94" t="s">
        <v>152</v>
      </c>
      <c r="BR94" t="s">
        <v>186</v>
      </c>
      <c r="BS94">
        <v>0</v>
      </c>
      <c r="BT94">
        <v>5</v>
      </c>
      <c r="BU94">
        <v>0</v>
      </c>
      <c r="BV94">
        <v>19</v>
      </c>
      <c r="BW94">
        <v>0</v>
      </c>
      <c r="BX94">
        <v>5</v>
      </c>
      <c r="CS94" s="1">
        <v>33881</v>
      </c>
      <c r="CT94" t="s">
        <v>39</v>
      </c>
      <c r="CW94" t="s">
        <v>152</v>
      </c>
      <c r="DA94" s="13" t="str">
        <f>IF(ISBLANK(Batch2[[#This Row],[Followup Status]]),Batch2[[#This Row],[Cause of Death]],Batch2[[#This Row],[Followup Status]])</f>
        <v>NED</v>
      </c>
    </row>
    <row r="95" spans="1:105" x14ac:dyDescent="0.25">
      <c r="A95" t="s">
        <v>560</v>
      </c>
      <c r="B95">
        <v>1933</v>
      </c>
      <c r="C95" t="s">
        <v>147</v>
      </c>
      <c r="D95">
        <v>84.9</v>
      </c>
      <c r="E95">
        <v>170</v>
      </c>
      <c r="F95" t="s">
        <v>148</v>
      </c>
      <c r="G95" t="s">
        <v>149</v>
      </c>
      <c r="H95" t="s">
        <v>149</v>
      </c>
      <c r="I95" t="s">
        <v>149</v>
      </c>
      <c r="J95" t="s">
        <v>149</v>
      </c>
      <c r="K95" t="s">
        <v>149</v>
      </c>
      <c r="L95" t="s">
        <v>180</v>
      </c>
      <c r="M95" t="s">
        <v>33</v>
      </c>
      <c r="N95">
        <v>2</v>
      </c>
      <c r="O95">
        <v>1</v>
      </c>
      <c r="P95">
        <v>0</v>
      </c>
      <c r="Q95">
        <v>3</v>
      </c>
      <c r="R95" t="s">
        <v>7</v>
      </c>
      <c r="S95" s="1">
        <v>33156</v>
      </c>
      <c r="T95" t="s">
        <v>561</v>
      </c>
      <c r="AC95" s="1">
        <v>33211</v>
      </c>
      <c r="AD95" t="s">
        <v>562</v>
      </c>
      <c r="AE95" t="s">
        <v>152</v>
      </c>
      <c r="AF95" t="s">
        <v>152</v>
      </c>
      <c r="AK95" s="1">
        <v>33251</v>
      </c>
      <c r="AL95" s="1">
        <v>33295</v>
      </c>
      <c r="AM95">
        <v>66</v>
      </c>
      <c r="AN95">
        <v>2</v>
      </c>
      <c r="BO95" t="s">
        <v>158</v>
      </c>
      <c r="BP95" t="s">
        <v>152</v>
      </c>
      <c r="BQ95" t="s">
        <v>152</v>
      </c>
      <c r="BR95" t="s">
        <v>186</v>
      </c>
      <c r="BS95">
        <v>1</v>
      </c>
      <c r="BT95">
        <v>5</v>
      </c>
      <c r="BU95">
        <v>1</v>
      </c>
      <c r="BV95">
        <v>22</v>
      </c>
      <c r="BW95">
        <v>0</v>
      </c>
      <c r="BX95">
        <v>4</v>
      </c>
      <c r="CC95">
        <v>0</v>
      </c>
      <c r="CD95">
        <v>11</v>
      </c>
      <c r="CQ95" t="s">
        <v>563</v>
      </c>
      <c r="CR95" t="s">
        <v>149</v>
      </c>
      <c r="CS95" s="1">
        <v>33881</v>
      </c>
      <c r="CT95" t="s">
        <v>39</v>
      </c>
      <c r="CW95" t="s">
        <v>152</v>
      </c>
      <c r="DA95" s="13" t="str">
        <f>IF(ISBLANK(Batch2[[#This Row],[Followup Status]]),Batch2[[#This Row],[Cause of Death]],Batch2[[#This Row],[Followup Status]])</f>
        <v>NED</v>
      </c>
    </row>
    <row r="96" spans="1:105" x14ac:dyDescent="0.25">
      <c r="A96" t="s">
        <v>551</v>
      </c>
      <c r="B96">
        <v>1936</v>
      </c>
      <c r="C96" t="s">
        <v>162</v>
      </c>
      <c r="D96">
        <v>89.9</v>
      </c>
      <c r="E96">
        <v>183</v>
      </c>
      <c r="F96" t="s">
        <v>148</v>
      </c>
      <c r="G96" t="s">
        <v>149</v>
      </c>
      <c r="H96" t="s">
        <v>149</v>
      </c>
      <c r="I96" t="s">
        <v>149</v>
      </c>
      <c r="J96" t="s">
        <v>150</v>
      </c>
      <c r="K96" t="s">
        <v>149</v>
      </c>
      <c r="L96" t="s">
        <v>180</v>
      </c>
      <c r="M96" t="s">
        <v>33</v>
      </c>
      <c r="N96" t="s">
        <v>154</v>
      </c>
      <c r="O96">
        <v>0</v>
      </c>
      <c r="P96">
        <v>0</v>
      </c>
      <c r="Q96">
        <v>4</v>
      </c>
      <c r="R96" t="s">
        <v>13</v>
      </c>
      <c r="S96" s="1">
        <v>32936</v>
      </c>
      <c r="T96" t="s">
        <v>552</v>
      </c>
      <c r="U96" s="1">
        <v>32999</v>
      </c>
      <c r="V96" t="s">
        <v>553</v>
      </c>
      <c r="AC96" s="1">
        <v>33000</v>
      </c>
      <c r="AD96" t="s">
        <v>554</v>
      </c>
      <c r="AE96" t="s">
        <v>152</v>
      </c>
      <c r="AF96" t="s">
        <v>152</v>
      </c>
      <c r="AK96" s="1">
        <v>33036</v>
      </c>
      <c r="AL96" s="1">
        <v>33079</v>
      </c>
      <c r="AM96">
        <v>66</v>
      </c>
      <c r="AN96">
        <v>2.2000000000000002</v>
      </c>
      <c r="BO96" t="s">
        <v>158</v>
      </c>
      <c r="BQ96" t="s">
        <v>152</v>
      </c>
      <c r="BR96" t="s">
        <v>170</v>
      </c>
      <c r="BS96">
        <v>0</v>
      </c>
      <c r="BT96">
        <v>3</v>
      </c>
      <c r="CC96">
        <v>0</v>
      </c>
      <c r="CD96">
        <v>20</v>
      </c>
      <c r="CQ96" t="s">
        <v>555</v>
      </c>
      <c r="CS96" s="1">
        <v>33867</v>
      </c>
      <c r="CT96" t="s">
        <v>39</v>
      </c>
      <c r="DA96" s="13" t="str">
        <f>IF(ISBLANK(Batch2[[#This Row],[Followup Status]]),Batch2[[#This Row],[Cause of Death]],Batch2[[#This Row],[Followup Status]])</f>
        <v>NED</v>
      </c>
    </row>
    <row r="97" spans="1:105" x14ac:dyDescent="0.25">
      <c r="A97" t="s">
        <v>590</v>
      </c>
      <c r="B97">
        <v>1932</v>
      </c>
      <c r="C97" t="s">
        <v>162</v>
      </c>
      <c r="D97">
        <v>94.2</v>
      </c>
      <c r="E97">
        <v>168</v>
      </c>
      <c r="F97" t="s">
        <v>591</v>
      </c>
      <c r="G97" t="s">
        <v>149</v>
      </c>
      <c r="H97" t="s">
        <v>149</v>
      </c>
      <c r="I97" t="s">
        <v>149</v>
      </c>
      <c r="J97" t="s">
        <v>149</v>
      </c>
      <c r="K97" t="s">
        <v>167</v>
      </c>
      <c r="L97" t="s">
        <v>152</v>
      </c>
      <c r="M97" t="s">
        <v>33</v>
      </c>
      <c r="N97">
        <v>3</v>
      </c>
      <c r="O97">
        <v>0</v>
      </c>
      <c r="P97">
        <v>0</v>
      </c>
      <c r="Q97">
        <v>3</v>
      </c>
      <c r="R97" t="s">
        <v>24</v>
      </c>
      <c r="S97" s="1">
        <v>32817</v>
      </c>
      <c r="T97" t="s">
        <v>592</v>
      </c>
      <c r="AK97" s="1">
        <v>32851</v>
      </c>
      <c r="AL97" s="1">
        <v>32895</v>
      </c>
      <c r="AM97">
        <v>70.400000000000006</v>
      </c>
      <c r="AN97">
        <v>202</v>
      </c>
      <c r="AP97" s="1">
        <v>33604</v>
      </c>
      <c r="AQ97" s="1">
        <v>33604</v>
      </c>
      <c r="AR97">
        <v>20</v>
      </c>
      <c r="AS97">
        <v>20</v>
      </c>
      <c r="AZ97" s="1">
        <v>32854</v>
      </c>
      <c r="BA97" s="1">
        <v>32895</v>
      </c>
      <c r="BB97" t="s">
        <v>165</v>
      </c>
      <c r="BC97" t="s">
        <v>177</v>
      </c>
      <c r="BO97" t="s">
        <v>158</v>
      </c>
      <c r="CS97" s="1">
        <v>33863</v>
      </c>
      <c r="CT97" t="s">
        <v>37</v>
      </c>
      <c r="CW97" t="s">
        <v>152</v>
      </c>
      <c r="CY97" s="1">
        <v>33434</v>
      </c>
      <c r="CZ97" t="s">
        <v>171</v>
      </c>
      <c r="DA97" s="13" t="str">
        <f>IF(ISBLANK(Batch2[[#This Row],[Followup Status]]),Batch2[[#This Row],[Cause of Death]],Batch2[[#This Row],[Followup Status]])</f>
        <v>Local Disease</v>
      </c>
    </row>
    <row r="98" spans="1:105" x14ac:dyDescent="0.25">
      <c r="A98" t="s">
        <v>691</v>
      </c>
      <c r="B98">
        <v>1927</v>
      </c>
      <c r="C98" t="s">
        <v>147</v>
      </c>
      <c r="D98">
        <v>54</v>
      </c>
      <c r="E98">
        <v>160</v>
      </c>
      <c r="F98" t="s">
        <v>33</v>
      </c>
      <c r="G98" t="s">
        <v>33</v>
      </c>
      <c r="H98" t="s">
        <v>149</v>
      </c>
      <c r="I98" t="s">
        <v>152</v>
      </c>
      <c r="J98" t="s">
        <v>195</v>
      </c>
      <c r="K98" t="s">
        <v>151</v>
      </c>
      <c r="L98" t="s">
        <v>180</v>
      </c>
      <c r="M98" t="s">
        <v>149</v>
      </c>
      <c r="N98">
        <v>2</v>
      </c>
      <c r="O98">
        <v>1</v>
      </c>
      <c r="P98">
        <v>0</v>
      </c>
      <c r="Q98">
        <v>3</v>
      </c>
      <c r="R98" t="s">
        <v>11</v>
      </c>
      <c r="S98" s="1">
        <v>32994</v>
      </c>
      <c r="T98" t="s">
        <v>692</v>
      </c>
      <c r="U98" s="1">
        <v>33028</v>
      </c>
      <c r="V98" t="s">
        <v>693</v>
      </c>
      <c r="AC98" s="1">
        <v>33028</v>
      </c>
      <c r="AD98" t="s">
        <v>694</v>
      </c>
      <c r="AE98" t="s">
        <v>152</v>
      </c>
      <c r="AF98" t="s">
        <v>152</v>
      </c>
      <c r="BO98" t="s">
        <v>158</v>
      </c>
      <c r="BP98" t="s">
        <v>149</v>
      </c>
      <c r="BQ98" t="s">
        <v>152</v>
      </c>
      <c r="BU98">
        <v>0</v>
      </c>
      <c r="BV98">
        <v>9</v>
      </c>
      <c r="BW98">
        <v>0</v>
      </c>
      <c r="BX98">
        <v>6</v>
      </c>
      <c r="BY98">
        <v>0</v>
      </c>
      <c r="BZ98">
        <v>4</v>
      </c>
      <c r="CS98" s="1">
        <v>33862</v>
      </c>
      <c r="CT98" t="s">
        <v>37</v>
      </c>
      <c r="CU98" s="1">
        <v>33865</v>
      </c>
      <c r="CV98" t="s">
        <v>37</v>
      </c>
      <c r="CW98" t="s">
        <v>152</v>
      </c>
      <c r="CY98" s="1">
        <v>33667</v>
      </c>
      <c r="CZ98" t="s">
        <v>175</v>
      </c>
      <c r="DA98" s="13" t="str">
        <f>IF(ISBLANK(Batch2[[#This Row],[Followup Status]]),Batch2[[#This Row],[Cause of Death]],Batch2[[#This Row],[Followup Status]])</f>
        <v>Local Disease</v>
      </c>
    </row>
    <row r="99" spans="1:105" x14ac:dyDescent="0.25">
      <c r="A99" t="s">
        <v>515</v>
      </c>
      <c r="B99">
        <v>1932</v>
      </c>
      <c r="C99" t="s">
        <v>147</v>
      </c>
      <c r="D99">
        <v>74.099999999999994</v>
      </c>
      <c r="E99">
        <v>158</v>
      </c>
      <c r="F99" t="s">
        <v>148</v>
      </c>
      <c r="G99" t="s">
        <v>149</v>
      </c>
      <c r="H99" t="s">
        <v>149</v>
      </c>
      <c r="I99" t="s">
        <v>149</v>
      </c>
      <c r="J99" t="s">
        <v>149</v>
      </c>
      <c r="K99" t="s">
        <v>151</v>
      </c>
      <c r="L99" t="s">
        <v>180</v>
      </c>
      <c r="M99" t="s">
        <v>33</v>
      </c>
      <c r="N99" t="s">
        <v>154</v>
      </c>
      <c r="O99">
        <v>0</v>
      </c>
      <c r="P99">
        <v>0</v>
      </c>
      <c r="Q99" t="s">
        <v>154</v>
      </c>
      <c r="R99" t="s">
        <v>20</v>
      </c>
      <c r="S99" s="1">
        <v>32568</v>
      </c>
      <c r="T99" t="s">
        <v>516</v>
      </c>
      <c r="AC99" s="1">
        <v>32595</v>
      </c>
      <c r="AD99" t="s">
        <v>517</v>
      </c>
      <c r="AE99" t="s">
        <v>152</v>
      </c>
      <c r="AF99" t="s">
        <v>149</v>
      </c>
      <c r="AK99" s="1">
        <v>32651</v>
      </c>
      <c r="AL99" s="1">
        <v>32698</v>
      </c>
      <c r="AM99">
        <v>66</v>
      </c>
      <c r="AN99">
        <v>2</v>
      </c>
      <c r="BO99" t="s">
        <v>158</v>
      </c>
      <c r="BP99" t="s">
        <v>152</v>
      </c>
      <c r="BQ99" t="s">
        <v>149</v>
      </c>
      <c r="BR99" t="s">
        <v>159</v>
      </c>
      <c r="CS99" s="1">
        <v>33832</v>
      </c>
      <c r="CT99" t="s">
        <v>39</v>
      </c>
      <c r="CW99" t="s">
        <v>152</v>
      </c>
      <c r="CY99" s="1">
        <v>33111</v>
      </c>
      <c r="CZ99" t="s">
        <v>175</v>
      </c>
      <c r="DA99" s="13" t="str">
        <f>IF(ISBLANK(Batch2[[#This Row],[Followup Status]]),Batch2[[#This Row],[Cause of Death]],Batch2[[#This Row],[Followup Status]])</f>
        <v>NED</v>
      </c>
    </row>
    <row r="100" spans="1:105" x14ac:dyDescent="0.25">
      <c r="A100" t="s">
        <v>498</v>
      </c>
      <c r="B100">
        <v>1923</v>
      </c>
      <c r="C100" t="s">
        <v>162</v>
      </c>
      <c r="D100">
        <v>88.2</v>
      </c>
      <c r="E100">
        <v>180</v>
      </c>
      <c r="F100" t="s">
        <v>148</v>
      </c>
      <c r="G100" t="s">
        <v>149</v>
      </c>
      <c r="H100" t="s">
        <v>149</v>
      </c>
      <c r="I100" t="s">
        <v>149</v>
      </c>
      <c r="J100" t="s">
        <v>149</v>
      </c>
      <c r="K100" t="s">
        <v>167</v>
      </c>
      <c r="L100" t="s">
        <v>180</v>
      </c>
      <c r="M100" t="s">
        <v>33</v>
      </c>
      <c r="N100">
        <v>2</v>
      </c>
      <c r="O100" t="s">
        <v>205</v>
      </c>
      <c r="P100" t="s">
        <v>163</v>
      </c>
      <c r="Q100" t="s">
        <v>154</v>
      </c>
      <c r="R100" t="s">
        <v>4</v>
      </c>
      <c r="S100" s="1">
        <v>32796</v>
      </c>
      <c r="T100" t="s">
        <v>499</v>
      </c>
      <c r="AK100" s="1">
        <v>32851</v>
      </c>
      <c r="AL100" s="1">
        <v>32894</v>
      </c>
      <c r="AM100">
        <v>70.400000000000006</v>
      </c>
      <c r="AN100">
        <v>2.2000000000000002</v>
      </c>
      <c r="AZ100" s="1">
        <v>32851</v>
      </c>
      <c r="BA100" s="1">
        <v>32894</v>
      </c>
      <c r="BB100" t="s">
        <v>165</v>
      </c>
      <c r="BC100" t="s">
        <v>177</v>
      </c>
      <c r="BO100" t="s">
        <v>190</v>
      </c>
      <c r="BP100" t="s">
        <v>149</v>
      </c>
      <c r="BQ100" t="s">
        <v>149</v>
      </c>
      <c r="CS100" s="1">
        <v>33831</v>
      </c>
      <c r="CT100" t="s">
        <v>39</v>
      </c>
      <c r="DA100" s="13" t="str">
        <f>IF(ISBLANK(Batch2[[#This Row],[Followup Status]]),Batch2[[#This Row],[Cause of Death]],Batch2[[#This Row],[Followup Status]])</f>
        <v>NED</v>
      </c>
    </row>
    <row r="101" spans="1:105" x14ac:dyDescent="0.25">
      <c r="A101" t="s">
        <v>535</v>
      </c>
      <c r="B101">
        <v>1931</v>
      </c>
      <c r="C101" t="s">
        <v>162</v>
      </c>
      <c r="D101">
        <v>70.2</v>
      </c>
      <c r="E101">
        <v>152</v>
      </c>
      <c r="F101" t="s">
        <v>148</v>
      </c>
      <c r="G101" t="s">
        <v>149</v>
      </c>
      <c r="H101" t="s">
        <v>149</v>
      </c>
      <c r="I101" t="s">
        <v>149</v>
      </c>
      <c r="J101" t="s">
        <v>149</v>
      </c>
      <c r="K101" t="s">
        <v>167</v>
      </c>
      <c r="L101" t="s">
        <v>152</v>
      </c>
      <c r="M101" t="s">
        <v>149</v>
      </c>
      <c r="N101">
        <v>3</v>
      </c>
      <c r="O101">
        <v>0</v>
      </c>
      <c r="P101">
        <v>0</v>
      </c>
      <c r="Q101">
        <v>3</v>
      </c>
      <c r="R101" t="s">
        <v>8</v>
      </c>
      <c r="S101" s="1">
        <v>32853</v>
      </c>
      <c r="T101" t="s">
        <v>536</v>
      </c>
      <c r="AC101" s="1">
        <v>32860</v>
      </c>
      <c r="AD101" t="s">
        <v>537</v>
      </c>
      <c r="AE101" t="s">
        <v>152</v>
      </c>
      <c r="AF101" t="s">
        <v>152</v>
      </c>
      <c r="BO101" t="s">
        <v>158</v>
      </c>
      <c r="BP101" t="s">
        <v>149</v>
      </c>
      <c r="BQ101" t="s">
        <v>149</v>
      </c>
      <c r="BR101" t="s">
        <v>186</v>
      </c>
      <c r="BU101">
        <v>0</v>
      </c>
      <c r="BV101">
        <v>8</v>
      </c>
      <c r="BW101">
        <v>0</v>
      </c>
      <c r="BX101">
        <v>7</v>
      </c>
      <c r="BY101">
        <v>0</v>
      </c>
      <c r="BZ101">
        <v>16</v>
      </c>
      <c r="CC101">
        <v>0</v>
      </c>
      <c r="CD101">
        <v>2</v>
      </c>
      <c r="CS101" s="1">
        <v>33827</v>
      </c>
      <c r="CT101" t="s">
        <v>39</v>
      </c>
      <c r="DA101" s="13" t="str">
        <f>IF(ISBLANK(Batch2[[#This Row],[Followup Status]]),Batch2[[#This Row],[Cause of Death]],Batch2[[#This Row],[Followup Status]])</f>
        <v>NED</v>
      </c>
    </row>
    <row r="102" spans="1:105" x14ac:dyDescent="0.25">
      <c r="A102" t="s">
        <v>507</v>
      </c>
      <c r="B102">
        <v>1937</v>
      </c>
      <c r="C102" t="s">
        <v>162</v>
      </c>
      <c r="D102">
        <v>99.1</v>
      </c>
      <c r="E102">
        <v>185</v>
      </c>
      <c r="F102" t="s">
        <v>148</v>
      </c>
      <c r="G102" t="s">
        <v>149</v>
      </c>
      <c r="H102" t="s">
        <v>149</v>
      </c>
      <c r="I102" t="s">
        <v>149</v>
      </c>
      <c r="J102" t="s">
        <v>149</v>
      </c>
      <c r="K102" t="s">
        <v>151</v>
      </c>
      <c r="L102" t="s">
        <v>180</v>
      </c>
      <c r="M102" t="s">
        <v>180</v>
      </c>
      <c r="N102">
        <v>3</v>
      </c>
      <c r="O102" t="s">
        <v>153</v>
      </c>
      <c r="P102">
        <v>0</v>
      </c>
      <c r="Q102">
        <v>3</v>
      </c>
      <c r="R102" t="s">
        <v>5</v>
      </c>
      <c r="S102" s="1">
        <v>32194</v>
      </c>
      <c r="T102" t="s">
        <v>508</v>
      </c>
      <c r="AK102" s="1">
        <v>32210</v>
      </c>
      <c r="AL102" s="1">
        <v>32260</v>
      </c>
      <c r="AM102">
        <v>70</v>
      </c>
      <c r="AN102">
        <v>2</v>
      </c>
      <c r="AZ102" s="1">
        <v>32210</v>
      </c>
      <c r="BA102" s="1">
        <v>32260</v>
      </c>
      <c r="BB102" t="s">
        <v>165</v>
      </c>
      <c r="BC102" t="s">
        <v>177</v>
      </c>
      <c r="BO102" t="s">
        <v>190</v>
      </c>
      <c r="CS102" s="1">
        <v>33818</v>
      </c>
      <c r="CT102" t="s">
        <v>39</v>
      </c>
      <c r="CW102" t="s">
        <v>152</v>
      </c>
      <c r="CY102" s="1">
        <v>32385</v>
      </c>
      <c r="CZ102" t="s">
        <v>509</v>
      </c>
      <c r="DA102" s="13" t="str">
        <f>IF(ISBLANK(Batch2[[#This Row],[Followup Status]]),Batch2[[#This Row],[Cause of Death]],Batch2[[#This Row],[Followup Status]])</f>
        <v>NED</v>
      </c>
    </row>
    <row r="103" spans="1:105" x14ac:dyDescent="0.25">
      <c r="A103" t="s">
        <v>495</v>
      </c>
      <c r="B103">
        <v>1913</v>
      </c>
      <c r="C103" t="s">
        <v>162</v>
      </c>
      <c r="D103">
        <v>71.3</v>
      </c>
      <c r="E103">
        <v>175</v>
      </c>
      <c r="F103" t="s">
        <v>148</v>
      </c>
      <c r="G103" t="s">
        <v>149</v>
      </c>
      <c r="H103" t="s">
        <v>149</v>
      </c>
      <c r="I103" t="s">
        <v>152</v>
      </c>
      <c r="J103" t="s">
        <v>150</v>
      </c>
      <c r="K103" t="s">
        <v>149</v>
      </c>
      <c r="L103" t="s">
        <v>180</v>
      </c>
      <c r="M103" t="s">
        <v>33</v>
      </c>
      <c r="N103">
        <v>4</v>
      </c>
      <c r="O103">
        <v>1</v>
      </c>
      <c r="P103">
        <v>0</v>
      </c>
      <c r="Q103" t="s">
        <v>154</v>
      </c>
      <c r="R103" t="s">
        <v>17</v>
      </c>
      <c r="S103" s="1">
        <v>31668</v>
      </c>
      <c r="T103" t="s">
        <v>496</v>
      </c>
      <c r="U103" s="1">
        <v>31696</v>
      </c>
      <c r="V103" t="s">
        <v>497</v>
      </c>
      <c r="AK103" s="1">
        <v>31691</v>
      </c>
      <c r="AL103" s="1">
        <v>31754</v>
      </c>
      <c r="AM103">
        <v>75.400000000000006</v>
      </c>
      <c r="AN103">
        <v>2</v>
      </c>
      <c r="BO103" t="s">
        <v>190</v>
      </c>
      <c r="CS103" s="1">
        <v>33814</v>
      </c>
      <c r="CT103" t="s">
        <v>39</v>
      </c>
      <c r="CW103" t="s">
        <v>152</v>
      </c>
      <c r="CX103" s="1">
        <v>33320</v>
      </c>
      <c r="DA103" s="13" t="str">
        <f>IF(ISBLANK(Batch2[[#This Row],[Followup Status]]),Batch2[[#This Row],[Cause of Death]],Batch2[[#This Row],[Followup Status]])</f>
        <v>NED</v>
      </c>
    </row>
    <row r="104" spans="1:105" x14ac:dyDescent="0.25">
      <c r="A104" t="s">
        <v>533</v>
      </c>
      <c r="B104">
        <v>1933</v>
      </c>
      <c r="C104" t="s">
        <v>162</v>
      </c>
      <c r="D104">
        <v>99.8</v>
      </c>
      <c r="E104">
        <v>178</v>
      </c>
      <c r="F104" t="s">
        <v>148</v>
      </c>
      <c r="G104" t="s">
        <v>149</v>
      </c>
      <c r="H104" t="s">
        <v>149</v>
      </c>
      <c r="I104" t="s">
        <v>149</v>
      </c>
      <c r="J104" t="s">
        <v>149</v>
      </c>
      <c r="K104" t="s">
        <v>167</v>
      </c>
      <c r="L104" t="s">
        <v>180</v>
      </c>
      <c r="M104" t="s">
        <v>33</v>
      </c>
      <c r="N104">
        <v>3</v>
      </c>
      <c r="O104">
        <v>0</v>
      </c>
      <c r="P104">
        <v>0</v>
      </c>
      <c r="Q104">
        <v>3</v>
      </c>
      <c r="R104" t="s">
        <v>6</v>
      </c>
      <c r="S104" s="1">
        <v>32874</v>
      </c>
      <c r="T104" t="s">
        <v>534</v>
      </c>
      <c r="AK104" s="1">
        <v>32915</v>
      </c>
      <c r="AL104" s="1">
        <v>32963</v>
      </c>
      <c r="AM104">
        <v>70</v>
      </c>
      <c r="AN104">
        <v>2</v>
      </c>
      <c r="AZ104" s="1">
        <v>32915</v>
      </c>
      <c r="BA104" s="1">
        <v>32963</v>
      </c>
      <c r="BB104" t="s">
        <v>165</v>
      </c>
      <c r="BC104" t="s">
        <v>177</v>
      </c>
      <c r="BO104" t="s">
        <v>190</v>
      </c>
      <c r="CS104" s="1">
        <v>33796</v>
      </c>
      <c r="CT104" t="s">
        <v>39</v>
      </c>
      <c r="DA104" s="13" t="str">
        <f>IF(ISBLANK(Batch2[[#This Row],[Followup Status]]),Batch2[[#This Row],[Cause of Death]],Batch2[[#This Row],[Followup Status]])</f>
        <v>NED</v>
      </c>
    </row>
    <row r="105" spans="1:105" x14ac:dyDescent="0.25">
      <c r="A105" t="s">
        <v>740</v>
      </c>
      <c r="B105">
        <v>1925</v>
      </c>
      <c r="C105" t="s">
        <v>162</v>
      </c>
      <c r="D105">
        <v>53</v>
      </c>
      <c r="E105">
        <v>183</v>
      </c>
      <c r="F105" t="s">
        <v>33</v>
      </c>
      <c r="G105" t="s">
        <v>33</v>
      </c>
      <c r="H105" t="s">
        <v>149</v>
      </c>
      <c r="I105" t="s">
        <v>149</v>
      </c>
      <c r="J105" t="s">
        <v>149</v>
      </c>
      <c r="K105" t="s">
        <v>167</v>
      </c>
      <c r="L105" t="s">
        <v>152</v>
      </c>
      <c r="M105" t="s">
        <v>149</v>
      </c>
      <c r="N105" t="s">
        <v>154</v>
      </c>
      <c r="O105" t="s">
        <v>181</v>
      </c>
      <c r="P105">
        <v>0</v>
      </c>
      <c r="Q105" t="s">
        <v>154</v>
      </c>
      <c r="R105" t="s">
        <v>14</v>
      </c>
      <c r="S105" s="1">
        <v>32364</v>
      </c>
      <c r="T105" t="s">
        <v>741</v>
      </c>
      <c r="U105" s="1">
        <v>32376</v>
      </c>
      <c r="V105" t="s">
        <v>742</v>
      </c>
      <c r="AC105" s="1">
        <v>32376</v>
      </c>
      <c r="AD105" t="s">
        <v>743</v>
      </c>
      <c r="AE105" t="s">
        <v>152</v>
      </c>
      <c r="AF105" t="s">
        <v>152</v>
      </c>
      <c r="BO105" t="s">
        <v>158</v>
      </c>
      <c r="BP105" t="s">
        <v>152</v>
      </c>
      <c r="BQ105" t="s">
        <v>152</v>
      </c>
      <c r="BU105">
        <v>1</v>
      </c>
      <c r="BV105">
        <v>7</v>
      </c>
      <c r="BW105">
        <v>0</v>
      </c>
      <c r="BX105">
        <v>6</v>
      </c>
      <c r="BY105">
        <v>0</v>
      </c>
      <c r="BZ105">
        <v>12</v>
      </c>
      <c r="CG105">
        <v>0</v>
      </c>
      <c r="CH105">
        <v>4</v>
      </c>
      <c r="CI105">
        <v>0</v>
      </c>
      <c r="CJ105">
        <v>10</v>
      </c>
      <c r="CK105">
        <v>0</v>
      </c>
      <c r="CL105">
        <v>4</v>
      </c>
      <c r="CR105" t="s">
        <v>149</v>
      </c>
      <c r="CS105" s="1">
        <v>33790</v>
      </c>
      <c r="CT105" t="s">
        <v>39</v>
      </c>
      <c r="CU105" s="1">
        <v>34017</v>
      </c>
      <c r="CV105" t="s">
        <v>40</v>
      </c>
      <c r="DA105" s="13" t="str">
        <f>IF(ISBLANK(Batch2[[#This Row],[Followup Status]]),Batch2[[#This Row],[Cause of Death]],Batch2[[#This Row],[Followup Status]])</f>
        <v>NED</v>
      </c>
    </row>
    <row r="106" spans="1:105" x14ac:dyDescent="0.25">
      <c r="A106" t="s">
        <v>570</v>
      </c>
      <c r="B106">
        <v>1930</v>
      </c>
      <c r="C106" t="s">
        <v>147</v>
      </c>
      <c r="D106">
        <v>106.2</v>
      </c>
      <c r="E106">
        <v>170</v>
      </c>
      <c r="F106" t="s">
        <v>148</v>
      </c>
      <c r="G106" t="s">
        <v>149</v>
      </c>
      <c r="H106" t="s">
        <v>149</v>
      </c>
      <c r="I106" t="s">
        <v>149</v>
      </c>
      <c r="J106" t="s">
        <v>149</v>
      </c>
      <c r="K106" t="s">
        <v>149</v>
      </c>
      <c r="L106" t="s">
        <v>149</v>
      </c>
      <c r="M106" t="s">
        <v>33</v>
      </c>
      <c r="N106">
        <v>2</v>
      </c>
      <c r="O106">
        <v>1</v>
      </c>
      <c r="P106">
        <v>0</v>
      </c>
      <c r="Q106">
        <v>2</v>
      </c>
      <c r="R106" t="s">
        <v>7</v>
      </c>
      <c r="S106" s="1">
        <v>31749</v>
      </c>
      <c r="T106" t="s">
        <v>571</v>
      </c>
      <c r="U106" s="1">
        <v>31931</v>
      </c>
      <c r="V106" t="s">
        <v>544</v>
      </c>
      <c r="W106" s="1">
        <v>32204</v>
      </c>
      <c r="X106" t="s">
        <v>572</v>
      </c>
      <c r="Y106" s="1">
        <v>32357</v>
      </c>
      <c r="Z106" t="s">
        <v>573</v>
      </c>
      <c r="AC106" s="1">
        <v>31775</v>
      </c>
      <c r="AD106" t="s">
        <v>574</v>
      </c>
      <c r="AE106" t="s">
        <v>152</v>
      </c>
      <c r="AF106" t="s">
        <v>152</v>
      </c>
      <c r="AG106" s="1">
        <v>31861</v>
      </c>
      <c r="AH106" t="s">
        <v>575</v>
      </c>
      <c r="AI106" t="s">
        <v>149</v>
      </c>
      <c r="AJ106" t="s">
        <v>149</v>
      </c>
      <c r="BO106" t="s">
        <v>158</v>
      </c>
      <c r="BP106" t="s">
        <v>149</v>
      </c>
      <c r="BQ106" t="s">
        <v>152</v>
      </c>
      <c r="BR106" t="s">
        <v>186</v>
      </c>
      <c r="BS106">
        <v>0</v>
      </c>
      <c r="BT106">
        <v>6</v>
      </c>
      <c r="BU106">
        <v>0</v>
      </c>
      <c r="BV106">
        <v>15</v>
      </c>
      <c r="BW106">
        <v>0</v>
      </c>
      <c r="BX106">
        <v>10</v>
      </c>
      <c r="CS106" s="1">
        <v>33680</v>
      </c>
      <c r="CT106" t="s">
        <v>39</v>
      </c>
      <c r="CX106" s="1">
        <v>31861</v>
      </c>
      <c r="DA106" s="13" t="str">
        <f>IF(ISBLANK(Batch2[[#This Row],[Followup Status]]),Batch2[[#This Row],[Cause of Death]],Batch2[[#This Row],[Followup Status]])</f>
        <v>NED</v>
      </c>
    </row>
    <row r="107" spans="1:105" x14ac:dyDescent="0.25">
      <c r="A107" t="s">
        <v>481</v>
      </c>
      <c r="B107">
        <v>1929</v>
      </c>
      <c r="C107" t="s">
        <v>147</v>
      </c>
      <c r="D107">
        <v>87.4</v>
      </c>
      <c r="E107">
        <v>175</v>
      </c>
      <c r="F107" t="s">
        <v>148</v>
      </c>
      <c r="G107" t="s">
        <v>149</v>
      </c>
      <c r="H107" t="s">
        <v>149</v>
      </c>
      <c r="I107" t="s">
        <v>149</v>
      </c>
      <c r="J107" t="s">
        <v>149</v>
      </c>
      <c r="K107" t="s">
        <v>151</v>
      </c>
      <c r="L107" t="s">
        <v>180</v>
      </c>
      <c r="M107" t="s">
        <v>33</v>
      </c>
      <c r="N107">
        <v>2</v>
      </c>
      <c r="O107" t="s">
        <v>153</v>
      </c>
      <c r="P107">
        <v>0</v>
      </c>
      <c r="Q107" t="s">
        <v>154</v>
      </c>
      <c r="R107" t="s">
        <v>4</v>
      </c>
      <c r="S107" s="1">
        <v>31068</v>
      </c>
      <c r="T107" t="s">
        <v>482</v>
      </c>
      <c r="U107" s="1">
        <v>31077</v>
      </c>
      <c r="V107" t="s">
        <v>480</v>
      </c>
      <c r="AK107" s="1">
        <v>31108</v>
      </c>
      <c r="AL107" s="1">
        <v>31158</v>
      </c>
      <c r="AM107">
        <v>70</v>
      </c>
      <c r="AN107">
        <v>2</v>
      </c>
      <c r="AZ107" s="1">
        <v>31108</v>
      </c>
      <c r="BA107" s="1">
        <v>31158</v>
      </c>
      <c r="BB107" t="s">
        <v>165</v>
      </c>
      <c r="BO107" t="s">
        <v>158</v>
      </c>
      <c r="CS107" s="1">
        <v>33665</v>
      </c>
      <c r="CT107" t="s">
        <v>39</v>
      </c>
      <c r="DA107" s="13" t="str">
        <f>IF(ISBLANK(Batch2[[#This Row],[Followup Status]]),Batch2[[#This Row],[Cause of Death]],Batch2[[#This Row],[Followup Status]])</f>
        <v>NED</v>
      </c>
    </row>
    <row r="108" spans="1:105" x14ac:dyDescent="0.25">
      <c r="A108" t="s">
        <v>598</v>
      </c>
      <c r="B108">
        <v>1939</v>
      </c>
      <c r="C108" t="s">
        <v>162</v>
      </c>
      <c r="D108">
        <v>85.7</v>
      </c>
      <c r="E108">
        <v>173</v>
      </c>
      <c r="F108" t="s">
        <v>148</v>
      </c>
      <c r="G108" t="s">
        <v>33</v>
      </c>
      <c r="H108" t="s">
        <v>149</v>
      </c>
      <c r="I108" t="s">
        <v>149</v>
      </c>
      <c r="J108" t="s">
        <v>149</v>
      </c>
      <c r="K108" t="s">
        <v>167</v>
      </c>
      <c r="L108" t="s">
        <v>152</v>
      </c>
      <c r="M108" t="s">
        <v>33</v>
      </c>
      <c r="N108">
        <v>2</v>
      </c>
      <c r="O108">
        <v>2</v>
      </c>
      <c r="P108">
        <v>0</v>
      </c>
      <c r="Q108">
        <v>4</v>
      </c>
      <c r="R108" t="s">
        <v>5</v>
      </c>
      <c r="S108" s="1">
        <v>33005</v>
      </c>
      <c r="T108" t="s">
        <v>599</v>
      </c>
      <c r="AK108" s="1">
        <v>33043</v>
      </c>
      <c r="AL108" s="1">
        <v>33092</v>
      </c>
      <c r="AM108">
        <v>70</v>
      </c>
      <c r="AN108">
        <v>2</v>
      </c>
      <c r="AZ108" s="1">
        <v>33043</v>
      </c>
      <c r="BA108" s="1">
        <v>33092</v>
      </c>
      <c r="BB108" t="s">
        <v>165</v>
      </c>
      <c r="BO108" t="s">
        <v>158</v>
      </c>
      <c r="CS108" s="1">
        <v>33569</v>
      </c>
      <c r="CT108" t="s">
        <v>39</v>
      </c>
      <c r="CU108" s="1">
        <v>33573</v>
      </c>
      <c r="CV108" t="s">
        <v>33</v>
      </c>
      <c r="CW108" t="s">
        <v>152</v>
      </c>
      <c r="DA108" s="13" t="str">
        <f>IF(ISBLANK(Batch2[[#This Row],[Followup Status]]),Batch2[[#This Row],[Cause of Death]],Batch2[[#This Row],[Followup Status]])</f>
        <v>NED</v>
      </c>
    </row>
    <row r="109" spans="1:105" x14ac:dyDescent="0.25">
      <c r="A109" t="s">
        <v>530</v>
      </c>
      <c r="B109">
        <v>1921</v>
      </c>
      <c r="C109" t="s">
        <v>162</v>
      </c>
      <c r="D109">
        <v>103.2</v>
      </c>
      <c r="E109">
        <v>183</v>
      </c>
      <c r="F109" t="s">
        <v>148</v>
      </c>
      <c r="G109" t="s">
        <v>33</v>
      </c>
      <c r="H109" t="s">
        <v>149</v>
      </c>
      <c r="I109" t="s">
        <v>149</v>
      </c>
      <c r="J109" t="s">
        <v>149</v>
      </c>
      <c r="K109" t="s">
        <v>149</v>
      </c>
      <c r="L109" t="s">
        <v>149</v>
      </c>
      <c r="M109" t="s">
        <v>149</v>
      </c>
      <c r="N109">
        <v>1</v>
      </c>
      <c r="O109" t="s">
        <v>205</v>
      </c>
      <c r="P109">
        <v>0</v>
      </c>
      <c r="Q109">
        <v>3</v>
      </c>
      <c r="R109" t="s">
        <v>14</v>
      </c>
      <c r="S109" s="1">
        <v>32862</v>
      </c>
      <c r="T109" t="s">
        <v>531</v>
      </c>
      <c r="AC109" s="1">
        <v>32882</v>
      </c>
      <c r="AD109" t="s">
        <v>532</v>
      </c>
      <c r="AE109" t="s">
        <v>197</v>
      </c>
      <c r="AF109" t="s">
        <v>152</v>
      </c>
      <c r="AK109" s="1">
        <v>32952</v>
      </c>
      <c r="AL109" s="1">
        <v>33000</v>
      </c>
      <c r="AM109">
        <v>66</v>
      </c>
      <c r="AN109">
        <v>2</v>
      </c>
      <c r="AZ109" s="1">
        <v>32952</v>
      </c>
      <c r="BA109" s="1">
        <v>33000</v>
      </c>
      <c r="BB109" t="s">
        <v>165</v>
      </c>
      <c r="BC109" t="s">
        <v>177</v>
      </c>
      <c r="BO109" t="s">
        <v>158</v>
      </c>
      <c r="BP109" t="s">
        <v>152</v>
      </c>
      <c r="BQ109" t="s">
        <v>149</v>
      </c>
      <c r="BR109" t="s">
        <v>159</v>
      </c>
      <c r="BS109">
        <v>0</v>
      </c>
      <c r="BT109">
        <v>8</v>
      </c>
      <c r="BU109">
        <v>6</v>
      </c>
      <c r="BV109">
        <v>20</v>
      </c>
      <c r="BW109">
        <v>2</v>
      </c>
      <c r="BX109">
        <v>11</v>
      </c>
      <c r="BY109">
        <v>0</v>
      </c>
      <c r="BZ109">
        <v>14</v>
      </c>
      <c r="CR109" t="s">
        <v>152</v>
      </c>
      <c r="CS109" s="1">
        <v>33426</v>
      </c>
      <c r="CT109" t="s">
        <v>36</v>
      </c>
      <c r="CU109" s="1">
        <v>33595</v>
      </c>
      <c r="CV109" t="s">
        <v>33</v>
      </c>
      <c r="CW109" t="s">
        <v>152</v>
      </c>
      <c r="CY109" s="1">
        <v>33230</v>
      </c>
      <c r="CZ109" t="s">
        <v>160</v>
      </c>
      <c r="DA109" s="13" t="str">
        <f>IF(ISBLANK(Batch2[[#This Row],[Followup Status]]),Batch2[[#This Row],[Cause of Death]],Batch2[[#This Row],[Followup Status]])</f>
        <v>Distant Disease</v>
      </c>
    </row>
    <row r="110" spans="1:105" x14ac:dyDescent="0.25">
      <c r="A110" t="s">
        <v>593</v>
      </c>
      <c r="B110">
        <v>1932</v>
      </c>
      <c r="C110" t="s">
        <v>162</v>
      </c>
      <c r="D110">
        <v>85.9</v>
      </c>
      <c r="E110">
        <v>172.72</v>
      </c>
      <c r="F110" t="s">
        <v>33</v>
      </c>
      <c r="G110" t="s">
        <v>33</v>
      </c>
      <c r="H110" t="s">
        <v>149</v>
      </c>
      <c r="I110" t="s">
        <v>149</v>
      </c>
      <c r="J110" t="s">
        <v>149</v>
      </c>
      <c r="K110" t="s">
        <v>149</v>
      </c>
      <c r="L110" t="s">
        <v>152</v>
      </c>
      <c r="M110" t="s">
        <v>149</v>
      </c>
      <c r="N110">
        <v>1</v>
      </c>
      <c r="O110" t="s">
        <v>153</v>
      </c>
      <c r="P110">
        <v>0</v>
      </c>
      <c r="Q110" t="s">
        <v>154</v>
      </c>
      <c r="R110" t="s">
        <v>4</v>
      </c>
      <c r="S110" s="1">
        <v>32930</v>
      </c>
      <c r="T110" t="s">
        <v>594</v>
      </c>
      <c r="U110" s="1">
        <v>32992</v>
      </c>
      <c r="V110" t="s">
        <v>595</v>
      </c>
      <c r="W110" s="1">
        <v>33098</v>
      </c>
      <c r="X110" t="s">
        <v>596</v>
      </c>
      <c r="Y110" s="1">
        <v>33156</v>
      </c>
      <c r="Z110" t="s">
        <v>597</v>
      </c>
      <c r="AA110" s="1">
        <v>33175</v>
      </c>
      <c r="AB110" t="s">
        <v>594</v>
      </c>
      <c r="AK110" s="1">
        <v>32973</v>
      </c>
      <c r="AL110" s="1">
        <v>33020</v>
      </c>
      <c r="AM110">
        <v>66</v>
      </c>
      <c r="AN110">
        <v>2</v>
      </c>
      <c r="AZ110" s="1">
        <v>32978</v>
      </c>
      <c r="BA110" s="1">
        <v>33013</v>
      </c>
      <c r="BB110" t="s">
        <v>165</v>
      </c>
      <c r="BC110" t="s">
        <v>177</v>
      </c>
      <c r="CS110" s="1">
        <v>33411</v>
      </c>
      <c r="CT110" t="s">
        <v>39</v>
      </c>
      <c r="DA110" s="13" t="str">
        <f>IF(ISBLANK(Batch2[[#This Row],[Followup Status]]),Batch2[[#This Row],[Cause of Death]],Batch2[[#This Row],[Followup Status]])</f>
        <v>NED</v>
      </c>
    </row>
    <row r="111" spans="1:105" x14ac:dyDescent="0.25">
      <c r="A111" t="s">
        <v>711</v>
      </c>
      <c r="B111">
        <v>1933</v>
      </c>
      <c r="C111" t="s">
        <v>162</v>
      </c>
      <c r="D111">
        <v>64</v>
      </c>
      <c r="E111">
        <v>175</v>
      </c>
      <c r="F111" t="s">
        <v>33</v>
      </c>
      <c r="G111" t="s">
        <v>33</v>
      </c>
      <c r="H111" t="s">
        <v>200</v>
      </c>
      <c r="I111" t="s">
        <v>149</v>
      </c>
      <c r="J111" t="s">
        <v>149</v>
      </c>
      <c r="K111" t="s">
        <v>167</v>
      </c>
      <c r="L111" t="s">
        <v>152</v>
      </c>
      <c r="M111" t="s">
        <v>149</v>
      </c>
      <c r="N111" t="s">
        <v>154</v>
      </c>
      <c r="O111">
        <v>0</v>
      </c>
      <c r="P111">
        <v>0</v>
      </c>
      <c r="Q111" t="s">
        <v>154</v>
      </c>
      <c r="R111" t="s">
        <v>7</v>
      </c>
      <c r="S111" s="1">
        <v>32998</v>
      </c>
      <c r="T111" t="s">
        <v>655</v>
      </c>
      <c r="AK111" s="1">
        <v>33021</v>
      </c>
      <c r="AL111" s="1">
        <v>33070</v>
      </c>
      <c r="AM111">
        <v>70</v>
      </c>
      <c r="AN111">
        <v>2</v>
      </c>
      <c r="AZ111" s="1">
        <v>33026</v>
      </c>
      <c r="BA111" s="1">
        <v>33061</v>
      </c>
      <c r="BB111" t="s">
        <v>165</v>
      </c>
      <c r="BC111" t="s">
        <v>177</v>
      </c>
      <c r="BO111" t="s">
        <v>158</v>
      </c>
      <c r="BU111">
        <v>0</v>
      </c>
      <c r="BV111">
        <v>1</v>
      </c>
      <c r="CS111" s="1">
        <v>33381</v>
      </c>
      <c r="CT111" t="s">
        <v>37</v>
      </c>
      <c r="CU111" s="1">
        <v>33390</v>
      </c>
      <c r="CV111" t="s">
        <v>37</v>
      </c>
      <c r="CW111" t="s">
        <v>152</v>
      </c>
      <c r="DA111" s="13" t="str">
        <f>IF(ISBLANK(Batch2[[#This Row],[Followup Status]]),Batch2[[#This Row],[Cause of Death]],Batch2[[#This Row],[Followup Status]])</f>
        <v>Local Disease</v>
      </c>
    </row>
    <row r="112" spans="1:105" x14ac:dyDescent="0.25">
      <c r="A112" t="s">
        <v>522</v>
      </c>
      <c r="B112">
        <v>1944</v>
      </c>
      <c r="C112" t="s">
        <v>162</v>
      </c>
      <c r="D112">
        <v>60.8</v>
      </c>
      <c r="E112">
        <v>185</v>
      </c>
      <c r="F112" t="s">
        <v>33</v>
      </c>
      <c r="G112" t="s">
        <v>152</v>
      </c>
      <c r="H112" t="s">
        <v>149</v>
      </c>
      <c r="I112" t="s">
        <v>149</v>
      </c>
      <c r="J112" t="s">
        <v>149</v>
      </c>
      <c r="K112" t="s">
        <v>167</v>
      </c>
      <c r="L112" t="s">
        <v>152</v>
      </c>
      <c r="M112" t="s">
        <v>149</v>
      </c>
      <c r="N112" t="s">
        <v>235</v>
      </c>
      <c r="O112" t="s">
        <v>153</v>
      </c>
      <c r="P112">
        <v>0</v>
      </c>
      <c r="Q112" t="s">
        <v>235</v>
      </c>
      <c r="R112" t="s">
        <v>15</v>
      </c>
      <c r="S112" s="1">
        <v>32512</v>
      </c>
      <c r="T112" t="s">
        <v>21</v>
      </c>
      <c r="AC112" s="1">
        <v>32545</v>
      </c>
      <c r="AD112" t="s">
        <v>523</v>
      </c>
      <c r="AE112" t="s">
        <v>152</v>
      </c>
      <c r="AF112" t="s">
        <v>152</v>
      </c>
      <c r="AK112" s="1">
        <v>32595</v>
      </c>
      <c r="AL112" s="1">
        <v>32637</v>
      </c>
      <c r="AM112">
        <v>66</v>
      </c>
      <c r="AN112">
        <v>2.2000000000000002</v>
      </c>
      <c r="BO112" t="s">
        <v>158</v>
      </c>
      <c r="BP112" t="s">
        <v>152</v>
      </c>
      <c r="BQ112" t="s">
        <v>152</v>
      </c>
      <c r="BR112" t="s">
        <v>186</v>
      </c>
      <c r="BU112">
        <v>0</v>
      </c>
      <c r="BV112">
        <v>6</v>
      </c>
      <c r="BW112">
        <v>0</v>
      </c>
      <c r="BX112">
        <v>16</v>
      </c>
      <c r="BY112">
        <v>0</v>
      </c>
      <c r="BZ112">
        <v>2</v>
      </c>
      <c r="CG112" t="s">
        <v>198</v>
      </c>
      <c r="CS112" s="1">
        <v>33358</v>
      </c>
      <c r="CT112" t="s">
        <v>33</v>
      </c>
      <c r="CU112" s="1">
        <v>33443</v>
      </c>
      <c r="CV112" t="s">
        <v>40</v>
      </c>
      <c r="CW112" t="s">
        <v>152</v>
      </c>
      <c r="CY112" s="1">
        <v>33049</v>
      </c>
      <c r="CZ112" t="s">
        <v>175</v>
      </c>
      <c r="DA112" s="13" t="str">
        <f>IF(ISBLANK(Batch2[[#This Row],[Followup Status]]),Batch2[[#This Row],[Cause of Death]],Batch2[[#This Row],[Followup Status]])</f>
        <v>Unknown</v>
      </c>
    </row>
    <row r="113" spans="1:105" x14ac:dyDescent="0.25">
      <c r="A113" t="s">
        <v>556</v>
      </c>
      <c r="B113">
        <v>1920</v>
      </c>
      <c r="C113" t="s">
        <v>162</v>
      </c>
      <c r="D113">
        <v>62.6</v>
      </c>
      <c r="E113">
        <v>180</v>
      </c>
      <c r="F113" t="s">
        <v>148</v>
      </c>
      <c r="G113" t="s">
        <v>33</v>
      </c>
      <c r="H113" t="s">
        <v>149</v>
      </c>
      <c r="I113" t="s">
        <v>149</v>
      </c>
      <c r="J113" t="s">
        <v>149</v>
      </c>
      <c r="K113" t="s">
        <v>167</v>
      </c>
      <c r="L113" t="s">
        <v>152</v>
      </c>
      <c r="M113" t="s">
        <v>33</v>
      </c>
      <c r="N113">
        <v>1</v>
      </c>
      <c r="O113" t="s">
        <v>153</v>
      </c>
      <c r="P113">
        <v>0</v>
      </c>
      <c r="Q113" t="s">
        <v>154</v>
      </c>
      <c r="R113" t="s">
        <v>7</v>
      </c>
      <c r="S113" s="1">
        <v>33033</v>
      </c>
      <c r="T113" t="s">
        <v>557</v>
      </c>
      <c r="AK113" s="1">
        <v>33075</v>
      </c>
      <c r="AL113" s="1">
        <v>33124</v>
      </c>
      <c r="AM113">
        <v>70</v>
      </c>
      <c r="AN113">
        <v>2</v>
      </c>
      <c r="AZ113" s="1">
        <v>33075</v>
      </c>
      <c r="BA113" s="1">
        <v>33124</v>
      </c>
      <c r="BB113" t="s">
        <v>165</v>
      </c>
      <c r="BC113" t="s">
        <v>177</v>
      </c>
      <c r="BO113" t="s">
        <v>158</v>
      </c>
      <c r="BP113" t="s">
        <v>149</v>
      </c>
      <c r="BQ113" t="s">
        <v>152</v>
      </c>
      <c r="CS113" s="1">
        <v>33280</v>
      </c>
      <c r="CT113" t="s">
        <v>33</v>
      </c>
      <c r="CU113" s="1">
        <v>33569</v>
      </c>
      <c r="CV113" t="s">
        <v>33</v>
      </c>
      <c r="CW113" t="s">
        <v>152</v>
      </c>
      <c r="DA113" s="13" t="str">
        <f>IF(ISBLANK(Batch2[[#This Row],[Followup Status]]),Batch2[[#This Row],[Cause of Death]],Batch2[[#This Row],[Followup Status]])</f>
        <v>Unknown</v>
      </c>
    </row>
    <row r="114" spans="1:105" x14ac:dyDescent="0.25">
      <c r="A114" t="s">
        <v>726</v>
      </c>
      <c r="B114">
        <v>1938</v>
      </c>
      <c r="C114" t="s">
        <v>162</v>
      </c>
      <c r="D114">
        <v>50.4</v>
      </c>
      <c r="E114">
        <v>183</v>
      </c>
      <c r="F114" t="s">
        <v>148</v>
      </c>
      <c r="G114" t="s">
        <v>33</v>
      </c>
      <c r="H114" t="s">
        <v>149</v>
      </c>
      <c r="I114" t="s">
        <v>149</v>
      </c>
      <c r="J114" t="s">
        <v>149</v>
      </c>
      <c r="K114" t="s">
        <v>149</v>
      </c>
      <c r="L114" t="s">
        <v>152</v>
      </c>
      <c r="M114" t="s">
        <v>33</v>
      </c>
      <c r="N114">
        <v>1</v>
      </c>
      <c r="O114">
        <v>1</v>
      </c>
      <c r="P114">
        <v>0</v>
      </c>
      <c r="Q114">
        <v>3</v>
      </c>
      <c r="R114" t="s">
        <v>4</v>
      </c>
      <c r="S114" s="1">
        <v>32342</v>
      </c>
      <c r="T114" t="s">
        <v>527</v>
      </c>
      <c r="AC114" s="1">
        <v>32355</v>
      </c>
      <c r="AD114" t="s">
        <v>727</v>
      </c>
      <c r="AE114" t="s">
        <v>152</v>
      </c>
      <c r="AF114" t="s">
        <v>149</v>
      </c>
      <c r="AK114" s="1">
        <v>32378</v>
      </c>
      <c r="AL114" s="1">
        <v>32435</v>
      </c>
      <c r="AM114">
        <v>70</v>
      </c>
      <c r="AN114">
        <v>2</v>
      </c>
      <c r="AZ114" s="1">
        <v>32379</v>
      </c>
      <c r="BA114" s="1">
        <v>32435</v>
      </c>
      <c r="BB114" t="s">
        <v>165</v>
      </c>
      <c r="BC114" t="s">
        <v>243</v>
      </c>
      <c r="BD114" t="s">
        <v>177</v>
      </c>
      <c r="BO114" t="s">
        <v>158</v>
      </c>
      <c r="BP114" t="s">
        <v>149</v>
      </c>
      <c r="BR114" t="s">
        <v>159</v>
      </c>
      <c r="CS114" s="1">
        <v>33267</v>
      </c>
      <c r="CT114" t="s">
        <v>33</v>
      </c>
      <c r="CU114" s="1">
        <v>33308</v>
      </c>
      <c r="CV114" t="s">
        <v>33</v>
      </c>
      <c r="DA114" s="13" t="str">
        <f>IF(ISBLANK(Batch2[[#This Row],[Followup Status]]),Batch2[[#This Row],[Cause of Death]],Batch2[[#This Row],[Followup Status]])</f>
        <v>Unknown</v>
      </c>
    </row>
    <row r="115" spans="1:105" x14ac:dyDescent="0.25">
      <c r="A115" t="s">
        <v>612</v>
      </c>
      <c r="B115">
        <v>1907</v>
      </c>
      <c r="C115" t="s">
        <v>162</v>
      </c>
      <c r="D115">
        <v>92.4</v>
      </c>
      <c r="E115">
        <v>183</v>
      </c>
      <c r="F115" t="s">
        <v>33</v>
      </c>
      <c r="G115" t="s">
        <v>33</v>
      </c>
      <c r="H115" t="s">
        <v>149</v>
      </c>
      <c r="I115" t="s">
        <v>33</v>
      </c>
      <c r="J115" t="s">
        <v>149</v>
      </c>
      <c r="K115" t="s">
        <v>167</v>
      </c>
      <c r="L115" t="s">
        <v>152</v>
      </c>
      <c r="M115" t="s">
        <v>33</v>
      </c>
      <c r="N115" t="s">
        <v>235</v>
      </c>
      <c r="O115">
        <v>1</v>
      </c>
      <c r="P115">
        <v>0</v>
      </c>
      <c r="Q115" t="s">
        <v>154</v>
      </c>
      <c r="R115" t="s">
        <v>27</v>
      </c>
      <c r="S115" s="1">
        <v>31244</v>
      </c>
      <c r="T115" t="s">
        <v>613</v>
      </c>
      <c r="AC115" s="1">
        <v>31262</v>
      </c>
      <c r="AD115" t="s">
        <v>614</v>
      </c>
      <c r="AE115" t="s">
        <v>152</v>
      </c>
      <c r="AF115" t="s">
        <v>152</v>
      </c>
      <c r="AK115" s="1">
        <v>31300</v>
      </c>
      <c r="AL115" s="1">
        <v>31349</v>
      </c>
      <c r="AM115" t="s">
        <v>615</v>
      </c>
      <c r="AN115">
        <v>2</v>
      </c>
      <c r="BO115" t="s">
        <v>158</v>
      </c>
      <c r="BP115" t="s">
        <v>33</v>
      </c>
      <c r="BQ115" t="s">
        <v>152</v>
      </c>
      <c r="BR115" t="s">
        <v>186</v>
      </c>
      <c r="BU115">
        <v>1</v>
      </c>
      <c r="BV115">
        <v>4</v>
      </c>
      <c r="BW115">
        <v>0</v>
      </c>
      <c r="BX115">
        <v>5</v>
      </c>
      <c r="BY115">
        <v>0</v>
      </c>
      <c r="BZ115">
        <v>4</v>
      </c>
      <c r="CS115" s="1">
        <v>33225</v>
      </c>
      <c r="CT115" t="s">
        <v>39</v>
      </c>
      <c r="CU115" s="1">
        <v>33237</v>
      </c>
      <c r="CV115" t="s">
        <v>40</v>
      </c>
      <c r="DA115" s="13" t="str">
        <f>IF(ISBLANK(Batch2[[#This Row],[Followup Status]]),Batch2[[#This Row],[Cause of Death]],Batch2[[#This Row],[Followup Status]])</f>
        <v>NED</v>
      </c>
    </row>
    <row r="116" spans="1:105" x14ac:dyDescent="0.25">
      <c r="A116" t="s">
        <v>702</v>
      </c>
      <c r="B116">
        <v>1918</v>
      </c>
      <c r="C116" t="s">
        <v>162</v>
      </c>
      <c r="D116">
        <v>77.2</v>
      </c>
      <c r="E116">
        <v>177</v>
      </c>
      <c r="F116" t="s">
        <v>33</v>
      </c>
      <c r="G116" t="s">
        <v>33</v>
      </c>
      <c r="H116" t="s">
        <v>149</v>
      </c>
      <c r="I116" t="s">
        <v>149</v>
      </c>
      <c r="J116" t="s">
        <v>149</v>
      </c>
      <c r="K116" t="s">
        <v>149</v>
      </c>
      <c r="L116" t="s">
        <v>152</v>
      </c>
      <c r="M116" t="s">
        <v>149</v>
      </c>
      <c r="N116">
        <v>2</v>
      </c>
      <c r="O116" t="s">
        <v>205</v>
      </c>
      <c r="P116">
        <v>0</v>
      </c>
      <c r="Q116" t="s">
        <v>154</v>
      </c>
      <c r="R116" t="s">
        <v>9</v>
      </c>
      <c r="S116" s="1">
        <v>32796</v>
      </c>
      <c r="T116" t="s">
        <v>276</v>
      </c>
      <c r="AK116" s="1">
        <v>32826</v>
      </c>
      <c r="AL116" s="1">
        <v>32872</v>
      </c>
      <c r="AM116">
        <v>70.400000000000006</v>
      </c>
      <c r="AN116">
        <v>2.2000000000000002</v>
      </c>
      <c r="AZ116" s="1">
        <v>32826</v>
      </c>
      <c r="BA116" s="1">
        <v>32872</v>
      </c>
      <c r="BB116" t="s">
        <v>165</v>
      </c>
      <c r="BC116" t="s">
        <v>177</v>
      </c>
      <c r="BO116" t="s">
        <v>190</v>
      </c>
      <c r="CS116" s="1">
        <v>33222</v>
      </c>
      <c r="CT116" t="s">
        <v>37</v>
      </c>
      <c r="CU116" s="1">
        <v>33655</v>
      </c>
      <c r="CV116" t="s">
        <v>37</v>
      </c>
      <c r="CW116" t="s">
        <v>152</v>
      </c>
      <c r="CY116" s="1">
        <v>32992</v>
      </c>
      <c r="CZ116" t="s">
        <v>175</v>
      </c>
      <c r="DA116" s="13" t="str">
        <f>IF(ISBLANK(Batch2[[#This Row],[Followup Status]]),Batch2[[#This Row],[Cause of Death]],Batch2[[#This Row],[Followup Status]])</f>
        <v>Local Disease</v>
      </c>
    </row>
    <row r="117" spans="1:105" x14ac:dyDescent="0.25">
      <c r="A117" t="s">
        <v>558</v>
      </c>
      <c r="B117">
        <v>1926</v>
      </c>
      <c r="C117" t="s">
        <v>162</v>
      </c>
      <c r="D117">
        <v>54.1</v>
      </c>
      <c r="E117">
        <v>178</v>
      </c>
      <c r="F117" t="s">
        <v>148</v>
      </c>
      <c r="G117" t="s">
        <v>33</v>
      </c>
      <c r="H117" t="s">
        <v>149</v>
      </c>
      <c r="I117" t="s">
        <v>149</v>
      </c>
      <c r="J117" t="s">
        <v>149</v>
      </c>
      <c r="K117" t="s">
        <v>167</v>
      </c>
      <c r="L117" t="s">
        <v>152</v>
      </c>
      <c r="M117" t="s">
        <v>33</v>
      </c>
      <c r="N117" t="s">
        <v>235</v>
      </c>
      <c r="O117">
        <v>3</v>
      </c>
      <c r="P117">
        <v>0</v>
      </c>
      <c r="Q117" t="s">
        <v>235</v>
      </c>
      <c r="R117" t="s">
        <v>15</v>
      </c>
      <c r="S117" s="1">
        <v>33049</v>
      </c>
      <c r="T117" t="s">
        <v>559</v>
      </c>
      <c r="AK117" s="1">
        <v>33111</v>
      </c>
      <c r="AL117" s="1">
        <v>33124</v>
      </c>
      <c r="AM117">
        <v>30</v>
      </c>
      <c r="AN117">
        <v>10</v>
      </c>
      <c r="AZ117" s="1">
        <v>33089</v>
      </c>
      <c r="BA117" s="1">
        <v>33093</v>
      </c>
      <c r="BB117" t="s">
        <v>165</v>
      </c>
      <c r="BC117" t="s">
        <v>243</v>
      </c>
      <c r="BD117" t="s">
        <v>177</v>
      </c>
      <c r="BO117" t="s">
        <v>158</v>
      </c>
      <c r="CS117" s="1">
        <v>33191</v>
      </c>
      <c r="CT117" t="s">
        <v>37</v>
      </c>
      <c r="CU117" s="1">
        <v>33210</v>
      </c>
      <c r="CV117" t="s">
        <v>37</v>
      </c>
      <c r="DA117" s="13" t="str">
        <f>IF(ISBLANK(Batch2[[#This Row],[Followup Status]]),Batch2[[#This Row],[Cause of Death]],Batch2[[#This Row],[Followup Status]])</f>
        <v>Local Disease</v>
      </c>
    </row>
    <row r="118" spans="1:105" x14ac:dyDescent="0.25">
      <c r="A118" t="s">
        <v>604</v>
      </c>
      <c r="B118">
        <v>1927</v>
      </c>
      <c r="C118" t="s">
        <v>147</v>
      </c>
      <c r="D118">
        <v>47.3</v>
      </c>
      <c r="E118">
        <v>145</v>
      </c>
      <c r="F118" t="s">
        <v>148</v>
      </c>
      <c r="G118" t="s">
        <v>33</v>
      </c>
      <c r="H118" t="s">
        <v>149</v>
      </c>
      <c r="I118" t="s">
        <v>149</v>
      </c>
      <c r="J118" t="s">
        <v>149</v>
      </c>
      <c r="K118" t="s">
        <v>167</v>
      </c>
      <c r="L118" t="s">
        <v>152</v>
      </c>
      <c r="M118" t="s">
        <v>33</v>
      </c>
      <c r="N118">
        <v>3</v>
      </c>
      <c r="O118">
        <v>0</v>
      </c>
      <c r="P118">
        <v>0</v>
      </c>
      <c r="Q118">
        <v>3</v>
      </c>
      <c r="R118" t="s">
        <v>10</v>
      </c>
      <c r="S118" s="1">
        <v>32949</v>
      </c>
      <c r="T118" t="s">
        <v>605</v>
      </c>
      <c r="AK118" s="1">
        <v>32991</v>
      </c>
      <c r="AL118" s="1">
        <v>33040</v>
      </c>
      <c r="AM118">
        <v>70</v>
      </c>
      <c r="AN118">
        <v>2</v>
      </c>
      <c r="AZ118" s="1">
        <v>32991</v>
      </c>
      <c r="BA118" s="1">
        <v>33040</v>
      </c>
      <c r="BB118" t="s">
        <v>165</v>
      </c>
      <c r="BO118" t="s">
        <v>158</v>
      </c>
      <c r="CS118" s="1">
        <v>33119</v>
      </c>
      <c r="CT118" t="s">
        <v>39</v>
      </c>
      <c r="CU118" s="1">
        <v>33122</v>
      </c>
      <c r="CV118" t="s">
        <v>33</v>
      </c>
      <c r="DA118" s="13" t="str">
        <f>IF(ISBLANK(Batch2[[#This Row],[Followup Status]]),Batch2[[#This Row],[Cause of Death]],Batch2[[#This Row],[Followup Status]])</f>
        <v>NED</v>
      </c>
    </row>
    <row r="119" spans="1:105" x14ac:dyDescent="0.25">
      <c r="A119" t="s">
        <v>518</v>
      </c>
      <c r="B119">
        <v>1928</v>
      </c>
      <c r="C119" t="s">
        <v>147</v>
      </c>
      <c r="D119">
        <v>110.3</v>
      </c>
      <c r="E119">
        <v>166</v>
      </c>
      <c r="F119" t="s">
        <v>148</v>
      </c>
      <c r="G119" t="s">
        <v>33</v>
      </c>
      <c r="H119" t="s">
        <v>149</v>
      </c>
      <c r="I119" t="s">
        <v>149</v>
      </c>
      <c r="J119" t="s">
        <v>149</v>
      </c>
      <c r="K119" t="s">
        <v>151</v>
      </c>
      <c r="L119" t="s">
        <v>180</v>
      </c>
      <c r="M119" t="s">
        <v>33</v>
      </c>
      <c r="N119">
        <v>3</v>
      </c>
      <c r="O119">
        <v>1</v>
      </c>
      <c r="P119">
        <v>0</v>
      </c>
      <c r="Q119">
        <v>3</v>
      </c>
      <c r="R119" t="s">
        <v>13</v>
      </c>
      <c r="S119" s="1">
        <v>32250</v>
      </c>
      <c r="T119" t="s">
        <v>519</v>
      </c>
      <c r="AC119" s="1">
        <v>32300</v>
      </c>
      <c r="AD119" t="s">
        <v>520</v>
      </c>
      <c r="AE119" t="s">
        <v>152</v>
      </c>
      <c r="AF119" t="s">
        <v>152</v>
      </c>
      <c r="AK119" s="1">
        <v>32651</v>
      </c>
      <c r="AL119" s="1">
        <v>32701</v>
      </c>
      <c r="AM119">
        <v>66</v>
      </c>
      <c r="AN119">
        <v>2</v>
      </c>
      <c r="AZ119" s="1">
        <v>32652</v>
      </c>
      <c r="BA119" s="1">
        <v>32666</v>
      </c>
      <c r="BB119" t="s">
        <v>165</v>
      </c>
      <c r="BC119" t="s">
        <v>177</v>
      </c>
      <c r="BO119" t="s">
        <v>33</v>
      </c>
      <c r="BP119" t="s">
        <v>149</v>
      </c>
      <c r="BQ119" t="s">
        <v>149</v>
      </c>
      <c r="BR119" t="s">
        <v>186</v>
      </c>
      <c r="BS119">
        <v>0</v>
      </c>
      <c r="BT119">
        <v>5</v>
      </c>
      <c r="BU119">
        <v>0</v>
      </c>
      <c r="BV119">
        <v>10</v>
      </c>
      <c r="BW119">
        <v>0</v>
      </c>
      <c r="BX119">
        <v>7</v>
      </c>
      <c r="CC119">
        <v>0</v>
      </c>
      <c r="CD119">
        <v>3</v>
      </c>
      <c r="CS119" s="1">
        <v>32835</v>
      </c>
      <c r="CT119" t="s">
        <v>38</v>
      </c>
      <c r="CU119" s="1">
        <v>32835</v>
      </c>
      <c r="CV119" t="s">
        <v>521</v>
      </c>
      <c r="CW119" t="s">
        <v>152</v>
      </c>
      <c r="CX119" s="1">
        <v>32827</v>
      </c>
      <c r="CY119" s="1">
        <v>32622</v>
      </c>
      <c r="CZ119" t="s">
        <v>175</v>
      </c>
      <c r="DA119" s="13" t="str">
        <f>IF(ISBLANK(Batch2[[#This Row],[Followup Status]]),Batch2[[#This Row],[Cause of Death]],Batch2[[#This Row],[Followup Status]])</f>
        <v>Local/Distant</v>
      </c>
    </row>
    <row r="120" spans="1:105" x14ac:dyDescent="0.25">
      <c r="A120" t="s">
        <v>739</v>
      </c>
      <c r="B120">
        <v>1924</v>
      </c>
      <c r="C120" t="s">
        <v>162</v>
      </c>
      <c r="D120">
        <v>63</v>
      </c>
      <c r="E120">
        <v>176</v>
      </c>
      <c r="F120" t="s">
        <v>33</v>
      </c>
      <c r="G120" t="s">
        <v>33</v>
      </c>
      <c r="H120" t="s">
        <v>149</v>
      </c>
      <c r="I120" t="s">
        <v>149</v>
      </c>
      <c r="J120" t="s">
        <v>149</v>
      </c>
      <c r="K120" t="s">
        <v>167</v>
      </c>
      <c r="L120" t="s">
        <v>152</v>
      </c>
      <c r="M120" t="s">
        <v>149</v>
      </c>
      <c r="N120" t="s">
        <v>154</v>
      </c>
      <c r="O120" t="s">
        <v>205</v>
      </c>
      <c r="P120">
        <v>1</v>
      </c>
      <c r="Q120" t="s">
        <v>722</v>
      </c>
      <c r="R120" t="s">
        <v>7</v>
      </c>
      <c r="S120" s="1">
        <v>32041</v>
      </c>
      <c r="T120" t="s">
        <v>369</v>
      </c>
      <c r="AZ120" s="1">
        <v>32085</v>
      </c>
      <c r="BA120" s="1">
        <v>32120</v>
      </c>
      <c r="BB120" t="s">
        <v>165</v>
      </c>
      <c r="BC120" t="s">
        <v>243</v>
      </c>
      <c r="BE120" s="1">
        <v>32160</v>
      </c>
      <c r="BF120" s="1">
        <v>32279</v>
      </c>
      <c r="BG120" t="s">
        <v>177</v>
      </c>
      <c r="BJ120" s="1">
        <v>32286</v>
      </c>
      <c r="BK120" s="1">
        <v>32323</v>
      </c>
      <c r="CS120" s="1">
        <v>32368</v>
      </c>
      <c r="CT120" t="s">
        <v>37</v>
      </c>
      <c r="CU120" s="1">
        <v>32368</v>
      </c>
      <c r="CV120" t="s">
        <v>37</v>
      </c>
      <c r="DA120" s="13" t="str">
        <f>IF(ISBLANK(Batch2[[#This Row],[Followup Status]]),Batch2[[#This Row],[Cause of Death]],Batch2[[#This Row],[Followup Status]])</f>
        <v>Local Disease</v>
      </c>
    </row>
    <row r="121" spans="1:105" x14ac:dyDescent="0.25">
      <c r="A121" t="s">
        <v>618</v>
      </c>
      <c r="B121">
        <v>1932</v>
      </c>
      <c r="C121" t="s">
        <v>162</v>
      </c>
      <c r="D121">
        <v>94.4</v>
      </c>
      <c r="E121">
        <v>191</v>
      </c>
      <c r="F121" t="s">
        <v>33</v>
      </c>
      <c r="G121" t="s">
        <v>33</v>
      </c>
      <c r="H121" t="s">
        <v>149</v>
      </c>
      <c r="I121" t="s">
        <v>149</v>
      </c>
      <c r="J121" t="s">
        <v>149</v>
      </c>
      <c r="K121" t="s">
        <v>167</v>
      </c>
      <c r="L121" t="s">
        <v>180</v>
      </c>
      <c r="M121" t="s">
        <v>149</v>
      </c>
      <c r="N121">
        <v>2</v>
      </c>
      <c r="O121">
        <v>0</v>
      </c>
      <c r="P121">
        <v>0</v>
      </c>
      <c r="Q121">
        <v>2</v>
      </c>
      <c r="R121" t="s">
        <v>5</v>
      </c>
      <c r="S121" s="1">
        <v>31593</v>
      </c>
      <c r="T121" t="s">
        <v>619</v>
      </c>
      <c r="U121" s="1">
        <v>31726</v>
      </c>
      <c r="V121" t="s">
        <v>619</v>
      </c>
      <c r="AC121" s="1">
        <v>31608</v>
      </c>
      <c r="AD121" t="s">
        <v>620</v>
      </c>
      <c r="AE121" t="s">
        <v>152</v>
      </c>
      <c r="AF121" t="s">
        <v>152</v>
      </c>
      <c r="AG121" s="1">
        <v>31749</v>
      </c>
      <c r="AH121" t="s">
        <v>621</v>
      </c>
      <c r="AI121" t="s">
        <v>152</v>
      </c>
      <c r="AJ121" t="s">
        <v>149</v>
      </c>
      <c r="BO121" t="s">
        <v>158</v>
      </c>
      <c r="BP121" t="s">
        <v>149</v>
      </c>
      <c r="BQ121" t="s">
        <v>152</v>
      </c>
      <c r="BR121" t="s">
        <v>186</v>
      </c>
      <c r="BS121">
        <v>0</v>
      </c>
      <c r="BT121">
        <v>4</v>
      </c>
      <c r="BU121">
        <v>0</v>
      </c>
      <c r="BV121">
        <v>2</v>
      </c>
      <c r="BW121">
        <v>0</v>
      </c>
      <c r="BX121">
        <v>7</v>
      </c>
      <c r="BY121">
        <v>0</v>
      </c>
      <c r="BZ121">
        <v>5</v>
      </c>
      <c r="CS121" s="1">
        <v>32300</v>
      </c>
      <c r="CT121" t="s">
        <v>33</v>
      </c>
      <c r="CY121" s="1">
        <v>31726</v>
      </c>
      <c r="CZ121" t="s">
        <v>175</v>
      </c>
      <c r="DA121" s="13" t="str">
        <f>IF(ISBLANK(Batch2[[#This Row],[Followup Status]]),Batch2[[#This Row],[Cause of Death]],Batch2[[#This Row],[Followup Status]])</f>
        <v>Unknown</v>
      </c>
    </row>
    <row r="122" spans="1:105" x14ac:dyDescent="0.25">
      <c r="A122" t="s">
        <v>582</v>
      </c>
      <c r="B122">
        <v>1923</v>
      </c>
      <c r="C122" t="s">
        <v>162</v>
      </c>
      <c r="D122">
        <v>87.8</v>
      </c>
      <c r="E122">
        <v>184</v>
      </c>
      <c r="F122" t="s">
        <v>148</v>
      </c>
      <c r="G122" t="s">
        <v>33</v>
      </c>
      <c r="H122" t="s">
        <v>149</v>
      </c>
      <c r="I122" t="s">
        <v>149</v>
      </c>
      <c r="J122" t="s">
        <v>149</v>
      </c>
      <c r="K122" t="s">
        <v>167</v>
      </c>
      <c r="L122" t="s">
        <v>152</v>
      </c>
      <c r="M122" t="s">
        <v>33</v>
      </c>
      <c r="N122" t="s">
        <v>163</v>
      </c>
      <c r="O122" t="s">
        <v>205</v>
      </c>
      <c r="P122">
        <v>0</v>
      </c>
      <c r="Q122">
        <v>3</v>
      </c>
      <c r="R122" t="s">
        <v>5</v>
      </c>
      <c r="S122" s="1">
        <v>31998</v>
      </c>
      <c r="T122" t="s">
        <v>583</v>
      </c>
      <c r="AC122" s="1">
        <v>32035</v>
      </c>
      <c r="AD122" t="s">
        <v>584</v>
      </c>
      <c r="AE122" t="s">
        <v>152</v>
      </c>
      <c r="AF122" t="s">
        <v>149</v>
      </c>
      <c r="AK122" s="1">
        <v>32056</v>
      </c>
      <c r="AL122" s="1">
        <v>32110</v>
      </c>
      <c r="AM122">
        <v>70</v>
      </c>
      <c r="AN122">
        <v>2</v>
      </c>
      <c r="AZ122" s="1">
        <v>32056</v>
      </c>
      <c r="BA122" s="1">
        <v>32110</v>
      </c>
      <c r="BB122" t="s">
        <v>165</v>
      </c>
      <c r="BC122" t="s">
        <v>177</v>
      </c>
      <c r="BO122" t="s">
        <v>158</v>
      </c>
      <c r="CS122" s="1">
        <v>32215</v>
      </c>
      <c r="CT122" t="s">
        <v>39</v>
      </c>
      <c r="CU122" s="1">
        <v>33208</v>
      </c>
      <c r="CV122" t="s">
        <v>33</v>
      </c>
      <c r="DA122" s="13" t="str">
        <f>IF(ISBLANK(Batch2[[#This Row],[Followup Status]]),Batch2[[#This Row],[Cause of Death]],Batch2[[#This Row],[Followup Status]])</f>
        <v>NED</v>
      </c>
    </row>
    <row r="123" spans="1:105" x14ac:dyDescent="0.25">
      <c r="A123" t="s">
        <v>513</v>
      </c>
      <c r="B123">
        <v>1928</v>
      </c>
      <c r="C123" t="s">
        <v>162</v>
      </c>
      <c r="D123">
        <v>99.4</v>
      </c>
      <c r="F123" t="s">
        <v>148</v>
      </c>
      <c r="G123" t="s">
        <v>33</v>
      </c>
      <c r="H123" t="s">
        <v>149</v>
      </c>
      <c r="I123" t="s">
        <v>149</v>
      </c>
      <c r="J123" t="s">
        <v>149</v>
      </c>
      <c r="K123" t="s">
        <v>167</v>
      </c>
      <c r="L123" t="s">
        <v>152</v>
      </c>
      <c r="M123" t="s">
        <v>33</v>
      </c>
      <c r="N123">
        <v>2</v>
      </c>
      <c r="O123" t="s">
        <v>181</v>
      </c>
      <c r="P123">
        <v>0</v>
      </c>
      <c r="Q123">
        <v>3</v>
      </c>
      <c r="R123" t="s">
        <v>4</v>
      </c>
      <c r="S123" s="1">
        <v>31133</v>
      </c>
      <c r="T123" t="s">
        <v>514</v>
      </c>
      <c r="AK123" s="1">
        <v>31178</v>
      </c>
      <c r="AL123" s="1">
        <v>31242</v>
      </c>
      <c r="AM123">
        <v>76</v>
      </c>
      <c r="AN123">
        <v>2</v>
      </c>
      <c r="AZ123" s="1">
        <v>31178</v>
      </c>
      <c r="BA123" s="1">
        <v>31242</v>
      </c>
      <c r="BB123" t="s">
        <v>165</v>
      </c>
      <c r="CS123" s="1">
        <v>32013</v>
      </c>
      <c r="CT123" t="s">
        <v>39</v>
      </c>
      <c r="DA123" s="13" t="str">
        <f>IF(ISBLANK(Batch2[[#This Row],[Followup Status]]),Batch2[[#This Row],[Cause of Death]],Batch2[[#This Row],[Followup Status]])</f>
        <v>NED</v>
      </c>
    </row>
    <row r="124" spans="1:105" x14ac:dyDescent="0.25">
      <c r="A124" t="s">
        <v>616</v>
      </c>
      <c r="B124">
        <v>1946</v>
      </c>
      <c r="C124" t="s">
        <v>162</v>
      </c>
      <c r="D124">
        <v>82.4</v>
      </c>
      <c r="E124">
        <v>177</v>
      </c>
      <c r="F124" t="s">
        <v>33</v>
      </c>
      <c r="G124" t="s">
        <v>33</v>
      </c>
      <c r="H124" t="s">
        <v>149</v>
      </c>
      <c r="I124" t="s">
        <v>33</v>
      </c>
      <c r="J124" t="s">
        <v>33</v>
      </c>
      <c r="K124" t="s">
        <v>167</v>
      </c>
      <c r="L124" t="s">
        <v>152</v>
      </c>
      <c r="M124" t="s">
        <v>149</v>
      </c>
      <c r="N124">
        <v>1</v>
      </c>
      <c r="O124" t="s">
        <v>153</v>
      </c>
      <c r="P124" t="s">
        <v>33</v>
      </c>
      <c r="Q124" t="s">
        <v>235</v>
      </c>
      <c r="R124" t="s">
        <v>5</v>
      </c>
      <c r="S124" s="1">
        <v>31391</v>
      </c>
      <c r="T124" t="s">
        <v>617</v>
      </c>
      <c r="AK124" s="1">
        <v>31433</v>
      </c>
      <c r="AL124" s="1">
        <v>31453</v>
      </c>
      <c r="AM124">
        <v>70</v>
      </c>
      <c r="AN124">
        <v>2</v>
      </c>
      <c r="AZ124" s="1">
        <v>31433</v>
      </c>
      <c r="BA124" s="1">
        <v>31453</v>
      </c>
      <c r="BB124" t="s">
        <v>165</v>
      </c>
      <c r="BO124" t="s">
        <v>158</v>
      </c>
      <c r="CS124" s="1">
        <v>31907</v>
      </c>
      <c r="CT124" t="s">
        <v>39</v>
      </c>
      <c r="DA124" s="13" t="str">
        <f>IF(ISBLANK(Batch2[[#This Row],[Followup Status]]),Batch2[[#This Row],[Cause of Death]],Batch2[[#This Row],[Followup Status]])</f>
        <v>NED</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A5C1-5B36-456F-9638-E33D97BCF62D}">
  <dimension ref="B3:N106"/>
  <sheetViews>
    <sheetView workbookViewId="0">
      <selection activeCell="A2" sqref="A2:CZ158"/>
    </sheetView>
  </sheetViews>
  <sheetFormatPr defaultColWidth="8.85546875" defaultRowHeight="15" x14ac:dyDescent="0.25"/>
  <cols>
    <col min="2" max="3" width="26" bestFit="1" customWidth="1"/>
    <col min="4" max="4" width="9.140625" style="5"/>
    <col min="12" max="12" width="26" bestFit="1" customWidth="1"/>
    <col min="14" max="14" width="26" bestFit="1" customWidth="1"/>
  </cols>
  <sheetData>
    <row r="3" spans="2:14" x14ac:dyDescent="0.25">
      <c r="B3" s="4" t="s">
        <v>850</v>
      </c>
      <c r="C3" s="4" t="s">
        <v>41</v>
      </c>
      <c r="D3" s="5" t="s">
        <v>920</v>
      </c>
      <c r="L3" s="4" t="s">
        <v>850</v>
      </c>
      <c r="N3" s="4" t="s">
        <v>41</v>
      </c>
    </row>
    <row r="4" spans="2:14" x14ac:dyDescent="0.25">
      <c r="B4" s="2" t="s">
        <v>851</v>
      </c>
      <c r="C4" s="2" t="s">
        <v>42</v>
      </c>
      <c r="D4" s="5" t="s">
        <v>920</v>
      </c>
      <c r="L4" s="2" t="s">
        <v>851</v>
      </c>
      <c r="N4" s="2" t="s">
        <v>42</v>
      </c>
    </row>
    <row r="5" spans="2:14" x14ac:dyDescent="0.25">
      <c r="B5" s="2" t="s">
        <v>43</v>
      </c>
      <c r="C5" s="2" t="s">
        <v>43</v>
      </c>
      <c r="D5" s="5" t="s">
        <v>920</v>
      </c>
      <c r="L5" s="2" t="s">
        <v>43</v>
      </c>
      <c r="N5" s="2" t="s">
        <v>43</v>
      </c>
    </row>
    <row r="6" spans="2:14" x14ac:dyDescent="0.25">
      <c r="B6" s="2" t="s">
        <v>44</v>
      </c>
      <c r="C6" s="2" t="s">
        <v>44</v>
      </c>
      <c r="D6" s="5" t="s">
        <v>920</v>
      </c>
      <c r="L6" s="2" t="s">
        <v>44</v>
      </c>
      <c r="N6" s="2" t="s">
        <v>44</v>
      </c>
    </row>
    <row r="7" spans="2:14" x14ac:dyDescent="0.25">
      <c r="B7" s="2" t="s">
        <v>45</v>
      </c>
      <c r="C7" s="2" t="s">
        <v>45</v>
      </c>
      <c r="D7" s="5" t="s">
        <v>920</v>
      </c>
      <c r="L7" s="2" t="s">
        <v>45</v>
      </c>
      <c r="N7" s="2" t="s">
        <v>45</v>
      </c>
    </row>
    <row r="8" spans="2:14" x14ac:dyDescent="0.25">
      <c r="B8" s="2" t="s">
        <v>46</v>
      </c>
      <c r="C8" s="2" t="s">
        <v>46</v>
      </c>
      <c r="D8" s="5" t="s">
        <v>920</v>
      </c>
      <c r="L8" s="2" t="s">
        <v>46</v>
      </c>
      <c r="N8" s="2" t="s">
        <v>46</v>
      </c>
    </row>
    <row r="9" spans="2:14" x14ac:dyDescent="0.25">
      <c r="B9" s="2" t="s">
        <v>47</v>
      </c>
      <c r="C9" s="2" t="s">
        <v>47</v>
      </c>
      <c r="D9" s="5" t="s">
        <v>920</v>
      </c>
      <c r="L9" s="2" t="s">
        <v>47</v>
      </c>
      <c r="N9" s="2" t="s">
        <v>47</v>
      </c>
    </row>
    <row r="10" spans="2:14" x14ac:dyDescent="0.25">
      <c r="B10" s="2" t="s">
        <v>48</v>
      </c>
      <c r="C10" s="2" t="s">
        <v>48</v>
      </c>
      <c r="D10" s="5" t="s">
        <v>920</v>
      </c>
      <c r="L10" s="2" t="s">
        <v>48</v>
      </c>
      <c r="N10" s="2" t="s">
        <v>48</v>
      </c>
    </row>
    <row r="11" spans="2:14" x14ac:dyDescent="0.25">
      <c r="B11" s="2" t="s">
        <v>49</v>
      </c>
      <c r="C11" s="2" t="s">
        <v>49</v>
      </c>
      <c r="D11" s="5" t="s">
        <v>920</v>
      </c>
      <c r="L11" s="2" t="s">
        <v>49</v>
      </c>
      <c r="N11" s="2" t="s">
        <v>49</v>
      </c>
    </row>
    <row r="12" spans="2:14" x14ac:dyDescent="0.25">
      <c r="B12" s="2" t="s">
        <v>50</v>
      </c>
      <c r="C12" s="2" t="s">
        <v>50</v>
      </c>
      <c r="D12" s="5" t="s">
        <v>920</v>
      </c>
      <c r="L12" s="2" t="s">
        <v>50</v>
      </c>
      <c r="N12" s="2" t="s">
        <v>50</v>
      </c>
    </row>
    <row r="13" spans="2:14" x14ac:dyDescent="0.25">
      <c r="B13" s="2" t="s">
        <v>51</v>
      </c>
      <c r="C13" s="2" t="s">
        <v>51</v>
      </c>
      <c r="D13" s="5" t="s">
        <v>920</v>
      </c>
      <c r="L13" s="2" t="s">
        <v>51</v>
      </c>
      <c r="N13" s="2" t="s">
        <v>51</v>
      </c>
    </row>
    <row r="14" spans="2:14" x14ac:dyDescent="0.25">
      <c r="B14" s="2" t="s">
        <v>52</v>
      </c>
      <c r="C14" s="2" t="s">
        <v>52</v>
      </c>
      <c r="D14" s="5" t="s">
        <v>920</v>
      </c>
      <c r="L14" s="2" t="s">
        <v>52</v>
      </c>
      <c r="N14" s="2" t="s">
        <v>52</v>
      </c>
    </row>
    <row r="15" spans="2:14" x14ac:dyDescent="0.25">
      <c r="B15" s="2" t="s">
        <v>53</v>
      </c>
      <c r="C15" s="2" t="s">
        <v>53</v>
      </c>
      <c r="D15" s="5" t="s">
        <v>920</v>
      </c>
      <c r="L15" s="2" t="s">
        <v>53</v>
      </c>
      <c r="N15" s="2" t="s">
        <v>53</v>
      </c>
    </row>
    <row r="16" spans="2:14" x14ac:dyDescent="0.25">
      <c r="B16" s="2" t="s">
        <v>54</v>
      </c>
      <c r="C16" s="2" t="s">
        <v>54</v>
      </c>
      <c r="D16" s="5" t="s">
        <v>920</v>
      </c>
      <c r="L16" s="2" t="s">
        <v>54</v>
      </c>
      <c r="N16" s="2" t="s">
        <v>54</v>
      </c>
    </row>
    <row r="17" spans="2:14" x14ac:dyDescent="0.25">
      <c r="B17" s="2" t="s">
        <v>55</v>
      </c>
      <c r="C17" s="2" t="s">
        <v>55</v>
      </c>
      <c r="D17" s="5" t="s">
        <v>920</v>
      </c>
      <c r="L17" s="2" t="s">
        <v>55</v>
      </c>
      <c r="N17" s="2" t="s">
        <v>55</v>
      </c>
    </row>
    <row r="18" spans="2:14" x14ac:dyDescent="0.25">
      <c r="B18" s="2" t="s">
        <v>56</v>
      </c>
      <c r="C18" s="2" t="s">
        <v>56</v>
      </c>
      <c r="D18" s="5" t="s">
        <v>920</v>
      </c>
      <c r="L18" s="2" t="s">
        <v>56</v>
      </c>
      <c r="N18" s="2" t="s">
        <v>56</v>
      </c>
    </row>
    <row r="19" spans="2:14" x14ac:dyDescent="0.25">
      <c r="B19" s="2" t="s">
        <v>57</v>
      </c>
      <c r="C19" s="2" t="s">
        <v>57</v>
      </c>
      <c r="D19" s="5" t="s">
        <v>920</v>
      </c>
      <c r="L19" s="2" t="s">
        <v>57</v>
      </c>
      <c r="N19" s="2" t="s">
        <v>57</v>
      </c>
    </row>
    <row r="20" spans="2:14" x14ac:dyDescent="0.25">
      <c r="B20" s="2" t="s">
        <v>29</v>
      </c>
      <c r="C20" s="2" t="s">
        <v>29</v>
      </c>
      <c r="D20" s="5" t="s">
        <v>920</v>
      </c>
      <c r="L20" s="2" t="s">
        <v>29</v>
      </c>
      <c r="N20" s="2" t="s">
        <v>29</v>
      </c>
    </row>
    <row r="21" spans="2:14" x14ac:dyDescent="0.25">
      <c r="B21" s="2" t="s">
        <v>58</v>
      </c>
      <c r="C21" s="2" t="s">
        <v>58</v>
      </c>
      <c r="D21" s="5" t="s">
        <v>920</v>
      </c>
      <c r="L21" s="2" t="s">
        <v>58</v>
      </c>
      <c r="N21" s="2" t="s">
        <v>58</v>
      </c>
    </row>
    <row r="22" spans="2:14" x14ac:dyDescent="0.25">
      <c r="B22" s="2" t="s">
        <v>59</v>
      </c>
      <c r="C22" s="2" t="s">
        <v>59</v>
      </c>
      <c r="D22" s="5" t="s">
        <v>920</v>
      </c>
      <c r="L22" s="2" t="s">
        <v>59</v>
      </c>
      <c r="N22" s="2" t="s">
        <v>59</v>
      </c>
    </row>
    <row r="23" spans="2:14" x14ac:dyDescent="0.25">
      <c r="B23" s="2" t="s">
        <v>60</v>
      </c>
      <c r="C23" s="2" t="s">
        <v>60</v>
      </c>
      <c r="D23" s="5" t="s">
        <v>920</v>
      </c>
      <c r="L23" s="2" t="s">
        <v>60</v>
      </c>
      <c r="N23" s="2" t="s">
        <v>60</v>
      </c>
    </row>
    <row r="24" spans="2:14" x14ac:dyDescent="0.25">
      <c r="B24" s="2" t="s">
        <v>61</v>
      </c>
      <c r="C24" s="2" t="s">
        <v>61</v>
      </c>
      <c r="D24" s="5" t="s">
        <v>920</v>
      </c>
      <c r="L24" s="2" t="s">
        <v>61</v>
      </c>
      <c r="N24" s="2" t="s">
        <v>61</v>
      </c>
    </row>
    <row r="25" spans="2:14" x14ac:dyDescent="0.25">
      <c r="B25" s="2" t="s">
        <v>62</v>
      </c>
      <c r="C25" s="2" t="s">
        <v>62</v>
      </c>
      <c r="D25" s="5" t="s">
        <v>920</v>
      </c>
      <c r="L25" s="2" t="s">
        <v>62</v>
      </c>
      <c r="N25" s="2" t="s">
        <v>62</v>
      </c>
    </row>
    <row r="26" spans="2:14" x14ac:dyDescent="0.25">
      <c r="B26" s="2" t="s">
        <v>63</v>
      </c>
      <c r="C26" s="2" t="s">
        <v>63</v>
      </c>
      <c r="D26" s="5" t="s">
        <v>920</v>
      </c>
      <c r="L26" s="2" t="s">
        <v>63</v>
      </c>
      <c r="N26" s="2" t="s">
        <v>63</v>
      </c>
    </row>
    <row r="27" spans="2:14" x14ac:dyDescent="0.25">
      <c r="B27" s="2" t="s">
        <v>64</v>
      </c>
      <c r="C27" s="2" t="s">
        <v>64</v>
      </c>
      <c r="D27" s="5" t="s">
        <v>920</v>
      </c>
      <c r="L27" s="2" t="s">
        <v>64</v>
      </c>
      <c r="N27" s="2" t="s">
        <v>64</v>
      </c>
    </row>
    <row r="28" spans="2:14" x14ac:dyDescent="0.25">
      <c r="B28" s="2" t="s">
        <v>65</v>
      </c>
      <c r="C28" s="2" t="s">
        <v>65</v>
      </c>
      <c r="D28" s="5" t="s">
        <v>920</v>
      </c>
      <c r="L28" s="2" t="s">
        <v>65</v>
      </c>
      <c r="N28" s="2" t="s">
        <v>65</v>
      </c>
    </row>
    <row r="29" spans="2:14" x14ac:dyDescent="0.25">
      <c r="C29" s="2" t="s">
        <v>66</v>
      </c>
      <c r="L29" s="2" t="s">
        <v>66</v>
      </c>
      <c r="N29" s="2" t="s">
        <v>66</v>
      </c>
    </row>
    <row r="30" spans="2:14" x14ac:dyDescent="0.25">
      <c r="C30" s="2" t="s">
        <v>67</v>
      </c>
      <c r="L30" s="2" t="s">
        <v>67</v>
      </c>
      <c r="N30" s="2" t="s">
        <v>67</v>
      </c>
    </row>
    <row r="31" spans="2:14" x14ac:dyDescent="0.25">
      <c r="B31" s="2" t="s">
        <v>68</v>
      </c>
      <c r="C31" s="2" t="s">
        <v>68</v>
      </c>
      <c r="D31" s="5" t="s">
        <v>920</v>
      </c>
      <c r="L31" s="2" t="s">
        <v>68</v>
      </c>
      <c r="N31" s="2" t="s">
        <v>68</v>
      </c>
    </row>
    <row r="32" spans="2:14" x14ac:dyDescent="0.25">
      <c r="B32" s="2" t="s">
        <v>69</v>
      </c>
      <c r="C32" s="2" t="s">
        <v>69</v>
      </c>
      <c r="D32" s="5" t="s">
        <v>920</v>
      </c>
      <c r="L32" s="2" t="s">
        <v>69</v>
      </c>
      <c r="N32" s="2" t="s">
        <v>69</v>
      </c>
    </row>
    <row r="33" spans="2:14" x14ac:dyDescent="0.25">
      <c r="B33" s="2" t="s">
        <v>70</v>
      </c>
      <c r="C33" s="2" t="s">
        <v>70</v>
      </c>
      <c r="D33" s="5" t="s">
        <v>920</v>
      </c>
      <c r="L33" s="2" t="s">
        <v>70</v>
      </c>
      <c r="N33" s="2" t="s">
        <v>70</v>
      </c>
    </row>
    <row r="34" spans="2:14" x14ac:dyDescent="0.25">
      <c r="B34" s="2" t="s">
        <v>71</v>
      </c>
      <c r="C34" s="2" t="s">
        <v>71</v>
      </c>
      <c r="D34" s="5" t="s">
        <v>920</v>
      </c>
      <c r="L34" s="2" t="s">
        <v>71</v>
      </c>
      <c r="N34" s="2" t="s">
        <v>71</v>
      </c>
    </row>
    <row r="35" spans="2:14" x14ac:dyDescent="0.25">
      <c r="B35" s="2" t="s">
        <v>72</v>
      </c>
      <c r="C35" s="2" t="s">
        <v>72</v>
      </c>
      <c r="D35" s="5" t="s">
        <v>920</v>
      </c>
      <c r="L35" s="2" t="s">
        <v>72</v>
      </c>
      <c r="N35" s="2" t="s">
        <v>72</v>
      </c>
    </row>
    <row r="36" spans="2:14" x14ac:dyDescent="0.25">
      <c r="B36" s="2" t="s">
        <v>73</v>
      </c>
      <c r="C36" s="2" t="s">
        <v>73</v>
      </c>
      <c r="D36" s="5" t="s">
        <v>920</v>
      </c>
      <c r="L36" s="2" t="s">
        <v>73</v>
      </c>
      <c r="N36" s="2" t="s">
        <v>73</v>
      </c>
    </row>
    <row r="37" spans="2:14" x14ac:dyDescent="0.25">
      <c r="B37" s="2" t="s">
        <v>74</v>
      </c>
      <c r="C37" s="2" t="s">
        <v>74</v>
      </c>
      <c r="D37" s="5" t="s">
        <v>920</v>
      </c>
      <c r="L37" s="2" t="s">
        <v>74</v>
      </c>
      <c r="N37" s="2" t="s">
        <v>74</v>
      </c>
    </row>
    <row r="38" spans="2:14" x14ac:dyDescent="0.25">
      <c r="B38" s="2" t="s">
        <v>75</v>
      </c>
      <c r="C38" s="2" t="s">
        <v>75</v>
      </c>
      <c r="D38" s="5" t="s">
        <v>920</v>
      </c>
      <c r="L38" s="2" t="s">
        <v>75</v>
      </c>
      <c r="N38" s="2" t="s">
        <v>75</v>
      </c>
    </row>
    <row r="39" spans="2:14" x14ac:dyDescent="0.25">
      <c r="B39" s="2" t="s">
        <v>76</v>
      </c>
      <c r="C39" s="2" t="s">
        <v>76</v>
      </c>
      <c r="D39" s="5" t="s">
        <v>920</v>
      </c>
      <c r="L39" s="2" t="s">
        <v>76</v>
      </c>
      <c r="N39" s="2" t="s">
        <v>76</v>
      </c>
    </row>
    <row r="40" spans="2:14" x14ac:dyDescent="0.25">
      <c r="B40" s="2" t="s">
        <v>77</v>
      </c>
      <c r="C40" s="2" t="s">
        <v>77</v>
      </c>
      <c r="D40" s="5" t="s">
        <v>920</v>
      </c>
      <c r="L40" s="2" t="s">
        <v>77</v>
      </c>
      <c r="N40" s="2" t="s">
        <v>77</v>
      </c>
    </row>
    <row r="41" spans="2:14" x14ac:dyDescent="0.25">
      <c r="B41" s="2" t="s">
        <v>78</v>
      </c>
      <c r="C41" s="2" t="s">
        <v>78</v>
      </c>
      <c r="D41" s="5" t="s">
        <v>920</v>
      </c>
      <c r="L41" s="2" t="s">
        <v>78</v>
      </c>
      <c r="N41" s="2" t="s">
        <v>78</v>
      </c>
    </row>
    <row r="42" spans="2:14" x14ac:dyDescent="0.25">
      <c r="B42" s="2" t="s">
        <v>79</v>
      </c>
      <c r="C42" s="2" t="s">
        <v>79</v>
      </c>
      <c r="D42" s="5" t="s">
        <v>920</v>
      </c>
      <c r="L42" s="2" t="s">
        <v>79</v>
      </c>
      <c r="N42" s="2" t="s">
        <v>79</v>
      </c>
    </row>
    <row r="43" spans="2:14" x14ac:dyDescent="0.25">
      <c r="B43" s="2" t="s">
        <v>80</v>
      </c>
      <c r="L43" s="2" t="s">
        <v>80</v>
      </c>
      <c r="N43" s="2" t="s">
        <v>80</v>
      </c>
    </row>
    <row r="44" spans="2:14" x14ac:dyDescent="0.25">
      <c r="B44" s="2" t="s">
        <v>81</v>
      </c>
      <c r="C44" s="2" t="s">
        <v>81</v>
      </c>
      <c r="D44" s="5" t="s">
        <v>920</v>
      </c>
      <c r="L44" s="2" t="s">
        <v>81</v>
      </c>
      <c r="N44" s="2" t="s">
        <v>81</v>
      </c>
    </row>
    <row r="45" spans="2:14" x14ac:dyDescent="0.25">
      <c r="B45" s="2" t="s">
        <v>82</v>
      </c>
      <c r="C45" s="2" t="s">
        <v>82</v>
      </c>
      <c r="D45" s="5" t="s">
        <v>920</v>
      </c>
      <c r="L45" s="2" t="s">
        <v>82</v>
      </c>
      <c r="N45" s="2" t="s">
        <v>82</v>
      </c>
    </row>
    <row r="46" spans="2:14" x14ac:dyDescent="0.25">
      <c r="B46" s="2" t="s">
        <v>83</v>
      </c>
      <c r="C46" s="2" t="s">
        <v>83</v>
      </c>
      <c r="D46" s="5" t="s">
        <v>920</v>
      </c>
      <c r="L46" s="2" t="s">
        <v>83</v>
      </c>
      <c r="N46" s="2" t="s">
        <v>83</v>
      </c>
    </row>
    <row r="47" spans="2:14" x14ac:dyDescent="0.25">
      <c r="B47" s="2" t="s">
        <v>84</v>
      </c>
      <c r="C47" s="2" t="s">
        <v>84</v>
      </c>
      <c r="D47" s="5" t="s">
        <v>920</v>
      </c>
      <c r="L47" s="2" t="s">
        <v>84</v>
      </c>
      <c r="N47" s="2" t="s">
        <v>84</v>
      </c>
    </row>
    <row r="48" spans="2:14" x14ac:dyDescent="0.25">
      <c r="B48" s="2" t="s">
        <v>85</v>
      </c>
      <c r="L48" s="2" t="s">
        <v>85</v>
      </c>
      <c r="N48" s="2" t="s">
        <v>85</v>
      </c>
    </row>
    <row r="49" spans="2:14" x14ac:dyDescent="0.25">
      <c r="B49" s="2" t="s">
        <v>86</v>
      </c>
      <c r="C49" s="2" t="s">
        <v>86</v>
      </c>
      <c r="D49" s="5" t="s">
        <v>920</v>
      </c>
      <c r="L49" s="2" t="s">
        <v>86</v>
      </c>
      <c r="N49" s="2" t="s">
        <v>86</v>
      </c>
    </row>
    <row r="50" spans="2:14" x14ac:dyDescent="0.25">
      <c r="B50" s="2" t="s">
        <v>87</v>
      </c>
      <c r="C50" s="2" t="s">
        <v>87</v>
      </c>
      <c r="D50" s="5" t="s">
        <v>920</v>
      </c>
      <c r="L50" s="2" t="s">
        <v>87</v>
      </c>
      <c r="N50" s="2" t="s">
        <v>87</v>
      </c>
    </row>
    <row r="51" spans="2:14" x14ac:dyDescent="0.25">
      <c r="B51" s="2" t="s">
        <v>88</v>
      </c>
      <c r="C51" s="2" t="s">
        <v>88</v>
      </c>
      <c r="D51" s="5" t="s">
        <v>920</v>
      </c>
      <c r="L51" s="2" t="s">
        <v>88</v>
      </c>
      <c r="N51" s="2" t="s">
        <v>88</v>
      </c>
    </row>
    <row r="52" spans="2:14" x14ac:dyDescent="0.25">
      <c r="B52" s="2" t="s">
        <v>89</v>
      </c>
      <c r="C52" s="2" t="s">
        <v>89</v>
      </c>
      <c r="D52" s="5" t="s">
        <v>920</v>
      </c>
      <c r="L52" s="2" t="s">
        <v>89</v>
      </c>
      <c r="N52" s="2" t="s">
        <v>89</v>
      </c>
    </row>
    <row r="53" spans="2:14" x14ac:dyDescent="0.25">
      <c r="B53" s="2" t="s">
        <v>90</v>
      </c>
      <c r="L53" s="2" t="s">
        <v>90</v>
      </c>
      <c r="N53" s="2" t="s">
        <v>90</v>
      </c>
    </row>
    <row r="54" spans="2:14" x14ac:dyDescent="0.25">
      <c r="B54" s="2" t="s">
        <v>91</v>
      </c>
      <c r="C54" s="2" t="s">
        <v>91</v>
      </c>
      <c r="D54" s="5" t="s">
        <v>920</v>
      </c>
      <c r="L54" s="2" t="s">
        <v>91</v>
      </c>
      <c r="N54" s="2" t="s">
        <v>91</v>
      </c>
    </row>
    <row r="55" spans="2:14" x14ac:dyDescent="0.25">
      <c r="B55" s="2" t="s">
        <v>92</v>
      </c>
      <c r="C55" s="2" t="s">
        <v>92</v>
      </c>
      <c r="D55" s="5" t="s">
        <v>920</v>
      </c>
      <c r="L55" s="2" t="s">
        <v>92</v>
      </c>
      <c r="N55" s="2" t="s">
        <v>92</v>
      </c>
    </row>
    <row r="56" spans="2:14" x14ac:dyDescent="0.25">
      <c r="B56" s="2" t="s">
        <v>93</v>
      </c>
      <c r="C56" s="2" t="s">
        <v>93</v>
      </c>
      <c r="D56" s="5" t="s">
        <v>920</v>
      </c>
      <c r="L56" s="2" t="s">
        <v>93</v>
      </c>
      <c r="N56" s="2" t="s">
        <v>93</v>
      </c>
    </row>
    <row r="57" spans="2:14" x14ac:dyDescent="0.25">
      <c r="B57" s="2" t="s">
        <v>94</v>
      </c>
      <c r="C57" s="2" t="s">
        <v>94</v>
      </c>
      <c r="D57" s="5" t="s">
        <v>920</v>
      </c>
      <c r="L57" s="2" t="s">
        <v>94</v>
      </c>
      <c r="N57" s="2" t="s">
        <v>94</v>
      </c>
    </row>
    <row r="58" spans="2:14" x14ac:dyDescent="0.25">
      <c r="B58" s="2" t="s">
        <v>95</v>
      </c>
      <c r="C58" s="2" t="s">
        <v>95</v>
      </c>
      <c r="D58" s="5" t="s">
        <v>920</v>
      </c>
      <c r="L58" s="2" t="s">
        <v>95</v>
      </c>
      <c r="N58" s="2" t="s">
        <v>95</v>
      </c>
    </row>
    <row r="59" spans="2:14" x14ac:dyDescent="0.25">
      <c r="B59" s="2" t="s">
        <v>96</v>
      </c>
      <c r="C59" s="2" t="s">
        <v>96</v>
      </c>
      <c r="D59" s="5" t="s">
        <v>920</v>
      </c>
      <c r="L59" s="2" t="s">
        <v>96</v>
      </c>
      <c r="N59" s="2" t="s">
        <v>96</v>
      </c>
    </row>
    <row r="60" spans="2:14" x14ac:dyDescent="0.25">
      <c r="B60" s="2" t="s">
        <v>97</v>
      </c>
      <c r="C60" s="2" t="s">
        <v>97</v>
      </c>
      <c r="D60" s="5" t="s">
        <v>920</v>
      </c>
      <c r="L60" s="2" t="s">
        <v>97</v>
      </c>
      <c r="N60" s="2" t="s">
        <v>97</v>
      </c>
    </row>
    <row r="61" spans="2:14" x14ac:dyDescent="0.25">
      <c r="B61" s="2" t="s">
        <v>98</v>
      </c>
      <c r="C61" s="2" t="s">
        <v>98</v>
      </c>
      <c r="D61" s="5" t="s">
        <v>920</v>
      </c>
      <c r="L61" s="2" t="s">
        <v>98</v>
      </c>
      <c r="N61" s="2" t="s">
        <v>98</v>
      </c>
    </row>
    <row r="62" spans="2:14" x14ac:dyDescent="0.25">
      <c r="B62" s="2" t="s">
        <v>99</v>
      </c>
      <c r="C62" s="2" t="s">
        <v>99</v>
      </c>
      <c r="D62" s="5" t="s">
        <v>920</v>
      </c>
      <c r="L62" s="2" t="s">
        <v>99</v>
      </c>
      <c r="N62" s="2" t="s">
        <v>99</v>
      </c>
    </row>
    <row r="63" spans="2:14" x14ac:dyDescent="0.25">
      <c r="B63" s="2" t="s">
        <v>100</v>
      </c>
      <c r="C63" s="2" t="s">
        <v>100</v>
      </c>
      <c r="D63" s="5" t="s">
        <v>920</v>
      </c>
      <c r="L63" s="2" t="s">
        <v>100</v>
      </c>
      <c r="N63" s="2" t="s">
        <v>100</v>
      </c>
    </row>
    <row r="64" spans="2:14" x14ac:dyDescent="0.25">
      <c r="C64" s="2" t="s">
        <v>101</v>
      </c>
      <c r="L64" s="2" t="s">
        <v>101</v>
      </c>
      <c r="N64" s="2" t="s">
        <v>101</v>
      </c>
    </row>
    <row r="65" spans="2:14" x14ac:dyDescent="0.25">
      <c r="C65" s="2" t="s">
        <v>102</v>
      </c>
      <c r="L65" s="2" t="s">
        <v>102</v>
      </c>
      <c r="N65" s="2" t="s">
        <v>102</v>
      </c>
    </row>
    <row r="66" spans="2:14" x14ac:dyDescent="0.25">
      <c r="C66" s="2" t="s">
        <v>103</v>
      </c>
      <c r="L66" s="2" t="s">
        <v>103</v>
      </c>
      <c r="N66" s="2" t="s">
        <v>103</v>
      </c>
    </row>
    <row r="67" spans="2:14" x14ac:dyDescent="0.25">
      <c r="C67" s="2" t="s">
        <v>104</v>
      </c>
      <c r="L67" s="2" t="s">
        <v>104</v>
      </c>
      <c r="N67" s="2" t="s">
        <v>104</v>
      </c>
    </row>
    <row r="68" spans="2:14" x14ac:dyDescent="0.25">
      <c r="C68" s="2" t="s">
        <v>105</v>
      </c>
      <c r="L68" s="2" t="s">
        <v>105</v>
      </c>
      <c r="N68" s="2" t="s">
        <v>105</v>
      </c>
    </row>
    <row r="69" spans="2:14" x14ac:dyDescent="0.25">
      <c r="B69" s="2" t="s">
        <v>106</v>
      </c>
      <c r="C69" s="2" t="s">
        <v>106</v>
      </c>
      <c r="D69" s="5" t="s">
        <v>920</v>
      </c>
      <c r="L69" s="2" t="s">
        <v>106</v>
      </c>
      <c r="N69" s="2" t="s">
        <v>106</v>
      </c>
    </row>
    <row r="70" spans="2:14" x14ac:dyDescent="0.25">
      <c r="B70" s="2" t="s">
        <v>107</v>
      </c>
      <c r="C70" s="2" t="s">
        <v>107</v>
      </c>
      <c r="D70" s="5" t="s">
        <v>920</v>
      </c>
      <c r="L70" s="2" t="s">
        <v>107</v>
      </c>
      <c r="N70" s="2" t="s">
        <v>107</v>
      </c>
    </row>
    <row r="71" spans="2:14" x14ac:dyDescent="0.25">
      <c r="B71" s="2" t="s">
        <v>108</v>
      </c>
      <c r="C71" s="2" t="s">
        <v>108</v>
      </c>
      <c r="D71" s="5" t="s">
        <v>920</v>
      </c>
      <c r="L71" s="2" t="s">
        <v>108</v>
      </c>
      <c r="N71" s="2" t="s">
        <v>108</v>
      </c>
    </row>
    <row r="72" spans="2:14" x14ac:dyDescent="0.25">
      <c r="B72" s="2" t="s">
        <v>109</v>
      </c>
      <c r="C72" s="2" t="s">
        <v>109</v>
      </c>
      <c r="D72" s="5" t="s">
        <v>920</v>
      </c>
      <c r="L72" s="2" t="s">
        <v>109</v>
      </c>
      <c r="N72" s="2" t="s">
        <v>109</v>
      </c>
    </row>
    <row r="73" spans="2:14" x14ac:dyDescent="0.25">
      <c r="B73" s="2" t="s">
        <v>110</v>
      </c>
      <c r="C73" s="2" t="s">
        <v>110</v>
      </c>
      <c r="D73" s="5" t="s">
        <v>920</v>
      </c>
      <c r="L73" s="2" t="s">
        <v>110</v>
      </c>
      <c r="N73" s="2" t="s">
        <v>110</v>
      </c>
    </row>
    <row r="74" spans="2:14" x14ac:dyDescent="0.25">
      <c r="B74" s="2" t="s">
        <v>111</v>
      </c>
      <c r="C74" s="2" t="s">
        <v>111</v>
      </c>
      <c r="D74" s="5" t="s">
        <v>920</v>
      </c>
      <c r="L74" s="2" t="s">
        <v>111</v>
      </c>
      <c r="N74" s="2" t="s">
        <v>111</v>
      </c>
    </row>
    <row r="75" spans="2:14" x14ac:dyDescent="0.25">
      <c r="B75" s="2" t="s">
        <v>112</v>
      </c>
      <c r="C75" s="2" t="s">
        <v>112</v>
      </c>
      <c r="D75" s="5" t="s">
        <v>920</v>
      </c>
      <c r="L75" s="2" t="s">
        <v>112</v>
      </c>
      <c r="N75" s="2" t="s">
        <v>112</v>
      </c>
    </row>
    <row r="76" spans="2:14" x14ac:dyDescent="0.25">
      <c r="B76" s="2" t="s">
        <v>113</v>
      </c>
      <c r="C76" s="2" t="s">
        <v>113</v>
      </c>
      <c r="D76" s="5" t="s">
        <v>920</v>
      </c>
      <c r="L76" s="2" t="s">
        <v>113</v>
      </c>
      <c r="N76" s="2" t="s">
        <v>113</v>
      </c>
    </row>
    <row r="77" spans="2:14" x14ac:dyDescent="0.25">
      <c r="B77" s="2" t="s">
        <v>114</v>
      </c>
      <c r="C77" s="2" t="s">
        <v>114</v>
      </c>
      <c r="D77" s="5" t="s">
        <v>920</v>
      </c>
      <c r="L77" s="2" t="s">
        <v>114</v>
      </c>
      <c r="N77" s="2" t="s">
        <v>114</v>
      </c>
    </row>
    <row r="78" spans="2:14" x14ac:dyDescent="0.25">
      <c r="B78" s="2" t="s">
        <v>115</v>
      </c>
      <c r="C78" s="2" t="s">
        <v>115</v>
      </c>
      <c r="D78" s="5" t="s">
        <v>920</v>
      </c>
      <c r="L78" s="2" t="s">
        <v>115</v>
      </c>
      <c r="N78" s="2" t="s">
        <v>115</v>
      </c>
    </row>
    <row r="79" spans="2:14" x14ac:dyDescent="0.25">
      <c r="B79" s="2" t="s">
        <v>116</v>
      </c>
      <c r="C79" s="2" t="s">
        <v>116</v>
      </c>
      <c r="D79" s="5" t="s">
        <v>920</v>
      </c>
      <c r="L79" s="2" t="s">
        <v>116</v>
      </c>
      <c r="N79" s="2" t="s">
        <v>116</v>
      </c>
    </row>
    <row r="80" spans="2:14" x14ac:dyDescent="0.25">
      <c r="B80" s="2" t="s">
        <v>117</v>
      </c>
      <c r="C80" s="2" t="s">
        <v>117</v>
      </c>
      <c r="D80" s="5" t="s">
        <v>920</v>
      </c>
      <c r="L80" s="2" t="s">
        <v>117</v>
      </c>
      <c r="N80" s="2" t="s">
        <v>117</v>
      </c>
    </row>
    <row r="81" spans="2:14" x14ac:dyDescent="0.25">
      <c r="B81" s="2" t="s">
        <v>118</v>
      </c>
      <c r="C81" s="2" t="s">
        <v>118</v>
      </c>
      <c r="D81" s="5" t="s">
        <v>920</v>
      </c>
      <c r="L81" s="2" t="s">
        <v>118</v>
      </c>
      <c r="N81" s="2" t="s">
        <v>118</v>
      </c>
    </row>
    <row r="82" spans="2:14" x14ac:dyDescent="0.25">
      <c r="B82" s="2" t="s">
        <v>119</v>
      </c>
      <c r="C82" s="2" t="s">
        <v>119</v>
      </c>
      <c r="D82" s="5" t="s">
        <v>920</v>
      </c>
      <c r="L82" s="2" t="s">
        <v>119</v>
      </c>
      <c r="N82" s="2" t="s">
        <v>119</v>
      </c>
    </row>
    <row r="83" spans="2:14" x14ac:dyDescent="0.25">
      <c r="B83" s="2" t="s">
        <v>120</v>
      </c>
      <c r="C83" s="2" t="s">
        <v>120</v>
      </c>
      <c r="D83" s="5" t="s">
        <v>920</v>
      </c>
      <c r="L83" s="2" t="s">
        <v>120</v>
      </c>
      <c r="N83" s="2" t="s">
        <v>120</v>
      </c>
    </row>
    <row r="84" spans="2:14" x14ac:dyDescent="0.25">
      <c r="B84" s="2" t="s">
        <v>121</v>
      </c>
      <c r="C84" s="2" t="s">
        <v>121</v>
      </c>
      <c r="D84" s="5" t="s">
        <v>920</v>
      </c>
      <c r="L84" s="2" t="s">
        <v>121</v>
      </c>
      <c r="N84" s="2" t="s">
        <v>121</v>
      </c>
    </row>
    <row r="85" spans="2:14" x14ac:dyDescent="0.25">
      <c r="B85" s="2" t="s">
        <v>122</v>
      </c>
      <c r="C85" s="2" t="s">
        <v>122</v>
      </c>
      <c r="D85" s="5" t="s">
        <v>920</v>
      </c>
      <c r="L85" s="2" t="s">
        <v>122</v>
      </c>
      <c r="N85" s="2" t="s">
        <v>122</v>
      </c>
    </row>
    <row r="86" spans="2:14" x14ac:dyDescent="0.25">
      <c r="B86" s="2" t="s">
        <v>123</v>
      </c>
      <c r="C86" s="2" t="s">
        <v>123</v>
      </c>
      <c r="D86" s="5" t="s">
        <v>920</v>
      </c>
      <c r="L86" s="2" t="s">
        <v>123</v>
      </c>
      <c r="N86" s="2" t="s">
        <v>123</v>
      </c>
    </row>
    <row r="87" spans="2:14" x14ac:dyDescent="0.25">
      <c r="B87" s="2" t="s">
        <v>124</v>
      </c>
      <c r="C87" s="2" t="s">
        <v>124</v>
      </c>
      <c r="D87" s="5" t="s">
        <v>920</v>
      </c>
      <c r="L87" s="2" t="s">
        <v>124</v>
      </c>
      <c r="N87" s="2" t="s">
        <v>124</v>
      </c>
    </row>
    <row r="88" spans="2:14" x14ac:dyDescent="0.25">
      <c r="B88" s="2" t="s">
        <v>125</v>
      </c>
      <c r="C88" s="2" t="s">
        <v>125</v>
      </c>
      <c r="D88" s="5" t="s">
        <v>920</v>
      </c>
      <c r="L88" s="2" t="s">
        <v>125</v>
      </c>
      <c r="N88" s="2" t="s">
        <v>125</v>
      </c>
    </row>
    <row r="89" spans="2:14" x14ac:dyDescent="0.25">
      <c r="B89" s="2" t="s">
        <v>126</v>
      </c>
      <c r="C89" s="2" t="s">
        <v>126</v>
      </c>
      <c r="D89" s="5" t="s">
        <v>920</v>
      </c>
      <c r="L89" s="2" t="s">
        <v>126</v>
      </c>
      <c r="N89" s="2" t="s">
        <v>126</v>
      </c>
    </row>
    <row r="90" spans="2:14" x14ac:dyDescent="0.25">
      <c r="B90" s="2" t="s">
        <v>127</v>
      </c>
      <c r="C90" s="2" t="s">
        <v>127</v>
      </c>
      <c r="D90" s="5" t="s">
        <v>920</v>
      </c>
      <c r="L90" s="2" t="s">
        <v>127</v>
      </c>
      <c r="N90" s="2" t="s">
        <v>127</v>
      </c>
    </row>
    <row r="91" spans="2:14" x14ac:dyDescent="0.25">
      <c r="B91" s="2" t="s">
        <v>128</v>
      </c>
      <c r="C91" s="2" t="s">
        <v>128</v>
      </c>
      <c r="D91" s="5" t="s">
        <v>920</v>
      </c>
      <c r="L91" s="2" t="s">
        <v>128</v>
      </c>
      <c r="N91" s="2" t="s">
        <v>128</v>
      </c>
    </row>
    <row r="92" spans="2:14" x14ac:dyDescent="0.25">
      <c r="B92" s="2" t="s">
        <v>129</v>
      </c>
      <c r="C92" s="2" t="s">
        <v>129</v>
      </c>
      <c r="D92" s="5" t="s">
        <v>920</v>
      </c>
      <c r="L92" s="2" t="s">
        <v>129</v>
      </c>
      <c r="N92" s="2" t="s">
        <v>129</v>
      </c>
    </row>
    <row r="93" spans="2:14" x14ac:dyDescent="0.25">
      <c r="B93" s="2" t="s">
        <v>130</v>
      </c>
      <c r="C93" s="2" t="s">
        <v>130</v>
      </c>
      <c r="D93" s="5" t="s">
        <v>920</v>
      </c>
      <c r="L93" s="2" t="s">
        <v>130</v>
      </c>
      <c r="N93" s="2" t="s">
        <v>130</v>
      </c>
    </row>
    <row r="94" spans="2:14" x14ac:dyDescent="0.25">
      <c r="B94" s="2" t="s">
        <v>131</v>
      </c>
      <c r="C94" s="2" t="s">
        <v>131</v>
      </c>
      <c r="D94" s="5" t="s">
        <v>920</v>
      </c>
      <c r="L94" s="2" t="s">
        <v>131</v>
      </c>
      <c r="N94" s="2" t="s">
        <v>131</v>
      </c>
    </row>
    <row r="95" spans="2:14" x14ac:dyDescent="0.25">
      <c r="B95" s="2" t="s">
        <v>132</v>
      </c>
      <c r="C95" s="2" t="s">
        <v>132</v>
      </c>
      <c r="D95" s="5" t="s">
        <v>920</v>
      </c>
      <c r="L95" s="2" t="s">
        <v>132</v>
      </c>
      <c r="N95" s="2" t="s">
        <v>132</v>
      </c>
    </row>
    <row r="96" spans="2:14" x14ac:dyDescent="0.25">
      <c r="B96" s="2" t="s">
        <v>133</v>
      </c>
      <c r="C96" s="2" t="s">
        <v>133</v>
      </c>
      <c r="D96" s="5" t="s">
        <v>920</v>
      </c>
      <c r="L96" s="2" t="s">
        <v>133</v>
      </c>
      <c r="N96" s="2" t="s">
        <v>133</v>
      </c>
    </row>
    <row r="97" spans="2:14" x14ac:dyDescent="0.25">
      <c r="B97" s="2" t="s">
        <v>134</v>
      </c>
      <c r="C97" s="2" t="s">
        <v>134</v>
      </c>
      <c r="D97" s="5" t="s">
        <v>920</v>
      </c>
      <c r="L97" s="2" t="s">
        <v>134</v>
      </c>
      <c r="N97" s="2" t="s">
        <v>134</v>
      </c>
    </row>
    <row r="98" spans="2:14" x14ac:dyDescent="0.25">
      <c r="B98" s="2" t="s">
        <v>135</v>
      </c>
      <c r="C98" s="2" t="s">
        <v>135</v>
      </c>
      <c r="D98" s="5" t="s">
        <v>920</v>
      </c>
      <c r="L98" s="2" t="s">
        <v>135</v>
      </c>
      <c r="N98" s="2" t="s">
        <v>135</v>
      </c>
    </row>
    <row r="99" spans="2:14" x14ac:dyDescent="0.25">
      <c r="B99" s="2" t="s">
        <v>136</v>
      </c>
      <c r="C99" s="2" t="s">
        <v>136</v>
      </c>
      <c r="D99" s="5" t="s">
        <v>920</v>
      </c>
      <c r="L99" s="2" t="s">
        <v>136</v>
      </c>
      <c r="N99" s="2" t="s">
        <v>136</v>
      </c>
    </row>
    <row r="100" spans="2:14" x14ac:dyDescent="0.25">
      <c r="B100" s="2" t="s">
        <v>137</v>
      </c>
      <c r="C100" s="2" t="s">
        <v>137</v>
      </c>
      <c r="D100" s="5" t="s">
        <v>920</v>
      </c>
      <c r="L100" s="2" t="s">
        <v>137</v>
      </c>
      <c r="N100" s="2" t="s">
        <v>137</v>
      </c>
    </row>
    <row r="101" spans="2:14" x14ac:dyDescent="0.25">
      <c r="B101" s="2" t="s">
        <v>138</v>
      </c>
      <c r="C101" s="2" t="s">
        <v>138</v>
      </c>
      <c r="D101" s="5" t="s">
        <v>920</v>
      </c>
      <c r="L101" s="2" t="s">
        <v>138</v>
      </c>
      <c r="N101" s="2" t="s">
        <v>138</v>
      </c>
    </row>
    <row r="102" spans="2:14" x14ac:dyDescent="0.25">
      <c r="B102" s="2" t="s">
        <v>139</v>
      </c>
      <c r="C102" s="2" t="s">
        <v>139</v>
      </c>
      <c r="D102" s="5" t="s">
        <v>920</v>
      </c>
      <c r="L102" s="2" t="s">
        <v>139</v>
      </c>
      <c r="N102" s="2" t="s">
        <v>139</v>
      </c>
    </row>
    <row r="103" spans="2:14" x14ac:dyDescent="0.25">
      <c r="B103" s="2" t="s">
        <v>140</v>
      </c>
      <c r="C103" s="2" t="s">
        <v>140</v>
      </c>
      <c r="D103" s="5" t="s">
        <v>920</v>
      </c>
      <c r="L103" s="2" t="s">
        <v>140</v>
      </c>
      <c r="N103" s="2" t="s">
        <v>140</v>
      </c>
    </row>
    <row r="104" spans="2:14" x14ac:dyDescent="0.25">
      <c r="B104" s="2" t="s">
        <v>141</v>
      </c>
      <c r="C104" s="2" t="s">
        <v>141</v>
      </c>
      <c r="D104" s="5" t="s">
        <v>920</v>
      </c>
      <c r="L104" s="2" t="s">
        <v>141</v>
      </c>
      <c r="N104" s="2" t="s">
        <v>141</v>
      </c>
    </row>
    <row r="105" spans="2:14" x14ac:dyDescent="0.25">
      <c r="B105" s="2" t="s">
        <v>142</v>
      </c>
      <c r="C105" s="2" t="s">
        <v>142</v>
      </c>
      <c r="D105" s="5" t="s">
        <v>920</v>
      </c>
      <c r="L105" s="2" t="s">
        <v>142</v>
      </c>
      <c r="N105" s="2" t="s">
        <v>142</v>
      </c>
    </row>
    <row r="106" spans="2:14" x14ac:dyDescent="0.25">
      <c r="B106" s="3" t="s">
        <v>143</v>
      </c>
      <c r="C106" s="3" t="s">
        <v>143</v>
      </c>
      <c r="D106" s="5" t="s">
        <v>920</v>
      </c>
      <c r="L106" s="3" t="s">
        <v>143</v>
      </c>
      <c r="N106" s="3" t="s">
        <v>143</v>
      </c>
    </row>
  </sheetData>
  <conditionalFormatting sqref="D1:D1048576">
    <cfRule type="containsText" dxfId="2" priority="2" operator="containsText" text="p">
      <formula>NOT(ISERROR(SEARCH("p",D1)))</formula>
    </cfRule>
  </conditionalFormatting>
  <conditionalFormatting sqref="L1:N1048576">
    <cfRule type="duplicateValues" dxfId="1"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7 e 2 2 d a a - 2 4 d 8 - 4 4 2 f - a 1 a 2 - 4 f a 4 9 5 f 2 8 d 6 b "   x m l n s = " h t t p : / / s c h e m a s . m i c r o s o f t . c o m / D a t a M a s h u p " > A A A A A C Q K A A B Q S w M E F A A C A A g A e Z 2 G U g g X 9 e G k A A A A 9 Q A A A B I A H A B D b 2 5 m a W c v U G F j a 2 F n Z S 5 4 b W w g o h g A K K A U A A A A A A A A A A A A A A A A A A A A A A A A A A A A h Y + x D o I w F E V / h X S n r W V R 8 i i D c T C R x M T E u D a l Q i M 8 D B T L v z n 4 S f 6 C G E X d H O + 5 Z 7 j 3 f r 1 B O t R V c D F t Z x t M y I x y E h j U T W 6 x S E j v j u G c p B K 2 S p 9 U Y Y J R x i 4 e u j w h p X P n m D H v P f U R b d q C C c 5 n 7 J B t d r o 0 t S I f 2 f 6 X Q 4 u d U 6 g N k b B / j Z G C L g Q V P K I c 2 M Q g s / j t x T j 3 2 f 5 A W P a V 6 1 s j D Y b r F b A p A n t f k A 9 Q S w M E F A A C A A g A e Z 2 G 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m d h l I C v D 3 4 H g c A A B k 6 A A A T A B w A R m 9 y b X V s Y X M v U 2 V j d G l v b j E u b S C i G A A o o B Q A A A A A A A A A A A A A A A A A A A A A A A A A A A D t W 9 1 v 2 z Y Q f w + Q / 4 F Q X 2 z M 9 W I 5 7 s e K P i S 2 s x p r 0 t Y 2 1 g F N E d A y Y x O R S I O i 0 h p B / v d R l m S J 4 o f U L O v q z n 1 J c l 8 8 8 o 7 H + 5 3 d E H k c U w I m y c / O q 8 O D w 4 N w C R m a g 1 P I v W U H v A Y + 4 o c H Q P y b 0 I h 5 S F C G X z 3 k t / s R Y 4 j w j 5 T d z C i 9 a T T v P l 3 A A L 1 2 E k 3 n 8 / 2 n P i V c i H x u J Q a e O P 0 l J A t h f L p e I U d Y m s K Z j 9 p T B k l 4 T V n Q p 3 4 U k J g Z N p L V W n d 3 z h i F C D J v C U Z z p w W 4 4 A K O v v L 7 F r h z B u 9 O B W 1 E + L P j d q y 3 I f 6 O y B w x R f Y j w o s l z 8 g k C m a I b R h v M k b J z h h 6 S L E y W U G C w y V 4 x / A C E 9 U h D G e I o 1 B h v G f o F t M o B G M 4 x z A + b o 0 I p g y c Q x 8 v C C Q e 1 l g Z M E x u N H u b B F R H 7 i / R F 0 w W Y E p n 0 P O o w j / D B P p g m t E h W R f I F 3 r y u X p Q C W P C 4 Q L p d S a Y q y d 5 i u k q X H f A A O b M u f i d 4 w B J A m + p p z + w R M C t s u B W W e h W W e h W W T i W L G S b z 3 h l Z Z n f s + j 2 j L q T i C 0 Q s x 1 f L o F C T 8 2 Y j C u y L o B s D e J r 5 n G k 3 r G t 5 A W d I z D A Y Z i U C 5 O g J R 6 5 R M G l 0 o 7 c 2 h 6 5 l R 6 N e S d O S 8 b N L s U i Q z K 3 C m h q R q w 2 o C E C K 8 T A G Y P S + p J c O z 4 4 X U U Y c 1 f j X H Y a M b f s V 4 G n E z f 6 k w u 1 X d m Z n N O 1 + t K 1 + N L V i d f x p a v 3 R R S t g F b G L Z W y h i 6 V m b N o 0 V G O v 8 B 0 b c y u n q m L n b q 4 G k O d j M V B 1 + a g K z s o H a A t n q m A K a Q p W / J K w 1 N y s M B T f M r u 9 A B f X + s e v g 1 z d I u N v P f E z D u H T L z F 6 g 0 b r U I M 3 q J b 5 H e u f l G f r Q J b v J A c + m W n c w H X r u 9 W 6 X f t + t 0 q / W O 7 / n G V f s + u 3 7 P o v + N L x I z q G 6 5 e O + 7 + G L S c v y S w t W E R 0 k Z B E q h j R R s L S a B 6 P 9 p 4 S A L V N p K Y m N l W C 8 a o F P m y h e 2 1 S H j x E 8 z w S v t u D r 8 K G x 5 c h Z E P m e j 3 R R c f 6 u T O q O / T L 9 H K X O G 2 E q I a 8 U j T 0 A p h Q K + F N 5 A v 9 T U S R q E q k t c A G n I w n o I p E + x A o A 3 j E q 4 o d 2 n F 0 C 6 U y Y 2 R t 4 E 2 n n 5 H W U M W i 5 5 h F q + u K G z W v m 8 e H m C i h T 4 K 0 H I f D L T c X Q R a S p e 0 R 1 o G p K U D U 3 u c Z b a g g q 2 S h V 6 V B R V y q U h o 5 z G X q v / D g q 4 c M D w U c R U x U q V j F R 1 7 A X p J a 1 r Q l + z b N w G w 0 t J q y 1 4 W U G u 0 C Y w p Y n s 4 9 s h w T G Z W h t c A y n Q y F g e 7 N g d 3 H J u Z 4 V d d d G Y G Y H X x m R m C 1 U V o Z h C m 4 o H H R 2 g 2 C L a b G M 0 G w u q j N I v Q d 8 R p J Z k 9 U P u R g N r J a i X w j v 4 j s Q R f 9 W k w w w Q 1 7 p K P w F o p t i v a T z S K Z p 8 4 H 0 Y X T 9 8 M T w Y X w / 4 f j t a 8 C I 4 A W u 0 z 7 A v A 5 v z 1 2 + V R + w g M T q Y n k + F 0 c t m f Z r 9 f F k 1 J f z j N L T Y c i 5 f g V i y c g M A w h 4 c J I y V v c a G T g k t x Z E 6 M O + O f x U R L w i F A D x I d 4 X x L C O g c X + M C w Y v j n v x 9 w j n D s y h u N u 5 V v w b R y s c i d K j g m m g 3 O S Y e b 6 j u 5 w Y m Q o + n d D A T 7 x n y c S A Q E c v t b E Q S i Y Z 2 R e F d c t j g f Z L E G w 1 h I 1 G d i n w 5 X W 8 N N 5 x L I f I h E n 3 T h K / j D A h v m + l t y m y 0 O y W j b b d M 6 J Y J x 2 V C r 0 x 4 V i Y 8 L x N e l A k v i 4 f 9 D Q M C 2 8 H G Y 4 P y X p X K I 2 3 c z F U b p / K R m L k 9 K / e Z l f v c y n 1 h 5 b 4 s F R J L M n e 0 2 S z F Q f V b Y z H N + 4 7 p 3 u r X b n 2 H n K y X g s V a q + x J L o x Z x W 2 4 T X 1 d r B i Q p f r 7 C d l + Q v b / m 5 C V M v F b x 2 N a 9 f 1 s 7 G e b j Z m / j a A M i K T h i c r V L v f o Y z H N d M v m 1 X 4 g t i s D s T I 8 V q Z h e o H / 6 S j M M C X a f 0 3 B o L 7 / m s L O f E 0 h s 7 A f f m k X e u z h 1 w a l M B q J Z a c s 0 r h e Z M r F t A B O z 7 D P U Q z a x v R L Y W w z Q b 5 o h G K a C n U R F D i q 8 S l v y z 8 L N W d K R Q x 9 p y n B R N l 6 E S O e w / A G z a 9 G g W j 4 w w e M z j 6 M L v S z s 6 N 2 D 5 w Q I h K T x y 6 D P g x R e C k t t w M j t Q d P x L K N / N T j s B K h c 7 Q f k P 3 L A z I l F 4 5 M B a X + t E s u K / 9 F r l V k 0 s P m 2 r H r 5 Y M u G N 0 a y x Q K N j N W / T m 3 e j t e g K f C 8 G p d Z 7 z e M V U T 1 U n T K p W F 5 a q 6 s G T G 1 K h v O U r 4 t x w l D 7 a c Y 1 N V 6 D y 8 L H S U u i A 5 X / 7 v N a a t 1 J H T I G D D N u v d R L f e T V Q m z v r z z I w P G a N M e T f j 5 / 4 j 5 s u E q 9 4 R V 7 0 j + b a N q y i 1 x L h M 6 p V a D z W 2 T 3 1 I b m z t T 9 m J t A M S L Q Z 4 K 6 p A e x Q O g x V f N z Z / J M L n 8 c e H m C x G H A V h Q z R w l M 1 F J 4 P 8 + Z / Q j 0 S K X W 0 u g T B F I t + / b z Z z t 8 4 R W + g a k v Q j y i x o 1 v T V b E 0 s Z 8 l b y y N R T N s a Y v J T J + Q c R J 6 O h q I a P e q d v 2 + l 5 8 G y g 1 E K z 6 9 y 4 b m g B D V b 6 f E 6 + s L g V h a G U n T i Y p B a L P f y / / A j J f W G P D d 8 B F O 0 + u p v U E s B A i 0 A F A A C A A g A e Z 2 G U g g X 9 e G k A A A A 9 Q A A A B I A A A A A A A A A A A A A A A A A A A A A A E N v b m Z p Z y 9 Q Y W N r Y W d l L n h t b F B L A Q I t A B Q A A g A I A H m d h l I P y u m r p A A A A O k A A A A T A A A A A A A A A A A A A A A A A P A A A A B b Q 2 9 u d G V u d F 9 U e X B l c 1 0 u e G 1 s U E s B A i 0 A F A A C A A g A e Z 2 G U g K 8 P f g e B w A A G T o A A B M A A A A A A A A A A A A A A A A A 4 Q E A A E Z v c m 1 1 b G F z L 1 N l Y 3 R p b 2 4 x L m 1 Q S w U G A A A A A A M A A w D C A A A A T A 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D s B A A A A A A D i O g E 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F 0 Y 2 g 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1 N i I g L z 4 8 R W 5 0 c n k g V H l w Z T 0 i R m l s b E V y c m 9 y Q 2 9 k Z S I g V m F s d W U 9 I n N V b m t u b 3 d u I i A v P j x F b n R y e S B U e X B l P S J G a W x s R X J y b 3 J D b 3 V u d C I g V m F s d W U 9 I m w w I i A v P j x F b n R y e S B U e X B l P S J G a W x s T G F z d F V w Z G F 0 Z W Q i I F Z h b H V l P S J k M j A y M S 0 w M i 0 w M V Q y M T o z M z o y M S 4 4 N z M 3 N T k 1 W i I g L z 4 8 R W 5 0 c n k g V H l w Z T 0 i R m l s b E N v b H V t b l R 5 c G V z I i B W Y W x 1 Z T 0 i c 0 J n T U d C U U 1 H Q m d Z R 0 J n W U d C Z 0 F B Q X d B R 0 J 3 W U h C Z 2 N H Q U F B Q U F B Y 0 d C Z 1 l I Q U F Z R 0 J 3 Y 0 Z C U V l B Q U F B Q U F B Q U F B Q U F B Q n d j R 0 J n W U h C d 1 l H Q U F B Q U F B Q U F C Z 1 l H Q m d N Q U F 3 Q U R B Q U 1 B Q X d B R E F B T U R B d 0 1 E Q U F N Q U F B Q U R C Z 1 l H Q n d Z S E J n W U h C d 1 l B I i A v P j x F b n R y e S B U e X B l P S J G a W x s Q 2 9 s d W 1 u T m F t Z X M i I F Z h b H V l P S J z W y Z x d W 9 0 O 1 J l c 2 V h c m N o I E l k J n F 1 b 3 Q 7 L C Z x d W 9 0 O 0 R P Q i Z x d W 9 0 O y w m c X V v d D t H Z W 5 k Z X I m c X V v d D s s J n F 1 b 3 Q 7 V 2 V p Z 2 h 0 J n F 1 b 3 Q 7 L C Z x d W 9 0 O 0 h l a W d o d C Z x d W 9 0 O y w m c X V v d D t S Y W N l J n F 1 b 3 Q 7 L C Z x d W 9 0 O 1 N w Y W 5 p c 2 g g T 3 J p Z 2 l u J n F 1 b 3 Q 7 L C Z x d W 9 0 O 0 R p Y W J l d G V z J n F 1 b 3 Q 7 L C Z x d W 9 0 O 1 B y Z X Z p b 3 V z I F J h Z G l h d G l v b i Z x d W 9 0 O y w m c X V v d D t Q c m l v c i B N Y W x p Z 2 5 h b m N p Z X M m c X V v d D s s J n F 1 b 3 Q 7 R H J p b m t l c i Z x d W 9 0 O y w m c X V v d D t T b W 9 r Z X I m c X V v d D s s J n F 1 b 3 Q 7 Q 2 h l d 2 l u Z y B U b 2 J h Y 2 N v J n F 1 b 3 Q 7 L C Z x d W 9 0 O 0 Z p b m F s I F Q m c X V v d D s s J n F 1 b 3 Q 7 R m l u Y W w g T i Z x d W 9 0 O y w m c X V v d D t G a W 5 h b C B N J n F 1 b 3 Q 7 L C Z x d W 9 0 O 0 Z p b m F s I F N 0 Y W d l J n F 1 b 3 Q 7 L C Z x d W 9 0 O 0 Z p b m F s I F N p d G U m c X V v d D s s J n F 1 b 3 Q 7 Q m l v c H N 5 M S B E Y X R l J n F 1 b 3 Q 7 L C Z x d W 9 0 O 0 J p b 3 B z e T E g T G 9 j Y X R p b 2 4 m c X V v d D s s J n F 1 b 3 Q 7 Q m l v c H N 5 M i B E Y X R l J n F 1 b 3 Q 7 L C Z x d W 9 0 O 0 J p b 3 B z e T I g T G 9 j Y X R p b 2 4 m c X V v d D s s J n F 1 b 3 Q 7 Q m l v c H N 5 M y B E Y X R l J n F 1 b 3 Q 7 L C Z x d W 9 0 O 0 J p b 3 B z e T M g T G 9 j Y X R p b 2 4 m c X V v d D s s J n F 1 b 3 Q 7 Q m l v c H N 5 N C B E Y X R l J n F 1 b 3 Q 7 L C Z x d W 9 0 O 0 J p b 3 B z e T Q g T G 9 j Y X R p b 2 4 m c X V v d D s s J n F 1 b 3 Q 7 Q m l v c H N 5 N S B E Y X R l J n F 1 b 3 Q 7 L C Z x d W 9 0 O 0 J p b 3 B z e T U g T G 9 j Y X R p b 2 4 m c X V v d D s s J n F 1 b 3 Q 7 U 3 V y Z 2 V y e T E g R G F 0 Z S Z x d W 9 0 O y w m c X V v d D t T d X J n Z X J 5 M S B E Z X N j J n F 1 b 3 Q 7 L C Z x d W 9 0 O 1 N 1 c m d l c n k x I F B y a W 1 h c n k g U m V z Z W N 0 Z W Q m c X V v d D s s J n F 1 b 3 Q 7 U 3 V y Z 2 V y e T E g T m 9 k Z S B E a X N z Z W N 0 a W 9 u J n F 1 b 3 Q 7 L C Z x d W 9 0 O 1 N 1 c m d l c n k y I E R h d G U m c X V v d D s s J n F 1 b 3 Q 7 U 3 V y Z 2 V y e T I g R G V z Y y Z x d W 9 0 O y w m c X V v d D t T d X J n Z X J 5 M i B Q c m l t Y X J 5 I F J l c 2 V j d G V k J n F 1 b 3 Q 7 L C Z x d W 9 0 O 1 N 1 c m d l c n k y I E 5 v Z G U g R G l z c 2 V j d G l v b i Z x d W 9 0 O y w m c X V v d D t S d D E g U 3 R h c n Q g R G F 0 Z S Z x d W 9 0 O y w m c X V v d D t S d D E g R W 5 k I E R h d G U m c X V v d D s s J n F 1 b 3 Q 7 U n Q x J n F 1 b 3 Q 7 L C Z x d W 9 0 O 1 J 0 M S B E b 3 N l I H B l c i B G c m F j d G l v b i Z x d W 9 0 O y w m c X V v d D t S d C 4 x I E 5 v d G V z J n F 1 b 3 Q 7 L C Z x d W 9 0 O 1 J 0 M i B T d G F y d C B E Y X R l J n F 1 b 3 Q 7 L C Z x d W 9 0 O 1 J 0 M i B F b m Q g R G F 0 Z S Z x d W 9 0 O y w m c X V v d D t S d D I m c X V v d D s s J n F 1 b 3 Q 7 U n Q y I E R v c 2 U g c G V y I E Z y Y W N 0 a W 9 u J n F 1 b 3 Q 7 L C Z x d W 9 0 O 1 J 0 L j I g T m 9 0 Z X M m c X V v d D s s J n F 1 b 3 Q 7 U n Q z I F N 0 Y X J 0 I E R h d G U m c X V v d D s s J n F 1 b 3 Q 7 U n Q z I E V u Z C B E Y X R l J n F 1 b 3 Q 7 L C Z x d W 9 0 O 1 J 0 M y Z x d W 9 0 O y w m c X V v d D t S d D M g R G 9 z Z S B w Z X I g R n J h Y 3 R p b 2 4 m c X V v d D s s J n F 1 b 3 Q 7 U n Q u M y B O b 3 R l c y Z x d W 9 0 O y w m c X V v d D t D a G V t b z E g U 3 R h c n Q g R G F 0 Z S Z x d W 9 0 O y w m c X V v d D t D a G V t b z E g R W 5 k I E R h d G U m c X V v d D s s J n F 1 b 3 Q 7 Q 2 h l b W 8 x I G R y d W c x J n F 1 b 3 Q 7 L C Z x d W 9 0 O 0 N o Z W 1 v M S B k c n V n M i Z x d W 9 0 O y w m c X V v d D t D a G V t b z E g Z H J 1 Z z M m c X V v d D s s J n F 1 b 3 Q 7 Q 2 h l b W 8 y I F N 0 Y X J 0 I E R h d G U m c X V v d D s s J n F 1 b 3 Q 7 Q 2 h l b W 8 y I E V u Z C B E Y X R l J n F 1 b 3 Q 7 L C Z x d W 9 0 O 0 N o Z W 1 v M i B k c n V n M S Z x d W 9 0 O y w m c X V v d D t D a G V t b z I g Z H J 1 Z z I m c X V v d D s s J n F 1 b 3 Q 7 Q 2 h l b W 8 y I G R y d W c z J n F 1 b 3 Q 7 L C Z x d W 9 0 O 0 N o Z W 1 v M y B T d G F y d C B E Y X R l J n F 1 b 3 Q 7 L C Z x d W 9 0 O 0 N o Z W 1 v M y B F b m Q g R G F 0 Z S Z x d W 9 0 O y w m c X V v d D t D a G V t b z M g Z H J 1 Z z E m c X V v d D s s J n F 1 b 3 Q 7 Q 2 h l b W 8 z I G R y d W c y J n F 1 b 3 Q 7 L C Z x d W 9 0 O 0 N o Z W 1 v M y B k c n V n M y Z x d W 9 0 O y w m c X V v d D t Q c m l t Y X J 5 I E R p Z m Y m c X V v d D s s J n F 1 b 3 Q 7 U H J p b W F y e S B J d m k m c X V v d D s s J n F 1 b 3 Q 7 U H J p b W F y e S B Q b m k m c X V v d D s s J n F 1 b 3 Q 7 U H J p b W F y e S B N Y X J n a W 5 z J n F 1 b 3 Q 7 L C Z x d W 9 0 O 0 l w c 2 k g T G V 2 Z W w x X y s m c X V v d D s s J n F 1 b 3 Q 7 S X B z a S B M Z X Z l b D E g V G 9 0 Y W w m c X V v d D s s J n F 1 b 3 Q 7 S X B z a S B M Z X Z l b D J f K y Z x d W 9 0 O y w m c X V v d D t J c H N p I E x l d m V s M i B U b 3 R h b C Z x d W 9 0 O y w m c X V v d D t J c H N p I E x l d m V s M 1 8 r J n F 1 b 3 Q 7 L C Z x d W 9 0 O 0 l w c 2 k g T G V 2 Z W w z I F R v d G F s J n F 1 b 3 Q 7 L C Z x d W 9 0 O 0 l w c 2 k g T G V 2 Z W w 0 X y s m c X V v d D s s J n F 1 b 3 Q 7 S X B z a S B M Z X Z l b D Q g V G 9 0 Y W w m c X V v d D s s J n F 1 b 3 Q 7 S X B z a S B M Z X Z l b D V f K y Z x d W 9 0 O y w m c X V v d D t J c H N p I E x l d m V s N S B U b 3 R h b C Z x d W 9 0 O y w m c X V v d D t J c H N p I E 9 0 a G V y X y s m c X V v d D s s J n F 1 b 3 Q 7 S X B z a S B P d G h l c i B U b 3 R h b C Z x d W 9 0 O y w m c X V v d D t D b 2 5 0 c m E g T G V 2 Z W w x X y s m c X V v d D s s J n F 1 b 3 Q 7 Q 2 9 u d H J h I E x l d m V s M S B U b 3 R h b C Z x d W 9 0 O y w m c X V v d D t D b 2 5 0 c m E g T G V 2 Z W w y X y s m c X V v d D s s J n F 1 b 3 Q 7 Q 2 9 u d H J h I E x l d m V s M i B U b 3 R h b C Z x d W 9 0 O y w m c X V v d D t D b 2 5 0 c m E g T G V 2 Z W w z X y s m c X V v d D s s J n F 1 b 3 Q 7 Q 2 9 u d H J h I E x l d m V s M y B U b 3 R h b C Z x d W 9 0 O y w m c X V v d D t D b 2 5 0 c m E g T G V 2 Z W w 0 X y s m c X V v d D s s J n F 1 b 3 Q 7 Q 2 9 u d H J h I E x l d m V s N C B U b 3 R h b C Z x d W 9 0 O y w m c X V v d D t D b 2 5 0 c m E g T G V 2 Z W w 1 X y s m c X V v d D s s J n F 1 b 3 Q 7 Q 2 9 u d H J h I E x l d m V s N S B U b 3 R h b C Z x d W 9 0 O y w m c X V v d D t D b 2 5 0 c m E g T 3 R o Z X J f K y Z x d W 9 0 O y w m c X V v d D t D b 2 5 0 c m E g T 3 R o Z X I g V G 9 0 Y W w m c X V v d D s s J n F 1 b 3 Q 7 T 3 R o Z X I g R G V z Y 3 J p c H R p b 2 4 m c X V v d D s s J n F 1 b 3 Q 7 R X h 0 c m F j Y X B z d W x h c i B F e H R l b n N p b 2 4 m c X V v d D s s J n F 1 b 3 Q 7 R m 9 s b G 9 3 d X A g R G F 0 Z S Z x d W 9 0 O y w m c X V v d D t G b 2 x s b 3 d 1 c C B T d G F 0 d X M m c X V v d D s s J n F 1 b 3 Q 7 R G F 0 Z S B v Z i B E Z W F 0 a C Z x d W 9 0 O y w m c X V v d D t D Y X V z Z S B v Z i B E Z W F 0 a C Z x d W 9 0 O y w m c X V v d D t Q b 3 N 0 I F J U I F R y Z W F 0 b W V u d C Z x d W 9 0 O y w m c X V v d D t E Y X R l I G 9 m I D J u Z C B Q c m l t Y X J 5 J n F 1 b 3 Q 7 L C Z x d W 9 0 O 0 R h d G U g b 2 Y g U m V j d X J y Z W 5 j Z S Z x d W 9 0 O y w m c X V v d D t M b 2 N h d G l v b i B v Z i B G a X J z d C B S Z W N 1 c n J l b m N l J n F 1 b 3 Q 7 L C Z x d W 9 0 O 0 d y b 3 V u Z C B U c n V 0 a C Z x d W 9 0 O 1 0 i I C 8 + P E V u d H J 5 I F R 5 c G U 9 I k Z p b G x T d G F 0 d X M i I F Z h b H V l P S J z Q 2 9 t c G x l d G U i I C 8 + P E V u d H J 5 I F R 5 c G U 9 I l J l b G F 0 a W 9 u c 2 h p c E l u Z m 9 D b 2 5 0 Y W l u Z X I i I F Z h b H V l P S J z e y Z x d W 9 0 O 2 N v b H V t b k N v d W 5 0 J n F 1 b 3 Q 7 O j E w N S w m c X V v d D t r Z X l D b 2 x 1 b W 5 O Y W 1 l c y Z x d W 9 0 O z p b X S w m c X V v d D t x d W V y e V J l b G F 0 a W 9 u c 2 h p c H M m c X V v d D s 6 W 1 0 s J n F 1 b 3 Q 7 Y 2 9 s d W 1 u S W R l b n R p d G l l c y Z x d W 9 0 O z p b J n F 1 b 3 Q 7 U 2 V j d G l v b j E v Q m F 0 Y 2 g x L 0 N o Y W 5 n Z W Q g V H l w Z S 5 7 U m V z Z W F y Y 2 g g S W Q s M H 0 m c X V v d D s s J n F 1 b 3 Q 7 U 2 V j d G l v b j E v Q m F 0 Y 2 g x L 0 N o Y W 5 n Z W Q g V H l w Z S 5 7 R E 9 C L D F 9 J n F 1 b 3 Q 7 L C Z x d W 9 0 O 1 N l Y 3 R p b 2 4 x L 0 J h d G N o M S 9 D a G F u Z 2 V k I F R 5 c G U u e 0 d l b m R l c i w y f S Z x d W 9 0 O y w m c X V v d D t T Z W N 0 a W 9 u M S 9 C Y X R j a D E v Q 2 h h b m d l Z C B U e X B l L n t X Z W l n a H Q s M 3 0 m c X V v d D s s J n F 1 b 3 Q 7 U 2 V j d G l v b j E v Q m F 0 Y 2 g x L 0 N o Y W 5 n Z W Q g V H l w Z S 5 7 S G V p Z 2 h 0 L D R 9 J n F 1 b 3 Q 7 L C Z x d W 9 0 O 1 N l Y 3 R p b 2 4 x L 0 J h d G N o M S 9 D a G F u Z 2 V k I F R 5 c G U u e 1 J h Y 2 U s N X 0 m c X V v d D s s J n F 1 b 3 Q 7 U 2 V j d G l v b j E v Q m F 0 Y 2 g x L 0 N o Y W 5 n Z W Q g V H l w Z S 5 7 U 3 B h b m l z a C B P c m l n a W 4 s N n 0 m c X V v d D s s J n F 1 b 3 Q 7 U 2 V j d G l v b j E v Q m F 0 Y 2 g x L 0 N o Y W 5 n Z W Q g V H l w Z S 5 7 R G l h Y m V 0 Z X M s N 3 0 m c X V v d D s s J n F 1 b 3 Q 7 U 2 V j d G l v b j E v Q m F 0 Y 2 g x L 0 N o Y W 5 n Z W Q g V H l w Z S 5 7 U H J l d m l v d X M g U m F k a W F 0 a W 9 u L D h 9 J n F 1 b 3 Q 7 L C Z x d W 9 0 O 1 N l Y 3 R p b 2 4 x L 0 J h d G N o M S 9 D a G F u Z 2 V k I F R 5 c G U u e 1 B y a W 9 y I E 1 h b G l n b m F u Y 2 l l c y w 5 f S Z x d W 9 0 O y w m c X V v d D t T Z W N 0 a W 9 u M S 9 C Y X R j a D E v Q 2 h h b m d l Z C B U e X B l L n t E c m l u a 2 V y L D E w f S Z x d W 9 0 O y w m c X V v d D t T Z W N 0 a W 9 u M S 9 C Y X R j a D E v Q 2 h h b m d l Z C B U e X B l L n t T b W 9 r Z X I s M T F 9 J n F 1 b 3 Q 7 L C Z x d W 9 0 O 1 N l Y 3 R p b 2 4 x L 0 J h d G N o M S 9 D a G F u Z 2 V k I F R 5 c G U u e 0 N o Z X d p b m c g V G 9 i Y W N j b y w x M n 0 m c X V v d D s s J n F 1 b 3 Q 7 U 2 V j d G l v b j E v Q m F 0 Y 2 g x L 0 N o Y W 5 n Z W Q g V H l w Z S 5 7 R m l u Y W w g V C w x M 3 0 m c X V v d D s s J n F 1 b 3 Q 7 U 2 V j d G l v b j E v Q m F 0 Y 2 g x L 0 N o Y W 5 n Z W Q g V H l w Z S 5 7 R m l u Y W w g T i w x N H 0 m c X V v d D s s J n F 1 b 3 Q 7 U 2 V j d G l v b j E v Q m F 0 Y 2 g x L 0 N o Y W 5 n Z W Q g V H l w Z S 5 7 R m l u Y W w g T S w x N X 0 m c X V v d D s s J n F 1 b 3 Q 7 U 2 V j d G l v b j E v Q m F 0 Y 2 g x L 0 N o Y W 5 n Z W Q g V H l w Z S 5 7 R m l u Y W w g U 3 R h Z 2 U s M T Z 9 J n F 1 b 3 Q 7 L C Z x d W 9 0 O 1 N l Y 3 R p b 2 4 x L 0 J h d G N o M S 9 D a G F u Z 2 V k I F R 5 c G U u e 0 Z p b m F s I F N p d G U s M T d 9 J n F 1 b 3 Q 7 L C Z x d W 9 0 O 1 N l Y 3 R p b 2 4 x L 0 J h d G N o M S 9 D a G F u Z 2 V k I F R 5 c G U u e 0 J p b 3 B z e T E g R G F 0 Z S w x O H 0 m c X V v d D s s J n F 1 b 3 Q 7 U 2 V j d G l v b j E v Q m F 0 Y 2 g x L 0 N o Y W 5 n Z W Q g V H l w Z S 5 7 Q m l v c H N 5 M S B M b 2 N h d G l v b i w x O X 0 m c X V v d D s s J n F 1 b 3 Q 7 U 2 V j d G l v b j E v Q m F 0 Y 2 g x L 0 N o Y W 5 n Z W Q g V H l w Z S 5 7 Q m l v c H N 5 M i B E Y X R l L D I w f S Z x d W 9 0 O y w m c X V v d D t T Z W N 0 a W 9 u M S 9 C Y X R j a D E v Q 2 h h b m d l Z C B U e X B l L n t C a W 9 w c 3 k y I E x v Y 2 F 0 a W 9 u L D I x f S Z x d W 9 0 O y w m c X V v d D t T Z W N 0 a W 9 u M S 9 C Y X R j a D E v Q 2 h h b m d l Z C B U e X B l L n t C a W 9 w c 3 k z I E R h d G U s M j J 9 J n F 1 b 3 Q 7 L C Z x d W 9 0 O 1 N l Y 3 R p b 2 4 x L 0 J h d G N o M S 9 D a G F u Z 2 V k I F R 5 c G U u e 0 J p b 3 B z e T M g T G 9 j Y X R p b 2 4 s M j N 9 J n F 1 b 3 Q 7 L C Z x d W 9 0 O 1 N l Y 3 R p b 2 4 x L 0 J h d G N o M S 9 D a G F u Z 2 V k I F R 5 c G U u e 0 J p b 3 B z e T Q g R G F 0 Z S w y N H 0 m c X V v d D s s J n F 1 b 3 Q 7 U 2 V j d G l v b j E v Q m F 0 Y 2 g x L 0 N o Y W 5 n Z W Q g V H l w Z S 5 7 Q m l v c H N 5 N C B M b 2 N h d G l v b i w y N X 0 m c X V v d D s s J n F 1 b 3 Q 7 U 2 V j d G l v b j E v Q m F 0 Y 2 g x L 0 N o Y W 5 n Z W Q g V H l w Z S 5 7 Q m l v c H N 5 N S B E Y X R l L D I 2 f S Z x d W 9 0 O y w m c X V v d D t T Z W N 0 a W 9 u M S 9 C Y X R j a D E v Q 2 h h b m d l Z C B U e X B l L n t C a W 9 w c 3 k 1 I E x v Y 2 F 0 a W 9 u L D I 3 f S Z x d W 9 0 O y w m c X V v d D t T Z W N 0 a W 9 u M S 9 C Y X R j a D E v Q 2 h h b m d l Z C B U e X B l L n t T d X J n Z X J 5 M S B E Y X R l L D I 4 f S Z x d W 9 0 O y w m c X V v d D t T Z W N 0 a W 9 u M S 9 C Y X R j a D E v Q 2 h h b m d l Z C B U e X B l L n t T d X J n Z X J 5 M S B E Z X N j L D I 5 f S Z x d W 9 0 O y w m c X V v d D t T Z W N 0 a W 9 u M S 9 C Y X R j a D E v Q 2 h h b m d l Z C B U e X B l L n t T d X J n Z X J 5 M S B Q c m l t Y X J 5 I F J l c 2 V j d G V k L D M w f S Z x d W 9 0 O y w m c X V v d D t T Z W N 0 a W 9 u M S 9 C Y X R j a D E v Q 2 h h b m d l Z C B U e X B l L n t T d X J n Z X J 5 M S B O b 2 R l I E R p c 3 N l Y 3 R p b 2 4 s M z F 9 J n F 1 b 3 Q 7 L C Z x d W 9 0 O 1 N l Y 3 R p b 2 4 x L 0 J h d G N o M S 9 D a G F u Z 2 V k I F R 5 c G U u e 1 N 1 c m d l c n k y I E R h d G U s M z J 9 J n F 1 b 3 Q 7 L C Z x d W 9 0 O 1 N l Y 3 R p b 2 4 x L 0 J h d G N o M S 9 D a G F u Z 2 V k I F R 5 c G U u e 1 N 1 c m d l c n k y I E R l c 2 M s M z N 9 J n F 1 b 3 Q 7 L C Z x d W 9 0 O 1 N l Y 3 R p b 2 4 x L 0 J h d G N o M S 9 D a G F u Z 2 V k I F R 5 c G U u e 1 N 1 c m d l c n k y I F B y a W 1 h c n k g U m V z Z W N 0 Z W Q s M z R 9 J n F 1 b 3 Q 7 L C Z x d W 9 0 O 1 N l Y 3 R p b 2 4 x L 0 J h d G N o M S 9 D a G F u Z 2 V k I F R 5 c G U u e 1 N 1 c m d l c n k y I E 5 v Z G U g R G l z c 2 V j d G l v b i w z N X 0 m c X V v d D s s J n F 1 b 3 Q 7 U 2 V j d G l v b j E v Q m F 0 Y 2 g x L 0 N o Y W 5 n Z W Q g V H l w Z S 5 7 U n Q x I F N 0 Y X J 0 I E R h d G U s M z Z 9 J n F 1 b 3 Q 7 L C Z x d W 9 0 O 1 N l Y 3 R p b 2 4 x L 0 J h d G N o M S 9 D a G F u Z 2 V k I F R 5 c G U u e 1 J 0 M S B F b m Q g R G F 0 Z S w z N 3 0 m c X V v d D s s J n F 1 b 3 Q 7 U 2 V j d G l v b j E v Q m F 0 Y 2 g x L 0 N o Y W 5 n Z W Q g V H l w Z S 5 7 U n Q x L D M 4 f S Z x d W 9 0 O y w m c X V v d D t T Z W N 0 a W 9 u M S 9 C Y X R j a D E v Q 2 h h b m d l Z C B U e X B l L n t S d D E g R G 9 z Z S B w Z X I g R n J h Y 3 R p b 2 4 s M z l 9 J n F 1 b 3 Q 7 L C Z x d W 9 0 O 1 N l Y 3 R p b 2 4 x L 0 J h d G N o M S 9 D a G F u Z 2 V k I F R 5 c G U u e 1 J 0 L j E g T m 9 0 Z X M s N D B 9 J n F 1 b 3 Q 7 L C Z x d W 9 0 O 1 N l Y 3 R p b 2 4 x L 0 J h d G N o M S 9 D a G F u Z 2 V k I F R 5 c G U u e 1 J 0 M i B T d G F y d C B E Y X R l L D Q x f S Z x d W 9 0 O y w m c X V v d D t T Z W N 0 a W 9 u M S 9 C Y X R j a D E v Q 2 h h b m d l Z C B U e X B l L n t S d D I g R W 5 k I E R h d G U s N D J 9 J n F 1 b 3 Q 7 L C Z x d W 9 0 O 1 N l Y 3 R p b 2 4 x L 0 J h d G N o M S 9 D a G F u Z 2 V k I F R 5 c G U u e 1 J 0 M i w 0 M 3 0 m c X V v d D s s J n F 1 b 3 Q 7 U 2 V j d G l v b j E v Q m F 0 Y 2 g x L 0 N o Y W 5 n Z W Q g V H l w Z S 5 7 U n Q y I E R v c 2 U g c G V y I E Z y Y W N 0 a W 9 u L D Q 0 f S Z x d W 9 0 O y w m c X V v d D t T Z W N 0 a W 9 u M S 9 C Y X R j a D E v Q 2 h h b m d l Z C B U e X B l L n t S d C 4 y I E 5 v d G V z L D Q 1 f S Z x d W 9 0 O y w m c X V v d D t T Z W N 0 a W 9 u M S 9 C Y X R j a D E v Q 2 h h b m d l Z C B U e X B l L n t S d D M g U 3 R h c n Q g R G F 0 Z S w 0 N n 0 m c X V v d D s s J n F 1 b 3 Q 7 U 2 V j d G l v b j E v Q m F 0 Y 2 g x L 0 N o Y W 5 n Z W Q g V H l w Z S 5 7 U n Q z I E V u Z C B E Y X R l L D Q 3 f S Z x d W 9 0 O y w m c X V v d D t T Z W N 0 a W 9 u M S 9 C Y X R j a D E v Q 2 h h b m d l Z C B U e X B l L n t S d D M s N D h 9 J n F 1 b 3 Q 7 L C Z x d W 9 0 O 1 N l Y 3 R p b 2 4 x L 0 J h d G N o M S 9 D a G F u Z 2 V k I F R 5 c G U u e 1 J 0 M y B E b 3 N l I H B l c i B G c m F j d G l v b i w 0 O X 0 m c X V v d D s s J n F 1 b 3 Q 7 U 2 V j d G l v b j E v Q m F 0 Y 2 g x L 0 N o Y W 5 n Z W Q g V H l w Z S 5 7 U n Q u M y B O b 3 R l c y w 1 M H 0 m c X V v d D s s J n F 1 b 3 Q 7 U 2 V j d G l v b j E v Q m F 0 Y 2 g x L 0 N o Y W 5 n Z W Q g V H l w Z S 5 7 Q 2 h l b W 8 x I F N 0 Y X J 0 I E R h d G U s N T F 9 J n F 1 b 3 Q 7 L C Z x d W 9 0 O 1 N l Y 3 R p b 2 4 x L 0 J h d G N o M S 9 D a G F u Z 2 V k I F R 5 c G U u e 0 N o Z W 1 v M S B F b m Q g R G F 0 Z S w 1 M n 0 m c X V v d D s s J n F 1 b 3 Q 7 U 2 V j d G l v b j E v Q m F 0 Y 2 g x L 0 N o Y W 5 n Z W Q g V H l w Z S 5 7 Q 2 h l b W 8 x I G R y d W c x L D U z f S Z x d W 9 0 O y w m c X V v d D t T Z W N 0 a W 9 u M S 9 C Y X R j a D E v Q 2 h h b m d l Z C B U e X B l L n t D a G V t b z E g Z H J 1 Z z I s N T R 9 J n F 1 b 3 Q 7 L C Z x d W 9 0 O 1 N l Y 3 R p b 2 4 x L 0 J h d G N o M S 9 D a G F u Z 2 V k I F R 5 c G U u e 0 N o Z W 1 v M S B k c n V n M y w 1 N X 0 m c X V v d D s s J n F 1 b 3 Q 7 U 2 V j d G l v b j E v Q m F 0 Y 2 g x L 0 N o Y W 5 n Z W Q g V H l w Z S 5 7 Q 2 h l b W 8 y I F N 0 Y X J 0 I E R h d G U s N T Z 9 J n F 1 b 3 Q 7 L C Z x d W 9 0 O 1 N l Y 3 R p b 2 4 x L 0 J h d G N o M S 9 D a G F u Z 2 V k I F R 5 c G U u e 0 N o Z W 1 v M i B F b m Q g R G F 0 Z S w 1 N 3 0 m c X V v d D s s J n F 1 b 3 Q 7 U 2 V j d G l v b j E v Q m F 0 Y 2 g x L 0 N o Y W 5 n Z W Q g V H l w Z S 5 7 Q 2 h l b W 8 y I G R y d W c x L D U 4 f S Z x d W 9 0 O y w m c X V v d D t T Z W N 0 a W 9 u M S 9 C Y X R j a D E v Q 2 h h b m d l Z C B U e X B l L n t D a G V t b z I g Z H J 1 Z z I s N T l 9 J n F 1 b 3 Q 7 L C Z x d W 9 0 O 1 N l Y 3 R p b 2 4 x L 0 J h d G N o M S 9 D a G F u Z 2 V k I F R 5 c G U u e 0 N o Z W 1 v M i B k c n V n M y w 2 M H 0 m c X V v d D s s J n F 1 b 3 Q 7 U 2 V j d G l v b j E v Q m F 0 Y 2 g x L 0 N o Y W 5 n Z W Q g V H l w Z S 5 7 Q 2 h l b W 8 z I F N 0 Y X J 0 I E R h d G U s N j F 9 J n F 1 b 3 Q 7 L C Z x d W 9 0 O 1 N l Y 3 R p b 2 4 x L 0 J h d G N o M S 9 D a G F u Z 2 V k I F R 5 c G U u e 0 N o Z W 1 v M y B F b m Q g R G F 0 Z S w 2 M n 0 m c X V v d D s s J n F 1 b 3 Q 7 U 2 V j d G l v b j E v Q m F 0 Y 2 g x L 0 N o Y W 5 n Z W Q g V H l w Z S 5 7 Q 2 h l b W 8 z I G R y d W c x L D Y z f S Z x d W 9 0 O y w m c X V v d D t T Z W N 0 a W 9 u M S 9 C Y X R j a D E v Q 2 h h b m d l Z C B U e X B l L n t D a G V t b z M g Z H J 1 Z z I s N j R 9 J n F 1 b 3 Q 7 L C Z x d W 9 0 O 1 N l Y 3 R p b 2 4 x L 0 J h d G N o M S 9 D a G F u Z 2 V k I F R 5 c G U u e 0 N o Z W 1 v M y B k c n V n M y w 2 N X 0 m c X V v d D s s J n F 1 b 3 Q 7 U 2 V j d G l v b j E v Q m F 0 Y 2 g x L 0 N o Y W 5 n Z W Q g V H l w Z S 5 7 U H J p b W F y e S B E a W Z m L D Y 2 f S Z x d W 9 0 O y w m c X V v d D t T Z W N 0 a W 9 u M S 9 C Y X R j a D E v Q 2 h h b m d l Z C B U e X B l L n t Q c m l t Y X J 5 I E l 2 a S w 2 N 3 0 m c X V v d D s s J n F 1 b 3 Q 7 U 2 V j d G l v b j E v Q m F 0 Y 2 g x L 0 N o Y W 5 n Z W Q g V H l w Z S 5 7 U H J p b W F y e S B Q b m k s N j h 9 J n F 1 b 3 Q 7 L C Z x d W 9 0 O 1 N l Y 3 R p b 2 4 x L 0 J h d G N o M S 9 D a G F u Z 2 V k I F R 5 c G U u e 1 B y a W 1 h c n k g T W F y Z 2 l u c y w 2 O X 0 m c X V v d D s s J n F 1 b 3 Q 7 U 2 V j d G l v b j E v Q m F 0 Y 2 g x L 0 N o Y W 5 n Z W Q g V H l w Z S 5 7 S X B z a S B M Z X Z l b D F f K y w 3 M H 0 m c X V v d D s s J n F 1 b 3 Q 7 U 2 V j d G l v b j E v Q m F 0 Y 2 g x L 0 N o Y W 5 n Z W Q g V H l w Z S 5 7 S X B z a S B M Z X Z l b D E g V G 9 0 Y W w s N z F 9 J n F 1 b 3 Q 7 L C Z x d W 9 0 O 1 N l Y 3 R p b 2 4 x L 0 J h d G N o M S 9 D a G F u Z 2 V k I F R 5 c G U u e 0 l w c 2 k g T G V 2 Z W w y X y s s N z J 9 J n F 1 b 3 Q 7 L C Z x d W 9 0 O 1 N l Y 3 R p b 2 4 x L 0 J h d G N o M S 9 D a G F u Z 2 V k I F R 5 c G U u e 0 l w c 2 k g T G V 2 Z W w y I F R v d G F s L D c z f S Z x d W 9 0 O y w m c X V v d D t T Z W N 0 a W 9 u M S 9 C Y X R j a D E v Q 2 h h b m d l Z C B U e X B l L n t J c H N p I E x l d m V s M 1 8 r L D c 0 f S Z x d W 9 0 O y w m c X V v d D t T Z W N 0 a W 9 u M S 9 C Y X R j a D E v Q 2 h h b m d l Z C B U e X B l L n t J c H N p I E x l d m V s M y B U b 3 R h b C w 3 N X 0 m c X V v d D s s J n F 1 b 3 Q 7 U 2 V j d G l v b j E v Q m F 0 Y 2 g x L 0 N o Y W 5 n Z W Q g V H l w Z S 5 7 S X B z a S B M Z X Z l b D R f K y w 3 N n 0 m c X V v d D s s J n F 1 b 3 Q 7 U 2 V j d G l v b j E v Q m F 0 Y 2 g x L 0 N o Y W 5 n Z W Q g V H l w Z S 5 7 S X B z a S B M Z X Z l b D Q g V G 9 0 Y W w s N z d 9 J n F 1 b 3 Q 7 L C Z x d W 9 0 O 1 N l Y 3 R p b 2 4 x L 0 J h d G N o M S 9 D a G F u Z 2 V k I F R 5 c G U u e 0 l w c 2 k g T G V 2 Z W w 1 X y s s N z h 9 J n F 1 b 3 Q 7 L C Z x d W 9 0 O 1 N l Y 3 R p b 2 4 x L 0 J h d G N o M S 9 D a G F u Z 2 V k I F R 5 c G U u e 0 l w c 2 k g T G V 2 Z W w 1 I F R v d G F s L D c 5 f S Z x d W 9 0 O y w m c X V v d D t T Z W N 0 a W 9 u M S 9 C Y X R j a D E v Q 2 h h b m d l Z C B U e X B l L n t J c H N p I E 9 0 a G V y X y s s O D B 9 J n F 1 b 3 Q 7 L C Z x d W 9 0 O 1 N l Y 3 R p b 2 4 x L 0 J h d G N o M S 9 D a G F u Z 2 V k I F R 5 c G U u e 0 l w c 2 k g T 3 R o Z X I g V G 9 0 Y W w s O D F 9 J n F 1 b 3 Q 7 L C Z x d W 9 0 O 1 N l Y 3 R p b 2 4 x L 0 J h d G N o M S 9 D a G F u Z 2 V k I F R 5 c G U u e 0 N v b n R y Y S B M Z X Z l b D F f K y w 4 M n 0 m c X V v d D s s J n F 1 b 3 Q 7 U 2 V j d G l v b j E v Q m F 0 Y 2 g x L 0 N o Y W 5 n Z W Q g V H l w Z S 5 7 Q 2 9 u d H J h I E x l d m V s M S B U b 3 R h b C w 4 M 3 0 m c X V v d D s s J n F 1 b 3 Q 7 U 2 V j d G l v b j E v Q m F 0 Y 2 g x L 0 N o Y W 5 n Z W Q g V H l w Z S 5 7 Q 2 9 u d H J h I E x l d m V s M l 8 r L D g 0 f S Z x d W 9 0 O y w m c X V v d D t T Z W N 0 a W 9 u M S 9 C Y X R j a D E v Q 2 h h b m d l Z C B U e X B l L n t D b 2 5 0 c m E g T G V 2 Z W w y I F R v d G F s L D g 1 f S Z x d W 9 0 O y w m c X V v d D t T Z W N 0 a W 9 u M S 9 C Y X R j a D E v Q 2 h h b m d l Z C B U e X B l L n t D b 2 5 0 c m E g T G V 2 Z W w z X y s s O D Z 9 J n F 1 b 3 Q 7 L C Z x d W 9 0 O 1 N l Y 3 R p b 2 4 x L 0 J h d G N o M S 9 D a G F u Z 2 V k I F R 5 c G U u e 0 N v b n R y Y S B M Z X Z l b D M g V G 9 0 Y W w s O D d 9 J n F 1 b 3 Q 7 L C Z x d W 9 0 O 1 N l Y 3 R p b 2 4 x L 0 J h d G N o M S 9 D a G F u Z 2 V k I F R 5 c G U u e 0 N v b n R y Y S B M Z X Z l b D R f K y w 4 O H 0 m c X V v d D s s J n F 1 b 3 Q 7 U 2 V j d G l v b j E v Q m F 0 Y 2 g x L 0 N o Y W 5 n Z W Q g V H l w Z S 5 7 Q 2 9 u d H J h I E x l d m V s N C B U b 3 R h b C w 4 O X 0 m c X V v d D s s J n F 1 b 3 Q 7 U 2 V j d G l v b j E v Q m F 0 Y 2 g x L 0 N o Y W 5 n Z W Q g V H l w Z S 5 7 Q 2 9 u d H J h I E x l d m V s N V 8 r L D k w f S Z x d W 9 0 O y w m c X V v d D t T Z W N 0 a W 9 u M S 9 C Y X R j a D E v Q 2 h h b m d l Z C B U e X B l L n t D b 2 5 0 c m E g T G V 2 Z W w 1 I F R v d G F s L D k x f S Z x d W 9 0 O y w m c X V v d D t T Z W N 0 a W 9 u M S 9 C Y X R j a D E v Q 2 h h b m d l Z C B U e X B l L n t D b 2 5 0 c m E g T 3 R o Z X J f K y w 5 M n 0 m c X V v d D s s J n F 1 b 3 Q 7 U 2 V j d G l v b j E v Q m F 0 Y 2 g x L 0 N o Y W 5 n Z W Q g V H l w Z S 5 7 Q 2 9 u d H J h I E 9 0 a G V y I F R v d G F s L D k z f S Z x d W 9 0 O y w m c X V v d D t T Z W N 0 a W 9 u M S 9 C Y X R j a D E v Q 2 h h b m d l Z C B U e X B l L n t P d G h l c i B E Z X N j c m l w d G l v b i w 5 N H 0 m c X V v d D s s J n F 1 b 3 Q 7 U 2 V j d G l v b j E v Q m F 0 Y 2 g x L 0 N o Y W 5 n Z W Q g V H l w Z S 5 7 R X h 0 c m F j Y X B z d W x h c i B F e H R l b n N p b 2 4 s O T V 9 J n F 1 b 3 Q 7 L C Z x d W 9 0 O 1 N l Y 3 R p b 2 4 x L 0 J h d G N o M S 9 D a G F u Z 2 V k I F R 5 c G U u e 0 Z v b G x v d 3 V w I E R h d G U s O T Z 9 J n F 1 b 3 Q 7 L C Z x d W 9 0 O 1 N l Y 3 R p b 2 4 x L 0 J h d G N o M S 9 D a G F u Z 2 V k I F R 5 c G U u e 0 Z v b G x v d 3 V w I F N 0 Y X R 1 c y w 5 N 3 0 m c X V v d D s s J n F 1 b 3 Q 7 U 2 V j d G l v b j E v Q m F 0 Y 2 g x L 0 N o Y W 5 n Z W Q g V H l w Z S 5 7 R G F 0 Z S B v Z i B E Z W F 0 a C w 5 O H 0 m c X V v d D s s J n F 1 b 3 Q 7 U 2 V j d G l v b j E v Q m F 0 Y 2 g x L 0 N o Y W 5 n Z W Q g V H l w Z S 5 7 Q 2 F 1 c 2 U g b 2 Y g R G V h d G g s O T l 9 J n F 1 b 3 Q 7 L C Z x d W 9 0 O 1 N l Y 3 R p b 2 4 x L 0 J h d G N o M S 9 D a G F u Z 2 V k I F R 5 c G U u e 1 B v c 3 Q g U l Q g V H J l Y X R t Z W 5 0 L D E w M H 0 m c X V v d D s s J n F 1 b 3 Q 7 U 2 V j d G l v b j E v Q m F 0 Y 2 g x L 0 N o Y W 5 n Z W Q g V H l w Z S 5 7 R G F 0 Z S B v Z i A y b m Q g U H J p b W F y e S w x M D F 9 J n F 1 b 3 Q 7 L C Z x d W 9 0 O 1 N l Y 3 R p b 2 4 x L 0 J h d G N o M S 9 D a G F u Z 2 V k I F R 5 c G U u e 0 R h d G U g b 2 Y g U m V j d X J y Z W 5 j Z S w x M D J 9 J n F 1 b 3 Q 7 L C Z x d W 9 0 O 1 N l Y 3 R p b 2 4 x L 0 J h d G N o M S 9 D a G F u Z 2 V k I F R 5 c G U u e 0 x v Y 2 F 0 a W 9 u I G 9 m I E Z p c n N 0 I F J l Y 3 V y c m V u Y 2 U s M T A z f S Z x d W 9 0 O y w m c X V v d D t T Z W N 0 a W 9 u M S 9 C Y X R j a D E v U 2 9 1 c m N l L n t H c m 9 1 b m Q g V H J 1 d G g s M T A 0 f S Z x d W 9 0 O 1 0 s J n F 1 b 3 Q 7 Q 2 9 s d W 1 u Q 2 9 1 b n Q m c X V v d D s 6 M T A 1 L C Z x d W 9 0 O 0 t l e U N v b H V t b k 5 h b W V z J n F 1 b 3 Q 7 O l t d L C Z x d W 9 0 O 0 N v b H V t b k l k Z W 5 0 a X R p Z X M m c X V v d D s 6 W y Z x d W 9 0 O 1 N l Y 3 R p b 2 4 x L 0 J h d G N o M S 9 D a G F u Z 2 V k I F R 5 c G U u e 1 J l c 2 V h c m N o I E l k L D B 9 J n F 1 b 3 Q 7 L C Z x d W 9 0 O 1 N l Y 3 R p b 2 4 x L 0 J h d G N o M S 9 D a G F u Z 2 V k I F R 5 c G U u e 0 R P Q i w x f S Z x d W 9 0 O y w m c X V v d D t T Z W N 0 a W 9 u M S 9 C Y X R j a D E v Q 2 h h b m d l Z C B U e X B l L n t H Z W 5 k Z X I s M n 0 m c X V v d D s s J n F 1 b 3 Q 7 U 2 V j d G l v b j E v Q m F 0 Y 2 g x L 0 N o Y W 5 n Z W Q g V H l w Z S 5 7 V 2 V p Z 2 h 0 L D N 9 J n F 1 b 3 Q 7 L C Z x d W 9 0 O 1 N l Y 3 R p b 2 4 x L 0 J h d G N o M S 9 D a G F u Z 2 V k I F R 5 c G U u e 0 h l a W d o d C w 0 f S Z x d W 9 0 O y w m c X V v d D t T Z W N 0 a W 9 u M S 9 C Y X R j a D E v Q 2 h h b m d l Z C B U e X B l L n t S Y W N l L D V 9 J n F 1 b 3 Q 7 L C Z x d W 9 0 O 1 N l Y 3 R p b 2 4 x L 0 J h d G N o M S 9 D a G F u Z 2 V k I F R 5 c G U u e 1 N w Y W 5 p c 2 g g T 3 J p Z 2 l u L D Z 9 J n F 1 b 3 Q 7 L C Z x d W 9 0 O 1 N l Y 3 R p b 2 4 x L 0 J h d G N o M S 9 D a G F u Z 2 V k I F R 5 c G U u e 0 R p Y W J l d G V z L D d 9 J n F 1 b 3 Q 7 L C Z x d W 9 0 O 1 N l Y 3 R p b 2 4 x L 0 J h d G N o M S 9 D a G F u Z 2 V k I F R 5 c G U u e 1 B y Z X Z p b 3 V z I F J h Z G l h d G l v b i w 4 f S Z x d W 9 0 O y w m c X V v d D t T Z W N 0 a W 9 u M S 9 C Y X R j a D E v Q 2 h h b m d l Z C B U e X B l L n t Q c m l v c i B N Y W x p Z 2 5 h b m N p Z X M s O X 0 m c X V v d D s s J n F 1 b 3 Q 7 U 2 V j d G l v b j E v Q m F 0 Y 2 g x L 0 N o Y W 5 n Z W Q g V H l w Z S 5 7 R H J p b m t l c i w x M H 0 m c X V v d D s s J n F 1 b 3 Q 7 U 2 V j d G l v b j E v Q m F 0 Y 2 g x L 0 N o Y W 5 n Z W Q g V H l w Z S 5 7 U 2 1 v a 2 V y L D E x f S Z x d W 9 0 O y w m c X V v d D t T Z W N 0 a W 9 u M S 9 C Y X R j a D E v Q 2 h h b m d l Z C B U e X B l L n t D a G V 3 a W 5 n I F R v Y m F j Y 2 8 s M T J 9 J n F 1 b 3 Q 7 L C Z x d W 9 0 O 1 N l Y 3 R p b 2 4 x L 0 J h d G N o M S 9 D a G F u Z 2 V k I F R 5 c G U u e 0 Z p b m F s I F Q s M T N 9 J n F 1 b 3 Q 7 L C Z x d W 9 0 O 1 N l Y 3 R p b 2 4 x L 0 J h d G N o M S 9 D a G F u Z 2 V k I F R 5 c G U u e 0 Z p b m F s I E 4 s M T R 9 J n F 1 b 3 Q 7 L C Z x d W 9 0 O 1 N l Y 3 R p b 2 4 x L 0 J h d G N o M S 9 D a G F u Z 2 V k I F R 5 c G U u e 0 Z p b m F s I E 0 s M T V 9 J n F 1 b 3 Q 7 L C Z x d W 9 0 O 1 N l Y 3 R p b 2 4 x L 0 J h d G N o M S 9 D a G F u Z 2 V k I F R 5 c G U u e 0 Z p b m F s I F N 0 Y W d l L D E 2 f S Z x d W 9 0 O y w m c X V v d D t T Z W N 0 a W 9 u M S 9 C Y X R j a D E v Q 2 h h b m d l Z C B U e X B l L n t G a W 5 h b C B T a X R l L D E 3 f S Z x d W 9 0 O y w m c X V v d D t T Z W N 0 a W 9 u M S 9 C Y X R j a D E v Q 2 h h b m d l Z C B U e X B l L n t C a W 9 w c 3 k x I E R h d G U s M T h 9 J n F 1 b 3 Q 7 L C Z x d W 9 0 O 1 N l Y 3 R p b 2 4 x L 0 J h d G N o M S 9 D a G F u Z 2 V k I F R 5 c G U u e 0 J p b 3 B z e T E g T G 9 j Y X R p b 2 4 s M T l 9 J n F 1 b 3 Q 7 L C Z x d W 9 0 O 1 N l Y 3 R p b 2 4 x L 0 J h d G N o M S 9 D a G F u Z 2 V k I F R 5 c G U u e 0 J p b 3 B z e T I g R G F 0 Z S w y M H 0 m c X V v d D s s J n F 1 b 3 Q 7 U 2 V j d G l v b j E v Q m F 0 Y 2 g x L 0 N o Y W 5 n Z W Q g V H l w Z S 5 7 Q m l v c H N 5 M i B M b 2 N h d G l v b i w y M X 0 m c X V v d D s s J n F 1 b 3 Q 7 U 2 V j d G l v b j E v Q m F 0 Y 2 g x L 0 N o Y W 5 n Z W Q g V H l w Z S 5 7 Q m l v c H N 5 M y B E Y X R l L D I y f S Z x d W 9 0 O y w m c X V v d D t T Z W N 0 a W 9 u M S 9 C Y X R j a D E v Q 2 h h b m d l Z C B U e X B l L n t C a W 9 w c 3 k z I E x v Y 2 F 0 a W 9 u L D I z f S Z x d W 9 0 O y w m c X V v d D t T Z W N 0 a W 9 u M S 9 C Y X R j a D E v Q 2 h h b m d l Z C B U e X B l L n t C a W 9 w c 3 k 0 I E R h d G U s M j R 9 J n F 1 b 3 Q 7 L C Z x d W 9 0 O 1 N l Y 3 R p b 2 4 x L 0 J h d G N o M S 9 D a G F u Z 2 V k I F R 5 c G U u e 0 J p b 3 B z e T Q g T G 9 j Y X R p b 2 4 s M j V 9 J n F 1 b 3 Q 7 L C Z x d W 9 0 O 1 N l Y 3 R p b 2 4 x L 0 J h d G N o M S 9 D a G F u Z 2 V k I F R 5 c G U u e 0 J p b 3 B z e T U g R G F 0 Z S w y N n 0 m c X V v d D s s J n F 1 b 3 Q 7 U 2 V j d G l v b j E v Q m F 0 Y 2 g x L 0 N o Y W 5 n Z W Q g V H l w Z S 5 7 Q m l v c H N 5 N S B M b 2 N h d G l v b i w y N 3 0 m c X V v d D s s J n F 1 b 3 Q 7 U 2 V j d G l v b j E v Q m F 0 Y 2 g x L 0 N o Y W 5 n Z W Q g V H l w Z S 5 7 U 3 V y Z 2 V y e T E g R G F 0 Z S w y O H 0 m c X V v d D s s J n F 1 b 3 Q 7 U 2 V j d G l v b j E v Q m F 0 Y 2 g x L 0 N o Y W 5 n Z W Q g V H l w Z S 5 7 U 3 V y Z 2 V y e T E g R G V z Y y w y O X 0 m c X V v d D s s J n F 1 b 3 Q 7 U 2 V j d G l v b j E v Q m F 0 Y 2 g x L 0 N o Y W 5 n Z W Q g V H l w Z S 5 7 U 3 V y Z 2 V y e T E g U H J p b W F y e S B S Z X N l Y 3 R l Z C w z M H 0 m c X V v d D s s J n F 1 b 3 Q 7 U 2 V j d G l v b j E v Q m F 0 Y 2 g x L 0 N o Y W 5 n Z W Q g V H l w Z S 5 7 U 3 V y Z 2 V y e T E g T m 9 k Z S B E a X N z Z W N 0 a W 9 u L D M x f S Z x d W 9 0 O y w m c X V v d D t T Z W N 0 a W 9 u M S 9 C Y X R j a D E v Q 2 h h b m d l Z C B U e X B l L n t T d X J n Z X J 5 M i B E Y X R l L D M y f S Z x d W 9 0 O y w m c X V v d D t T Z W N 0 a W 9 u M S 9 C Y X R j a D E v Q 2 h h b m d l Z C B U e X B l L n t T d X J n Z X J 5 M i B E Z X N j L D M z f S Z x d W 9 0 O y w m c X V v d D t T Z W N 0 a W 9 u M S 9 C Y X R j a D E v Q 2 h h b m d l Z C B U e X B l L n t T d X J n Z X J 5 M i B Q c m l t Y X J 5 I F J l c 2 V j d G V k L D M 0 f S Z x d W 9 0 O y w m c X V v d D t T Z W N 0 a W 9 u M S 9 C Y X R j a D E v Q 2 h h b m d l Z C B U e X B l L n t T d X J n Z X J 5 M i B O b 2 R l I E R p c 3 N l Y 3 R p b 2 4 s M z V 9 J n F 1 b 3 Q 7 L C Z x d W 9 0 O 1 N l Y 3 R p b 2 4 x L 0 J h d G N o M S 9 D a G F u Z 2 V k I F R 5 c G U u e 1 J 0 M S B T d G F y d C B E Y X R l L D M 2 f S Z x d W 9 0 O y w m c X V v d D t T Z W N 0 a W 9 u M S 9 C Y X R j a D E v Q 2 h h b m d l Z C B U e X B l L n t S d D E g R W 5 k I E R h d G U s M z d 9 J n F 1 b 3 Q 7 L C Z x d W 9 0 O 1 N l Y 3 R p b 2 4 x L 0 J h d G N o M S 9 D a G F u Z 2 V k I F R 5 c G U u e 1 J 0 M S w z O H 0 m c X V v d D s s J n F 1 b 3 Q 7 U 2 V j d G l v b j E v Q m F 0 Y 2 g x L 0 N o Y W 5 n Z W Q g V H l w Z S 5 7 U n Q x I E R v c 2 U g c G V y I E Z y Y W N 0 a W 9 u L D M 5 f S Z x d W 9 0 O y w m c X V v d D t T Z W N 0 a W 9 u M S 9 C Y X R j a D E v Q 2 h h b m d l Z C B U e X B l L n t S d C 4 x I E 5 v d G V z L D Q w f S Z x d W 9 0 O y w m c X V v d D t T Z W N 0 a W 9 u M S 9 C Y X R j a D E v Q 2 h h b m d l Z C B U e X B l L n t S d D I g U 3 R h c n Q g R G F 0 Z S w 0 M X 0 m c X V v d D s s J n F 1 b 3 Q 7 U 2 V j d G l v b j E v Q m F 0 Y 2 g x L 0 N o Y W 5 n Z W Q g V H l w Z S 5 7 U n Q y I E V u Z C B E Y X R l L D Q y f S Z x d W 9 0 O y w m c X V v d D t T Z W N 0 a W 9 u M S 9 C Y X R j a D E v Q 2 h h b m d l Z C B U e X B l L n t S d D I s N D N 9 J n F 1 b 3 Q 7 L C Z x d W 9 0 O 1 N l Y 3 R p b 2 4 x L 0 J h d G N o M S 9 D a G F u Z 2 V k I F R 5 c G U u e 1 J 0 M i B E b 3 N l I H B l c i B G c m F j d G l v b i w 0 N H 0 m c X V v d D s s J n F 1 b 3 Q 7 U 2 V j d G l v b j E v Q m F 0 Y 2 g x L 0 N o Y W 5 n Z W Q g V H l w Z S 5 7 U n Q u M i B O b 3 R l c y w 0 N X 0 m c X V v d D s s J n F 1 b 3 Q 7 U 2 V j d G l v b j E v Q m F 0 Y 2 g x L 0 N o Y W 5 n Z W Q g V H l w Z S 5 7 U n Q z I F N 0 Y X J 0 I E R h d G U s N D Z 9 J n F 1 b 3 Q 7 L C Z x d W 9 0 O 1 N l Y 3 R p b 2 4 x L 0 J h d G N o M S 9 D a G F u Z 2 V k I F R 5 c G U u e 1 J 0 M y B F b m Q g R G F 0 Z S w 0 N 3 0 m c X V v d D s s J n F 1 b 3 Q 7 U 2 V j d G l v b j E v Q m F 0 Y 2 g x L 0 N o Y W 5 n Z W Q g V H l w Z S 5 7 U n Q z L D Q 4 f S Z x d W 9 0 O y w m c X V v d D t T Z W N 0 a W 9 u M S 9 C Y X R j a D E v Q 2 h h b m d l Z C B U e X B l L n t S d D M g R G 9 z Z S B w Z X I g R n J h Y 3 R p b 2 4 s N D l 9 J n F 1 b 3 Q 7 L C Z x d W 9 0 O 1 N l Y 3 R p b 2 4 x L 0 J h d G N o M S 9 D a G F u Z 2 V k I F R 5 c G U u e 1 J 0 L j M g T m 9 0 Z X M s N T B 9 J n F 1 b 3 Q 7 L C Z x d W 9 0 O 1 N l Y 3 R p b 2 4 x L 0 J h d G N o M S 9 D a G F u Z 2 V k I F R 5 c G U u e 0 N o Z W 1 v M S B T d G F y d C B E Y X R l L D U x f S Z x d W 9 0 O y w m c X V v d D t T Z W N 0 a W 9 u M S 9 C Y X R j a D E v Q 2 h h b m d l Z C B U e X B l L n t D a G V t b z E g R W 5 k I E R h d G U s N T J 9 J n F 1 b 3 Q 7 L C Z x d W 9 0 O 1 N l Y 3 R p b 2 4 x L 0 J h d G N o M S 9 D a G F u Z 2 V k I F R 5 c G U u e 0 N o Z W 1 v M S B k c n V n M S w 1 M 3 0 m c X V v d D s s J n F 1 b 3 Q 7 U 2 V j d G l v b j E v Q m F 0 Y 2 g x L 0 N o Y W 5 n Z W Q g V H l w Z S 5 7 Q 2 h l b W 8 x I G R y d W c y L D U 0 f S Z x d W 9 0 O y w m c X V v d D t T Z W N 0 a W 9 u M S 9 C Y X R j a D E v Q 2 h h b m d l Z C B U e X B l L n t D a G V t b z E g Z H J 1 Z z M s N T V 9 J n F 1 b 3 Q 7 L C Z x d W 9 0 O 1 N l Y 3 R p b 2 4 x L 0 J h d G N o M S 9 D a G F u Z 2 V k I F R 5 c G U u e 0 N o Z W 1 v M i B T d G F y d C B E Y X R l L D U 2 f S Z x d W 9 0 O y w m c X V v d D t T Z W N 0 a W 9 u M S 9 C Y X R j a D E v Q 2 h h b m d l Z C B U e X B l L n t D a G V t b z I g R W 5 k I E R h d G U s N T d 9 J n F 1 b 3 Q 7 L C Z x d W 9 0 O 1 N l Y 3 R p b 2 4 x L 0 J h d G N o M S 9 D a G F u Z 2 V k I F R 5 c G U u e 0 N o Z W 1 v M i B k c n V n M S w 1 O H 0 m c X V v d D s s J n F 1 b 3 Q 7 U 2 V j d G l v b j E v Q m F 0 Y 2 g x L 0 N o Y W 5 n Z W Q g V H l w Z S 5 7 Q 2 h l b W 8 y I G R y d W c y L D U 5 f S Z x d W 9 0 O y w m c X V v d D t T Z W N 0 a W 9 u M S 9 C Y X R j a D E v Q 2 h h b m d l Z C B U e X B l L n t D a G V t b z I g Z H J 1 Z z M s N j B 9 J n F 1 b 3 Q 7 L C Z x d W 9 0 O 1 N l Y 3 R p b 2 4 x L 0 J h d G N o M S 9 D a G F u Z 2 V k I F R 5 c G U u e 0 N o Z W 1 v M y B T d G F y d C B E Y X R l L D Y x f S Z x d W 9 0 O y w m c X V v d D t T Z W N 0 a W 9 u M S 9 C Y X R j a D E v Q 2 h h b m d l Z C B U e X B l L n t D a G V t b z M g R W 5 k I E R h d G U s N j J 9 J n F 1 b 3 Q 7 L C Z x d W 9 0 O 1 N l Y 3 R p b 2 4 x L 0 J h d G N o M S 9 D a G F u Z 2 V k I F R 5 c G U u e 0 N o Z W 1 v M y B k c n V n M S w 2 M 3 0 m c X V v d D s s J n F 1 b 3 Q 7 U 2 V j d G l v b j E v Q m F 0 Y 2 g x L 0 N o Y W 5 n Z W Q g V H l w Z S 5 7 Q 2 h l b W 8 z I G R y d W c y L D Y 0 f S Z x d W 9 0 O y w m c X V v d D t T Z W N 0 a W 9 u M S 9 C Y X R j a D E v Q 2 h h b m d l Z C B U e X B l L n t D a G V t b z M g Z H J 1 Z z M s N j V 9 J n F 1 b 3 Q 7 L C Z x d W 9 0 O 1 N l Y 3 R p b 2 4 x L 0 J h d G N o M S 9 D a G F u Z 2 V k I F R 5 c G U u e 1 B y a W 1 h c n k g R G l m Z i w 2 N n 0 m c X V v d D s s J n F 1 b 3 Q 7 U 2 V j d G l v b j E v Q m F 0 Y 2 g x L 0 N o Y W 5 n Z W Q g V H l w Z S 5 7 U H J p b W F y e S B J d m k s N j d 9 J n F 1 b 3 Q 7 L C Z x d W 9 0 O 1 N l Y 3 R p b 2 4 x L 0 J h d G N o M S 9 D a G F u Z 2 V k I F R 5 c G U u e 1 B y a W 1 h c n k g U G 5 p L D Y 4 f S Z x d W 9 0 O y w m c X V v d D t T Z W N 0 a W 9 u M S 9 C Y X R j a D E v Q 2 h h b m d l Z C B U e X B l L n t Q c m l t Y X J 5 I E 1 h c m d p b n M s N j l 9 J n F 1 b 3 Q 7 L C Z x d W 9 0 O 1 N l Y 3 R p b 2 4 x L 0 J h d G N o M S 9 D a G F u Z 2 V k I F R 5 c G U u e 0 l w c 2 k g T G V 2 Z W w x X y s s N z B 9 J n F 1 b 3 Q 7 L C Z x d W 9 0 O 1 N l Y 3 R p b 2 4 x L 0 J h d G N o M S 9 D a G F u Z 2 V k I F R 5 c G U u e 0 l w c 2 k g T G V 2 Z W w x I F R v d G F s L D c x f S Z x d W 9 0 O y w m c X V v d D t T Z W N 0 a W 9 u M S 9 C Y X R j a D E v Q 2 h h b m d l Z C B U e X B l L n t J c H N p I E x l d m V s M l 8 r L D c y f S Z x d W 9 0 O y w m c X V v d D t T Z W N 0 a W 9 u M S 9 C Y X R j a D E v Q 2 h h b m d l Z C B U e X B l L n t J c H N p I E x l d m V s M i B U b 3 R h b C w 3 M 3 0 m c X V v d D s s J n F 1 b 3 Q 7 U 2 V j d G l v b j E v Q m F 0 Y 2 g x L 0 N o Y W 5 n Z W Q g V H l w Z S 5 7 S X B z a S B M Z X Z l b D N f K y w 3 N H 0 m c X V v d D s s J n F 1 b 3 Q 7 U 2 V j d G l v b j E v Q m F 0 Y 2 g x L 0 N o Y W 5 n Z W Q g V H l w Z S 5 7 S X B z a S B M Z X Z l b D M g V G 9 0 Y W w s N z V 9 J n F 1 b 3 Q 7 L C Z x d W 9 0 O 1 N l Y 3 R p b 2 4 x L 0 J h d G N o M S 9 D a G F u Z 2 V k I F R 5 c G U u e 0 l w c 2 k g T G V 2 Z W w 0 X y s s N z Z 9 J n F 1 b 3 Q 7 L C Z x d W 9 0 O 1 N l Y 3 R p b 2 4 x L 0 J h d G N o M S 9 D a G F u Z 2 V k I F R 5 c G U u e 0 l w c 2 k g T G V 2 Z W w 0 I F R v d G F s L D c 3 f S Z x d W 9 0 O y w m c X V v d D t T Z W N 0 a W 9 u M S 9 C Y X R j a D E v Q 2 h h b m d l Z C B U e X B l L n t J c H N p I E x l d m V s N V 8 r L D c 4 f S Z x d W 9 0 O y w m c X V v d D t T Z W N 0 a W 9 u M S 9 C Y X R j a D E v Q 2 h h b m d l Z C B U e X B l L n t J c H N p I E x l d m V s N S B U b 3 R h b C w 3 O X 0 m c X V v d D s s J n F 1 b 3 Q 7 U 2 V j d G l v b j E v Q m F 0 Y 2 g x L 0 N o Y W 5 n Z W Q g V H l w Z S 5 7 S X B z a S B P d G h l c l 8 r L D g w f S Z x d W 9 0 O y w m c X V v d D t T Z W N 0 a W 9 u M S 9 C Y X R j a D E v Q 2 h h b m d l Z C B U e X B l L n t J c H N p I E 9 0 a G V y I F R v d G F s L D g x f S Z x d W 9 0 O y w m c X V v d D t T Z W N 0 a W 9 u M S 9 C Y X R j a D E v Q 2 h h b m d l Z C B U e X B l L n t D b 2 5 0 c m E g T G V 2 Z W w x X y s s O D J 9 J n F 1 b 3 Q 7 L C Z x d W 9 0 O 1 N l Y 3 R p b 2 4 x L 0 J h d G N o M S 9 D a G F u Z 2 V k I F R 5 c G U u e 0 N v b n R y Y S B M Z X Z l b D E g V G 9 0 Y W w s O D N 9 J n F 1 b 3 Q 7 L C Z x d W 9 0 O 1 N l Y 3 R p b 2 4 x L 0 J h d G N o M S 9 D a G F u Z 2 V k I F R 5 c G U u e 0 N v b n R y Y S B M Z X Z l b D J f K y w 4 N H 0 m c X V v d D s s J n F 1 b 3 Q 7 U 2 V j d G l v b j E v Q m F 0 Y 2 g x L 0 N o Y W 5 n Z W Q g V H l w Z S 5 7 Q 2 9 u d H J h I E x l d m V s M i B U b 3 R h b C w 4 N X 0 m c X V v d D s s J n F 1 b 3 Q 7 U 2 V j d G l v b j E v Q m F 0 Y 2 g x L 0 N o Y W 5 n Z W Q g V H l w Z S 5 7 Q 2 9 u d H J h I E x l d m V s M 1 8 r L D g 2 f S Z x d W 9 0 O y w m c X V v d D t T Z W N 0 a W 9 u M S 9 C Y X R j a D E v Q 2 h h b m d l Z C B U e X B l L n t D b 2 5 0 c m E g T G V 2 Z W w z I F R v d G F s L D g 3 f S Z x d W 9 0 O y w m c X V v d D t T Z W N 0 a W 9 u M S 9 C Y X R j a D E v Q 2 h h b m d l Z C B U e X B l L n t D b 2 5 0 c m E g T G V 2 Z W w 0 X y s s O D h 9 J n F 1 b 3 Q 7 L C Z x d W 9 0 O 1 N l Y 3 R p b 2 4 x L 0 J h d G N o M S 9 D a G F u Z 2 V k I F R 5 c G U u e 0 N v b n R y Y S B M Z X Z l b D Q g V G 9 0 Y W w s O D l 9 J n F 1 b 3 Q 7 L C Z x d W 9 0 O 1 N l Y 3 R p b 2 4 x L 0 J h d G N o M S 9 D a G F u Z 2 V k I F R 5 c G U u e 0 N v b n R y Y S B M Z X Z l b D V f K y w 5 M H 0 m c X V v d D s s J n F 1 b 3 Q 7 U 2 V j d G l v b j E v Q m F 0 Y 2 g x L 0 N o Y W 5 n Z W Q g V H l w Z S 5 7 Q 2 9 u d H J h I E x l d m V s N S B U b 3 R h b C w 5 M X 0 m c X V v d D s s J n F 1 b 3 Q 7 U 2 V j d G l v b j E v Q m F 0 Y 2 g x L 0 N o Y W 5 n Z W Q g V H l w Z S 5 7 Q 2 9 u d H J h I E 9 0 a G V y X y s s O T J 9 J n F 1 b 3 Q 7 L C Z x d W 9 0 O 1 N l Y 3 R p b 2 4 x L 0 J h d G N o M S 9 D a G F u Z 2 V k I F R 5 c G U u e 0 N v b n R y Y S B P d G h l c i B U b 3 R h b C w 5 M 3 0 m c X V v d D s s J n F 1 b 3 Q 7 U 2 V j d G l v b j E v Q m F 0 Y 2 g x L 0 N o Y W 5 n Z W Q g V H l w Z S 5 7 T 3 R o Z X I g R G V z Y 3 J p c H R p b 2 4 s O T R 9 J n F 1 b 3 Q 7 L C Z x d W 9 0 O 1 N l Y 3 R p b 2 4 x L 0 J h d G N o M S 9 D a G F u Z 2 V k I F R 5 c G U u e 0 V 4 d H J h Y 2 F w c 3 V s Y X I g R X h 0 Z W 5 z a W 9 u L D k 1 f S Z x d W 9 0 O y w m c X V v d D t T Z W N 0 a W 9 u M S 9 C Y X R j a D E v Q 2 h h b m d l Z C B U e X B l L n t G b 2 x s b 3 d 1 c C B E Y X R l L D k 2 f S Z x d W 9 0 O y w m c X V v d D t T Z W N 0 a W 9 u M S 9 C Y X R j a D E v Q 2 h h b m d l Z C B U e X B l L n t G b 2 x s b 3 d 1 c C B T d G F 0 d X M s O T d 9 J n F 1 b 3 Q 7 L C Z x d W 9 0 O 1 N l Y 3 R p b 2 4 x L 0 J h d G N o M S 9 D a G F u Z 2 V k I F R 5 c G U u e 0 R h d G U g b 2 Y g R G V h d G g s O T h 9 J n F 1 b 3 Q 7 L C Z x d W 9 0 O 1 N l Y 3 R p b 2 4 x L 0 J h d G N o M S 9 D a G F u Z 2 V k I F R 5 c G U u e 0 N h d X N l I G 9 m I E R l Y X R o L D k 5 f S Z x d W 9 0 O y w m c X V v d D t T Z W N 0 a W 9 u M S 9 C Y X R j a D E v Q 2 h h b m d l Z C B U e X B l L n t Q b 3 N 0 I F J U I F R y Z W F 0 b W V u d C w x M D B 9 J n F 1 b 3 Q 7 L C Z x d W 9 0 O 1 N l Y 3 R p b 2 4 x L 0 J h d G N o M S 9 D a G F u Z 2 V k I F R 5 c G U u e 0 R h d G U g b 2 Y g M m 5 k I F B y a W 1 h c n k s M T A x f S Z x d W 9 0 O y w m c X V v d D t T Z W N 0 a W 9 u M S 9 C Y X R j a D E v Q 2 h h b m d l Z C B U e X B l L n t E Y X R l I G 9 m I F J l Y 3 V y c m V u Y 2 U s M T A y f S Z x d W 9 0 O y w m c X V v d D t T Z W N 0 a W 9 u M S 9 C Y X R j a D E v Q 2 h h b m d l Z C B U e X B l L n t M b 2 N h d G l v b i B v Z i B G a X J z d C B S Z W N 1 c n J l b m N l L D E w M 3 0 m c X V v d D s s J n F 1 b 3 Q 7 U 2 V j d G l v b j E v Q m F 0 Y 2 g x L 1 N v d X J j Z S 5 7 R 3 J v d W 5 k I F R y d X R o L D E w N H 0 m c X V v d D t d L C Z x d W 9 0 O 1 J l b G F 0 a W 9 u c 2 h p c E l u Z m 8 m c X V v d D s 6 W 1 1 9 I i A v P j x F b n R y e S B U e X B l P S J R d W V y e U l E I i B W Y W x 1 Z T 0 i c 2 I y Z D d h N T F h L T Y 0 Y T Y t N D J i M y 0 4 N 2 V h L T Q y Z W J h N j l h M G U x N S I g L z 4 8 L 1 N 0 Y W J s Z U V u d H J p Z X M + P C 9 J d G V t P j x J d G V t P j x J d G V t T G 9 j Y X R p b 2 4 + P E l 0 Z W 1 U e X B l P k Z v c m 1 1 b G E 8 L 0 l 0 Z W 1 U e X B l P j x J d G V t U G F 0 a D 5 T Z W N 0 a W 9 u M S 9 C Y X R j a D E v U 2 9 1 c m N l P C 9 J d G V t U G F 0 a D 4 8 L 0 l 0 Z W 1 M b 2 N h d G l v b j 4 8 U 3 R h Y m x l R W 5 0 c m l l c y A v P j w v S X R l b T 4 8 S X R l b T 4 8 S X R l b U x v Y 2 F 0 a W 9 u P j x J d G V t V H l w Z T 5 G b 3 J t d W x h P C 9 J d G V t V H l w Z T 4 8 S X R l b V B h d G g + U 2 V j d G l v b j E v Q m F 0 Y 2 g x L 0 N o Y W 5 n Z W Q l M j B U e X B l P C 9 J d G V t U G F 0 a D 4 8 L 0 l 0 Z W 1 M b 2 N h d G l v b j 4 8 U 3 R h Y m x l R W 5 0 c m l l c y A v P j w v S X R l b T 4 8 S X R l b T 4 8 S X R l b U x v Y 2 F 0 a W 9 u P j x J d G V t V H l w Z T 5 G b 3 J t d W x h P C 9 J d G V t V H l w Z T 4 8 S X R l b V B h d G g + U 2 V j d G l v b j E v Q m F 0 Y 2 g 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y M i I g L z 4 8 R W 5 0 c n k g V H l w Z T 0 i R m l s b E V y c m 9 y Q 2 9 k Z S I g V m F s d W U 9 I n N V b m t u b 3 d u I i A v P j x F b n R y e S B U e X B l P S J G a W x s R X J y b 3 J D b 3 V u d C I g V m F s d W U 9 I m w w I i A v P j x F b n R y e S B U e X B l P S J G a W x s T G F z d F V w Z G F 0 Z W Q i I F Z h b H V l P S J k M j A y M S 0 w M i 0 w M V Q y M T o z M z o y M S 4 4 N z g 3 N D g 3 W i I g L z 4 8 R W 5 0 c n k g V H l w Z T 0 i R m l s b E N v b H V t b l R 5 c G V z I i B W Y W x 1 Z T 0 i c 0 J n T U d C U V V H Q m d Z R 0 J n W U d C Z 0 F B Q U F B R 0 J 3 W U h C Z 2 N H Q n d Z S E J n Y 0 d C Z 1 l I Q m d Z R 0 J 3 Y 0 F C U U F I Q n d V R k F B Y 0 h B d 0 1 B Q n d j R 0 J n W U h C d 1 l H Q m d j S E J n W U F C Z 1 l H Q m d N R E F 3 T U R B d 0 1 E Q U F B R E F 3 T U R B d 0 1 E Q X d N R E F B Q U R B d 1 l H Q n d Z S E J n W U h C d 1 l B I i A v P j x F b n R y e S B U e X B l P S J G a W x s Q 2 9 s d W 1 u T m F t Z X M i I F Z h b H V l P S J z W y Z x d W 9 0 O 1 J l c 2 V h c m N o I E l k J n F 1 b 3 Q 7 L C Z x d W 9 0 O 0 R P Q i Z x d W 9 0 O y w m c X V v d D t H Z W 5 k Z X I m c X V v d D s s J n F 1 b 3 Q 7 V 2 V p Z 2 h 0 J n F 1 b 3 Q 7 L C Z x d W 9 0 O 0 h l a W d o d C Z x d W 9 0 O y w m c X V v d D t S Y W N l J n F 1 b 3 Q 7 L C Z x d W 9 0 O 1 N w Y W 5 p c 2 g g T 3 J p Z 2 l u J n F 1 b 3 Q 7 L C Z x d W 9 0 O 0 R p Y W J l d G V z J n F 1 b 3 Q 7 L C Z x d W 9 0 O 1 B y Z X Z p b 3 V z I F J h Z G l h d G l v b i Z x d W 9 0 O y w m c X V v d D t Q c m l v c i B N Y W x p Z 2 5 h b m N p Z X M m c X V v d D s s J n F 1 b 3 Q 7 R H J p b m t l c i Z x d W 9 0 O y w m c X V v d D t T b W 9 r Z X I m c X V v d D s s J n F 1 b 3 Q 7 Q 2 h l d 2 l u Z y B U b 2 J h Y 2 N v J n F 1 b 3 Q 7 L C Z x d W 9 0 O 0 Z p b m F s I F Q m c X V v d D s s J n F 1 b 3 Q 7 R m l u Y W w g T i Z x d W 9 0 O y w m c X V v d D t G a W 5 h b C B N J n F 1 b 3 Q 7 L C Z x d W 9 0 O 0 Z p b m F s I F N 0 Y W d l J n F 1 b 3 Q 7 L C Z x d W 9 0 O 0 Z p b m F s I F N p d G U m c X V v d D s s J n F 1 b 3 Q 7 Q m l v c H N 5 M S B E Y X R l J n F 1 b 3 Q 7 L C Z x d W 9 0 O 0 J p b 3 B z e T E g T G 9 j Y X R p b 2 4 m c X V v d D s s J n F 1 b 3 Q 7 Q m l v c H N 5 M i B E Y X R l J n F 1 b 3 Q 7 L C Z x d W 9 0 O 0 J p b 3 B z e T I g T G 9 j Y X R p b 2 4 m c X V v d D s s J n F 1 b 3 Q 7 Q m l v c H N 5 M y B E Y X R l J n F 1 b 3 Q 7 L C Z x d W 9 0 O 0 J p b 3 B z e T M g T G 9 j Y X R p b 2 4 m c X V v d D s s J n F 1 b 3 Q 7 Q m l v c H N 5 N C B E Y X R l J n F 1 b 3 Q 7 L C Z x d W 9 0 O 0 J p b 3 B z e T Q g T G 9 j Y X R p b 2 4 m c X V v d D s s J n F 1 b 3 Q 7 Q m l v c H N 5 N S B E Y X R l J n F 1 b 3 Q 7 L C Z x d W 9 0 O 0 J p b 3 B z e T U g T G 9 j Y X R p b 2 4 m c X V v d D s s J n F 1 b 3 Q 7 U 3 V y Z 2 V y e T E g R G F 0 Z S Z x d W 9 0 O y w m c X V v d D t T d X J n Z X J 5 M S B E Z X N j J n F 1 b 3 Q 7 L C Z x d W 9 0 O 1 N 1 c m d l c n k x I F B y a W 1 h c n k g U m V z Z W N 0 Z W Q m c X V v d D s s J n F 1 b 3 Q 7 U 3 V y Z 2 V y e T E g T m 9 k Z S B E a X N z Z W N 0 a W 9 u J n F 1 b 3 Q 7 L C Z x d W 9 0 O 1 N 1 c m d l c n k y I E R h d G U m c X V v d D s s J n F 1 b 3 Q 7 U 3 V y Z 2 V y e T I g R G V z Y y Z x d W 9 0 O y w m c X V v d D t T d X J n Z X J 5 M i B Q c m l t Y X J 5 I F J l c 2 V j d G V k J n F 1 b 3 Q 7 L C Z x d W 9 0 O 1 N 1 c m d l c n k y I E 5 v Z G U g R G l z c 2 V j d G l v b i Z x d W 9 0 O y w m c X V v d D t S d D E g U 3 R h c n Q g R G F 0 Z S Z x d W 9 0 O y w m c X V v d D t S d D E g R W 5 k I E R h d G U m c X V v d D s s J n F 1 b 3 Q 7 U n Q x J n F 1 b 3 Q 7 L C Z x d W 9 0 O 1 J 0 M S B E b 3 N l I H B l c i B G c m F j d G l v b i Z x d W 9 0 O y w m c X V v d D t S d C 4 x I E 5 v d G V z J n F 1 b 3 Q 7 L C Z x d W 9 0 O 1 J 0 M i B T d G F y d C B E Y X R l J n F 1 b 3 Q 7 L C Z x d W 9 0 O 1 J 0 M i B F b m Q g R G F 0 Z S Z x d W 9 0 O y w m c X V v d D t S d D I m c X V v d D s s J n F 1 b 3 Q 7 U n Q y I E R v c 2 U g c G V y I E Z y Y W N 0 a W 9 u J n F 1 b 3 Q 7 L C Z x d W 9 0 O 1 J 0 L j I g T m 9 0 Z X M m c X V v d D s s J n F 1 b 3 Q 7 U n Q z I F N 0 Y X J 0 I E R h d G U m c X V v d D s s J n F 1 b 3 Q 7 U n Q z I E V u Z C B E Y X R l J n F 1 b 3 Q 7 L C Z x d W 9 0 O 1 J 0 M y Z x d W 9 0 O y w m c X V v d D t S d D M g R G 9 z Z S B w Z X I g R n J h Y 3 R p b 2 4 m c X V v d D s s J n F 1 b 3 Q 7 U n Q u M y B O b 3 R l c y Z x d W 9 0 O y w m c X V v d D t D a G V t b z E g U 3 R h c n Q g R G F 0 Z S Z x d W 9 0 O y w m c X V v d D t D a G V t b z E g R W 5 k I E R h d G U m c X V v d D s s J n F 1 b 3 Q 7 Q 2 h l b W 8 x I G R y d W c x J n F 1 b 3 Q 7 L C Z x d W 9 0 O 0 N o Z W 1 v M S B k c n V n M i Z x d W 9 0 O y w m c X V v d D t D a G V t b z E g Z H J 1 Z z M m c X V v d D s s J n F 1 b 3 Q 7 Q 2 h l b W 8 y I F N 0 Y X J 0 I E R h d G U m c X V v d D s s J n F 1 b 3 Q 7 Q 2 h l b W 8 y I E V u Z C B E Y X R l J n F 1 b 3 Q 7 L C Z x d W 9 0 O 0 N o Z W 1 v M i B k c n V n M S Z x d W 9 0 O y w m c X V v d D t D a G V t b z I g Z H J 1 Z z I m c X V v d D s s J n F 1 b 3 Q 7 Q 2 h l b W 8 y I G R y d W c z J n F 1 b 3 Q 7 L C Z x d W 9 0 O 0 N o Z W 1 v M y B T d G F y d C B E Y X R l J n F 1 b 3 Q 7 L C Z x d W 9 0 O 0 N o Z W 1 v M y B F b m Q g R G F 0 Z S Z x d W 9 0 O y w m c X V v d D t D a G V t b z M g Z H J 1 Z z E m c X V v d D s s J n F 1 b 3 Q 7 Q 2 h l b W 8 z I G R y d W c y J n F 1 b 3 Q 7 L C Z x d W 9 0 O 0 N o Z W 1 v M y B k c n V n M y Z x d W 9 0 O y w m c X V v d D t Q c m l t Y X J 5 I E R p Z m Y m c X V v d D s s J n F 1 b 3 Q 7 U H J p b W F y e S B J d m k m c X V v d D s s J n F 1 b 3 Q 7 U H J p b W F y e S B Q b m k m c X V v d D s s J n F 1 b 3 Q 7 U H J p b W F y e S B N Y X J n a W 5 z J n F 1 b 3 Q 7 L C Z x d W 9 0 O 0 l w c 2 k g T G V 2 Z W w x X y s m c X V v d D s s J n F 1 b 3 Q 7 S X B z a S B M Z X Z l b D E g V G 9 0 Y W w m c X V v d D s s J n F 1 b 3 Q 7 S X B z a S B M Z X Z l b D J f K y Z x d W 9 0 O y w m c X V v d D t J c H N p I E x l d m V s M i B U b 3 R h b C Z x d W 9 0 O y w m c X V v d D t J c H N p I E x l d m V s M 1 8 r J n F 1 b 3 Q 7 L C Z x d W 9 0 O 0 l w c 2 k g T G V 2 Z W w z I F R v d G F s J n F 1 b 3 Q 7 L C Z x d W 9 0 O 0 l w c 2 k g T G V 2 Z W w 0 X y s m c X V v d D s s J n F 1 b 3 Q 7 S X B z a S B M Z X Z l b D Q g V G 9 0 Y W w m c X V v d D s s J n F 1 b 3 Q 7 S X B z a S B M Z X Z l b D V f K y Z x d W 9 0 O y w m c X V v d D t J c H N p I E x l d m V s N S B U b 3 R h b C Z x d W 9 0 O y w m c X V v d D t J c H N p I E 9 0 a G V y X y s m c X V v d D s s J n F 1 b 3 Q 7 S X B z a S B P d G h l c i B U b 3 R h b C Z x d W 9 0 O y w m c X V v d D t D b 2 5 0 c m E g T G V 2 Z W w x X y s m c X V v d D s s J n F 1 b 3 Q 7 Q 2 9 u d H J h I E x l d m V s M S B U b 3 R h b C Z x d W 9 0 O y w m c X V v d D t D b 2 5 0 c m E g T G V 2 Z W w y X y s m c X V v d D s s J n F 1 b 3 Q 7 Q 2 9 u d H J h I E x l d m V s M i B U b 3 R h b C Z x d W 9 0 O y w m c X V v d D t D b 2 5 0 c m E g T G V 2 Z W w z X y s m c X V v d D s s J n F 1 b 3 Q 7 Q 2 9 u d H J h I E x l d m V s M y B U b 3 R h b C Z x d W 9 0 O y w m c X V v d D t D b 2 5 0 c m E g T G V 2 Z W w 0 X y s m c X V v d D s s J n F 1 b 3 Q 7 Q 2 9 u d H J h I E x l d m V s N C B U b 3 R h b C Z x d W 9 0 O y w m c X V v d D t D b 2 5 0 c m E g T G V 2 Z W w 1 X y s m c X V v d D s s J n F 1 b 3 Q 7 Q 2 9 u d H J h I E x l d m V s N S B U b 3 R h b C Z x d W 9 0 O y w m c X V v d D t D b 2 5 0 c m E g T 3 R o Z X J f K y Z x d W 9 0 O y w m c X V v d D t D b 2 5 0 c m E g T 3 R o Z X I g V G 9 0 Y W w m c X V v d D s s J n F 1 b 3 Q 7 T 3 R o Z X I g R G V z Y 3 J p c H R p b 2 4 m c X V v d D s s J n F 1 b 3 Q 7 R X h 0 c m F j Y X B z d W x h c i B F e H R l b n N p b 2 4 m c X V v d D s s J n F 1 b 3 Q 7 R m 9 s b G 9 3 d X A g R G F 0 Z S Z x d W 9 0 O y w m c X V v d D t G b 2 x s b 3 d 1 c C B T d G F 0 d X M m c X V v d D s s J n F 1 b 3 Q 7 R G F 0 Z S B v Z i B E Z W F 0 a C Z x d W 9 0 O y w m c X V v d D t D Y X V z Z S B v Z i B E Z W F 0 a C Z x d W 9 0 O y w m c X V v d D t Q b 3 N 0 I F J U I F R y Z W F 0 b W V u d C Z x d W 9 0 O y w m c X V v d D t E Y X R l I G 9 m I D J u Z C B Q c m l t Y X J 5 J n F 1 b 3 Q 7 L C Z x d W 9 0 O 0 R h d G U g b 2 Y g U m V j d X J y Z W 5 j Z S Z x d W 9 0 O y w m c X V v d D t M b 2 N h d G l v b i B v Z i B G a X J z d C B S Z W N 1 c n J l b m N l J n F 1 b 3 Q 7 L C Z x d W 9 0 O 0 d y b 3 V u Z C B U c n V 0 a C Z x d W 9 0 O 1 0 i I C 8 + P E V u d H J 5 I F R 5 c G U 9 I k Z p b G x T d G F 0 d X M i I F Z h b H V l P S J z Q 2 9 t c G x l d G U i I C 8 + P E V u d H J 5 I F R 5 c G U 9 I l J l b G F 0 a W 9 u c 2 h p c E l u Z m 9 D b 2 5 0 Y W l u Z X I i I F Z h b H V l P S J z e y Z x d W 9 0 O 2 N v b H V t b k N v d W 5 0 J n F 1 b 3 Q 7 O j E w N S w m c X V v d D t r Z X l D b 2 x 1 b W 5 O Y W 1 l c y Z x d W 9 0 O z p b X S w m c X V v d D t x d W V y e V J l b G F 0 a W 9 u c 2 h p c H M m c X V v d D s 6 W 1 0 s J n F 1 b 3 Q 7 Y 2 9 s d W 1 u S W R l b n R p d G l l c y Z x d W 9 0 O z p b J n F 1 b 3 Q 7 U 2 V j d G l v b j E v Q m F 0 Y 2 g y L 0 N o Y W 5 n Z W Q g V H l w Z S 5 7 U m V z Z W F y Y 2 g g S W Q s M H 0 m c X V v d D s s J n F 1 b 3 Q 7 U 2 V j d G l v b j E v Q m F 0 Y 2 g y L 0 N o Y W 5 n Z W Q g V H l w Z S 5 7 R E 9 C L D F 9 J n F 1 b 3 Q 7 L C Z x d W 9 0 O 1 N l Y 3 R p b 2 4 x L 0 J h d G N o M i 9 D a G F u Z 2 V k I F R 5 c G U u e 0 d l b m R l c i w y f S Z x d W 9 0 O y w m c X V v d D t T Z W N 0 a W 9 u M S 9 C Y X R j a D I v Q 2 h h b m d l Z C B U e X B l L n t X Z W l n a H Q s M 3 0 m c X V v d D s s J n F 1 b 3 Q 7 U 2 V j d G l v b j E v Q m F 0 Y 2 g y L 0 N o Y W 5 n Z W Q g V H l w Z S 5 7 S G V p Z 2 h 0 L D R 9 J n F 1 b 3 Q 7 L C Z x d W 9 0 O 1 N l Y 3 R p b 2 4 x L 0 J h d G N o M i 9 D a G F u Z 2 V k I F R 5 c G U u e 1 J h Y 2 U s N X 0 m c X V v d D s s J n F 1 b 3 Q 7 U 2 V j d G l v b j E v Q m F 0 Y 2 g y L 0 N o Y W 5 n Z W Q g V H l w Z S 5 7 U 3 B h b m l z a C B P c m l n a W 4 s N n 0 m c X V v d D s s J n F 1 b 3 Q 7 U 2 V j d G l v b j E v Q m F 0 Y 2 g y L 0 N o Y W 5 n Z W Q g V H l w Z S 5 7 R G l h Y m V 0 Z X M s N 3 0 m c X V v d D s s J n F 1 b 3 Q 7 U 2 V j d G l v b j E v Q m F 0 Y 2 g y L 0 N o Y W 5 n Z W Q g V H l w Z S 5 7 U H J l d m l v d X M g U m F k a W F 0 a W 9 u L D h 9 J n F 1 b 3 Q 7 L C Z x d W 9 0 O 1 N l Y 3 R p b 2 4 x L 0 J h d G N o M i 9 D a G F u Z 2 V k I F R 5 c G U u e 1 B y a W 9 y I E 1 h b G l n b m F u Y 2 l l c y w 5 f S Z x d W 9 0 O y w m c X V v d D t T Z W N 0 a W 9 u M S 9 C Y X R j a D I v Q 2 h h b m d l Z C B U e X B l L n t E c m l u a 2 V y L D E w f S Z x d W 9 0 O y w m c X V v d D t T Z W N 0 a W 9 u M S 9 C Y X R j a D I v Q 2 h h b m d l Z C B U e X B l L n t T b W 9 r Z X I s M T F 9 J n F 1 b 3 Q 7 L C Z x d W 9 0 O 1 N l Y 3 R p b 2 4 x L 0 J h d G N o M i 9 D a G F u Z 2 V k I F R 5 c G U u e 0 N o Z X d p b m c g V G 9 i Y W N j b y w x M n 0 m c X V v d D s s J n F 1 b 3 Q 7 U 2 V j d G l v b j E v Q m F 0 Y 2 g y L 0 N o Y W 5 n Z W Q g V H l w Z S 5 7 R m l u Y W w g V C w x M 3 0 m c X V v d D s s J n F 1 b 3 Q 7 U 2 V j d G l v b j E v Q m F 0 Y 2 g y L 0 N o Y W 5 n Z W Q g V H l w Z S 5 7 R m l u Y W w g T i w x N H 0 m c X V v d D s s J n F 1 b 3 Q 7 U 2 V j d G l v b j E v Q m F 0 Y 2 g y L 0 N o Y W 5 n Z W Q g V H l w Z S 5 7 R m l u Y W w g T S w x N X 0 m c X V v d D s s J n F 1 b 3 Q 7 U 2 V j d G l v b j E v Q m F 0 Y 2 g y L 0 N o Y W 5 n Z W Q g V H l w Z S 5 7 R m l u Y W w g U 3 R h Z 2 U s M T Z 9 J n F 1 b 3 Q 7 L C Z x d W 9 0 O 1 N l Y 3 R p b 2 4 x L 0 J h d G N o M i 9 D a G F u Z 2 V k I F R 5 c G U u e 0 Z p b m F s I F N p d G U s M T d 9 J n F 1 b 3 Q 7 L C Z x d W 9 0 O 1 N l Y 3 R p b 2 4 x L 0 J h d G N o M i 9 D a G F u Z 2 V k I F R 5 c G U u e 0 J p b 3 B z e T E g R G F 0 Z S w x O H 0 m c X V v d D s s J n F 1 b 3 Q 7 U 2 V j d G l v b j E v Q m F 0 Y 2 g y L 0 N o Y W 5 n Z W Q g V H l w Z S 5 7 Q m l v c H N 5 M S B M b 2 N h d G l v b i w x O X 0 m c X V v d D s s J n F 1 b 3 Q 7 U 2 V j d G l v b j E v Q m F 0 Y 2 g y L 0 N o Y W 5 n Z W Q g V H l w Z S 5 7 Q m l v c H N 5 M i B E Y X R l L D I w f S Z x d W 9 0 O y w m c X V v d D t T Z W N 0 a W 9 u M S 9 C Y X R j a D I v Q 2 h h b m d l Z C B U e X B l L n t C a W 9 w c 3 k y I E x v Y 2 F 0 a W 9 u L D I x f S Z x d W 9 0 O y w m c X V v d D t T Z W N 0 a W 9 u M S 9 C Y X R j a D I v Q 2 h h b m d l Z C B U e X B l L n t C a W 9 w c 3 k z I E R h d G U s M j J 9 J n F 1 b 3 Q 7 L C Z x d W 9 0 O 1 N l Y 3 R p b 2 4 x L 0 J h d G N o M i 9 D a G F u Z 2 V k I F R 5 c G U u e 0 J p b 3 B z e T M g T G 9 j Y X R p b 2 4 s M j N 9 J n F 1 b 3 Q 7 L C Z x d W 9 0 O 1 N l Y 3 R p b 2 4 x L 0 J h d G N o M i 9 D a G F u Z 2 V k I F R 5 c G U u e 0 J p b 3 B z e T Q g R G F 0 Z S w y N H 0 m c X V v d D s s J n F 1 b 3 Q 7 U 2 V j d G l v b j E v Q m F 0 Y 2 g y L 0 N o Y W 5 n Z W Q g V H l w Z S 5 7 Q m l v c H N 5 N C B M b 2 N h d G l v b i w y N X 0 m c X V v d D s s J n F 1 b 3 Q 7 U 2 V j d G l v b j E v Q m F 0 Y 2 g y L 0 N o Y W 5 n Z W Q g V H l w Z S 5 7 Q m l v c H N 5 N S B E Y X R l L D I 2 f S Z x d W 9 0 O y w m c X V v d D t T Z W N 0 a W 9 u M S 9 C Y X R j a D I v Q 2 h h b m d l Z C B U e X B l L n t C a W 9 w c 3 k 1 I E x v Y 2 F 0 a W 9 u L D I 3 f S Z x d W 9 0 O y w m c X V v d D t T Z W N 0 a W 9 u M S 9 C Y X R j a D I v Q 2 h h b m d l Z C B U e X B l L n t T d X J n Z X J 5 M S B E Y X R l L D I 4 f S Z x d W 9 0 O y w m c X V v d D t T Z W N 0 a W 9 u M S 9 C Y X R j a D I v Q 2 h h b m d l Z C B U e X B l L n t T d X J n Z X J 5 M S B E Z X N j L D I 5 f S Z x d W 9 0 O y w m c X V v d D t T Z W N 0 a W 9 u M S 9 C Y X R j a D I v Q 2 h h b m d l Z C B U e X B l L n t T d X J n Z X J 5 M S B Q c m l t Y X J 5 I F J l c 2 V j d G V k L D M w f S Z x d W 9 0 O y w m c X V v d D t T Z W N 0 a W 9 u M S 9 C Y X R j a D I v Q 2 h h b m d l Z C B U e X B l L n t T d X J n Z X J 5 M S B O b 2 R l I E R p c 3 N l Y 3 R p b 2 4 s M z F 9 J n F 1 b 3 Q 7 L C Z x d W 9 0 O 1 N l Y 3 R p b 2 4 x L 0 J h d G N o M i 9 D a G F u Z 2 V k I F R 5 c G U u e 1 N 1 c m d l c n k y I E R h d G U s M z J 9 J n F 1 b 3 Q 7 L C Z x d W 9 0 O 1 N l Y 3 R p b 2 4 x L 0 J h d G N o M i 9 D a G F u Z 2 V k I F R 5 c G U u e 1 N 1 c m d l c n k y I E R l c 2 M s M z N 9 J n F 1 b 3 Q 7 L C Z x d W 9 0 O 1 N l Y 3 R p b 2 4 x L 0 J h d G N o M i 9 D a G F u Z 2 V k I F R 5 c G U u e 1 N 1 c m d l c n k y I F B y a W 1 h c n k g U m V z Z W N 0 Z W Q s M z R 9 J n F 1 b 3 Q 7 L C Z x d W 9 0 O 1 N l Y 3 R p b 2 4 x L 0 J h d G N o M i 9 D a G F u Z 2 V k I F R 5 c G U u e 1 N 1 c m d l c n k y I E 5 v Z G U g R G l z c 2 V j d G l v b i w z N X 0 m c X V v d D s s J n F 1 b 3 Q 7 U 2 V j d G l v b j E v Q m F 0 Y 2 g y L 0 N o Y W 5 n Z W Q g V H l w Z S 5 7 U n Q x I F N 0 Y X J 0 I E R h d G U s M z Z 9 J n F 1 b 3 Q 7 L C Z x d W 9 0 O 1 N l Y 3 R p b 2 4 x L 0 J h d G N o M i 9 D a G F u Z 2 V k I F R 5 c G U u e 1 J 0 M S B F b m Q g R G F 0 Z S w z N 3 0 m c X V v d D s s J n F 1 b 3 Q 7 U 2 V j d G l v b j E v Q m F 0 Y 2 g y L 0 N o Y W 5 n Z W Q g V H l w Z S 5 7 U n Q x L D M 4 f S Z x d W 9 0 O y w m c X V v d D t T Z W N 0 a W 9 u M S 9 C Y X R j a D I v Q 2 h h b m d l Z C B U e X B l L n t S d D E g R G 9 z Z S B w Z X I g R n J h Y 3 R p b 2 4 s M z l 9 J n F 1 b 3 Q 7 L C Z x d W 9 0 O 1 N l Y 3 R p b 2 4 x L 0 J h d G N o M i 9 D a G F u Z 2 V k I F R 5 c G U u e 1 J 0 L j E g T m 9 0 Z X M s N D B 9 J n F 1 b 3 Q 7 L C Z x d W 9 0 O 1 N l Y 3 R p b 2 4 x L 0 J h d G N o M i 9 D a G F u Z 2 V k I F R 5 c G U u e 1 J 0 M i B T d G F y d C B E Y X R l L D Q x f S Z x d W 9 0 O y w m c X V v d D t T Z W N 0 a W 9 u M S 9 C Y X R j a D I v Q 2 h h b m d l Z C B U e X B l L n t S d D I g R W 5 k I E R h d G U s N D J 9 J n F 1 b 3 Q 7 L C Z x d W 9 0 O 1 N l Y 3 R p b 2 4 x L 0 J h d G N o M i 9 D a G F u Z 2 V k I F R 5 c G U u e 1 J 0 M i w 0 M 3 0 m c X V v d D s s J n F 1 b 3 Q 7 U 2 V j d G l v b j E v Q m F 0 Y 2 g y L 0 N o Y W 5 n Z W Q g V H l w Z S 5 7 U n Q y I E R v c 2 U g c G V y I E Z y Y W N 0 a W 9 u L D Q 0 f S Z x d W 9 0 O y w m c X V v d D t T Z W N 0 a W 9 u M S 9 C Y X R j a D I v Q 2 h h b m d l Z C B U e X B l L n t S d C 4 y I E 5 v d G V z L D Q 1 f S Z x d W 9 0 O y w m c X V v d D t T Z W N 0 a W 9 u M S 9 C Y X R j a D I v Q 2 h h b m d l Z C B U e X B l L n t S d D M g U 3 R h c n Q g R G F 0 Z S w 0 N n 0 m c X V v d D s s J n F 1 b 3 Q 7 U 2 V j d G l v b j E v Q m F 0 Y 2 g y L 0 N o Y W 5 n Z W Q g V H l w Z S 5 7 U n Q z I E V u Z C B E Y X R l L D Q 3 f S Z x d W 9 0 O y w m c X V v d D t T Z W N 0 a W 9 u M S 9 C Y X R j a D I v Q 2 h h b m d l Z C B U e X B l L n t S d D M s N D h 9 J n F 1 b 3 Q 7 L C Z x d W 9 0 O 1 N l Y 3 R p b 2 4 x L 0 J h d G N o M i 9 D a G F u Z 2 V k I F R 5 c G U u e 1 J 0 M y B E b 3 N l I H B l c i B G c m F j d G l v b i w 0 O X 0 m c X V v d D s s J n F 1 b 3 Q 7 U 2 V j d G l v b j E v Q m F 0 Y 2 g y L 0 N o Y W 5 n Z W Q g V H l w Z S 5 7 U n Q u M y B O b 3 R l c y w 1 M H 0 m c X V v d D s s J n F 1 b 3 Q 7 U 2 V j d G l v b j E v Q m F 0 Y 2 g y L 0 N o Y W 5 n Z W Q g V H l w Z S 5 7 Q 2 h l b W 8 x I F N 0 Y X J 0 I E R h d G U s N T F 9 J n F 1 b 3 Q 7 L C Z x d W 9 0 O 1 N l Y 3 R p b 2 4 x L 0 J h d G N o M i 9 D a G F u Z 2 V k I F R 5 c G U u e 0 N o Z W 1 v M S B F b m Q g R G F 0 Z S w 1 M n 0 m c X V v d D s s J n F 1 b 3 Q 7 U 2 V j d G l v b j E v Q m F 0 Y 2 g y L 0 N o Y W 5 n Z W Q g V H l w Z S 5 7 Q 2 h l b W 8 x I G R y d W c x L D U z f S Z x d W 9 0 O y w m c X V v d D t T Z W N 0 a W 9 u M S 9 C Y X R j a D I v Q 2 h h b m d l Z C B U e X B l L n t D a G V t b z E g Z H J 1 Z z I s N T R 9 J n F 1 b 3 Q 7 L C Z x d W 9 0 O 1 N l Y 3 R p b 2 4 x L 0 J h d G N o M i 9 D a G F u Z 2 V k I F R 5 c G U u e 0 N o Z W 1 v M S B k c n V n M y w 1 N X 0 m c X V v d D s s J n F 1 b 3 Q 7 U 2 V j d G l v b j E v Q m F 0 Y 2 g y L 0 N o Y W 5 n Z W Q g V H l w Z S 5 7 Q 2 h l b W 8 y I F N 0 Y X J 0 I E R h d G U s N T Z 9 J n F 1 b 3 Q 7 L C Z x d W 9 0 O 1 N l Y 3 R p b 2 4 x L 0 J h d G N o M i 9 D a G F u Z 2 V k I F R 5 c G U u e 0 N o Z W 1 v M i B F b m Q g R G F 0 Z S w 1 N 3 0 m c X V v d D s s J n F 1 b 3 Q 7 U 2 V j d G l v b j E v Q m F 0 Y 2 g y L 0 N o Y W 5 n Z W Q g V H l w Z S 5 7 Q 2 h l b W 8 y I G R y d W c x L D U 4 f S Z x d W 9 0 O y w m c X V v d D t T Z W N 0 a W 9 u M S 9 C Y X R j a D I v Q 2 h h b m d l Z C B U e X B l L n t D a G V t b z I g Z H J 1 Z z I s N T l 9 J n F 1 b 3 Q 7 L C Z x d W 9 0 O 1 N l Y 3 R p b 2 4 x L 0 J h d G N o M i 9 D a G F u Z 2 V k I F R 5 c G U u e 0 N o Z W 1 v M i B k c n V n M y w 2 M H 0 m c X V v d D s s J n F 1 b 3 Q 7 U 2 V j d G l v b j E v Q m F 0 Y 2 g y L 0 N o Y W 5 n Z W Q g V H l w Z S 5 7 Q 2 h l b W 8 z I F N 0 Y X J 0 I E R h d G U s N j F 9 J n F 1 b 3 Q 7 L C Z x d W 9 0 O 1 N l Y 3 R p b 2 4 x L 0 J h d G N o M i 9 D a G F u Z 2 V k I F R 5 c G U u e 0 N o Z W 1 v M y B F b m Q g R G F 0 Z S w 2 M n 0 m c X V v d D s s J n F 1 b 3 Q 7 U 2 V j d G l v b j E v Q m F 0 Y 2 g y L 0 N o Y W 5 n Z W Q g V H l w Z S 5 7 Q 2 h l b W 8 z I G R y d W c x L D Y z f S Z x d W 9 0 O y w m c X V v d D t T Z W N 0 a W 9 u M S 9 C Y X R j a D I v Q 2 h h b m d l Z C B U e X B l L n t D a G V t b z M g Z H J 1 Z z I s N j R 9 J n F 1 b 3 Q 7 L C Z x d W 9 0 O 1 N l Y 3 R p b 2 4 x L 0 J h d G N o M i 9 D a G F u Z 2 V k I F R 5 c G U u e 0 N o Z W 1 v M y B k c n V n M y w 2 N X 0 m c X V v d D s s J n F 1 b 3 Q 7 U 2 V j d G l v b j E v Q m F 0 Y 2 g y L 0 N o Y W 5 n Z W Q g V H l w Z S 5 7 U H J p b W F y e S B E a W Z m L D Y 2 f S Z x d W 9 0 O y w m c X V v d D t T Z W N 0 a W 9 u M S 9 C Y X R j a D I v Q 2 h h b m d l Z C B U e X B l L n t Q c m l t Y X J 5 I E l 2 a S w 2 N 3 0 m c X V v d D s s J n F 1 b 3 Q 7 U 2 V j d G l v b j E v Q m F 0 Y 2 g y L 0 N o Y W 5 n Z W Q g V H l w Z S 5 7 U H J p b W F y e S B Q b m k s N j h 9 J n F 1 b 3 Q 7 L C Z x d W 9 0 O 1 N l Y 3 R p b 2 4 x L 0 J h d G N o M i 9 D a G F u Z 2 V k I F R 5 c G U u e 1 B y a W 1 h c n k g T W F y Z 2 l u c y w 2 O X 0 m c X V v d D s s J n F 1 b 3 Q 7 U 2 V j d G l v b j E v Q m F 0 Y 2 g y L 0 N o Y W 5 n Z W Q g V H l w Z S 5 7 S X B z a S B M Z X Z l b D F f K y w 3 M H 0 m c X V v d D s s J n F 1 b 3 Q 7 U 2 V j d G l v b j E v Q m F 0 Y 2 g y L 0 N o Y W 5 n Z W Q g V H l w Z S 5 7 S X B z a S B M Z X Z l b D E g V G 9 0 Y W w s N z F 9 J n F 1 b 3 Q 7 L C Z x d W 9 0 O 1 N l Y 3 R p b 2 4 x L 0 J h d G N o M i 9 D a G F u Z 2 V k I F R 5 c G U u e 0 l w c 2 k g T G V 2 Z W w y X y s s N z J 9 J n F 1 b 3 Q 7 L C Z x d W 9 0 O 1 N l Y 3 R p b 2 4 x L 0 J h d G N o M i 9 D a G F u Z 2 V k I F R 5 c G U u e 0 l w c 2 k g T G V 2 Z W w y I F R v d G F s L D c z f S Z x d W 9 0 O y w m c X V v d D t T Z W N 0 a W 9 u M S 9 C Y X R j a D I v Q 2 h h b m d l Z C B U e X B l L n t J c H N p I E x l d m V s M 1 8 r L D c 0 f S Z x d W 9 0 O y w m c X V v d D t T Z W N 0 a W 9 u M S 9 C Y X R j a D I v Q 2 h h b m d l Z C B U e X B l L n t J c H N p I E x l d m V s M y B U b 3 R h b C w 3 N X 0 m c X V v d D s s J n F 1 b 3 Q 7 U 2 V j d G l v b j E v Q m F 0 Y 2 g y L 0 N o Y W 5 n Z W Q g V H l w Z S 5 7 S X B z a S B M Z X Z l b D R f K y w 3 N n 0 m c X V v d D s s J n F 1 b 3 Q 7 U 2 V j d G l v b j E v Q m F 0 Y 2 g y L 0 N o Y W 5 n Z W Q g V H l w Z S 5 7 S X B z a S B M Z X Z l b D Q g V G 9 0 Y W w s N z d 9 J n F 1 b 3 Q 7 L C Z x d W 9 0 O 1 N l Y 3 R p b 2 4 x L 0 J h d G N o M i 9 D a G F u Z 2 V k I F R 5 c G U u e 0 l w c 2 k g T G V 2 Z W w 1 X y s s N z h 9 J n F 1 b 3 Q 7 L C Z x d W 9 0 O 1 N l Y 3 R p b 2 4 x L 0 J h d G N o M i 9 D a G F u Z 2 V k I F R 5 c G U u e 0 l w c 2 k g T G V 2 Z W w 1 I F R v d G F s L D c 5 f S Z x d W 9 0 O y w m c X V v d D t T Z W N 0 a W 9 u M S 9 C Y X R j a D I v Q 2 h h b m d l Z C B U e X B l L n t J c H N p I E 9 0 a G V y X y s s O D B 9 J n F 1 b 3 Q 7 L C Z x d W 9 0 O 1 N l Y 3 R p b 2 4 x L 0 J h d G N o M i 9 D a G F u Z 2 V k I F R 5 c G U u e 0 l w c 2 k g T 3 R o Z X I g V G 9 0 Y W w s O D F 9 J n F 1 b 3 Q 7 L C Z x d W 9 0 O 1 N l Y 3 R p b 2 4 x L 0 J h d G N o M i 9 D a G F u Z 2 V k I F R 5 c G U u e 0 N v b n R y Y S B M Z X Z l b D F f K y w 4 M n 0 m c X V v d D s s J n F 1 b 3 Q 7 U 2 V j d G l v b j E v Q m F 0 Y 2 g y L 0 N o Y W 5 n Z W Q g V H l w Z S 5 7 Q 2 9 u d H J h I E x l d m V s M S B U b 3 R h b C w 4 M 3 0 m c X V v d D s s J n F 1 b 3 Q 7 U 2 V j d G l v b j E v Q m F 0 Y 2 g y L 0 N o Y W 5 n Z W Q g V H l w Z S 5 7 Q 2 9 u d H J h I E x l d m V s M l 8 r L D g 0 f S Z x d W 9 0 O y w m c X V v d D t T Z W N 0 a W 9 u M S 9 C Y X R j a D I v Q 2 h h b m d l Z C B U e X B l L n t D b 2 5 0 c m E g T G V 2 Z W w y I F R v d G F s L D g 1 f S Z x d W 9 0 O y w m c X V v d D t T Z W N 0 a W 9 u M S 9 C Y X R j a D I v Q 2 h h b m d l Z C B U e X B l L n t D b 2 5 0 c m E g T G V 2 Z W w z X y s s O D Z 9 J n F 1 b 3 Q 7 L C Z x d W 9 0 O 1 N l Y 3 R p b 2 4 x L 0 J h d G N o M i 9 D a G F u Z 2 V k I F R 5 c G U u e 0 N v b n R y Y S B M Z X Z l b D M g V G 9 0 Y W w s O D d 9 J n F 1 b 3 Q 7 L C Z x d W 9 0 O 1 N l Y 3 R p b 2 4 x L 0 J h d G N o M i 9 D a G F u Z 2 V k I F R 5 c G U u e 0 N v b n R y Y S B M Z X Z l b D R f K y w 4 O H 0 m c X V v d D s s J n F 1 b 3 Q 7 U 2 V j d G l v b j E v Q m F 0 Y 2 g y L 0 N o Y W 5 n Z W Q g V H l w Z S 5 7 Q 2 9 u d H J h I E x l d m V s N C B U b 3 R h b C w 4 O X 0 m c X V v d D s s J n F 1 b 3 Q 7 U 2 V j d G l v b j E v Q m F 0 Y 2 g y L 0 N o Y W 5 n Z W Q g V H l w Z S 5 7 Q 2 9 u d H J h I E x l d m V s N V 8 r L D k w f S Z x d W 9 0 O y w m c X V v d D t T Z W N 0 a W 9 u M S 9 C Y X R j a D I v Q 2 h h b m d l Z C B U e X B l L n t D b 2 5 0 c m E g T G V 2 Z W w 1 I F R v d G F s L D k x f S Z x d W 9 0 O y w m c X V v d D t T Z W N 0 a W 9 u M S 9 C Y X R j a D I v Q 2 h h b m d l Z C B U e X B l L n t D b 2 5 0 c m E g T 3 R o Z X J f K y w 5 M n 0 m c X V v d D s s J n F 1 b 3 Q 7 U 2 V j d G l v b j E v Q m F 0 Y 2 g y L 0 N o Y W 5 n Z W Q g V H l w Z S 5 7 Q 2 9 u d H J h I E 9 0 a G V y I F R v d G F s L D k z f S Z x d W 9 0 O y w m c X V v d D t T Z W N 0 a W 9 u M S 9 C Y X R j a D I v Q 2 h h b m d l Z C B U e X B l L n t P d G h l c i B E Z X N j c m l w d G l v b i w 5 N H 0 m c X V v d D s s J n F 1 b 3 Q 7 U 2 V j d G l v b j E v Q m F 0 Y 2 g y L 0 N o Y W 5 n Z W Q g V H l w Z S 5 7 R X h 0 c m F j Y X B z d W x h c i B F e H R l b n N p b 2 4 s O T V 9 J n F 1 b 3 Q 7 L C Z x d W 9 0 O 1 N l Y 3 R p b 2 4 x L 0 J h d G N o M i 9 D a G F u Z 2 V k I F R 5 c G U u e 0 Z v b G x v d 3 V w I E R h d G U s O T Z 9 J n F 1 b 3 Q 7 L C Z x d W 9 0 O 1 N l Y 3 R p b 2 4 x L 0 J h d G N o M i 9 D a G F u Z 2 V k I F R 5 c G U u e 0 Z v b G x v d 3 V w I F N 0 Y X R 1 c y w 5 N 3 0 m c X V v d D s s J n F 1 b 3 Q 7 U 2 V j d G l v b j E v Q m F 0 Y 2 g y L 0 N o Y W 5 n Z W Q g V H l w Z S 5 7 R G F 0 Z S B v Z i B E Z W F 0 a C w 5 O H 0 m c X V v d D s s J n F 1 b 3 Q 7 U 2 V j d G l v b j E v Q m F 0 Y 2 g y L 0 N o Y W 5 n Z W Q g V H l w Z S 5 7 Q 2 F 1 c 2 U g b 2 Y g R G V h d G g s O T l 9 J n F 1 b 3 Q 7 L C Z x d W 9 0 O 1 N l Y 3 R p b 2 4 x L 0 J h d G N o M i 9 D a G F u Z 2 V k I F R 5 c G U u e 1 B v c 3 Q g U l Q g V H J l Y X R t Z W 5 0 L D E w M H 0 m c X V v d D s s J n F 1 b 3 Q 7 U 2 V j d G l v b j E v Q m F 0 Y 2 g y L 0 N o Y W 5 n Z W Q g V H l w Z S 5 7 R G F 0 Z S B v Z i A y b m Q g U H J p b W F y e S w x M D F 9 J n F 1 b 3 Q 7 L C Z x d W 9 0 O 1 N l Y 3 R p b 2 4 x L 0 J h d G N o M i 9 D a G F u Z 2 V k I F R 5 c G U u e 0 R h d G U g b 2 Y g U m V j d X J y Z W 5 j Z S w x M D J 9 J n F 1 b 3 Q 7 L C Z x d W 9 0 O 1 N l Y 3 R p b 2 4 x L 0 J h d G N o M i 9 D a G F u Z 2 V k I F R 5 c G U u e 0 x v Y 2 F 0 a W 9 u I G 9 m I E Z p c n N 0 I F J l Y 3 V y c m V u Y 2 U s M T A z f S Z x d W 9 0 O y w m c X V v d D t T Z W N 0 a W 9 u M S 9 C Y X R j a D I v U 2 9 1 c m N l L n t H c m 9 1 b m Q g V H J 1 d G g s M T A 0 f S Z x d W 9 0 O 1 0 s J n F 1 b 3 Q 7 Q 2 9 s d W 1 u Q 2 9 1 b n Q m c X V v d D s 6 M T A 1 L C Z x d W 9 0 O 0 t l e U N v b H V t b k 5 h b W V z J n F 1 b 3 Q 7 O l t d L C Z x d W 9 0 O 0 N v b H V t b k l k Z W 5 0 a X R p Z X M m c X V v d D s 6 W y Z x d W 9 0 O 1 N l Y 3 R p b 2 4 x L 0 J h d G N o M i 9 D a G F u Z 2 V k I F R 5 c G U u e 1 J l c 2 V h c m N o I E l k L D B 9 J n F 1 b 3 Q 7 L C Z x d W 9 0 O 1 N l Y 3 R p b 2 4 x L 0 J h d G N o M i 9 D a G F u Z 2 V k I F R 5 c G U u e 0 R P Q i w x f S Z x d W 9 0 O y w m c X V v d D t T Z W N 0 a W 9 u M S 9 C Y X R j a D I v Q 2 h h b m d l Z C B U e X B l L n t H Z W 5 k Z X I s M n 0 m c X V v d D s s J n F 1 b 3 Q 7 U 2 V j d G l v b j E v Q m F 0 Y 2 g y L 0 N o Y W 5 n Z W Q g V H l w Z S 5 7 V 2 V p Z 2 h 0 L D N 9 J n F 1 b 3 Q 7 L C Z x d W 9 0 O 1 N l Y 3 R p b 2 4 x L 0 J h d G N o M i 9 D a G F u Z 2 V k I F R 5 c G U u e 0 h l a W d o d C w 0 f S Z x d W 9 0 O y w m c X V v d D t T Z W N 0 a W 9 u M S 9 C Y X R j a D I v Q 2 h h b m d l Z C B U e X B l L n t S Y W N l L D V 9 J n F 1 b 3 Q 7 L C Z x d W 9 0 O 1 N l Y 3 R p b 2 4 x L 0 J h d G N o M i 9 D a G F u Z 2 V k I F R 5 c G U u e 1 N w Y W 5 p c 2 g g T 3 J p Z 2 l u L D Z 9 J n F 1 b 3 Q 7 L C Z x d W 9 0 O 1 N l Y 3 R p b 2 4 x L 0 J h d G N o M i 9 D a G F u Z 2 V k I F R 5 c G U u e 0 R p Y W J l d G V z L D d 9 J n F 1 b 3 Q 7 L C Z x d W 9 0 O 1 N l Y 3 R p b 2 4 x L 0 J h d G N o M i 9 D a G F u Z 2 V k I F R 5 c G U u e 1 B y Z X Z p b 3 V z I F J h Z G l h d G l v b i w 4 f S Z x d W 9 0 O y w m c X V v d D t T Z W N 0 a W 9 u M S 9 C Y X R j a D I v Q 2 h h b m d l Z C B U e X B l L n t Q c m l v c i B N Y W x p Z 2 5 h b m N p Z X M s O X 0 m c X V v d D s s J n F 1 b 3 Q 7 U 2 V j d G l v b j E v Q m F 0 Y 2 g y L 0 N o Y W 5 n Z W Q g V H l w Z S 5 7 R H J p b m t l c i w x M H 0 m c X V v d D s s J n F 1 b 3 Q 7 U 2 V j d G l v b j E v Q m F 0 Y 2 g y L 0 N o Y W 5 n Z W Q g V H l w Z S 5 7 U 2 1 v a 2 V y L D E x f S Z x d W 9 0 O y w m c X V v d D t T Z W N 0 a W 9 u M S 9 C Y X R j a D I v Q 2 h h b m d l Z C B U e X B l L n t D a G V 3 a W 5 n I F R v Y m F j Y 2 8 s M T J 9 J n F 1 b 3 Q 7 L C Z x d W 9 0 O 1 N l Y 3 R p b 2 4 x L 0 J h d G N o M i 9 D a G F u Z 2 V k I F R 5 c G U u e 0 Z p b m F s I F Q s M T N 9 J n F 1 b 3 Q 7 L C Z x d W 9 0 O 1 N l Y 3 R p b 2 4 x L 0 J h d G N o M i 9 D a G F u Z 2 V k I F R 5 c G U u e 0 Z p b m F s I E 4 s M T R 9 J n F 1 b 3 Q 7 L C Z x d W 9 0 O 1 N l Y 3 R p b 2 4 x L 0 J h d G N o M i 9 D a G F u Z 2 V k I F R 5 c G U u e 0 Z p b m F s I E 0 s M T V 9 J n F 1 b 3 Q 7 L C Z x d W 9 0 O 1 N l Y 3 R p b 2 4 x L 0 J h d G N o M i 9 D a G F u Z 2 V k I F R 5 c G U u e 0 Z p b m F s I F N 0 Y W d l L D E 2 f S Z x d W 9 0 O y w m c X V v d D t T Z W N 0 a W 9 u M S 9 C Y X R j a D I v Q 2 h h b m d l Z C B U e X B l L n t G a W 5 h b C B T a X R l L D E 3 f S Z x d W 9 0 O y w m c X V v d D t T Z W N 0 a W 9 u M S 9 C Y X R j a D I v Q 2 h h b m d l Z C B U e X B l L n t C a W 9 w c 3 k x I E R h d G U s M T h 9 J n F 1 b 3 Q 7 L C Z x d W 9 0 O 1 N l Y 3 R p b 2 4 x L 0 J h d G N o M i 9 D a G F u Z 2 V k I F R 5 c G U u e 0 J p b 3 B z e T E g T G 9 j Y X R p b 2 4 s M T l 9 J n F 1 b 3 Q 7 L C Z x d W 9 0 O 1 N l Y 3 R p b 2 4 x L 0 J h d G N o M i 9 D a G F u Z 2 V k I F R 5 c G U u e 0 J p b 3 B z e T I g R G F 0 Z S w y M H 0 m c X V v d D s s J n F 1 b 3 Q 7 U 2 V j d G l v b j E v Q m F 0 Y 2 g y L 0 N o Y W 5 n Z W Q g V H l w Z S 5 7 Q m l v c H N 5 M i B M b 2 N h d G l v b i w y M X 0 m c X V v d D s s J n F 1 b 3 Q 7 U 2 V j d G l v b j E v Q m F 0 Y 2 g y L 0 N o Y W 5 n Z W Q g V H l w Z S 5 7 Q m l v c H N 5 M y B E Y X R l L D I y f S Z x d W 9 0 O y w m c X V v d D t T Z W N 0 a W 9 u M S 9 C Y X R j a D I v Q 2 h h b m d l Z C B U e X B l L n t C a W 9 w c 3 k z I E x v Y 2 F 0 a W 9 u L D I z f S Z x d W 9 0 O y w m c X V v d D t T Z W N 0 a W 9 u M S 9 C Y X R j a D I v Q 2 h h b m d l Z C B U e X B l L n t C a W 9 w c 3 k 0 I E R h d G U s M j R 9 J n F 1 b 3 Q 7 L C Z x d W 9 0 O 1 N l Y 3 R p b 2 4 x L 0 J h d G N o M i 9 D a G F u Z 2 V k I F R 5 c G U u e 0 J p b 3 B z e T Q g T G 9 j Y X R p b 2 4 s M j V 9 J n F 1 b 3 Q 7 L C Z x d W 9 0 O 1 N l Y 3 R p b 2 4 x L 0 J h d G N o M i 9 D a G F u Z 2 V k I F R 5 c G U u e 0 J p b 3 B z e T U g R G F 0 Z S w y N n 0 m c X V v d D s s J n F 1 b 3 Q 7 U 2 V j d G l v b j E v Q m F 0 Y 2 g y L 0 N o Y W 5 n Z W Q g V H l w Z S 5 7 Q m l v c H N 5 N S B M b 2 N h d G l v b i w y N 3 0 m c X V v d D s s J n F 1 b 3 Q 7 U 2 V j d G l v b j E v Q m F 0 Y 2 g y L 0 N o Y W 5 n Z W Q g V H l w Z S 5 7 U 3 V y Z 2 V y e T E g R G F 0 Z S w y O H 0 m c X V v d D s s J n F 1 b 3 Q 7 U 2 V j d G l v b j E v Q m F 0 Y 2 g y L 0 N o Y W 5 n Z W Q g V H l w Z S 5 7 U 3 V y Z 2 V y e T E g R G V z Y y w y O X 0 m c X V v d D s s J n F 1 b 3 Q 7 U 2 V j d G l v b j E v Q m F 0 Y 2 g y L 0 N o Y W 5 n Z W Q g V H l w Z S 5 7 U 3 V y Z 2 V y e T E g U H J p b W F y e S B S Z X N l Y 3 R l Z C w z M H 0 m c X V v d D s s J n F 1 b 3 Q 7 U 2 V j d G l v b j E v Q m F 0 Y 2 g y L 0 N o Y W 5 n Z W Q g V H l w Z S 5 7 U 3 V y Z 2 V y e T E g T m 9 k Z S B E a X N z Z W N 0 a W 9 u L D M x f S Z x d W 9 0 O y w m c X V v d D t T Z W N 0 a W 9 u M S 9 C Y X R j a D I v Q 2 h h b m d l Z C B U e X B l L n t T d X J n Z X J 5 M i B E Y X R l L D M y f S Z x d W 9 0 O y w m c X V v d D t T Z W N 0 a W 9 u M S 9 C Y X R j a D I v Q 2 h h b m d l Z C B U e X B l L n t T d X J n Z X J 5 M i B E Z X N j L D M z f S Z x d W 9 0 O y w m c X V v d D t T Z W N 0 a W 9 u M S 9 C Y X R j a D I v Q 2 h h b m d l Z C B U e X B l L n t T d X J n Z X J 5 M i B Q c m l t Y X J 5 I F J l c 2 V j d G V k L D M 0 f S Z x d W 9 0 O y w m c X V v d D t T Z W N 0 a W 9 u M S 9 C Y X R j a D I v Q 2 h h b m d l Z C B U e X B l L n t T d X J n Z X J 5 M i B O b 2 R l I E R p c 3 N l Y 3 R p b 2 4 s M z V 9 J n F 1 b 3 Q 7 L C Z x d W 9 0 O 1 N l Y 3 R p b 2 4 x L 0 J h d G N o M i 9 D a G F u Z 2 V k I F R 5 c G U u e 1 J 0 M S B T d G F y d C B E Y X R l L D M 2 f S Z x d W 9 0 O y w m c X V v d D t T Z W N 0 a W 9 u M S 9 C Y X R j a D I v Q 2 h h b m d l Z C B U e X B l L n t S d D E g R W 5 k I E R h d G U s M z d 9 J n F 1 b 3 Q 7 L C Z x d W 9 0 O 1 N l Y 3 R p b 2 4 x L 0 J h d G N o M i 9 D a G F u Z 2 V k I F R 5 c G U u e 1 J 0 M S w z O H 0 m c X V v d D s s J n F 1 b 3 Q 7 U 2 V j d G l v b j E v Q m F 0 Y 2 g y L 0 N o Y W 5 n Z W Q g V H l w Z S 5 7 U n Q x I E R v c 2 U g c G V y I E Z y Y W N 0 a W 9 u L D M 5 f S Z x d W 9 0 O y w m c X V v d D t T Z W N 0 a W 9 u M S 9 C Y X R j a D I v Q 2 h h b m d l Z C B U e X B l L n t S d C 4 x I E 5 v d G V z L D Q w f S Z x d W 9 0 O y w m c X V v d D t T Z W N 0 a W 9 u M S 9 C Y X R j a D I v Q 2 h h b m d l Z C B U e X B l L n t S d D I g U 3 R h c n Q g R G F 0 Z S w 0 M X 0 m c X V v d D s s J n F 1 b 3 Q 7 U 2 V j d G l v b j E v Q m F 0 Y 2 g y L 0 N o Y W 5 n Z W Q g V H l w Z S 5 7 U n Q y I E V u Z C B E Y X R l L D Q y f S Z x d W 9 0 O y w m c X V v d D t T Z W N 0 a W 9 u M S 9 C Y X R j a D I v Q 2 h h b m d l Z C B U e X B l L n t S d D I s N D N 9 J n F 1 b 3 Q 7 L C Z x d W 9 0 O 1 N l Y 3 R p b 2 4 x L 0 J h d G N o M i 9 D a G F u Z 2 V k I F R 5 c G U u e 1 J 0 M i B E b 3 N l I H B l c i B G c m F j d G l v b i w 0 N H 0 m c X V v d D s s J n F 1 b 3 Q 7 U 2 V j d G l v b j E v Q m F 0 Y 2 g y L 0 N o Y W 5 n Z W Q g V H l w Z S 5 7 U n Q u M i B O b 3 R l c y w 0 N X 0 m c X V v d D s s J n F 1 b 3 Q 7 U 2 V j d G l v b j E v Q m F 0 Y 2 g y L 0 N o Y W 5 n Z W Q g V H l w Z S 5 7 U n Q z I F N 0 Y X J 0 I E R h d G U s N D Z 9 J n F 1 b 3 Q 7 L C Z x d W 9 0 O 1 N l Y 3 R p b 2 4 x L 0 J h d G N o M i 9 D a G F u Z 2 V k I F R 5 c G U u e 1 J 0 M y B F b m Q g R G F 0 Z S w 0 N 3 0 m c X V v d D s s J n F 1 b 3 Q 7 U 2 V j d G l v b j E v Q m F 0 Y 2 g y L 0 N o Y W 5 n Z W Q g V H l w Z S 5 7 U n Q z L D Q 4 f S Z x d W 9 0 O y w m c X V v d D t T Z W N 0 a W 9 u M S 9 C Y X R j a D I v Q 2 h h b m d l Z C B U e X B l L n t S d D M g R G 9 z Z S B w Z X I g R n J h Y 3 R p b 2 4 s N D l 9 J n F 1 b 3 Q 7 L C Z x d W 9 0 O 1 N l Y 3 R p b 2 4 x L 0 J h d G N o M i 9 D a G F u Z 2 V k I F R 5 c G U u e 1 J 0 L j M g T m 9 0 Z X M s N T B 9 J n F 1 b 3 Q 7 L C Z x d W 9 0 O 1 N l Y 3 R p b 2 4 x L 0 J h d G N o M i 9 D a G F u Z 2 V k I F R 5 c G U u e 0 N o Z W 1 v M S B T d G F y d C B E Y X R l L D U x f S Z x d W 9 0 O y w m c X V v d D t T Z W N 0 a W 9 u M S 9 C Y X R j a D I v Q 2 h h b m d l Z C B U e X B l L n t D a G V t b z E g R W 5 k I E R h d G U s N T J 9 J n F 1 b 3 Q 7 L C Z x d W 9 0 O 1 N l Y 3 R p b 2 4 x L 0 J h d G N o M i 9 D a G F u Z 2 V k I F R 5 c G U u e 0 N o Z W 1 v M S B k c n V n M S w 1 M 3 0 m c X V v d D s s J n F 1 b 3 Q 7 U 2 V j d G l v b j E v Q m F 0 Y 2 g y L 0 N o Y W 5 n Z W Q g V H l w Z S 5 7 Q 2 h l b W 8 x I G R y d W c y L D U 0 f S Z x d W 9 0 O y w m c X V v d D t T Z W N 0 a W 9 u M S 9 C Y X R j a D I v Q 2 h h b m d l Z C B U e X B l L n t D a G V t b z E g Z H J 1 Z z M s N T V 9 J n F 1 b 3 Q 7 L C Z x d W 9 0 O 1 N l Y 3 R p b 2 4 x L 0 J h d G N o M i 9 D a G F u Z 2 V k I F R 5 c G U u e 0 N o Z W 1 v M i B T d G F y d C B E Y X R l L D U 2 f S Z x d W 9 0 O y w m c X V v d D t T Z W N 0 a W 9 u M S 9 C Y X R j a D I v Q 2 h h b m d l Z C B U e X B l L n t D a G V t b z I g R W 5 k I E R h d G U s N T d 9 J n F 1 b 3 Q 7 L C Z x d W 9 0 O 1 N l Y 3 R p b 2 4 x L 0 J h d G N o M i 9 D a G F u Z 2 V k I F R 5 c G U u e 0 N o Z W 1 v M i B k c n V n M S w 1 O H 0 m c X V v d D s s J n F 1 b 3 Q 7 U 2 V j d G l v b j E v Q m F 0 Y 2 g y L 0 N o Y W 5 n Z W Q g V H l w Z S 5 7 Q 2 h l b W 8 y I G R y d W c y L D U 5 f S Z x d W 9 0 O y w m c X V v d D t T Z W N 0 a W 9 u M S 9 C Y X R j a D I v Q 2 h h b m d l Z C B U e X B l L n t D a G V t b z I g Z H J 1 Z z M s N j B 9 J n F 1 b 3 Q 7 L C Z x d W 9 0 O 1 N l Y 3 R p b 2 4 x L 0 J h d G N o M i 9 D a G F u Z 2 V k I F R 5 c G U u e 0 N o Z W 1 v M y B T d G F y d C B E Y X R l L D Y x f S Z x d W 9 0 O y w m c X V v d D t T Z W N 0 a W 9 u M S 9 C Y X R j a D I v Q 2 h h b m d l Z C B U e X B l L n t D a G V t b z M g R W 5 k I E R h d G U s N j J 9 J n F 1 b 3 Q 7 L C Z x d W 9 0 O 1 N l Y 3 R p b 2 4 x L 0 J h d G N o M i 9 D a G F u Z 2 V k I F R 5 c G U u e 0 N o Z W 1 v M y B k c n V n M S w 2 M 3 0 m c X V v d D s s J n F 1 b 3 Q 7 U 2 V j d G l v b j E v Q m F 0 Y 2 g y L 0 N o Y W 5 n Z W Q g V H l w Z S 5 7 Q 2 h l b W 8 z I G R y d W c y L D Y 0 f S Z x d W 9 0 O y w m c X V v d D t T Z W N 0 a W 9 u M S 9 C Y X R j a D I v Q 2 h h b m d l Z C B U e X B l L n t D a G V t b z M g Z H J 1 Z z M s N j V 9 J n F 1 b 3 Q 7 L C Z x d W 9 0 O 1 N l Y 3 R p b 2 4 x L 0 J h d G N o M i 9 D a G F u Z 2 V k I F R 5 c G U u e 1 B y a W 1 h c n k g R G l m Z i w 2 N n 0 m c X V v d D s s J n F 1 b 3 Q 7 U 2 V j d G l v b j E v Q m F 0 Y 2 g y L 0 N o Y W 5 n Z W Q g V H l w Z S 5 7 U H J p b W F y e S B J d m k s N j d 9 J n F 1 b 3 Q 7 L C Z x d W 9 0 O 1 N l Y 3 R p b 2 4 x L 0 J h d G N o M i 9 D a G F u Z 2 V k I F R 5 c G U u e 1 B y a W 1 h c n k g U G 5 p L D Y 4 f S Z x d W 9 0 O y w m c X V v d D t T Z W N 0 a W 9 u M S 9 C Y X R j a D I v Q 2 h h b m d l Z C B U e X B l L n t Q c m l t Y X J 5 I E 1 h c m d p b n M s N j l 9 J n F 1 b 3 Q 7 L C Z x d W 9 0 O 1 N l Y 3 R p b 2 4 x L 0 J h d G N o M i 9 D a G F u Z 2 V k I F R 5 c G U u e 0 l w c 2 k g T G V 2 Z W w x X y s s N z B 9 J n F 1 b 3 Q 7 L C Z x d W 9 0 O 1 N l Y 3 R p b 2 4 x L 0 J h d G N o M i 9 D a G F u Z 2 V k I F R 5 c G U u e 0 l w c 2 k g T G V 2 Z W w x I F R v d G F s L D c x f S Z x d W 9 0 O y w m c X V v d D t T Z W N 0 a W 9 u M S 9 C Y X R j a D I v Q 2 h h b m d l Z C B U e X B l L n t J c H N p I E x l d m V s M l 8 r L D c y f S Z x d W 9 0 O y w m c X V v d D t T Z W N 0 a W 9 u M S 9 C Y X R j a D I v Q 2 h h b m d l Z C B U e X B l L n t J c H N p I E x l d m V s M i B U b 3 R h b C w 3 M 3 0 m c X V v d D s s J n F 1 b 3 Q 7 U 2 V j d G l v b j E v Q m F 0 Y 2 g y L 0 N o Y W 5 n Z W Q g V H l w Z S 5 7 S X B z a S B M Z X Z l b D N f K y w 3 N H 0 m c X V v d D s s J n F 1 b 3 Q 7 U 2 V j d G l v b j E v Q m F 0 Y 2 g y L 0 N o Y W 5 n Z W Q g V H l w Z S 5 7 S X B z a S B M Z X Z l b D M g V G 9 0 Y W w s N z V 9 J n F 1 b 3 Q 7 L C Z x d W 9 0 O 1 N l Y 3 R p b 2 4 x L 0 J h d G N o M i 9 D a G F u Z 2 V k I F R 5 c G U u e 0 l w c 2 k g T G V 2 Z W w 0 X y s s N z Z 9 J n F 1 b 3 Q 7 L C Z x d W 9 0 O 1 N l Y 3 R p b 2 4 x L 0 J h d G N o M i 9 D a G F u Z 2 V k I F R 5 c G U u e 0 l w c 2 k g T G V 2 Z W w 0 I F R v d G F s L D c 3 f S Z x d W 9 0 O y w m c X V v d D t T Z W N 0 a W 9 u M S 9 C Y X R j a D I v Q 2 h h b m d l Z C B U e X B l L n t J c H N p I E x l d m V s N V 8 r L D c 4 f S Z x d W 9 0 O y w m c X V v d D t T Z W N 0 a W 9 u M S 9 C Y X R j a D I v Q 2 h h b m d l Z C B U e X B l L n t J c H N p I E x l d m V s N S B U b 3 R h b C w 3 O X 0 m c X V v d D s s J n F 1 b 3 Q 7 U 2 V j d G l v b j E v Q m F 0 Y 2 g y L 0 N o Y W 5 n Z W Q g V H l w Z S 5 7 S X B z a S B P d G h l c l 8 r L D g w f S Z x d W 9 0 O y w m c X V v d D t T Z W N 0 a W 9 u M S 9 C Y X R j a D I v Q 2 h h b m d l Z C B U e X B l L n t J c H N p I E 9 0 a G V y I F R v d G F s L D g x f S Z x d W 9 0 O y w m c X V v d D t T Z W N 0 a W 9 u M S 9 C Y X R j a D I v Q 2 h h b m d l Z C B U e X B l L n t D b 2 5 0 c m E g T G V 2 Z W w x X y s s O D J 9 J n F 1 b 3 Q 7 L C Z x d W 9 0 O 1 N l Y 3 R p b 2 4 x L 0 J h d G N o M i 9 D a G F u Z 2 V k I F R 5 c G U u e 0 N v b n R y Y S B M Z X Z l b D E g V G 9 0 Y W w s O D N 9 J n F 1 b 3 Q 7 L C Z x d W 9 0 O 1 N l Y 3 R p b 2 4 x L 0 J h d G N o M i 9 D a G F u Z 2 V k I F R 5 c G U u e 0 N v b n R y Y S B M Z X Z l b D J f K y w 4 N H 0 m c X V v d D s s J n F 1 b 3 Q 7 U 2 V j d G l v b j E v Q m F 0 Y 2 g y L 0 N o Y W 5 n Z W Q g V H l w Z S 5 7 Q 2 9 u d H J h I E x l d m V s M i B U b 3 R h b C w 4 N X 0 m c X V v d D s s J n F 1 b 3 Q 7 U 2 V j d G l v b j E v Q m F 0 Y 2 g y L 0 N o Y W 5 n Z W Q g V H l w Z S 5 7 Q 2 9 u d H J h I E x l d m V s M 1 8 r L D g 2 f S Z x d W 9 0 O y w m c X V v d D t T Z W N 0 a W 9 u M S 9 C Y X R j a D I v Q 2 h h b m d l Z C B U e X B l L n t D b 2 5 0 c m E g T G V 2 Z W w z I F R v d G F s L D g 3 f S Z x d W 9 0 O y w m c X V v d D t T Z W N 0 a W 9 u M S 9 C Y X R j a D I v Q 2 h h b m d l Z C B U e X B l L n t D b 2 5 0 c m E g T G V 2 Z W w 0 X y s s O D h 9 J n F 1 b 3 Q 7 L C Z x d W 9 0 O 1 N l Y 3 R p b 2 4 x L 0 J h d G N o M i 9 D a G F u Z 2 V k I F R 5 c G U u e 0 N v b n R y Y S B M Z X Z l b D Q g V G 9 0 Y W w s O D l 9 J n F 1 b 3 Q 7 L C Z x d W 9 0 O 1 N l Y 3 R p b 2 4 x L 0 J h d G N o M i 9 D a G F u Z 2 V k I F R 5 c G U u e 0 N v b n R y Y S B M Z X Z l b D V f K y w 5 M H 0 m c X V v d D s s J n F 1 b 3 Q 7 U 2 V j d G l v b j E v Q m F 0 Y 2 g y L 0 N o Y W 5 n Z W Q g V H l w Z S 5 7 Q 2 9 u d H J h I E x l d m V s N S B U b 3 R h b C w 5 M X 0 m c X V v d D s s J n F 1 b 3 Q 7 U 2 V j d G l v b j E v Q m F 0 Y 2 g y L 0 N o Y W 5 n Z W Q g V H l w Z S 5 7 Q 2 9 u d H J h I E 9 0 a G V y X y s s O T J 9 J n F 1 b 3 Q 7 L C Z x d W 9 0 O 1 N l Y 3 R p b 2 4 x L 0 J h d G N o M i 9 D a G F u Z 2 V k I F R 5 c G U u e 0 N v b n R y Y S B P d G h l c i B U b 3 R h b C w 5 M 3 0 m c X V v d D s s J n F 1 b 3 Q 7 U 2 V j d G l v b j E v Q m F 0 Y 2 g y L 0 N o Y W 5 n Z W Q g V H l w Z S 5 7 T 3 R o Z X I g R G V z Y 3 J p c H R p b 2 4 s O T R 9 J n F 1 b 3 Q 7 L C Z x d W 9 0 O 1 N l Y 3 R p b 2 4 x L 0 J h d G N o M i 9 D a G F u Z 2 V k I F R 5 c G U u e 0 V 4 d H J h Y 2 F w c 3 V s Y X I g R X h 0 Z W 5 z a W 9 u L D k 1 f S Z x d W 9 0 O y w m c X V v d D t T Z W N 0 a W 9 u M S 9 C Y X R j a D I v Q 2 h h b m d l Z C B U e X B l L n t G b 2 x s b 3 d 1 c C B E Y X R l L D k 2 f S Z x d W 9 0 O y w m c X V v d D t T Z W N 0 a W 9 u M S 9 C Y X R j a D I v Q 2 h h b m d l Z C B U e X B l L n t G b 2 x s b 3 d 1 c C B T d G F 0 d X M s O T d 9 J n F 1 b 3 Q 7 L C Z x d W 9 0 O 1 N l Y 3 R p b 2 4 x L 0 J h d G N o M i 9 D a G F u Z 2 V k I F R 5 c G U u e 0 R h d G U g b 2 Y g R G V h d G g s O T h 9 J n F 1 b 3 Q 7 L C Z x d W 9 0 O 1 N l Y 3 R p b 2 4 x L 0 J h d G N o M i 9 D a G F u Z 2 V k I F R 5 c G U u e 0 N h d X N l I G 9 m I E R l Y X R o L D k 5 f S Z x d W 9 0 O y w m c X V v d D t T Z W N 0 a W 9 u M S 9 C Y X R j a D I v Q 2 h h b m d l Z C B U e X B l L n t Q b 3 N 0 I F J U I F R y Z W F 0 b W V u d C w x M D B 9 J n F 1 b 3 Q 7 L C Z x d W 9 0 O 1 N l Y 3 R p b 2 4 x L 0 J h d G N o M i 9 D a G F u Z 2 V k I F R 5 c G U u e 0 R h d G U g b 2 Y g M m 5 k I F B y a W 1 h c n k s M T A x f S Z x d W 9 0 O y w m c X V v d D t T Z W N 0 a W 9 u M S 9 C Y X R j a D I v Q 2 h h b m d l Z C B U e X B l L n t E Y X R l I G 9 m I F J l Y 3 V y c m V u Y 2 U s M T A y f S Z x d W 9 0 O y w m c X V v d D t T Z W N 0 a W 9 u M S 9 C Y X R j a D I v Q 2 h h b m d l Z C B U e X B l L n t M b 2 N h d G l v b i B v Z i B G a X J z d C B S Z W N 1 c n J l b m N l L D E w M 3 0 m c X V v d D s s J n F 1 b 3 Q 7 U 2 V j d G l v b j E v Q m F 0 Y 2 g y L 1 N v d X J j Z S 5 7 R 3 J v d W 5 k I F R y d X R o L D E w N H 0 m c X V v d D t d L C Z x d W 9 0 O 1 J l b G F 0 a W 9 u c 2 h p c E l u Z m 8 m c X V v d D s 6 W 1 1 9 I i A v P j x F b n R y e S B U e X B l P S J R d W V y e U l E I i B W Y W x 1 Z T 0 i c z k 3 Z W R l N T E 1 L W R j Y z Q t N D V m N C 1 h Y T B h L T N k N G R k Y T U z N W Z h N y I g L z 4 8 L 1 N 0 Y W J s Z U V u d H J p Z X M + P C 9 J d G V t P j x J d G V t P j x J d G V t T G 9 j Y X R p b 2 4 + P E l 0 Z W 1 U e X B l P k Z v c m 1 1 b G E 8 L 0 l 0 Z W 1 U e X B l P j x J d G V t U G F 0 a D 5 T Z W N 0 a W 9 u M S 9 C Y X R j a D I v U 2 9 1 c m N l P C 9 J d G V t U G F 0 a D 4 8 L 0 l 0 Z W 1 M b 2 N h d G l v b j 4 8 U 3 R h Y m x l R W 5 0 c m l l c y A v P j w v S X R l b T 4 8 S X R l b T 4 8 S X R l b U x v Y 2 F 0 a W 9 u P j x J d G V t V H l w Z T 5 G b 3 J t d W x h P C 9 J d G V t V H l w Z T 4 8 S X R l b V B h d G g + U 2 V j d G l v b j E v Q m F 0 Y 2 g y L 0 N o Y W 5 n Z W Q l M j B U e X B l P C 9 J d G V t U G F 0 a D 4 8 L 0 l 0 Z W 1 M b 2 N h d G l v b j 4 8 U 3 R h Y m x l R W 5 0 c m l l c y A v P j w v S X R l b T 4 8 S X R l b T 4 8 S X R l b U x v Y 2 F 0 a W 9 u P j x J d G V t V H l w Z T 5 G b 3 J t d W x h P C 9 J d G V t V H l w Z T 4 8 S X R l b V B h d G g + U 2 V j d G l v b j E v Q X B w Z W 5 k 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c H B l b m Q x I i A v P j x F b n R y e S B U e X B l P S J G a W x s Z W R D b 2 1 w b G V 0 Z V J l c 3 V s d F R v V 2 9 y a 3 N o Z W V 0 I i B W Y W x 1 Z T 0 i b D E i I C 8 + P E V u d H J 5 I F R 5 c G U 9 I k F k Z G V k V G 9 E Y X R h T W 9 k Z W w i I F Z h b H V l P S J s M C I g L z 4 8 R W 5 0 c n k g V H l w Z T 0 i R m l s b E N v d W 5 0 I i B W Y W x 1 Z T 0 i b D I 3 O C I g L z 4 8 R W 5 0 c n k g V H l w Z T 0 i R m l s b E V y c m 9 y Q 2 9 k Z S I g V m F s d W U 9 I n N V b m t u b 3 d u I i A v P j x F b n R y e S B U e X B l P S J G a W x s R X J y b 3 J D b 3 V u d C I g V m F s d W U 9 I m w w I i A v P j x F b n R y e S B U e X B l P S J G a W x s T G F z d F V w Z G F 0 Z W Q i I F Z h b H V l P S J k M j A y M S 0 w M i 0 w M V Q y M T o z M z o y N S 4 w N z A 4 M T A 0 W i I g L z 4 8 R W 5 0 c n k g V H l w Z T 0 i R m l s b E N v b H V t b l R 5 c G V z I i B W Y W x 1 Z T 0 i c 0 J n T U d C U V V H Q m d Z R 0 J n W U d C Z 0 F B Q U F B R 0 J 3 W U h C Z 2 N H Q U F B Q U F B Y 0 d C Z 1 l I Q U F Z R 0 J 3 Y 0 F C U U F B Q U F B Q U F B Q U F B Q U F B Q n d j R 0 J n W U h C d 1 l H Q U F B Q U F B Q U F C Z 1 l H Q m d N Q U F 3 Q U R B Q U 1 B Q U F B R E F B T U R B d 0 1 E Q U F N Q U F B Q U R B Q V l H Q n d Z S E J n W U h C d 1 l B I i A v P j x F b n R y e S B U e X B l P S J G a W x s Q 2 9 s d W 1 u T m F t Z X M i I F Z h b H V l P S J z W y Z x d W 9 0 O 1 J l c 2 V h c m N o I E l k J n F 1 b 3 Q 7 L C Z x d W 9 0 O 0 R P Q i Z x d W 9 0 O y w m c X V v d D t H Z W 5 k Z X I m c X V v d D s s J n F 1 b 3 Q 7 V 2 V p Z 2 h 0 J n F 1 b 3 Q 7 L C Z x d W 9 0 O 0 h l a W d o d C Z x d W 9 0 O y w m c X V v d D t S Y W N l J n F 1 b 3 Q 7 L C Z x d W 9 0 O 1 N w Y W 5 p c 2 g g T 3 J p Z 2 l u J n F 1 b 3 Q 7 L C Z x d W 9 0 O 0 R p Y W J l d G V z J n F 1 b 3 Q 7 L C Z x d W 9 0 O 1 B y Z X Z p b 3 V z I F J h Z G l h d G l v b i Z x d W 9 0 O y w m c X V v d D t Q c m l v c i B N Y W x p Z 2 5 h b m N p Z X M m c X V v d D s s J n F 1 b 3 Q 7 R H J p b m t l c i Z x d W 9 0 O y w m c X V v d D t T b W 9 r Z X I m c X V v d D s s J n F 1 b 3 Q 7 Q 2 h l d 2 l u Z y B U b 2 J h Y 2 N v J n F 1 b 3 Q 7 L C Z x d W 9 0 O 0 Z p b m F s I F Q m c X V v d D s s J n F 1 b 3 Q 7 R m l u Y W w g T i Z x d W 9 0 O y w m c X V v d D t G a W 5 h b C B N J n F 1 b 3 Q 7 L C Z x d W 9 0 O 0 Z p b m F s I F N 0 Y W d l J n F 1 b 3 Q 7 L C Z x d W 9 0 O 0 Z p b m F s I F N p d G U m c X V v d D s s J n F 1 b 3 Q 7 Q m l v c H N 5 M S B E Y X R l J n F 1 b 3 Q 7 L C Z x d W 9 0 O 0 J p b 3 B z e T E g T G 9 j Y X R p b 2 4 m c X V v d D s s J n F 1 b 3 Q 7 Q m l v c H N 5 M i B E Y X R l J n F 1 b 3 Q 7 L C Z x d W 9 0 O 0 J p b 3 B z e T I g T G 9 j Y X R p b 2 4 m c X V v d D s s J n F 1 b 3 Q 7 Q m l v c H N 5 M y B E Y X R l J n F 1 b 3 Q 7 L C Z x d W 9 0 O 0 J p b 3 B z e T M g T G 9 j Y X R p b 2 4 m c X V v d D s s J n F 1 b 3 Q 7 Q m l v c H N 5 N C B E Y X R l J n F 1 b 3 Q 7 L C Z x d W 9 0 O 0 J p b 3 B z e T Q g T G 9 j Y X R p b 2 4 m c X V v d D s s J n F 1 b 3 Q 7 Q m l v c H N 5 N S B E Y X R l J n F 1 b 3 Q 7 L C Z x d W 9 0 O 0 J p b 3 B z e T U g T G 9 j Y X R p b 2 4 m c X V v d D s s J n F 1 b 3 Q 7 U 3 V y Z 2 V y e T E g R G F 0 Z S Z x d W 9 0 O y w m c X V v d D t T d X J n Z X J 5 M S B E Z X N j J n F 1 b 3 Q 7 L C Z x d W 9 0 O 1 N 1 c m d l c n k x I F B y a W 1 h c n k g U m V z Z W N 0 Z W Q m c X V v d D s s J n F 1 b 3 Q 7 U 3 V y Z 2 V y e T E g T m 9 k Z S B E a X N z Z W N 0 a W 9 u J n F 1 b 3 Q 7 L C Z x d W 9 0 O 1 N 1 c m d l c n k y I E R h d G U m c X V v d D s s J n F 1 b 3 Q 7 U 3 V y Z 2 V y e T I g R G V z Y y Z x d W 9 0 O y w m c X V v d D t T d X J n Z X J 5 M i B Q c m l t Y X J 5 I F J l c 2 V j d G V k J n F 1 b 3 Q 7 L C Z x d W 9 0 O 1 N 1 c m d l c n k y I E 5 v Z G U g R G l z c 2 V j d G l v b i Z x d W 9 0 O y w m c X V v d D t S d D E g U 3 R h c n Q g R G F 0 Z S Z x d W 9 0 O y w m c X V v d D t S d D E g R W 5 k I E R h d G U m c X V v d D s s J n F 1 b 3 Q 7 U n Q x J n F 1 b 3 Q 7 L C Z x d W 9 0 O 1 J 0 M S B E b 3 N l I H B l c i B G c m F j d G l v b i Z x d W 9 0 O y w m c X V v d D t S d C 4 x I E 5 v d G V z J n F 1 b 3 Q 7 L C Z x d W 9 0 O 1 J 0 M i B T d G F y d C B E Y X R l J n F 1 b 3 Q 7 L C Z x d W 9 0 O 1 J 0 M i B F b m Q g R G F 0 Z S Z x d W 9 0 O y w m c X V v d D t S d D I m c X V v d D s s J n F 1 b 3 Q 7 U n Q y I E R v c 2 U g c G V y I E Z y Y W N 0 a W 9 u J n F 1 b 3 Q 7 L C Z x d W 9 0 O 1 J 0 L j I g T m 9 0 Z X M m c X V v d D s s J n F 1 b 3 Q 7 U n Q z I F N 0 Y X J 0 I E R h d G U m c X V v d D s s J n F 1 b 3 Q 7 U n Q z I E V u Z C B E Y X R l J n F 1 b 3 Q 7 L C Z x d W 9 0 O 1 J 0 M y Z x d W 9 0 O y w m c X V v d D t S d D M g R G 9 z Z S B w Z X I g R n J h Y 3 R p b 2 4 m c X V v d D s s J n F 1 b 3 Q 7 U n Q u M y B O b 3 R l c y Z x d W 9 0 O y w m c X V v d D t D a G V t b z E g U 3 R h c n Q g R G F 0 Z S Z x d W 9 0 O y w m c X V v d D t D a G V t b z E g R W 5 k I E R h d G U m c X V v d D s s J n F 1 b 3 Q 7 Q 2 h l b W 8 x I G R y d W c x J n F 1 b 3 Q 7 L C Z x d W 9 0 O 0 N o Z W 1 v M S B k c n V n M i Z x d W 9 0 O y w m c X V v d D t D a G V t b z E g Z H J 1 Z z M m c X V v d D s s J n F 1 b 3 Q 7 Q 2 h l b W 8 y I F N 0 Y X J 0 I E R h d G U m c X V v d D s s J n F 1 b 3 Q 7 Q 2 h l b W 8 y I E V u Z C B E Y X R l J n F 1 b 3 Q 7 L C Z x d W 9 0 O 0 N o Z W 1 v M i B k c n V n M S Z x d W 9 0 O y w m c X V v d D t D a G V t b z I g Z H J 1 Z z I m c X V v d D s s J n F 1 b 3 Q 7 Q 2 h l b W 8 y I G R y d W c z J n F 1 b 3 Q 7 L C Z x d W 9 0 O 0 N o Z W 1 v M y B T d G F y d C B E Y X R l J n F 1 b 3 Q 7 L C Z x d W 9 0 O 0 N o Z W 1 v M y B F b m Q g R G F 0 Z S Z x d W 9 0 O y w m c X V v d D t D a G V t b z M g Z H J 1 Z z E m c X V v d D s s J n F 1 b 3 Q 7 Q 2 h l b W 8 z I G R y d W c y J n F 1 b 3 Q 7 L C Z x d W 9 0 O 0 N o Z W 1 v M y B k c n V n M y Z x d W 9 0 O y w m c X V v d D t Q c m l t Y X J 5 I E R p Z m Y m c X V v d D s s J n F 1 b 3 Q 7 U H J p b W F y e S B J d m k m c X V v d D s s J n F 1 b 3 Q 7 U H J p b W F y e S B Q b m k m c X V v d D s s J n F 1 b 3 Q 7 U H J p b W F y e S B N Y X J n a W 5 z J n F 1 b 3 Q 7 L C Z x d W 9 0 O 0 l w c 2 k g T G V 2 Z W w x X y s m c X V v d D s s J n F 1 b 3 Q 7 S X B z a S B M Z X Z l b D E g V G 9 0 Y W w m c X V v d D s s J n F 1 b 3 Q 7 S X B z a S B M Z X Z l b D J f K y Z x d W 9 0 O y w m c X V v d D t J c H N p I E x l d m V s M i B U b 3 R h b C Z x d W 9 0 O y w m c X V v d D t J c H N p I E x l d m V s M 1 8 r J n F 1 b 3 Q 7 L C Z x d W 9 0 O 0 l w c 2 k g T G V 2 Z W w z I F R v d G F s J n F 1 b 3 Q 7 L C Z x d W 9 0 O 0 l w c 2 k g T G V 2 Z W w 0 X y s m c X V v d D s s J n F 1 b 3 Q 7 S X B z a S B M Z X Z l b D Q g V G 9 0 Y W w m c X V v d D s s J n F 1 b 3 Q 7 S X B z a S B M Z X Z l b D V f K y Z x d W 9 0 O y w m c X V v d D t J c H N p I E x l d m V s N S B U b 3 R h b C Z x d W 9 0 O y w m c X V v d D t J c H N p I E 9 0 a G V y X y s m c X V v d D s s J n F 1 b 3 Q 7 S X B z a S B P d G h l c i B U b 3 R h b C Z x d W 9 0 O y w m c X V v d D t D b 2 5 0 c m E g T G V 2 Z W w x X y s m c X V v d D s s J n F 1 b 3 Q 7 Q 2 9 u d H J h I E x l d m V s M S B U b 3 R h b C Z x d W 9 0 O y w m c X V v d D t D b 2 5 0 c m E g T G V 2 Z W w y X y s m c X V v d D s s J n F 1 b 3 Q 7 Q 2 9 u d H J h I E x l d m V s M i B U b 3 R h b C Z x d W 9 0 O y w m c X V v d D t D b 2 5 0 c m E g T G V 2 Z W w z X y s m c X V v d D s s J n F 1 b 3 Q 7 Q 2 9 u d H J h I E x l d m V s M y B U b 3 R h b C Z x d W 9 0 O y w m c X V v d D t D b 2 5 0 c m E g T G V 2 Z W w 0 X y s m c X V v d D s s J n F 1 b 3 Q 7 Q 2 9 u d H J h I E x l d m V s N C B U b 3 R h b C Z x d W 9 0 O y w m c X V v d D t D b 2 5 0 c m E g T G V 2 Z W w 1 X y s m c X V v d D s s J n F 1 b 3 Q 7 Q 2 9 u d H J h I E x l d m V s N S B U b 3 R h b C Z x d W 9 0 O y w m c X V v d D t D b 2 5 0 c m E g T 3 R o Z X J f K y Z x d W 9 0 O y w m c X V v d D t D b 2 5 0 c m E g T 3 R o Z X I g V G 9 0 Y W w m c X V v d D s s J n F 1 b 3 Q 7 T 3 R o Z X I g R G V z Y 3 J p c H R p b 2 4 m c X V v d D s s J n F 1 b 3 Q 7 R X h 0 c m F j Y X B z d W x h c i B F e H R l b n N p b 2 4 m c X V v d D s s J n F 1 b 3 Q 7 R m 9 s b G 9 3 d X A g R G F 0 Z S Z x d W 9 0 O y w m c X V v d D t G b 2 x s b 3 d 1 c C B T d G F 0 d X M m c X V v d D s s J n F 1 b 3 Q 7 R G F 0 Z S B v Z i B E Z W F 0 a C Z x d W 9 0 O y w m c X V v d D t D Y X V z Z S B v Z i B E Z W F 0 a C Z x d W 9 0 O y w m c X V v d D t Q b 3 N 0 I F J U I F R y Z W F 0 b W V u d C Z x d W 9 0 O y w m c X V v d D t E Y X R l I G 9 m I D J u Z C B Q c m l t Y X J 5 J n F 1 b 3 Q 7 L C Z x d W 9 0 O 0 R h d G U g b 2 Y g U m V j d X J y Z W 5 j Z S Z x d W 9 0 O y w m c X V v d D t M b 2 N h d G l v b i B v Z i B G a X J z d C B S Z W N 1 c n J l b m N l J n F 1 b 3 Q 7 L C Z x d W 9 0 O 0 d y b 3 V u Z C B U c n V 0 a C Z x d W 9 0 O 1 0 i I C 8 + P E V u d H J 5 I F R 5 c G U 9 I k Z p b G x T d G F 0 d X M i I F Z h b H V l P S J z Q 2 9 t c G x l d G U i I C 8 + P E V u d H J 5 I F R 5 c G U 9 I l J l b G F 0 a W 9 u c 2 h p c E l u Z m 9 D b 2 5 0 Y W l u Z X I i I F Z h b H V l P S J z e y Z x d W 9 0 O 2 N v b H V t b k N v d W 5 0 J n F 1 b 3 Q 7 O j E w N S w m c X V v d D t r Z X l D b 2 x 1 b W 5 O Y W 1 l c y Z x d W 9 0 O z p b X S w m c X V v d D t x d W V y e V J l b G F 0 a W 9 u c 2 h p c H M m c X V v d D s 6 W 1 0 s J n F 1 b 3 Q 7 Y 2 9 s d W 1 u S W R l b n R p d G l l c y Z x d W 9 0 O z p b J n F 1 b 3 Q 7 U 2 V j d G l v b j E v Q X B w Z W 5 k M S 9 B d X R v U m V t b 3 Z l Z E N v b H V t b n M x L n t S Z X N l Y X J j a C B J Z C w w f S Z x d W 9 0 O y w m c X V v d D t T Z W N 0 a W 9 u M S 9 B c H B l b m Q x L 0 F 1 d G 9 S Z W 1 v d m V k Q 2 9 s d W 1 u c z E u e 0 R P Q i w x f S Z x d W 9 0 O y w m c X V v d D t T Z W N 0 a W 9 u M S 9 B c H B l b m Q x L 0 F 1 d G 9 S Z W 1 v d m V k Q 2 9 s d W 1 u c z E u e 0 d l b m R l c i w y f S Z x d W 9 0 O y w m c X V v d D t T Z W N 0 a W 9 u M S 9 B c H B l b m Q x L 0 F 1 d G 9 S Z W 1 v d m V k Q 2 9 s d W 1 u c z E u e 1 d l a W d o d C w z f S Z x d W 9 0 O y w m c X V v d D t T Z W N 0 a W 9 u M S 9 B c H B l b m Q x L 0 F 1 d G 9 S Z W 1 v d m V k Q 2 9 s d W 1 u c z E u e 0 h l a W d o d C w 0 f S Z x d W 9 0 O y w m c X V v d D t T Z W N 0 a W 9 u M S 9 B c H B l b m Q x L 0 F 1 d G 9 S Z W 1 v d m V k Q 2 9 s d W 1 u c z E u e 1 J h Y 2 U s N X 0 m c X V v d D s s J n F 1 b 3 Q 7 U 2 V j d G l v b j E v Q X B w Z W 5 k M S 9 B d X R v U m V t b 3 Z l Z E N v b H V t b n M x L n t T c G F u a X N o I E 9 y a W d p b i w 2 f S Z x d W 9 0 O y w m c X V v d D t T Z W N 0 a W 9 u M S 9 B c H B l b m Q x L 0 F 1 d G 9 S Z W 1 v d m V k Q 2 9 s d W 1 u c z E u e 0 R p Y W J l d G V z L D d 9 J n F 1 b 3 Q 7 L C Z x d W 9 0 O 1 N l Y 3 R p b 2 4 x L 0 F w c G V u Z D E v Q X V 0 b 1 J l b W 9 2 Z W R D b 2 x 1 b W 5 z M S 5 7 U H J l d m l v d X M g U m F k a W F 0 a W 9 u L D h 9 J n F 1 b 3 Q 7 L C Z x d W 9 0 O 1 N l Y 3 R p b 2 4 x L 0 F w c G V u Z D E v Q X V 0 b 1 J l b W 9 2 Z W R D b 2 x 1 b W 5 z M S 5 7 U H J p b 3 I g T W F s a W d u Y W 5 j a W V z L D l 9 J n F 1 b 3 Q 7 L C Z x d W 9 0 O 1 N l Y 3 R p b 2 4 x L 0 F w c G V u Z D E v Q X V 0 b 1 J l b W 9 2 Z W R D b 2 x 1 b W 5 z M S 5 7 R H J p b m t l c i w x M H 0 m c X V v d D s s J n F 1 b 3 Q 7 U 2 V j d G l v b j E v Q X B w Z W 5 k M S 9 B d X R v U m V t b 3 Z l Z E N v b H V t b n M x L n t T b W 9 r Z X I s M T F 9 J n F 1 b 3 Q 7 L C Z x d W 9 0 O 1 N l Y 3 R p b 2 4 x L 0 F w c G V u Z D E v Q X V 0 b 1 J l b W 9 2 Z W R D b 2 x 1 b W 5 z M S 5 7 Q 2 h l d 2 l u Z y B U b 2 J h Y 2 N v L D E y f S Z x d W 9 0 O y w m c X V v d D t T Z W N 0 a W 9 u M S 9 B c H B l b m Q x L 0 F 1 d G 9 S Z W 1 v d m V k Q 2 9 s d W 1 u c z E u e 0 Z p b m F s I F Q s M T N 9 J n F 1 b 3 Q 7 L C Z x d W 9 0 O 1 N l Y 3 R p b 2 4 x L 0 F w c G V u Z D E v Q X V 0 b 1 J l b W 9 2 Z W R D b 2 x 1 b W 5 z M S 5 7 R m l u Y W w g T i w x N H 0 m c X V v d D s s J n F 1 b 3 Q 7 U 2 V j d G l v b j E v Q X B w Z W 5 k M S 9 B d X R v U m V t b 3 Z l Z E N v b H V t b n M x L n t G a W 5 h b C B N L D E 1 f S Z x d W 9 0 O y w m c X V v d D t T Z W N 0 a W 9 u M S 9 B c H B l b m Q x L 0 F 1 d G 9 S Z W 1 v d m V k Q 2 9 s d W 1 u c z E u e 0 Z p b m F s I F N 0 Y W d l L D E 2 f S Z x d W 9 0 O y w m c X V v d D t T Z W N 0 a W 9 u M S 9 B c H B l b m Q x L 0 F 1 d G 9 S Z W 1 v d m V k Q 2 9 s d W 1 u c z E u e 0 Z p b m F s I F N p d G U s M T d 9 J n F 1 b 3 Q 7 L C Z x d W 9 0 O 1 N l Y 3 R p b 2 4 x L 0 F w c G V u Z D E v Q X V 0 b 1 J l b W 9 2 Z W R D b 2 x 1 b W 5 z M S 5 7 Q m l v c H N 5 M S B E Y X R l L D E 4 f S Z x d W 9 0 O y w m c X V v d D t T Z W N 0 a W 9 u M S 9 B c H B l b m Q x L 0 F 1 d G 9 S Z W 1 v d m V k Q 2 9 s d W 1 u c z E u e 0 J p b 3 B z e T E g T G 9 j Y X R p b 2 4 s M T l 9 J n F 1 b 3 Q 7 L C Z x d W 9 0 O 1 N l Y 3 R p b 2 4 x L 0 F w c G V u Z D E v Q X V 0 b 1 J l b W 9 2 Z W R D b 2 x 1 b W 5 z M S 5 7 Q m l v c H N 5 M i B E Y X R l L D I w f S Z x d W 9 0 O y w m c X V v d D t T Z W N 0 a W 9 u M S 9 B c H B l b m Q x L 0 F 1 d G 9 S Z W 1 v d m V k Q 2 9 s d W 1 u c z E u e 0 J p b 3 B z e T I g T G 9 j Y X R p b 2 4 s M j F 9 J n F 1 b 3 Q 7 L C Z x d W 9 0 O 1 N l Y 3 R p b 2 4 x L 0 F w c G V u Z D E v Q X V 0 b 1 J l b W 9 2 Z W R D b 2 x 1 b W 5 z M S 5 7 Q m l v c H N 5 M y B E Y X R l L D I y f S Z x d W 9 0 O y w m c X V v d D t T Z W N 0 a W 9 u M S 9 B c H B l b m Q x L 0 F 1 d G 9 S Z W 1 v d m V k Q 2 9 s d W 1 u c z E u e 0 J p b 3 B z e T M g T G 9 j Y X R p b 2 4 s M j N 9 J n F 1 b 3 Q 7 L C Z x d W 9 0 O 1 N l Y 3 R p b 2 4 x L 0 F w c G V u Z D E v Q X V 0 b 1 J l b W 9 2 Z W R D b 2 x 1 b W 5 z M S 5 7 Q m l v c H N 5 N C B E Y X R l L D I 0 f S Z x d W 9 0 O y w m c X V v d D t T Z W N 0 a W 9 u M S 9 B c H B l b m Q x L 0 F 1 d G 9 S Z W 1 v d m V k Q 2 9 s d W 1 u c z E u e 0 J p b 3 B z e T Q g T G 9 j Y X R p b 2 4 s M j V 9 J n F 1 b 3 Q 7 L C Z x d W 9 0 O 1 N l Y 3 R p b 2 4 x L 0 F w c G V u Z D E v Q X V 0 b 1 J l b W 9 2 Z W R D b 2 x 1 b W 5 z M S 5 7 Q m l v c H N 5 N S B E Y X R l L D I 2 f S Z x d W 9 0 O y w m c X V v d D t T Z W N 0 a W 9 u M S 9 B c H B l b m Q x L 0 F 1 d G 9 S Z W 1 v d m V k Q 2 9 s d W 1 u c z E u e 0 J p b 3 B z e T U g T G 9 j Y X R p b 2 4 s M j d 9 J n F 1 b 3 Q 7 L C Z x d W 9 0 O 1 N l Y 3 R p b 2 4 x L 0 F w c G V u Z D E v Q X V 0 b 1 J l b W 9 2 Z W R D b 2 x 1 b W 5 z M S 5 7 U 3 V y Z 2 V y e T E g R G F 0 Z S w y O H 0 m c X V v d D s s J n F 1 b 3 Q 7 U 2 V j d G l v b j E v Q X B w Z W 5 k M S 9 B d X R v U m V t b 3 Z l Z E N v b H V t b n M x L n t T d X J n Z X J 5 M S B E Z X N j L D I 5 f S Z x d W 9 0 O y w m c X V v d D t T Z W N 0 a W 9 u M S 9 B c H B l b m Q x L 0 F 1 d G 9 S Z W 1 v d m V k Q 2 9 s d W 1 u c z E u e 1 N 1 c m d l c n k x I F B y a W 1 h c n k g U m V z Z W N 0 Z W Q s M z B 9 J n F 1 b 3 Q 7 L C Z x d W 9 0 O 1 N l Y 3 R p b 2 4 x L 0 F w c G V u Z D E v Q X V 0 b 1 J l b W 9 2 Z W R D b 2 x 1 b W 5 z M S 5 7 U 3 V y Z 2 V y e T E g T m 9 k Z S B E a X N z Z W N 0 a W 9 u L D M x f S Z x d W 9 0 O y w m c X V v d D t T Z W N 0 a W 9 u M S 9 B c H B l b m Q x L 0 F 1 d G 9 S Z W 1 v d m V k Q 2 9 s d W 1 u c z E u e 1 N 1 c m d l c n k y I E R h d G U s M z J 9 J n F 1 b 3 Q 7 L C Z x d W 9 0 O 1 N l Y 3 R p b 2 4 x L 0 F w c G V u Z D E v Q X V 0 b 1 J l b W 9 2 Z W R D b 2 x 1 b W 5 z M S 5 7 U 3 V y Z 2 V y e T I g R G V z Y y w z M 3 0 m c X V v d D s s J n F 1 b 3 Q 7 U 2 V j d G l v b j E v Q X B w Z W 5 k M S 9 B d X R v U m V t b 3 Z l Z E N v b H V t b n M x L n t T d X J n Z X J 5 M i B Q c m l t Y X J 5 I F J l c 2 V j d G V k L D M 0 f S Z x d W 9 0 O y w m c X V v d D t T Z W N 0 a W 9 u M S 9 B c H B l b m Q x L 0 F 1 d G 9 S Z W 1 v d m V k Q 2 9 s d W 1 u c z E u e 1 N 1 c m d l c n k y I E 5 v Z G U g R G l z c 2 V j d G l v b i w z N X 0 m c X V v d D s s J n F 1 b 3 Q 7 U 2 V j d G l v b j E v Q X B w Z W 5 k M S 9 B d X R v U m V t b 3 Z l Z E N v b H V t b n M x L n t S d D E g U 3 R h c n Q g R G F 0 Z S w z N n 0 m c X V v d D s s J n F 1 b 3 Q 7 U 2 V j d G l v b j E v Q X B w Z W 5 k M S 9 B d X R v U m V t b 3 Z l Z E N v b H V t b n M x L n t S d D E g R W 5 k I E R h d G U s M z d 9 J n F 1 b 3 Q 7 L C Z x d W 9 0 O 1 N l Y 3 R p b 2 4 x L 0 F w c G V u Z D E v Q X V 0 b 1 J l b W 9 2 Z W R D b 2 x 1 b W 5 z M S 5 7 U n Q x L D M 4 f S Z x d W 9 0 O y w m c X V v d D t T Z W N 0 a W 9 u M S 9 B c H B l b m Q x L 0 F 1 d G 9 S Z W 1 v d m V k Q 2 9 s d W 1 u c z E u e 1 J 0 M S B E b 3 N l I H B l c i B G c m F j d G l v b i w z O X 0 m c X V v d D s s J n F 1 b 3 Q 7 U 2 V j d G l v b j E v Q X B w Z W 5 k M S 9 B d X R v U m V t b 3 Z l Z E N v b H V t b n M x L n t S d C 4 x I E 5 v d G V z L D Q w f S Z x d W 9 0 O y w m c X V v d D t T Z W N 0 a W 9 u M S 9 B c H B l b m Q x L 0 F 1 d G 9 S Z W 1 v d m V k Q 2 9 s d W 1 u c z E u e 1 J 0 M i B T d G F y d C B E Y X R l L D Q x f S Z x d W 9 0 O y w m c X V v d D t T Z W N 0 a W 9 u M S 9 B c H B l b m Q x L 0 F 1 d G 9 S Z W 1 v d m V k Q 2 9 s d W 1 u c z E u e 1 J 0 M i B F b m Q g R G F 0 Z S w 0 M n 0 m c X V v d D s s J n F 1 b 3 Q 7 U 2 V j d G l v b j E v Q X B w Z W 5 k M S 9 B d X R v U m V t b 3 Z l Z E N v b H V t b n M x L n t S d D I s N D N 9 J n F 1 b 3 Q 7 L C Z x d W 9 0 O 1 N l Y 3 R p b 2 4 x L 0 F w c G V u Z D E v Q X V 0 b 1 J l b W 9 2 Z W R D b 2 x 1 b W 5 z M S 5 7 U n Q y I E R v c 2 U g c G V y I E Z y Y W N 0 a W 9 u L D Q 0 f S Z x d W 9 0 O y w m c X V v d D t T Z W N 0 a W 9 u M S 9 B c H B l b m Q x L 0 F 1 d G 9 S Z W 1 v d m V k Q 2 9 s d W 1 u c z E u e 1 J 0 L j I g T m 9 0 Z X M s N D V 9 J n F 1 b 3 Q 7 L C Z x d W 9 0 O 1 N l Y 3 R p b 2 4 x L 0 F w c G V u Z D E v Q X V 0 b 1 J l b W 9 2 Z W R D b 2 x 1 b W 5 z M S 5 7 U n Q z I F N 0 Y X J 0 I E R h d G U s N D Z 9 J n F 1 b 3 Q 7 L C Z x d W 9 0 O 1 N l Y 3 R p b 2 4 x L 0 F w c G V u Z D E v Q X V 0 b 1 J l b W 9 2 Z W R D b 2 x 1 b W 5 z M S 5 7 U n Q z I E V u Z C B E Y X R l L D Q 3 f S Z x d W 9 0 O y w m c X V v d D t T Z W N 0 a W 9 u M S 9 B c H B l b m Q x L 0 F 1 d G 9 S Z W 1 v d m V k Q 2 9 s d W 1 u c z E u e 1 J 0 M y w 0 O H 0 m c X V v d D s s J n F 1 b 3 Q 7 U 2 V j d G l v b j E v Q X B w Z W 5 k M S 9 B d X R v U m V t b 3 Z l Z E N v b H V t b n M x L n t S d D M g R G 9 z Z S B w Z X I g R n J h Y 3 R p b 2 4 s N D l 9 J n F 1 b 3 Q 7 L C Z x d W 9 0 O 1 N l Y 3 R p b 2 4 x L 0 F w c G V u Z D E v Q X V 0 b 1 J l b W 9 2 Z W R D b 2 x 1 b W 5 z M S 5 7 U n Q u M y B O b 3 R l c y w 1 M H 0 m c X V v d D s s J n F 1 b 3 Q 7 U 2 V j d G l v b j E v Q X B w Z W 5 k M S 9 B d X R v U m V t b 3 Z l Z E N v b H V t b n M x L n t D a G V t b z E g U 3 R h c n Q g R G F 0 Z S w 1 M X 0 m c X V v d D s s J n F 1 b 3 Q 7 U 2 V j d G l v b j E v Q X B w Z W 5 k M S 9 B d X R v U m V t b 3 Z l Z E N v b H V t b n M x L n t D a G V t b z E g R W 5 k I E R h d G U s N T J 9 J n F 1 b 3 Q 7 L C Z x d W 9 0 O 1 N l Y 3 R p b 2 4 x L 0 F w c G V u Z D E v Q X V 0 b 1 J l b W 9 2 Z W R D b 2 x 1 b W 5 z M S 5 7 Q 2 h l b W 8 x I G R y d W c x L D U z f S Z x d W 9 0 O y w m c X V v d D t T Z W N 0 a W 9 u M S 9 B c H B l b m Q x L 0 F 1 d G 9 S Z W 1 v d m V k Q 2 9 s d W 1 u c z E u e 0 N o Z W 1 v M S B k c n V n M i w 1 N H 0 m c X V v d D s s J n F 1 b 3 Q 7 U 2 V j d G l v b j E v Q X B w Z W 5 k M S 9 B d X R v U m V t b 3 Z l Z E N v b H V t b n M x L n t D a G V t b z E g Z H J 1 Z z M s N T V 9 J n F 1 b 3 Q 7 L C Z x d W 9 0 O 1 N l Y 3 R p b 2 4 x L 0 F w c G V u Z D E v Q X V 0 b 1 J l b W 9 2 Z W R D b 2 x 1 b W 5 z M S 5 7 Q 2 h l b W 8 y I F N 0 Y X J 0 I E R h d G U s N T Z 9 J n F 1 b 3 Q 7 L C Z x d W 9 0 O 1 N l Y 3 R p b 2 4 x L 0 F w c G V u Z D E v Q X V 0 b 1 J l b W 9 2 Z W R D b 2 x 1 b W 5 z M S 5 7 Q 2 h l b W 8 y I E V u Z C B E Y X R l L D U 3 f S Z x d W 9 0 O y w m c X V v d D t T Z W N 0 a W 9 u M S 9 B c H B l b m Q x L 0 F 1 d G 9 S Z W 1 v d m V k Q 2 9 s d W 1 u c z E u e 0 N o Z W 1 v M i B k c n V n M S w 1 O H 0 m c X V v d D s s J n F 1 b 3 Q 7 U 2 V j d G l v b j E v Q X B w Z W 5 k M S 9 B d X R v U m V t b 3 Z l Z E N v b H V t b n M x L n t D a G V t b z I g Z H J 1 Z z I s N T l 9 J n F 1 b 3 Q 7 L C Z x d W 9 0 O 1 N l Y 3 R p b 2 4 x L 0 F w c G V u Z D E v Q X V 0 b 1 J l b W 9 2 Z W R D b 2 x 1 b W 5 z M S 5 7 Q 2 h l b W 8 y I G R y d W c z L D Y w f S Z x d W 9 0 O y w m c X V v d D t T Z W N 0 a W 9 u M S 9 B c H B l b m Q x L 0 F 1 d G 9 S Z W 1 v d m V k Q 2 9 s d W 1 u c z E u e 0 N o Z W 1 v M y B T d G F y d C B E Y X R l L D Y x f S Z x d W 9 0 O y w m c X V v d D t T Z W N 0 a W 9 u M S 9 B c H B l b m Q x L 0 F 1 d G 9 S Z W 1 v d m V k Q 2 9 s d W 1 u c z E u e 0 N o Z W 1 v M y B F b m Q g R G F 0 Z S w 2 M n 0 m c X V v d D s s J n F 1 b 3 Q 7 U 2 V j d G l v b j E v Q X B w Z W 5 k M S 9 B d X R v U m V t b 3 Z l Z E N v b H V t b n M x L n t D a G V t b z M g Z H J 1 Z z E s N j N 9 J n F 1 b 3 Q 7 L C Z x d W 9 0 O 1 N l Y 3 R p b 2 4 x L 0 F w c G V u Z D E v Q X V 0 b 1 J l b W 9 2 Z W R D b 2 x 1 b W 5 z M S 5 7 Q 2 h l b W 8 z I G R y d W c y L D Y 0 f S Z x d W 9 0 O y w m c X V v d D t T Z W N 0 a W 9 u M S 9 B c H B l b m Q x L 0 F 1 d G 9 S Z W 1 v d m V k Q 2 9 s d W 1 u c z E u e 0 N o Z W 1 v M y B k c n V n M y w 2 N X 0 m c X V v d D s s J n F 1 b 3 Q 7 U 2 V j d G l v b j E v Q X B w Z W 5 k M S 9 B d X R v U m V t b 3 Z l Z E N v b H V t b n M x L n t Q c m l t Y X J 5 I E R p Z m Y s N j Z 9 J n F 1 b 3 Q 7 L C Z x d W 9 0 O 1 N l Y 3 R p b 2 4 x L 0 F w c G V u Z D E v Q X V 0 b 1 J l b W 9 2 Z W R D b 2 x 1 b W 5 z M S 5 7 U H J p b W F y e S B J d m k s N j d 9 J n F 1 b 3 Q 7 L C Z x d W 9 0 O 1 N l Y 3 R p b 2 4 x L 0 F w c G V u Z D E v Q X V 0 b 1 J l b W 9 2 Z W R D b 2 x 1 b W 5 z M S 5 7 U H J p b W F y e S B Q b m k s N j h 9 J n F 1 b 3 Q 7 L C Z x d W 9 0 O 1 N l Y 3 R p b 2 4 x L 0 F w c G V u Z D E v Q X V 0 b 1 J l b W 9 2 Z W R D b 2 x 1 b W 5 z M S 5 7 U H J p b W F y e S B N Y X J n a W 5 z L D Y 5 f S Z x d W 9 0 O y w m c X V v d D t T Z W N 0 a W 9 u M S 9 B c H B l b m Q x L 0 F 1 d G 9 S Z W 1 v d m V k Q 2 9 s d W 1 u c z E u e 0 l w c 2 k g T G V 2 Z W w x X y s s N z B 9 J n F 1 b 3 Q 7 L C Z x d W 9 0 O 1 N l Y 3 R p b 2 4 x L 0 F w c G V u Z D E v Q X V 0 b 1 J l b W 9 2 Z W R D b 2 x 1 b W 5 z M S 5 7 S X B z a S B M Z X Z l b D E g V G 9 0 Y W w s N z F 9 J n F 1 b 3 Q 7 L C Z x d W 9 0 O 1 N l Y 3 R p b 2 4 x L 0 F w c G V u Z D E v Q X V 0 b 1 J l b W 9 2 Z W R D b 2 x 1 b W 5 z M S 5 7 S X B z a S B M Z X Z l b D J f K y w 3 M n 0 m c X V v d D s s J n F 1 b 3 Q 7 U 2 V j d G l v b j E v Q X B w Z W 5 k M S 9 B d X R v U m V t b 3 Z l Z E N v b H V t b n M x L n t J c H N p I E x l d m V s M i B U b 3 R h b C w 3 M 3 0 m c X V v d D s s J n F 1 b 3 Q 7 U 2 V j d G l v b j E v Q X B w Z W 5 k M S 9 B d X R v U m V t b 3 Z l Z E N v b H V t b n M x L n t J c H N p I E x l d m V s M 1 8 r L D c 0 f S Z x d W 9 0 O y w m c X V v d D t T Z W N 0 a W 9 u M S 9 B c H B l b m Q x L 0 F 1 d G 9 S Z W 1 v d m V k Q 2 9 s d W 1 u c z E u e 0 l w c 2 k g T G V 2 Z W w z I F R v d G F s L D c 1 f S Z x d W 9 0 O y w m c X V v d D t T Z W N 0 a W 9 u M S 9 B c H B l b m Q x L 0 F 1 d G 9 S Z W 1 v d m V k Q 2 9 s d W 1 u c z E u e 0 l w c 2 k g T G V 2 Z W w 0 X y s s N z Z 9 J n F 1 b 3 Q 7 L C Z x d W 9 0 O 1 N l Y 3 R p b 2 4 x L 0 F w c G V u Z D E v Q X V 0 b 1 J l b W 9 2 Z W R D b 2 x 1 b W 5 z M S 5 7 S X B z a S B M Z X Z l b D Q g V G 9 0 Y W w s N z d 9 J n F 1 b 3 Q 7 L C Z x d W 9 0 O 1 N l Y 3 R p b 2 4 x L 0 F w c G V u Z D E v Q X V 0 b 1 J l b W 9 2 Z W R D b 2 x 1 b W 5 z M S 5 7 S X B z a S B M Z X Z l b D V f K y w 3 O H 0 m c X V v d D s s J n F 1 b 3 Q 7 U 2 V j d G l v b j E v Q X B w Z W 5 k M S 9 B d X R v U m V t b 3 Z l Z E N v b H V t b n M x L n t J c H N p I E x l d m V s N S B U b 3 R h b C w 3 O X 0 m c X V v d D s s J n F 1 b 3 Q 7 U 2 V j d G l v b j E v Q X B w Z W 5 k M S 9 B d X R v U m V t b 3 Z l Z E N v b H V t b n M x L n t J c H N p I E 9 0 a G V y X y s s O D B 9 J n F 1 b 3 Q 7 L C Z x d W 9 0 O 1 N l Y 3 R p b 2 4 x L 0 F w c G V u Z D E v Q X V 0 b 1 J l b W 9 2 Z W R D b 2 x 1 b W 5 z M S 5 7 S X B z a S B P d G h l c i B U b 3 R h b C w 4 M X 0 m c X V v d D s s J n F 1 b 3 Q 7 U 2 V j d G l v b j E v Q X B w Z W 5 k M S 9 B d X R v U m V t b 3 Z l Z E N v b H V t b n M x L n t D b 2 5 0 c m E g T G V 2 Z W w x X y s s O D J 9 J n F 1 b 3 Q 7 L C Z x d W 9 0 O 1 N l Y 3 R p b 2 4 x L 0 F w c G V u Z D E v Q X V 0 b 1 J l b W 9 2 Z W R D b 2 x 1 b W 5 z M S 5 7 Q 2 9 u d H J h I E x l d m V s M S B U b 3 R h b C w 4 M 3 0 m c X V v d D s s J n F 1 b 3 Q 7 U 2 V j d G l v b j E v Q X B w Z W 5 k M S 9 B d X R v U m V t b 3 Z l Z E N v b H V t b n M x L n t D b 2 5 0 c m E g T G V 2 Z W w y X y s s O D R 9 J n F 1 b 3 Q 7 L C Z x d W 9 0 O 1 N l Y 3 R p b 2 4 x L 0 F w c G V u Z D E v Q X V 0 b 1 J l b W 9 2 Z W R D b 2 x 1 b W 5 z M S 5 7 Q 2 9 u d H J h I E x l d m V s M i B U b 3 R h b C w 4 N X 0 m c X V v d D s s J n F 1 b 3 Q 7 U 2 V j d G l v b j E v Q X B w Z W 5 k M S 9 B d X R v U m V t b 3 Z l Z E N v b H V t b n M x L n t D b 2 5 0 c m E g T G V 2 Z W w z X y s s O D Z 9 J n F 1 b 3 Q 7 L C Z x d W 9 0 O 1 N l Y 3 R p b 2 4 x L 0 F w c G V u Z D E v Q X V 0 b 1 J l b W 9 2 Z W R D b 2 x 1 b W 5 z M S 5 7 Q 2 9 u d H J h I E x l d m V s M y B U b 3 R h b C w 4 N 3 0 m c X V v d D s s J n F 1 b 3 Q 7 U 2 V j d G l v b j E v Q X B w Z W 5 k M S 9 B d X R v U m V t b 3 Z l Z E N v b H V t b n M x L n t D b 2 5 0 c m E g T G V 2 Z W w 0 X y s s O D h 9 J n F 1 b 3 Q 7 L C Z x d W 9 0 O 1 N l Y 3 R p b 2 4 x L 0 F w c G V u Z D E v Q X V 0 b 1 J l b W 9 2 Z W R D b 2 x 1 b W 5 z M S 5 7 Q 2 9 u d H J h I E x l d m V s N C B U b 3 R h b C w 4 O X 0 m c X V v d D s s J n F 1 b 3 Q 7 U 2 V j d G l v b j E v Q X B w Z W 5 k M S 9 B d X R v U m V t b 3 Z l Z E N v b H V t b n M x L n t D b 2 5 0 c m E g T G V 2 Z W w 1 X y s s O T B 9 J n F 1 b 3 Q 7 L C Z x d W 9 0 O 1 N l Y 3 R p b 2 4 x L 0 F w c G V u Z D E v Q X V 0 b 1 J l b W 9 2 Z W R D b 2 x 1 b W 5 z M S 5 7 Q 2 9 u d H J h I E x l d m V s N S B U b 3 R h b C w 5 M X 0 m c X V v d D s s J n F 1 b 3 Q 7 U 2 V j d G l v b j E v Q X B w Z W 5 k M S 9 B d X R v U m V t b 3 Z l Z E N v b H V t b n M x L n t D b 2 5 0 c m E g T 3 R o Z X J f K y w 5 M n 0 m c X V v d D s s J n F 1 b 3 Q 7 U 2 V j d G l v b j E v Q X B w Z W 5 k M S 9 B d X R v U m V t b 3 Z l Z E N v b H V t b n M x L n t D b 2 5 0 c m E g T 3 R o Z X I g V G 9 0 Y W w s O T N 9 J n F 1 b 3 Q 7 L C Z x d W 9 0 O 1 N l Y 3 R p b 2 4 x L 0 F w c G V u Z D E v Q X V 0 b 1 J l b W 9 2 Z W R D b 2 x 1 b W 5 z M S 5 7 T 3 R o Z X I g R G V z Y 3 J p c H R p b 2 4 s O T R 9 J n F 1 b 3 Q 7 L C Z x d W 9 0 O 1 N l Y 3 R p b 2 4 x L 0 F w c G V u Z D E v Q X V 0 b 1 J l b W 9 2 Z W R D b 2 x 1 b W 5 z M S 5 7 R X h 0 c m F j Y X B z d W x h c i B F e H R l b n N p b 2 4 s O T V 9 J n F 1 b 3 Q 7 L C Z x d W 9 0 O 1 N l Y 3 R p b 2 4 x L 0 F w c G V u Z D E v Q X V 0 b 1 J l b W 9 2 Z W R D b 2 x 1 b W 5 z M S 5 7 R m 9 s b G 9 3 d X A g R G F 0 Z S w 5 N n 0 m c X V v d D s s J n F 1 b 3 Q 7 U 2 V j d G l v b j E v Q X B w Z W 5 k M S 9 B d X R v U m V t b 3 Z l Z E N v b H V t b n M x L n t G b 2 x s b 3 d 1 c C B T d G F 0 d X M s O T d 9 J n F 1 b 3 Q 7 L C Z x d W 9 0 O 1 N l Y 3 R p b 2 4 x L 0 F w c G V u Z D E v Q X V 0 b 1 J l b W 9 2 Z W R D b 2 x 1 b W 5 z M S 5 7 R G F 0 Z S B v Z i B E Z W F 0 a C w 5 O H 0 m c X V v d D s s J n F 1 b 3 Q 7 U 2 V j d G l v b j E v Q X B w Z W 5 k M S 9 B d X R v U m V t b 3 Z l Z E N v b H V t b n M x L n t D Y X V z Z S B v Z i B E Z W F 0 a C w 5 O X 0 m c X V v d D s s J n F 1 b 3 Q 7 U 2 V j d G l v b j E v Q X B w Z W 5 k M S 9 B d X R v U m V t b 3 Z l Z E N v b H V t b n M x L n t Q b 3 N 0 I F J U I F R y Z W F 0 b W V u d C w x M D B 9 J n F 1 b 3 Q 7 L C Z x d W 9 0 O 1 N l Y 3 R p b 2 4 x L 0 F w c G V u Z D E v Q X V 0 b 1 J l b W 9 2 Z W R D b 2 x 1 b W 5 z M S 5 7 R G F 0 Z S B v Z i A y b m Q g U H J p b W F y e S w x M D F 9 J n F 1 b 3 Q 7 L C Z x d W 9 0 O 1 N l Y 3 R p b 2 4 x L 0 F w c G V u Z D E v Q X V 0 b 1 J l b W 9 2 Z W R D b 2 x 1 b W 5 z M S 5 7 R G F 0 Z S B v Z i B S Z W N 1 c n J l b m N l L D E w M n 0 m c X V v d D s s J n F 1 b 3 Q 7 U 2 V j d G l v b j E v Q X B w Z W 5 k M S 9 B d X R v U m V t b 3 Z l Z E N v b H V t b n M x L n t M b 2 N h d G l v b i B v Z i B G a X J z d C B S Z W N 1 c n J l b m N l L D E w M 3 0 m c X V v d D s s J n F 1 b 3 Q 7 U 2 V j d G l v b j E v Q X B w Z W 5 k M S 9 B d X R v U m V t b 3 Z l Z E N v b H V t b n M x L n t H c m 9 1 b m Q g V H J 1 d G g s M T A 0 f S Z x d W 9 0 O 1 0 s J n F 1 b 3 Q 7 Q 2 9 s d W 1 u Q 2 9 1 b n Q m c X V v d D s 6 M T A 1 L C Z x d W 9 0 O 0 t l e U N v b H V t b k 5 h b W V z J n F 1 b 3 Q 7 O l t d L C Z x d W 9 0 O 0 N v b H V t b k l k Z W 5 0 a X R p Z X M m c X V v d D s 6 W y Z x d W 9 0 O 1 N l Y 3 R p b 2 4 x L 0 F w c G V u Z D E v Q X V 0 b 1 J l b W 9 2 Z W R D b 2 x 1 b W 5 z M S 5 7 U m V z Z W F y Y 2 g g S W Q s M H 0 m c X V v d D s s J n F 1 b 3 Q 7 U 2 V j d G l v b j E v Q X B w Z W 5 k M S 9 B d X R v U m V t b 3 Z l Z E N v b H V t b n M x L n t E T 0 I s M X 0 m c X V v d D s s J n F 1 b 3 Q 7 U 2 V j d G l v b j E v Q X B w Z W 5 k M S 9 B d X R v U m V t b 3 Z l Z E N v b H V t b n M x L n t H Z W 5 k Z X I s M n 0 m c X V v d D s s J n F 1 b 3 Q 7 U 2 V j d G l v b j E v Q X B w Z W 5 k M S 9 B d X R v U m V t b 3 Z l Z E N v b H V t b n M x L n t X Z W l n a H Q s M 3 0 m c X V v d D s s J n F 1 b 3 Q 7 U 2 V j d G l v b j E v Q X B w Z W 5 k M S 9 B d X R v U m V t b 3 Z l Z E N v b H V t b n M x L n t I Z W l n a H Q s N H 0 m c X V v d D s s J n F 1 b 3 Q 7 U 2 V j d G l v b j E v Q X B w Z W 5 k M S 9 B d X R v U m V t b 3 Z l Z E N v b H V t b n M x L n t S Y W N l L D V 9 J n F 1 b 3 Q 7 L C Z x d W 9 0 O 1 N l Y 3 R p b 2 4 x L 0 F w c G V u Z D E v Q X V 0 b 1 J l b W 9 2 Z W R D b 2 x 1 b W 5 z M S 5 7 U 3 B h b m l z a C B P c m l n a W 4 s N n 0 m c X V v d D s s J n F 1 b 3 Q 7 U 2 V j d G l v b j E v Q X B w Z W 5 k M S 9 B d X R v U m V t b 3 Z l Z E N v b H V t b n M x L n t E a W F i Z X R l c y w 3 f S Z x d W 9 0 O y w m c X V v d D t T Z W N 0 a W 9 u M S 9 B c H B l b m Q x L 0 F 1 d G 9 S Z W 1 v d m V k Q 2 9 s d W 1 u c z E u e 1 B y Z X Z p b 3 V z I F J h Z G l h d G l v b i w 4 f S Z x d W 9 0 O y w m c X V v d D t T Z W N 0 a W 9 u M S 9 B c H B l b m Q x L 0 F 1 d G 9 S Z W 1 v d m V k Q 2 9 s d W 1 u c z E u e 1 B y a W 9 y I E 1 h b G l n b m F u Y 2 l l c y w 5 f S Z x d W 9 0 O y w m c X V v d D t T Z W N 0 a W 9 u M S 9 B c H B l b m Q x L 0 F 1 d G 9 S Z W 1 v d m V k Q 2 9 s d W 1 u c z E u e 0 R y a W 5 r Z X I s M T B 9 J n F 1 b 3 Q 7 L C Z x d W 9 0 O 1 N l Y 3 R p b 2 4 x L 0 F w c G V u Z D E v Q X V 0 b 1 J l b W 9 2 Z W R D b 2 x 1 b W 5 z M S 5 7 U 2 1 v a 2 V y L D E x f S Z x d W 9 0 O y w m c X V v d D t T Z W N 0 a W 9 u M S 9 B c H B l b m Q x L 0 F 1 d G 9 S Z W 1 v d m V k Q 2 9 s d W 1 u c z E u e 0 N o Z X d p b m c g V G 9 i Y W N j b y w x M n 0 m c X V v d D s s J n F 1 b 3 Q 7 U 2 V j d G l v b j E v Q X B w Z W 5 k M S 9 B d X R v U m V t b 3 Z l Z E N v b H V t b n M x L n t G a W 5 h b C B U L D E z f S Z x d W 9 0 O y w m c X V v d D t T Z W N 0 a W 9 u M S 9 B c H B l b m Q x L 0 F 1 d G 9 S Z W 1 v d m V k Q 2 9 s d W 1 u c z E u e 0 Z p b m F s I E 4 s M T R 9 J n F 1 b 3 Q 7 L C Z x d W 9 0 O 1 N l Y 3 R p b 2 4 x L 0 F w c G V u Z D E v Q X V 0 b 1 J l b W 9 2 Z W R D b 2 x 1 b W 5 z M S 5 7 R m l u Y W w g T S w x N X 0 m c X V v d D s s J n F 1 b 3 Q 7 U 2 V j d G l v b j E v Q X B w Z W 5 k M S 9 B d X R v U m V t b 3 Z l Z E N v b H V t b n M x L n t G a W 5 h b C B T d G F n Z S w x N n 0 m c X V v d D s s J n F 1 b 3 Q 7 U 2 V j d G l v b j E v Q X B w Z W 5 k M S 9 B d X R v U m V t b 3 Z l Z E N v b H V t b n M x L n t G a W 5 h b C B T a X R l L D E 3 f S Z x d W 9 0 O y w m c X V v d D t T Z W N 0 a W 9 u M S 9 B c H B l b m Q x L 0 F 1 d G 9 S Z W 1 v d m V k Q 2 9 s d W 1 u c z E u e 0 J p b 3 B z e T E g R G F 0 Z S w x O H 0 m c X V v d D s s J n F 1 b 3 Q 7 U 2 V j d G l v b j E v Q X B w Z W 5 k M S 9 B d X R v U m V t b 3 Z l Z E N v b H V t b n M x L n t C a W 9 w c 3 k x I E x v Y 2 F 0 a W 9 u L D E 5 f S Z x d W 9 0 O y w m c X V v d D t T Z W N 0 a W 9 u M S 9 B c H B l b m Q x L 0 F 1 d G 9 S Z W 1 v d m V k Q 2 9 s d W 1 u c z E u e 0 J p b 3 B z e T I g R G F 0 Z S w y M H 0 m c X V v d D s s J n F 1 b 3 Q 7 U 2 V j d G l v b j E v Q X B w Z W 5 k M S 9 B d X R v U m V t b 3 Z l Z E N v b H V t b n M x L n t C a W 9 w c 3 k y I E x v Y 2 F 0 a W 9 u L D I x f S Z x d W 9 0 O y w m c X V v d D t T Z W N 0 a W 9 u M S 9 B c H B l b m Q x L 0 F 1 d G 9 S Z W 1 v d m V k Q 2 9 s d W 1 u c z E u e 0 J p b 3 B z e T M g R G F 0 Z S w y M n 0 m c X V v d D s s J n F 1 b 3 Q 7 U 2 V j d G l v b j E v Q X B w Z W 5 k M S 9 B d X R v U m V t b 3 Z l Z E N v b H V t b n M x L n t C a W 9 w c 3 k z I E x v Y 2 F 0 a W 9 u L D I z f S Z x d W 9 0 O y w m c X V v d D t T Z W N 0 a W 9 u M S 9 B c H B l b m Q x L 0 F 1 d G 9 S Z W 1 v d m V k Q 2 9 s d W 1 u c z E u e 0 J p b 3 B z e T Q g R G F 0 Z S w y N H 0 m c X V v d D s s J n F 1 b 3 Q 7 U 2 V j d G l v b j E v Q X B w Z W 5 k M S 9 B d X R v U m V t b 3 Z l Z E N v b H V t b n M x L n t C a W 9 w c 3 k 0 I E x v Y 2 F 0 a W 9 u L D I 1 f S Z x d W 9 0 O y w m c X V v d D t T Z W N 0 a W 9 u M S 9 B c H B l b m Q x L 0 F 1 d G 9 S Z W 1 v d m V k Q 2 9 s d W 1 u c z E u e 0 J p b 3 B z e T U g R G F 0 Z S w y N n 0 m c X V v d D s s J n F 1 b 3 Q 7 U 2 V j d G l v b j E v Q X B w Z W 5 k M S 9 B d X R v U m V t b 3 Z l Z E N v b H V t b n M x L n t C a W 9 w c 3 k 1 I E x v Y 2 F 0 a W 9 u L D I 3 f S Z x d W 9 0 O y w m c X V v d D t T Z W N 0 a W 9 u M S 9 B c H B l b m Q x L 0 F 1 d G 9 S Z W 1 v d m V k Q 2 9 s d W 1 u c z E u e 1 N 1 c m d l c n k x I E R h d G U s M j h 9 J n F 1 b 3 Q 7 L C Z x d W 9 0 O 1 N l Y 3 R p b 2 4 x L 0 F w c G V u Z D E v Q X V 0 b 1 J l b W 9 2 Z W R D b 2 x 1 b W 5 z M S 5 7 U 3 V y Z 2 V y e T E g R G V z Y y w y O X 0 m c X V v d D s s J n F 1 b 3 Q 7 U 2 V j d G l v b j E v Q X B w Z W 5 k M S 9 B d X R v U m V t b 3 Z l Z E N v b H V t b n M x L n t T d X J n Z X J 5 M S B Q c m l t Y X J 5 I F J l c 2 V j d G V k L D M w f S Z x d W 9 0 O y w m c X V v d D t T Z W N 0 a W 9 u M S 9 B c H B l b m Q x L 0 F 1 d G 9 S Z W 1 v d m V k Q 2 9 s d W 1 u c z E u e 1 N 1 c m d l c n k x I E 5 v Z G U g R G l z c 2 V j d G l v b i w z M X 0 m c X V v d D s s J n F 1 b 3 Q 7 U 2 V j d G l v b j E v Q X B w Z W 5 k M S 9 B d X R v U m V t b 3 Z l Z E N v b H V t b n M x L n t T d X J n Z X J 5 M i B E Y X R l L D M y f S Z x d W 9 0 O y w m c X V v d D t T Z W N 0 a W 9 u M S 9 B c H B l b m Q x L 0 F 1 d G 9 S Z W 1 v d m V k Q 2 9 s d W 1 u c z E u e 1 N 1 c m d l c n k y I E R l c 2 M s M z N 9 J n F 1 b 3 Q 7 L C Z x d W 9 0 O 1 N l Y 3 R p b 2 4 x L 0 F w c G V u Z D E v Q X V 0 b 1 J l b W 9 2 Z W R D b 2 x 1 b W 5 z M S 5 7 U 3 V y Z 2 V y e T I g U H J p b W F y e S B S Z X N l Y 3 R l Z C w z N H 0 m c X V v d D s s J n F 1 b 3 Q 7 U 2 V j d G l v b j E v Q X B w Z W 5 k M S 9 B d X R v U m V t b 3 Z l Z E N v b H V t b n M x L n t T d X J n Z X J 5 M i B O b 2 R l I E R p c 3 N l Y 3 R p b 2 4 s M z V 9 J n F 1 b 3 Q 7 L C Z x d W 9 0 O 1 N l Y 3 R p b 2 4 x L 0 F w c G V u Z D E v Q X V 0 b 1 J l b W 9 2 Z W R D b 2 x 1 b W 5 z M S 5 7 U n Q x I F N 0 Y X J 0 I E R h d G U s M z Z 9 J n F 1 b 3 Q 7 L C Z x d W 9 0 O 1 N l Y 3 R p b 2 4 x L 0 F w c G V u Z D E v Q X V 0 b 1 J l b W 9 2 Z W R D b 2 x 1 b W 5 z M S 5 7 U n Q x I E V u Z C B E Y X R l L D M 3 f S Z x d W 9 0 O y w m c X V v d D t T Z W N 0 a W 9 u M S 9 B c H B l b m Q x L 0 F 1 d G 9 S Z W 1 v d m V k Q 2 9 s d W 1 u c z E u e 1 J 0 M S w z O H 0 m c X V v d D s s J n F 1 b 3 Q 7 U 2 V j d G l v b j E v Q X B w Z W 5 k M S 9 B d X R v U m V t b 3 Z l Z E N v b H V t b n M x L n t S d D E g R G 9 z Z S B w Z X I g R n J h Y 3 R p b 2 4 s M z l 9 J n F 1 b 3 Q 7 L C Z x d W 9 0 O 1 N l Y 3 R p b 2 4 x L 0 F w c G V u Z D E v Q X V 0 b 1 J l b W 9 2 Z W R D b 2 x 1 b W 5 z M S 5 7 U n Q u M S B O b 3 R l c y w 0 M H 0 m c X V v d D s s J n F 1 b 3 Q 7 U 2 V j d G l v b j E v Q X B w Z W 5 k M S 9 B d X R v U m V t b 3 Z l Z E N v b H V t b n M x L n t S d D I g U 3 R h c n Q g R G F 0 Z S w 0 M X 0 m c X V v d D s s J n F 1 b 3 Q 7 U 2 V j d G l v b j E v Q X B w Z W 5 k M S 9 B d X R v U m V t b 3 Z l Z E N v b H V t b n M x L n t S d D I g R W 5 k I E R h d G U s N D J 9 J n F 1 b 3 Q 7 L C Z x d W 9 0 O 1 N l Y 3 R p b 2 4 x L 0 F w c G V u Z D E v Q X V 0 b 1 J l b W 9 2 Z W R D b 2 x 1 b W 5 z M S 5 7 U n Q y L D Q z f S Z x d W 9 0 O y w m c X V v d D t T Z W N 0 a W 9 u M S 9 B c H B l b m Q x L 0 F 1 d G 9 S Z W 1 v d m V k Q 2 9 s d W 1 u c z E u e 1 J 0 M i B E b 3 N l I H B l c i B G c m F j d G l v b i w 0 N H 0 m c X V v d D s s J n F 1 b 3 Q 7 U 2 V j d G l v b j E v Q X B w Z W 5 k M S 9 B d X R v U m V t b 3 Z l Z E N v b H V t b n M x L n t S d C 4 y I E 5 v d G V z L D Q 1 f S Z x d W 9 0 O y w m c X V v d D t T Z W N 0 a W 9 u M S 9 B c H B l b m Q x L 0 F 1 d G 9 S Z W 1 v d m V k Q 2 9 s d W 1 u c z E u e 1 J 0 M y B T d G F y d C B E Y X R l L D Q 2 f S Z x d W 9 0 O y w m c X V v d D t T Z W N 0 a W 9 u M S 9 B c H B l b m Q x L 0 F 1 d G 9 S Z W 1 v d m V k Q 2 9 s d W 1 u c z E u e 1 J 0 M y B F b m Q g R G F 0 Z S w 0 N 3 0 m c X V v d D s s J n F 1 b 3 Q 7 U 2 V j d G l v b j E v Q X B w Z W 5 k M S 9 B d X R v U m V t b 3 Z l Z E N v b H V t b n M x L n t S d D M s N D h 9 J n F 1 b 3 Q 7 L C Z x d W 9 0 O 1 N l Y 3 R p b 2 4 x L 0 F w c G V u Z D E v Q X V 0 b 1 J l b W 9 2 Z W R D b 2 x 1 b W 5 z M S 5 7 U n Q z I E R v c 2 U g c G V y I E Z y Y W N 0 a W 9 u L D Q 5 f S Z x d W 9 0 O y w m c X V v d D t T Z W N 0 a W 9 u M S 9 B c H B l b m Q x L 0 F 1 d G 9 S Z W 1 v d m V k Q 2 9 s d W 1 u c z E u e 1 J 0 L j M g T m 9 0 Z X M s N T B 9 J n F 1 b 3 Q 7 L C Z x d W 9 0 O 1 N l Y 3 R p b 2 4 x L 0 F w c G V u Z D E v Q X V 0 b 1 J l b W 9 2 Z W R D b 2 x 1 b W 5 z M S 5 7 Q 2 h l b W 8 x I F N 0 Y X J 0 I E R h d G U s N T F 9 J n F 1 b 3 Q 7 L C Z x d W 9 0 O 1 N l Y 3 R p b 2 4 x L 0 F w c G V u Z D E v Q X V 0 b 1 J l b W 9 2 Z W R D b 2 x 1 b W 5 z M S 5 7 Q 2 h l b W 8 x I E V u Z C B E Y X R l L D U y f S Z x d W 9 0 O y w m c X V v d D t T Z W N 0 a W 9 u M S 9 B c H B l b m Q x L 0 F 1 d G 9 S Z W 1 v d m V k Q 2 9 s d W 1 u c z E u e 0 N o Z W 1 v M S B k c n V n M S w 1 M 3 0 m c X V v d D s s J n F 1 b 3 Q 7 U 2 V j d G l v b j E v Q X B w Z W 5 k M S 9 B d X R v U m V t b 3 Z l Z E N v b H V t b n M x L n t D a G V t b z E g Z H J 1 Z z I s N T R 9 J n F 1 b 3 Q 7 L C Z x d W 9 0 O 1 N l Y 3 R p b 2 4 x L 0 F w c G V u Z D E v Q X V 0 b 1 J l b W 9 2 Z W R D b 2 x 1 b W 5 z M S 5 7 Q 2 h l b W 8 x I G R y d W c z L D U 1 f S Z x d W 9 0 O y w m c X V v d D t T Z W N 0 a W 9 u M S 9 B c H B l b m Q x L 0 F 1 d G 9 S Z W 1 v d m V k Q 2 9 s d W 1 u c z E u e 0 N o Z W 1 v M i B T d G F y d C B E Y X R l L D U 2 f S Z x d W 9 0 O y w m c X V v d D t T Z W N 0 a W 9 u M S 9 B c H B l b m Q x L 0 F 1 d G 9 S Z W 1 v d m V k Q 2 9 s d W 1 u c z E u e 0 N o Z W 1 v M i B F b m Q g R G F 0 Z S w 1 N 3 0 m c X V v d D s s J n F 1 b 3 Q 7 U 2 V j d G l v b j E v Q X B w Z W 5 k M S 9 B d X R v U m V t b 3 Z l Z E N v b H V t b n M x L n t D a G V t b z I g Z H J 1 Z z E s N T h 9 J n F 1 b 3 Q 7 L C Z x d W 9 0 O 1 N l Y 3 R p b 2 4 x L 0 F w c G V u Z D E v Q X V 0 b 1 J l b W 9 2 Z W R D b 2 x 1 b W 5 z M S 5 7 Q 2 h l b W 8 y I G R y d W c y L D U 5 f S Z x d W 9 0 O y w m c X V v d D t T Z W N 0 a W 9 u M S 9 B c H B l b m Q x L 0 F 1 d G 9 S Z W 1 v d m V k Q 2 9 s d W 1 u c z E u e 0 N o Z W 1 v M i B k c n V n M y w 2 M H 0 m c X V v d D s s J n F 1 b 3 Q 7 U 2 V j d G l v b j E v Q X B w Z W 5 k M S 9 B d X R v U m V t b 3 Z l Z E N v b H V t b n M x L n t D a G V t b z M g U 3 R h c n Q g R G F 0 Z S w 2 M X 0 m c X V v d D s s J n F 1 b 3 Q 7 U 2 V j d G l v b j E v Q X B w Z W 5 k M S 9 B d X R v U m V t b 3 Z l Z E N v b H V t b n M x L n t D a G V t b z M g R W 5 k I E R h d G U s N j J 9 J n F 1 b 3 Q 7 L C Z x d W 9 0 O 1 N l Y 3 R p b 2 4 x L 0 F w c G V u Z D E v Q X V 0 b 1 J l b W 9 2 Z W R D b 2 x 1 b W 5 z M S 5 7 Q 2 h l b W 8 z I G R y d W c x L D Y z f S Z x d W 9 0 O y w m c X V v d D t T Z W N 0 a W 9 u M S 9 B c H B l b m Q x L 0 F 1 d G 9 S Z W 1 v d m V k Q 2 9 s d W 1 u c z E u e 0 N o Z W 1 v M y B k c n V n M i w 2 N H 0 m c X V v d D s s J n F 1 b 3 Q 7 U 2 V j d G l v b j E v Q X B w Z W 5 k M S 9 B d X R v U m V t b 3 Z l Z E N v b H V t b n M x L n t D a G V t b z M g Z H J 1 Z z M s N j V 9 J n F 1 b 3 Q 7 L C Z x d W 9 0 O 1 N l Y 3 R p b 2 4 x L 0 F w c G V u Z D E v Q X V 0 b 1 J l b W 9 2 Z W R D b 2 x 1 b W 5 z M S 5 7 U H J p b W F y e S B E a W Z m L D Y 2 f S Z x d W 9 0 O y w m c X V v d D t T Z W N 0 a W 9 u M S 9 B c H B l b m Q x L 0 F 1 d G 9 S Z W 1 v d m V k Q 2 9 s d W 1 u c z E u e 1 B y a W 1 h c n k g S X Z p L D Y 3 f S Z x d W 9 0 O y w m c X V v d D t T Z W N 0 a W 9 u M S 9 B c H B l b m Q x L 0 F 1 d G 9 S Z W 1 v d m V k Q 2 9 s d W 1 u c z E u e 1 B y a W 1 h c n k g U G 5 p L D Y 4 f S Z x d W 9 0 O y w m c X V v d D t T Z W N 0 a W 9 u M S 9 B c H B l b m Q x L 0 F 1 d G 9 S Z W 1 v d m V k Q 2 9 s d W 1 u c z E u e 1 B y a W 1 h c n k g T W F y Z 2 l u c y w 2 O X 0 m c X V v d D s s J n F 1 b 3 Q 7 U 2 V j d G l v b j E v Q X B w Z W 5 k M S 9 B d X R v U m V t b 3 Z l Z E N v b H V t b n M x L n t J c H N p I E x l d m V s M V 8 r L D c w f S Z x d W 9 0 O y w m c X V v d D t T Z W N 0 a W 9 u M S 9 B c H B l b m Q x L 0 F 1 d G 9 S Z W 1 v d m V k Q 2 9 s d W 1 u c z E u e 0 l w c 2 k g T G V 2 Z W w x I F R v d G F s L D c x f S Z x d W 9 0 O y w m c X V v d D t T Z W N 0 a W 9 u M S 9 B c H B l b m Q x L 0 F 1 d G 9 S Z W 1 v d m V k Q 2 9 s d W 1 u c z E u e 0 l w c 2 k g T G V 2 Z W w y X y s s N z J 9 J n F 1 b 3 Q 7 L C Z x d W 9 0 O 1 N l Y 3 R p b 2 4 x L 0 F w c G V u Z D E v Q X V 0 b 1 J l b W 9 2 Z W R D b 2 x 1 b W 5 z M S 5 7 S X B z a S B M Z X Z l b D I g V G 9 0 Y W w s N z N 9 J n F 1 b 3 Q 7 L C Z x d W 9 0 O 1 N l Y 3 R p b 2 4 x L 0 F w c G V u Z D E v Q X V 0 b 1 J l b W 9 2 Z W R D b 2 x 1 b W 5 z M S 5 7 S X B z a S B M Z X Z l b D N f K y w 3 N H 0 m c X V v d D s s J n F 1 b 3 Q 7 U 2 V j d G l v b j E v Q X B w Z W 5 k M S 9 B d X R v U m V t b 3 Z l Z E N v b H V t b n M x L n t J c H N p I E x l d m V s M y B U b 3 R h b C w 3 N X 0 m c X V v d D s s J n F 1 b 3 Q 7 U 2 V j d G l v b j E v Q X B w Z W 5 k M S 9 B d X R v U m V t b 3 Z l Z E N v b H V t b n M x L n t J c H N p I E x l d m V s N F 8 r L D c 2 f S Z x d W 9 0 O y w m c X V v d D t T Z W N 0 a W 9 u M S 9 B c H B l b m Q x L 0 F 1 d G 9 S Z W 1 v d m V k Q 2 9 s d W 1 u c z E u e 0 l w c 2 k g T G V 2 Z W w 0 I F R v d G F s L D c 3 f S Z x d W 9 0 O y w m c X V v d D t T Z W N 0 a W 9 u M S 9 B c H B l b m Q x L 0 F 1 d G 9 S Z W 1 v d m V k Q 2 9 s d W 1 u c z E u e 0 l w c 2 k g T G V 2 Z W w 1 X y s s N z h 9 J n F 1 b 3 Q 7 L C Z x d W 9 0 O 1 N l Y 3 R p b 2 4 x L 0 F w c G V u Z D E v Q X V 0 b 1 J l b W 9 2 Z W R D b 2 x 1 b W 5 z M S 5 7 S X B z a S B M Z X Z l b D U g V G 9 0 Y W w s N z l 9 J n F 1 b 3 Q 7 L C Z x d W 9 0 O 1 N l Y 3 R p b 2 4 x L 0 F w c G V u Z D E v Q X V 0 b 1 J l b W 9 2 Z W R D b 2 x 1 b W 5 z M S 5 7 S X B z a S B P d G h l c l 8 r L D g w f S Z x d W 9 0 O y w m c X V v d D t T Z W N 0 a W 9 u M S 9 B c H B l b m Q x L 0 F 1 d G 9 S Z W 1 v d m V k Q 2 9 s d W 1 u c z E u e 0 l w c 2 k g T 3 R o Z X I g V G 9 0 Y W w s O D F 9 J n F 1 b 3 Q 7 L C Z x d W 9 0 O 1 N l Y 3 R p b 2 4 x L 0 F w c G V u Z D E v Q X V 0 b 1 J l b W 9 2 Z W R D b 2 x 1 b W 5 z M S 5 7 Q 2 9 u d H J h I E x l d m V s M V 8 r L D g y f S Z x d W 9 0 O y w m c X V v d D t T Z W N 0 a W 9 u M S 9 B c H B l b m Q x L 0 F 1 d G 9 S Z W 1 v d m V k Q 2 9 s d W 1 u c z E u e 0 N v b n R y Y S B M Z X Z l b D E g V G 9 0 Y W w s O D N 9 J n F 1 b 3 Q 7 L C Z x d W 9 0 O 1 N l Y 3 R p b 2 4 x L 0 F w c G V u Z D E v Q X V 0 b 1 J l b W 9 2 Z W R D b 2 x 1 b W 5 z M S 5 7 Q 2 9 u d H J h I E x l d m V s M l 8 r L D g 0 f S Z x d W 9 0 O y w m c X V v d D t T Z W N 0 a W 9 u M S 9 B c H B l b m Q x L 0 F 1 d G 9 S Z W 1 v d m V k Q 2 9 s d W 1 u c z E u e 0 N v b n R y Y S B M Z X Z l b D I g V G 9 0 Y W w s O D V 9 J n F 1 b 3 Q 7 L C Z x d W 9 0 O 1 N l Y 3 R p b 2 4 x L 0 F w c G V u Z D E v Q X V 0 b 1 J l b W 9 2 Z W R D b 2 x 1 b W 5 z M S 5 7 Q 2 9 u d H J h I E x l d m V s M 1 8 r L D g 2 f S Z x d W 9 0 O y w m c X V v d D t T Z W N 0 a W 9 u M S 9 B c H B l b m Q x L 0 F 1 d G 9 S Z W 1 v d m V k Q 2 9 s d W 1 u c z E u e 0 N v b n R y Y S B M Z X Z l b D M g V G 9 0 Y W w s O D d 9 J n F 1 b 3 Q 7 L C Z x d W 9 0 O 1 N l Y 3 R p b 2 4 x L 0 F w c G V u Z D E v Q X V 0 b 1 J l b W 9 2 Z W R D b 2 x 1 b W 5 z M S 5 7 Q 2 9 u d H J h I E x l d m V s N F 8 r L D g 4 f S Z x d W 9 0 O y w m c X V v d D t T Z W N 0 a W 9 u M S 9 B c H B l b m Q x L 0 F 1 d G 9 S Z W 1 v d m V k Q 2 9 s d W 1 u c z E u e 0 N v b n R y Y S B M Z X Z l b D Q g V G 9 0 Y W w s O D l 9 J n F 1 b 3 Q 7 L C Z x d W 9 0 O 1 N l Y 3 R p b 2 4 x L 0 F w c G V u Z D E v Q X V 0 b 1 J l b W 9 2 Z W R D b 2 x 1 b W 5 z M S 5 7 Q 2 9 u d H J h I E x l d m V s N V 8 r L D k w f S Z x d W 9 0 O y w m c X V v d D t T Z W N 0 a W 9 u M S 9 B c H B l b m Q x L 0 F 1 d G 9 S Z W 1 v d m V k Q 2 9 s d W 1 u c z E u e 0 N v b n R y Y S B M Z X Z l b D U g V G 9 0 Y W w s O T F 9 J n F 1 b 3 Q 7 L C Z x d W 9 0 O 1 N l Y 3 R p b 2 4 x L 0 F w c G V u Z D E v Q X V 0 b 1 J l b W 9 2 Z W R D b 2 x 1 b W 5 z M S 5 7 Q 2 9 u d H J h I E 9 0 a G V y X y s s O T J 9 J n F 1 b 3 Q 7 L C Z x d W 9 0 O 1 N l Y 3 R p b 2 4 x L 0 F w c G V u Z D E v Q X V 0 b 1 J l b W 9 2 Z W R D b 2 x 1 b W 5 z M S 5 7 Q 2 9 u d H J h I E 9 0 a G V y I F R v d G F s L D k z f S Z x d W 9 0 O y w m c X V v d D t T Z W N 0 a W 9 u M S 9 B c H B l b m Q x L 0 F 1 d G 9 S Z W 1 v d m V k Q 2 9 s d W 1 u c z E u e 0 9 0 a G V y I E R l c 2 N y a X B 0 a W 9 u L D k 0 f S Z x d W 9 0 O y w m c X V v d D t T Z W N 0 a W 9 u M S 9 B c H B l b m Q x L 0 F 1 d G 9 S Z W 1 v d m V k Q 2 9 s d W 1 u c z E u e 0 V 4 d H J h Y 2 F w c 3 V s Y X I g R X h 0 Z W 5 z a W 9 u L D k 1 f S Z x d W 9 0 O y w m c X V v d D t T Z W N 0 a W 9 u M S 9 B c H B l b m Q x L 0 F 1 d G 9 S Z W 1 v d m V k Q 2 9 s d W 1 u c z E u e 0 Z v b G x v d 3 V w I E R h d G U s O T Z 9 J n F 1 b 3 Q 7 L C Z x d W 9 0 O 1 N l Y 3 R p b 2 4 x L 0 F w c G V u Z D E v Q X V 0 b 1 J l b W 9 2 Z W R D b 2 x 1 b W 5 z M S 5 7 R m 9 s b G 9 3 d X A g U 3 R h d H V z L D k 3 f S Z x d W 9 0 O y w m c X V v d D t T Z W N 0 a W 9 u M S 9 B c H B l b m Q x L 0 F 1 d G 9 S Z W 1 v d m V k Q 2 9 s d W 1 u c z E u e 0 R h d G U g b 2 Y g R G V h d G g s O T h 9 J n F 1 b 3 Q 7 L C Z x d W 9 0 O 1 N l Y 3 R p b 2 4 x L 0 F w c G V u Z D E v Q X V 0 b 1 J l b W 9 2 Z W R D b 2 x 1 b W 5 z M S 5 7 Q 2 F 1 c 2 U g b 2 Y g R G V h d G g s O T l 9 J n F 1 b 3 Q 7 L C Z x d W 9 0 O 1 N l Y 3 R p b 2 4 x L 0 F w c G V u Z D E v Q X V 0 b 1 J l b W 9 2 Z W R D b 2 x 1 b W 5 z M S 5 7 U G 9 z d C B S V C B U c m V h d G 1 l b n Q s M T A w f S Z x d W 9 0 O y w m c X V v d D t T Z W N 0 a W 9 u M S 9 B c H B l b m Q x L 0 F 1 d G 9 S Z W 1 v d m V k Q 2 9 s d W 1 u c z E u e 0 R h d G U g b 2 Y g M m 5 k I F B y a W 1 h c n k s M T A x f S Z x d W 9 0 O y w m c X V v d D t T Z W N 0 a W 9 u M S 9 B c H B l b m Q x L 0 F 1 d G 9 S Z W 1 v d m V k Q 2 9 s d W 1 u c z E u e 0 R h d G U g b 2 Y g U m V j d X J y Z W 5 j Z S w x M D J 9 J n F 1 b 3 Q 7 L C Z x d W 9 0 O 1 N l Y 3 R p b 2 4 x L 0 F w c G V u Z D E v Q X V 0 b 1 J l b W 9 2 Z W R D b 2 x 1 b W 5 z M S 5 7 T G 9 j Y X R p b 2 4 g b 2 Y g R m l y c 3 Q g U m V j d X J y Z W 5 j Z S w x M D N 9 J n F 1 b 3 Q 7 L C Z x d W 9 0 O 1 N l Y 3 R p b 2 4 x L 0 F w c G V u Z D E v Q X V 0 b 1 J l b W 9 2 Z W R D b 2 x 1 b W 5 z M S 5 7 R 3 J v d W 5 k I F R y d X R o L D E w N H 0 m c X V v d D t d L C Z x d W 9 0 O 1 J l b G F 0 a W 9 u c 2 h p c E l u Z m 8 m c X V v d D s 6 W 1 1 9 I i A v P j x F b n R y e S B U e X B l P S J R d W V y e U l E I i B W Y W x 1 Z T 0 i c z M w N T I z Z T I 4 L T g w Z T c t N D E z N y 0 5 M z N l L W E x N m I y N D B h M z I 2 Z i I g L z 4 8 L 1 N 0 Y W J s Z U V u d H J p Z X M + P C 9 J d G V t P j x J d G V t P j x J d G V t T G 9 j Y X R p b 2 4 + P E l 0 Z W 1 U e X B l P k Z v c m 1 1 b G E 8 L 0 l 0 Z W 1 U e X B l P j x J d G V t U G F 0 a D 5 T Z W N 0 a W 9 u M S 9 B c H B l b m Q x L 1 N v d X J j Z T w v S X R l b V B h d G g + P C 9 J d G V t T G 9 j Y X R p b 2 4 + P F N 0 Y W J s Z U V u d H J p Z X M g L z 4 8 L 0 l 0 Z W 0 + P E l 0 Z W 0 + P E l 0 Z W 1 M b 2 N h d G l v b j 4 8 S X R l b V R 5 c G U + R m 9 y b X V s Y T w v S X R l b V R 5 c G U + P E l 0 Z W 1 Q Y X R o P l N l Y 3 R p b 2 4 x L 1 F J T i 1 I R U F E T k V D S 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j c 5 I i A v P j x F b n R y e S B U e X B l P S J G a W x s R X J y b 3 J D b 2 R l I i B W Y W x 1 Z T 0 i c 1 V u a 2 5 v d 2 4 i I C 8 + P E V u d H J 5 I F R 5 c G U 9 I k Z p b G x F c n J v c k N v d W 5 0 I i B W Y W x 1 Z T 0 i b D A i I C 8 + P E V u d H J 5 I F R 5 c G U 9 I k Z p b G x M Y X N 0 V X B k Y X R l Z C I g V m F s d W U 9 I m Q y M D I x L T A y L T A x V D E 2 O j Q 5 O j A w L j I 0 N j M 0 O T h a I i A v P j x F b n R y e S B U e X B l P S J G a W x s Q 2 9 s d W 1 u V H l w Z X M i I F Z h b H V l P S J z Q m c 9 P S I g L z 4 8 R W 5 0 c n k g V H l w Z T 0 i R m l s b E N v b H V t b k 5 h b W V z I i B W Y W x 1 Z T 0 i c 1 s m c X V v d D t G b 2 x k Z X I g U G F 0 a C 4 2 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U U l O L U h F Q U R O R U N L L 0 F 1 d G 9 S Z W 1 v d m V k Q 2 9 s d W 1 u c z E u e 0 Z v b G R l c i B Q Y X R o L j Y s M H 0 m c X V v d D t d L C Z x d W 9 0 O 0 N v b H V t b k N v d W 5 0 J n F 1 b 3 Q 7 O j E s J n F 1 b 3 Q 7 S 2 V 5 Q 2 9 s d W 1 u T m F t Z X M m c X V v d D s 6 W 1 0 s J n F 1 b 3 Q 7 Q 2 9 s d W 1 u S W R l b n R p d G l l c y Z x d W 9 0 O z p b J n F 1 b 3 Q 7 U 2 V j d G l v b j E v U U l O L U h F Q U R O R U N L L 0 F 1 d G 9 S Z W 1 v d m V k Q 2 9 s d W 1 u c z E u e 0 Z v b G R l c i B Q Y X R o L j Y s M H 0 m c X V v d D t d L C Z x d W 9 0 O 1 J l b G F 0 a W 9 u c 2 h p c E l u Z m 8 m c X V v d D s 6 W 1 1 9 I i A v P j w v U 3 R h Y m x l R W 5 0 c m l l c z 4 8 L 0 l 0 Z W 0 + P E l 0 Z W 0 + P E l 0 Z W 1 M b 2 N h d G l v b j 4 8 S X R l b V R 5 c G U + R m 9 y b X V s Y T w v S X R l b V R 5 c G U + P E l 0 Z W 1 Q Y X R o P l N l Y 3 R p b 2 4 x L 1 F J T i 1 I R U F E T k V D S y 9 T b 3 V y Y 2 U 8 L 0 l 0 Z W 1 Q Y X R o P j w v S X R l b U x v Y 2 F 0 a W 9 u P j x T d G F i b G V F b n R y a W V z I C 8 + P C 9 J d G V t P j x J d G V t P j x J d G V t T G 9 j Y X R p b 2 4 + P E l 0 Z W 1 U e X B l P k Z v c m 1 1 b G E 8 L 0 l 0 Z W 1 U e X B l P j x J d G V t U G F 0 a D 5 T Z W N 0 a W 9 u M S 9 R S U 4 t S E V B R E 5 F Q 0 s v U m V t b 3 Z l Z C U y M E N v b H V t b n M 8 L 0 l 0 Z W 1 Q Y X R o P j w v S X R l b U x v Y 2 F 0 a W 9 u P j x T d G F i b G V F b n R y a W V z I C 8 + P C 9 J d G V t P j x J d G V t P j x J d G V t T G 9 j Y X R p b 2 4 + P E l 0 Z W 1 U e X B l P k Z v c m 1 1 b G E 8 L 0 l 0 Z W 1 U e X B l P j x J d G V t U G F 0 a D 5 T Z W N 0 a W 9 u M S 9 R S U 4 t S E V B R E 5 F Q 0 s v U m V t b 3 Z l Z C U y M E R 1 c G x p Y 2 F 0 Z X M 8 L 0 l 0 Z W 1 Q Y X R o P j w v S X R l b U x v Y 2 F 0 a W 9 u P j x T d G F i b G V F b n R y a W V z I C 8 + P C 9 J d G V t P j x J d G V t P j x J d G V t T G 9 j Y X R p b 2 4 + P E l 0 Z W 1 U e X B l P k Z v c m 1 1 b G E 8 L 0 l 0 Z W 1 U e X B l P j x J d G V t U G F 0 a D 5 T Z W N 0 a W 9 u M S 9 R S U 4 t S E V B R E 5 F Q 0 s v U 3 B s a X Q l M j B D b 2 x 1 b W 4 l M j B i e S U y M E R l b G l t a X R l c j w v S X R l b V B h d G g + P C 9 J d G V t T G 9 j Y X R p b 2 4 + P F N 0 Y W J s Z U V u d H J p Z X M g L z 4 8 L 0 l 0 Z W 0 + P E l 0 Z W 0 + P E l 0 Z W 1 M b 2 N h d G l v b j 4 8 S X R l b V R 5 c G U + R m 9 y b X V s Y T w v S X R l b V R 5 c G U + P E l 0 Z W 1 Q Y X R o P l N l Y 3 R p b 2 4 x L 1 F J T i 1 I R U F E T k V D S y 9 D a G F u Z 2 V k J T I w V H l w Z T w v S X R l b V B h d G g + P C 9 J d G V t T G 9 j Y X R p b 2 4 + P F N 0 Y W J s Z U V u d H J p Z X M g L z 4 8 L 0 l 0 Z W 0 + P E l 0 Z W 0 + P E l 0 Z W 1 M b 2 N h d G l v b j 4 8 S X R l b V R 5 c G U + R m 9 y b X V s Y T w v S X R l b V R 5 c G U + P E l 0 Z W 1 Q Y X R o P l N l Y 3 R p b 2 4 x L 1 F J T i 1 I R U F E T k V D S y 9 S Z W 1 v d m V k J T I w R H V w b G l j Y X R l c z E 8 L 0 l 0 Z W 1 Q Y X R o P j w v S X R l b U x v Y 2 F 0 a W 9 u P j x T d G F i b G V F b n R y a W V z I C 8 + P C 9 J d G V t P j x J d G V t P j x J d G V t T G 9 j Y X R p b 2 4 + P E l 0 Z W 1 U e X B l P k Z v c m 1 1 b G E 8 L 0 l 0 Z W 1 U e X B l P j x J d G V t U G F 0 a D 5 T Z W N 0 a W 9 u M S 9 R S U 4 t S E V B R E 5 F Q 0 s v U m V t b 3 Z l Z C U y M E N v b H V t b n M x P C 9 J d G V t U G F 0 a D 4 8 L 0 l 0 Z W 1 M b 2 N h d G l v b j 4 8 U 3 R h Y m x l R W 5 0 c m l l c y A v P j w v S X R l b T 4 8 S X R l b T 4 8 S X R l b U x v Y 2 F 0 a W 9 u P j x J d G V t V H l w Z T 5 G b 3 J t d W x h P C 9 J d G V t V H l w Z T 4 8 S X R l b V B h d G g + U 2 V j d G l v b j E v Q X B w Z W 5 k 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c H B l b m Q x X 1 8 y I i A v P j x F b n R y e S B U e X B l P S J G a W x s Z W R D b 2 1 w b G V 0 Z V J l c 3 V s d F R v V 2 9 y a 3 N o Z W V 0 I i B W Y W x 1 Z T 0 i b D E i I C 8 + P E V u d H J 5 I F R 5 c G U 9 I k F k Z G V k V G 9 E Y X R h T W 9 k Z W w i I F Z h b H V l P S J s M C I g L z 4 8 R W 5 0 c n k g V H l w Z T 0 i R m l s b E N v d W 5 0 I i B W Y W x 1 Z T 0 i b D g y I i A v P j x F b n R y e S B U e X B l P S J G a W x s R X J y b 3 J D b 2 R l I i B W Y W x 1 Z T 0 i c 1 V u a 2 5 v d 2 4 i I C 8 + P E V u d H J 5 I F R 5 c G U 9 I k Z p b G x F c n J v c k N v d W 5 0 I i B W Y W x 1 Z T 0 i b D A i I C 8 + P E V u d H J 5 I F R 5 c G U 9 I k Z p b G x M Y X N 0 V X B k Y X R l Z C I g V m F s d W U 9 I m Q y M D I x L T A z L T A 0 V D E 1 O j U w O j Q 3 L j g x M D A 2 M z F a I i A v P j x F b n R y e S B U e X B l P S J G a W x s Q 2 9 s d W 1 u V H l w Z X M i I F Z h b H V l P S J z Q m d N R 0 J R V U d C Z 1 l H Q m d Z R 0 J n Q U F B Q U F H Q n d Z S E J n Y 0 d B d 1 l E Q m d j R 0 J n W U h C Z 1 l H Q n d j Q U J R W U R B d 1 V G Q U F N R E F 3 T U F C d 2 N H Q m d Z S E J 3 W U d C Z 0 1 E Q m d Z Q U J n W U d C Z 0 1 B Q X d B R E F B T U F B d 0 F E Q U F N R E F 3 T U R B Q U 1 B Q U F B R E F B W U d C d 1 l I Q m d Z S E J 3 W U d C Z z 0 9 I i A v P j x F b n R y e S B U e X B l P S J G a W x s Q 2 9 s d W 1 u T m F t Z X M i I F Z h b H V l P S J z W y Z x d W 9 0 O 1 J l c 2 V h c m N o I E l k J n F 1 b 3 Q 7 L C Z x d W 9 0 O 0 R P Q i Z x d W 9 0 O y w m c X V v d D t H Z W 5 k Z X I m c X V v d D s s J n F 1 b 3 Q 7 V 2 V p Z 2 h 0 J n F 1 b 3 Q 7 L C Z x d W 9 0 O 0 h l a W d o d C Z x d W 9 0 O y w m c X V v d D t S Y W N l J n F 1 b 3 Q 7 L C Z x d W 9 0 O 1 N w Y W 5 p c 2 g g T 3 J p Z 2 l u J n F 1 b 3 Q 7 L C Z x d W 9 0 O 0 R p Y W J l d G V z J n F 1 b 3 Q 7 L C Z x d W 9 0 O 1 B y Z X Z p b 3 V z I F J h Z G l h d G l v b i Z x d W 9 0 O y w m c X V v d D t Q c m l v c i B N Y W x p Z 2 5 h b m N p Z X M m c X V v d D s s J n F 1 b 3 Q 7 R H J p b m t l c i Z x d W 9 0 O y w m c X V v d D t T b W 9 r Z X I m c X V v d D s s J n F 1 b 3 Q 7 Q 2 h l d 2 l u Z y B U b 2 J h Y 2 N v J n F 1 b 3 Q 7 L C Z x d W 9 0 O 0 Z p b m F s I F Q m c X V v d D s s J n F 1 b 3 Q 7 R m l u Y W w g T i Z x d W 9 0 O y w m c X V v d D t G a W 5 h b C B N J n F 1 b 3 Q 7 L C Z x d W 9 0 O 0 Z p b m F s I F N 0 Y W d l J n F 1 b 3 Q 7 L C Z x d W 9 0 O 0 Z p b m F s I F N p d G U m c X V v d D s s J n F 1 b 3 Q 7 Q m l v c H N 5 M S B E Y X R l J n F 1 b 3 Q 7 L C Z x d W 9 0 O 0 J p b 3 B z e T E g T G 9 j Y X R p b 2 4 m c X V v d D s s J n F 1 b 3 Q 7 Q m l v c H N 5 M i B E Y X R l J n F 1 b 3 Q 7 L C Z x d W 9 0 O 0 J p b 3 B z e T I g T G 9 j Y X R p b 2 4 m c X V v d D s s J n F 1 b 3 Q 7 Q m l v c H N 5 M y B E Y X R l J n F 1 b 3 Q 7 L C Z x d W 9 0 O 0 J p b 3 B z e T M g T G 9 j Y X R p b 2 4 m c X V v d D s s J n F 1 b 3 Q 7 Q m l v c H N 5 N C B E Y X R l J n F 1 b 3 Q 7 L C Z x d W 9 0 O 0 J p b 3 B z e T Q g T G 9 j Y X R p b 2 4 m c X V v d D s s J n F 1 b 3 Q 7 Q m l v c H N 5 N S B E Y X R l J n F 1 b 3 Q 7 L C Z x d W 9 0 O 0 J p b 3 B z e T U g T G 9 j Y X R p b 2 4 m c X V v d D s s J n F 1 b 3 Q 7 U 3 V y Z 2 V y e T E g R G F 0 Z S Z x d W 9 0 O y w m c X V v d D t T d X J n Z X J 5 M S B E Z X N j J n F 1 b 3 Q 7 L C Z x d W 9 0 O 1 N 1 c m d l c n k x I F B y a W 1 h c n k g U m V z Z W N 0 Z W Q m c X V v d D s s J n F 1 b 3 Q 7 U 3 V y Z 2 V y e T E g T m 9 k Z S B E a X N z Z W N 0 a W 9 u J n F 1 b 3 Q 7 L C Z x d W 9 0 O 1 N 1 c m d l c n k y I E R h d G U m c X V v d D s s J n F 1 b 3 Q 7 U 3 V y Z 2 V y e T I g R G V z Y y Z x d W 9 0 O y w m c X V v d D t T d X J n Z X J 5 M i B Q c m l t Y X J 5 I F J l c 2 V j d G V k J n F 1 b 3 Q 7 L C Z x d W 9 0 O 1 N 1 c m d l c n k y I E 5 v Z G U g R G l z c 2 V j d G l v b i Z x d W 9 0 O y w m c X V v d D t S d D E g U 3 R h c n Q g R G F 0 Z S Z x d W 9 0 O y w m c X V v d D t S d D E g R W 5 k I E R h d G U m c X V v d D s s J n F 1 b 3 Q 7 U n Q x J n F 1 b 3 Q 7 L C Z x d W 9 0 O 1 J 0 M S B E b 3 N l I H B l c i B G c m F j d G l v b i Z x d W 9 0 O y w m c X V v d D t S d C 4 x I E 5 v d G V z J n F 1 b 3 Q 7 L C Z x d W 9 0 O 1 J 0 M i B T d G F y d C B E Y X R l J n F 1 b 3 Q 7 L C Z x d W 9 0 O 1 J 0 M i B F b m Q g R G F 0 Z S Z x d W 9 0 O y w m c X V v d D t S d D I m c X V v d D s s J n F 1 b 3 Q 7 U n Q y I E R v c 2 U g c G V y I E Z y Y W N 0 a W 9 u J n F 1 b 3 Q 7 L C Z x d W 9 0 O 1 J 0 L j I g T m 9 0 Z X M m c X V v d D s s J n F 1 b 3 Q 7 U n Q z I F N 0 Y X J 0 I E R h d G U m c X V v d D s s J n F 1 b 3 Q 7 U n Q z I E V u Z C B E Y X R l J n F 1 b 3 Q 7 L C Z x d W 9 0 O 1 J 0 M y Z x d W 9 0 O y w m c X V v d D t S d D M g R G 9 z Z S B w Z X I g R n J h Y 3 R p b 2 4 m c X V v d D s s J n F 1 b 3 Q 7 U n Q u M y B O b 3 R l c y Z x d W 9 0 O y w m c X V v d D t D a G V t b z E g U 3 R h c n Q g R G F 0 Z S Z x d W 9 0 O y w m c X V v d D t D a G V t b z E g R W 5 k I E R h d G U m c X V v d D s s J n F 1 b 3 Q 7 Q 2 h l b W 8 x I G R y d W c x J n F 1 b 3 Q 7 L C Z x d W 9 0 O 0 N o Z W 1 v M S B k c n V n M i Z x d W 9 0 O y w m c X V v d D t D a G V t b z E g Z H J 1 Z z M m c X V v d D s s J n F 1 b 3 Q 7 Q 2 h l b W 8 y I F N 0 Y X J 0 I E R h d G U m c X V v d D s s J n F 1 b 3 Q 7 Q 2 h l b W 8 y I E V u Z C B E Y X R l J n F 1 b 3 Q 7 L C Z x d W 9 0 O 0 N o Z W 1 v M i B k c n V n M S Z x d W 9 0 O y w m c X V v d D t D a G V t b z I g Z H J 1 Z z I m c X V v d D s s J n F 1 b 3 Q 7 Q 2 h l b W 8 y I G R y d W c z J n F 1 b 3 Q 7 L C Z x d W 9 0 O 0 N o Z W 1 v M y B T d G F y d C B E Y X R l J n F 1 b 3 Q 7 L C Z x d W 9 0 O 0 N o Z W 1 v M y B F b m Q g R G F 0 Z S Z x d W 9 0 O y w m c X V v d D t D a G V t b z M g Z H J 1 Z z E m c X V v d D s s J n F 1 b 3 Q 7 Q 2 h l b W 8 z I G R y d W c y J n F 1 b 3 Q 7 L C Z x d W 9 0 O 0 N o Z W 1 v M y B k c n V n M y Z x d W 9 0 O y w m c X V v d D t Q c m l t Y X J 5 I E R p Z m Y m c X V v d D s s J n F 1 b 3 Q 7 U H J p b W F y e S B J d m k m c X V v d D s s J n F 1 b 3 Q 7 U H J p b W F y e S B Q b m k m c X V v d D s s J n F 1 b 3 Q 7 U H J p b W F y e S B N Y X J n a W 5 z J n F 1 b 3 Q 7 L C Z x d W 9 0 O 0 l w c 2 k g T G V 2 Z W w x X y s m c X V v d D s s J n F 1 b 3 Q 7 S X B z a S B M Z X Z l b D E g V G 9 0 Y W w m c X V v d D s s J n F 1 b 3 Q 7 S X B z a S B M Z X Z l b D J f K y Z x d W 9 0 O y w m c X V v d D t J c H N p I E x l d m V s M i B U b 3 R h b C Z x d W 9 0 O y w m c X V v d D t J c H N p I E x l d m V s M 1 8 r J n F 1 b 3 Q 7 L C Z x d W 9 0 O 0 l w c 2 k g T G V 2 Z W w z I F R v d G F s J n F 1 b 3 Q 7 L C Z x d W 9 0 O 0 l w c 2 k g T G V 2 Z W w 0 X y s m c X V v d D s s J n F 1 b 3 Q 7 S X B z a S B M Z X Z l b D Q g V G 9 0 Y W w m c X V v d D s s J n F 1 b 3 Q 7 S X B z a S B M Z X Z l b D V f K y Z x d W 9 0 O y w m c X V v d D t J c H N p I E x l d m V s N S B U b 3 R h b C Z x d W 9 0 O y w m c X V v d D t J c H N p I E 9 0 a G V y X y s m c X V v d D s s J n F 1 b 3 Q 7 S X B z a S B P d G h l c i B U b 3 R h b C Z x d W 9 0 O y w m c X V v d D t D b 2 5 0 c m E g T G V 2 Z W w x X y s m c X V v d D s s J n F 1 b 3 Q 7 Q 2 9 u d H J h I E x l d m V s M S B U b 3 R h b C Z x d W 9 0 O y w m c X V v d D t D b 2 5 0 c m E g T G V 2 Z W w y X y s m c X V v d D s s J n F 1 b 3 Q 7 Q 2 9 u d H J h I E x l d m V s M i B U b 3 R h b C Z x d W 9 0 O y w m c X V v d D t D b 2 5 0 c m E g T G V 2 Z W w z X y s m c X V v d D s s J n F 1 b 3 Q 7 Q 2 9 u d H J h I E x l d m V s M y B U b 3 R h b C Z x d W 9 0 O y w m c X V v d D t D b 2 5 0 c m E g T G V 2 Z W w 0 X y s m c X V v d D s s J n F 1 b 3 Q 7 Q 2 9 u d H J h I E x l d m V s N C B U b 3 R h b C Z x d W 9 0 O y w m c X V v d D t D b 2 5 0 c m E g T G V 2 Z W w 1 X y s m c X V v d D s s J n F 1 b 3 Q 7 Q 2 9 u d H J h I E x l d m V s N S B U b 3 R h b C Z x d W 9 0 O y w m c X V v d D t D b 2 5 0 c m E g T 3 R o Z X J f K y Z x d W 9 0 O y w m c X V v d D t D b 2 5 0 c m E g T 3 R o Z X I g V G 9 0 Y W w m c X V v d D s s J n F 1 b 3 Q 7 T 3 R o Z X I g R G V z Y 3 J p c H R p b 2 4 m c X V v d D s s J n F 1 b 3 Q 7 R X h 0 c m F j Y X B z d W x h c i B F e H R l b n N p b 2 4 m c X V v d D s s J n F 1 b 3 Q 7 R m 9 s b G 9 3 d X A g R G F 0 Z S Z x d W 9 0 O y w m c X V v d D t G b 2 x s b 3 d 1 c C B T d G F 0 d X M m c X V v d D s s J n F 1 b 3 Q 7 R G F 0 Z S B v Z i B E Z W F 0 a C Z x d W 9 0 O y w m c X V v d D t D Y X V z Z S B v Z i B E Z W F 0 a C Z x d W 9 0 O y w m c X V v d D t Q b 3 N 0 I F J U I F R y Z W F 0 b W V u d C Z x d W 9 0 O y w m c X V v d D t E Y X R l I G 9 m I D J u Z C B Q c m l t Y X J 5 J n F 1 b 3 Q 7 L C Z x d W 9 0 O 0 R h d G U g b 2 Y g U m V j d X J y Z W 5 j Z S Z x d W 9 0 O y w m c X V v d D t M b 2 N h d G l v b i B v Z i B G a X J z d C B S Z W N 1 c n J l b m N l J n F 1 b 3 Q 7 L C Z x d W 9 0 O 0 d y b 3 V u Z C B U c n V 0 a C Z x d W 9 0 O y w m c X V v d D t H c m 9 1 b m Q g V H J 1 d G g y J n F 1 b 3 Q 7 X S I g L z 4 8 R W 5 0 c n k g V H l w Z T 0 i R m l s b F N 0 Y X R 1 c y I g V m F s d W U 9 I n N D b 2 1 w b G V 0 Z S I g L z 4 8 R W 5 0 c n k g V H l w Z T 0 i U m V s Y X R p b 2 5 z a G l w S W 5 m b 0 N v b n R h a W 5 l c i I g V m F s d W U 9 I n N 7 J n F 1 b 3 Q 7 Y 2 9 s d W 1 u Q 2 9 1 b n Q m c X V v d D s 6 M T A 2 L C Z x d W 9 0 O 2 t l e U N v b H V t b k 5 h b W V z J n F 1 b 3 Q 7 O l t d L C Z x d W 9 0 O 3 F 1 Z X J 5 U m V s Y X R p b 2 5 z a G l w c y Z x d W 9 0 O z p b X S w m c X V v d D t j b 2 x 1 b W 5 J Z G V u d G l 0 a W V z J n F 1 b 3 Q 7 O l s m c X V v d D t T Z W N 0 a W 9 u M S 9 B c H B l b m Q x I C g y K S 9 B d X R v U m V t b 3 Z l Z E N v b H V t b n M x L n t S Z X N l Y X J j a C B J Z C w w f S Z x d W 9 0 O y w m c X V v d D t T Z W N 0 a W 9 u M S 9 B c H B l b m Q x I C g y K S 9 B d X R v U m V t b 3 Z l Z E N v b H V t b n M x L n t E T 0 I s M X 0 m c X V v d D s s J n F 1 b 3 Q 7 U 2 V j d G l v b j E v Q X B w Z W 5 k M S A o M i k v Q X V 0 b 1 J l b W 9 2 Z W R D b 2 x 1 b W 5 z M S 5 7 R 2 V u Z G V y L D J 9 J n F 1 b 3 Q 7 L C Z x d W 9 0 O 1 N l Y 3 R p b 2 4 x L 0 F w c G V u Z D E g K D I p L 0 F 1 d G 9 S Z W 1 v d m V k Q 2 9 s d W 1 u c z E u e 1 d l a W d o d C w z f S Z x d W 9 0 O y w m c X V v d D t T Z W N 0 a W 9 u M S 9 B c H B l b m Q x I C g y K S 9 B d X R v U m V t b 3 Z l Z E N v b H V t b n M x L n t I Z W l n a H Q s N H 0 m c X V v d D s s J n F 1 b 3 Q 7 U 2 V j d G l v b j E v Q X B w Z W 5 k M S A o M i k v Q X V 0 b 1 J l b W 9 2 Z W R D b 2 x 1 b W 5 z M S 5 7 U m F j Z S w 1 f S Z x d W 9 0 O y w m c X V v d D t T Z W N 0 a W 9 u M S 9 B c H B l b m Q x I C g y K S 9 B d X R v U m V t b 3 Z l Z E N v b H V t b n M x L n t T c G F u a X N o I E 9 y a W d p b i w 2 f S Z x d W 9 0 O y w m c X V v d D t T Z W N 0 a W 9 u M S 9 B c H B l b m Q x I C g y K S 9 B d X R v U m V t b 3 Z l Z E N v b H V t b n M x L n t E a W F i Z X R l c y w 3 f S Z x d W 9 0 O y w m c X V v d D t T Z W N 0 a W 9 u M S 9 B c H B l b m Q x I C g y K S 9 B d X R v U m V t b 3 Z l Z E N v b H V t b n M x L n t Q c m V 2 a W 9 1 c y B S Y W R p Y X R p b 2 4 s O H 0 m c X V v d D s s J n F 1 b 3 Q 7 U 2 V j d G l v b j E v Q X B w Z W 5 k M S A o M i k v Q X V 0 b 1 J l b W 9 2 Z W R D b 2 x 1 b W 5 z M S 5 7 U H J p b 3 I g T W F s a W d u Y W 5 j a W V z L D l 9 J n F 1 b 3 Q 7 L C Z x d W 9 0 O 1 N l Y 3 R p b 2 4 x L 0 F w c G V u Z D E g K D I p L 0 F 1 d G 9 S Z W 1 v d m V k Q 2 9 s d W 1 u c z E u e 0 R y a W 5 r Z X I s M T B 9 J n F 1 b 3 Q 7 L C Z x d W 9 0 O 1 N l Y 3 R p b 2 4 x L 0 F w c G V u Z D E g K D I p L 0 F 1 d G 9 S Z W 1 v d m V k Q 2 9 s d W 1 u c z E u e 1 N t b 2 t l c i w x M X 0 m c X V v d D s s J n F 1 b 3 Q 7 U 2 V j d G l v b j E v Q X B w Z W 5 k M S A o M i k v Q X V 0 b 1 J l b W 9 2 Z W R D b 2 x 1 b W 5 z M S 5 7 Q 2 h l d 2 l u Z y B U b 2 J h Y 2 N v L D E y f S Z x d W 9 0 O y w m c X V v d D t T Z W N 0 a W 9 u M S 9 B c H B l b m Q x I C g y K S 9 B d X R v U m V t b 3 Z l Z E N v b H V t b n M x L n t G a W 5 h b C B U L D E z f S Z x d W 9 0 O y w m c X V v d D t T Z W N 0 a W 9 u M S 9 B c H B l b m Q x I C g y K S 9 B d X R v U m V t b 3 Z l Z E N v b H V t b n M x L n t G a W 5 h b C B O L D E 0 f S Z x d W 9 0 O y w m c X V v d D t T Z W N 0 a W 9 u M S 9 B c H B l b m Q x I C g y K S 9 B d X R v U m V t b 3 Z l Z E N v b H V t b n M x L n t G a W 5 h b C B N L D E 1 f S Z x d W 9 0 O y w m c X V v d D t T Z W N 0 a W 9 u M S 9 B c H B l b m Q x I C g y K S 9 B d X R v U m V t b 3 Z l Z E N v b H V t b n M x L n t G a W 5 h b C B T d G F n Z S w x N n 0 m c X V v d D s s J n F 1 b 3 Q 7 U 2 V j d G l v b j E v Q X B w Z W 5 k M S A o M i k v Q X V 0 b 1 J l b W 9 2 Z W R D b 2 x 1 b W 5 z M S 5 7 R m l u Y W w g U 2 l 0 Z S w x N 3 0 m c X V v d D s s J n F 1 b 3 Q 7 U 2 V j d G l v b j E v Q X B w Z W 5 k M S A o M i k v Q X V 0 b 1 J l b W 9 2 Z W R D b 2 x 1 b W 5 z M S 5 7 Q m l v c H N 5 M S B E Y X R l L D E 4 f S Z x d W 9 0 O y w m c X V v d D t T Z W N 0 a W 9 u M S 9 B c H B l b m Q x I C g y K S 9 B d X R v U m V t b 3 Z l Z E N v b H V t b n M x L n t C a W 9 w c 3 k x I E x v Y 2 F 0 a W 9 u L D E 5 f S Z x d W 9 0 O y w m c X V v d D t T Z W N 0 a W 9 u M S 9 B c H B l b m Q x I C g y K S 9 B d X R v U m V t b 3 Z l Z E N v b H V t b n M x L n t C a W 9 w c 3 k y I E R h d G U s M j B 9 J n F 1 b 3 Q 7 L C Z x d W 9 0 O 1 N l Y 3 R p b 2 4 x L 0 F w c G V u Z D E g K D I p L 0 F 1 d G 9 S Z W 1 v d m V k Q 2 9 s d W 1 u c z E u e 0 J p b 3 B z e T I g T G 9 j Y X R p b 2 4 s M j F 9 J n F 1 b 3 Q 7 L C Z x d W 9 0 O 1 N l Y 3 R p b 2 4 x L 0 F w c G V u Z D E g K D I p L 0 F 1 d G 9 S Z W 1 v d m V k Q 2 9 s d W 1 u c z E u e 0 J p b 3 B z e T M g R G F 0 Z S w y M n 0 m c X V v d D s s J n F 1 b 3 Q 7 U 2 V j d G l v b j E v Q X B w Z W 5 k M S A o M i k v Q X V 0 b 1 J l b W 9 2 Z W R D b 2 x 1 b W 5 z M S 5 7 Q m l v c H N 5 M y B M b 2 N h d G l v b i w y M 3 0 m c X V v d D s s J n F 1 b 3 Q 7 U 2 V j d G l v b j E v Q X B w Z W 5 k M S A o M i k v Q X V 0 b 1 J l b W 9 2 Z W R D b 2 x 1 b W 5 z M S 5 7 Q m l v c H N 5 N C B E Y X R l L D I 0 f S Z x d W 9 0 O y w m c X V v d D t T Z W N 0 a W 9 u M S 9 B c H B l b m Q x I C g y K S 9 B d X R v U m V t b 3 Z l Z E N v b H V t b n M x L n t C a W 9 w c 3 k 0 I E x v Y 2 F 0 a W 9 u L D I 1 f S Z x d W 9 0 O y w m c X V v d D t T Z W N 0 a W 9 u M S 9 B c H B l b m Q x I C g y K S 9 B d X R v U m V t b 3 Z l Z E N v b H V t b n M x L n t C a W 9 w c 3 k 1 I E R h d G U s M j Z 9 J n F 1 b 3 Q 7 L C Z x d W 9 0 O 1 N l Y 3 R p b 2 4 x L 0 F w c G V u Z D E g K D I p L 0 F 1 d G 9 S Z W 1 v d m V k Q 2 9 s d W 1 u c z E u e 0 J p b 3 B z e T U g T G 9 j Y X R p b 2 4 s M j d 9 J n F 1 b 3 Q 7 L C Z x d W 9 0 O 1 N l Y 3 R p b 2 4 x L 0 F w c G V u Z D E g K D I p L 0 F 1 d G 9 S Z W 1 v d m V k Q 2 9 s d W 1 u c z E u e 1 N 1 c m d l c n k x I E R h d G U s M j h 9 J n F 1 b 3 Q 7 L C Z x d W 9 0 O 1 N l Y 3 R p b 2 4 x L 0 F w c G V u Z D E g K D I p L 0 F 1 d G 9 S Z W 1 v d m V k Q 2 9 s d W 1 u c z E u e 1 N 1 c m d l c n k x I E R l c 2 M s M j l 9 J n F 1 b 3 Q 7 L C Z x d W 9 0 O 1 N l Y 3 R p b 2 4 x L 0 F w c G V u Z D E g K D I p L 0 F 1 d G 9 S Z W 1 v d m V k Q 2 9 s d W 1 u c z E u e 1 N 1 c m d l c n k x I F B y a W 1 h c n k g U m V z Z W N 0 Z W Q s M z B 9 J n F 1 b 3 Q 7 L C Z x d W 9 0 O 1 N l Y 3 R p b 2 4 x L 0 F w c G V u Z D E g K D I p L 0 F 1 d G 9 S Z W 1 v d m V k Q 2 9 s d W 1 u c z E u e 1 N 1 c m d l c n k x I E 5 v Z G U g R G l z c 2 V j d G l v b i w z M X 0 m c X V v d D s s J n F 1 b 3 Q 7 U 2 V j d G l v b j E v Q X B w Z W 5 k M S A o M i k v Q X V 0 b 1 J l b W 9 2 Z W R D b 2 x 1 b W 5 z M S 5 7 U 3 V y Z 2 V y e T I g R G F 0 Z S w z M n 0 m c X V v d D s s J n F 1 b 3 Q 7 U 2 V j d G l v b j E v Q X B w Z W 5 k M S A o M i k v Q X V 0 b 1 J l b W 9 2 Z W R D b 2 x 1 b W 5 z M S 5 7 U 3 V y Z 2 V y e T I g R G V z Y y w z M 3 0 m c X V v d D s s J n F 1 b 3 Q 7 U 2 V j d G l v b j E v Q X B w Z W 5 k M S A o M i k v Q X V 0 b 1 J l b W 9 2 Z W R D b 2 x 1 b W 5 z M S 5 7 U 3 V y Z 2 V y e T I g U H J p b W F y e S B S Z X N l Y 3 R l Z C w z N H 0 m c X V v d D s s J n F 1 b 3 Q 7 U 2 V j d G l v b j E v Q X B w Z W 5 k M S A o M i k v Q X V 0 b 1 J l b W 9 2 Z W R D b 2 x 1 b W 5 z M S 5 7 U 3 V y Z 2 V y e T I g T m 9 k Z S B E a X N z Z W N 0 a W 9 u L D M 1 f S Z x d W 9 0 O y w m c X V v d D t T Z W N 0 a W 9 u M S 9 B c H B l b m Q x I C g y K S 9 B d X R v U m V t b 3 Z l Z E N v b H V t b n M x L n t S d D E g U 3 R h c n Q g R G F 0 Z S w z N n 0 m c X V v d D s s J n F 1 b 3 Q 7 U 2 V j d G l v b j E v Q X B w Z W 5 k M S A o M i k v Q X V 0 b 1 J l b W 9 2 Z W R D b 2 x 1 b W 5 z M S 5 7 U n Q x I E V u Z C B E Y X R l L D M 3 f S Z x d W 9 0 O y w m c X V v d D t T Z W N 0 a W 9 u M S 9 B c H B l b m Q x I C g y K S 9 B d X R v U m V t b 3 Z l Z E N v b H V t b n M x L n t S d D E s M z h 9 J n F 1 b 3 Q 7 L C Z x d W 9 0 O 1 N l Y 3 R p b 2 4 x L 0 F w c G V u Z D E g K D I p L 0 F 1 d G 9 S Z W 1 v d m V k Q 2 9 s d W 1 u c z E u e 1 J 0 M S B E b 3 N l I H B l c i B G c m F j d G l v b i w z O X 0 m c X V v d D s s J n F 1 b 3 Q 7 U 2 V j d G l v b j E v Q X B w Z W 5 k M S A o M i k v Q X V 0 b 1 J l b W 9 2 Z W R D b 2 x 1 b W 5 z M S 5 7 U n Q u M S B O b 3 R l c y w 0 M H 0 m c X V v d D s s J n F 1 b 3 Q 7 U 2 V j d G l v b j E v Q X B w Z W 5 k M S A o M i k v Q X V 0 b 1 J l b W 9 2 Z W R D b 2 x 1 b W 5 z M S 5 7 U n Q y I F N 0 Y X J 0 I E R h d G U s N D F 9 J n F 1 b 3 Q 7 L C Z x d W 9 0 O 1 N l Y 3 R p b 2 4 x L 0 F w c G V u Z D E g K D I p L 0 F 1 d G 9 S Z W 1 v d m V k Q 2 9 s d W 1 u c z E u e 1 J 0 M i B F b m Q g R G F 0 Z S w 0 M n 0 m c X V v d D s s J n F 1 b 3 Q 7 U 2 V j d G l v b j E v Q X B w Z W 5 k M S A o M i k v Q X V 0 b 1 J l b W 9 2 Z W R D b 2 x 1 b W 5 z M S 5 7 U n Q y L D Q z f S Z x d W 9 0 O y w m c X V v d D t T Z W N 0 a W 9 u M S 9 B c H B l b m Q x I C g y K S 9 B d X R v U m V t b 3 Z l Z E N v b H V t b n M x L n t S d D I g R G 9 z Z S B w Z X I g R n J h Y 3 R p b 2 4 s N D R 9 J n F 1 b 3 Q 7 L C Z x d W 9 0 O 1 N l Y 3 R p b 2 4 x L 0 F w c G V u Z D E g K D I p L 0 F 1 d G 9 S Z W 1 v d m V k Q 2 9 s d W 1 u c z E u e 1 J 0 L j I g T m 9 0 Z X M s N D V 9 J n F 1 b 3 Q 7 L C Z x d W 9 0 O 1 N l Y 3 R p b 2 4 x L 0 F w c G V u Z D E g K D I p L 0 F 1 d G 9 S Z W 1 v d m V k Q 2 9 s d W 1 u c z E u e 1 J 0 M y B T d G F y d C B E Y X R l L D Q 2 f S Z x d W 9 0 O y w m c X V v d D t T Z W N 0 a W 9 u M S 9 B c H B l b m Q x I C g y K S 9 B d X R v U m V t b 3 Z l Z E N v b H V t b n M x L n t S d D M g R W 5 k I E R h d G U s N D d 9 J n F 1 b 3 Q 7 L C Z x d W 9 0 O 1 N l Y 3 R p b 2 4 x L 0 F w c G V u Z D E g K D I p L 0 F 1 d G 9 S Z W 1 v d m V k Q 2 9 s d W 1 u c z E u e 1 J 0 M y w 0 O H 0 m c X V v d D s s J n F 1 b 3 Q 7 U 2 V j d G l v b j E v Q X B w Z W 5 k M S A o M i k v Q X V 0 b 1 J l b W 9 2 Z W R D b 2 x 1 b W 5 z M S 5 7 U n Q z I E R v c 2 U g c G V y I E Z y Y W N 0 a W 9 u L D Q 5 f S Z x d W 9 0 O y w m c X V v d D t T Z W N 0 a W 9 u M S 9 B c H B l b m Q x I C g y K S 9 B d X R v U m V t b 3 Z l Z E N v b H V t b n M x L n t S d C 4 z I E 5 v d G V z L D U w f S Z x d W 9 0 O y w m c X V v d D t T Z W N 0 a W 9 u M S 9 B c H B l b m Q x I C g y K S 9 B d X R v U m V t b 3 Z l Z E N v b H V t b n M x L n t D a G V t b z E g U 3 R h c n Q g R G F 0 Z S w 1 M X 0 m c X V v d D s s J n F 1 b 3 Q 7 U 2 V j d G l v b j E v Q X B w Z W 5 k M S A o M i k v Q X V 0 b 1 J l b W 9 2 Z W R D b 2 x 1 b W 5 z M S 5 7 Q 2 h l b W 8 x I E V u Z C B E Y X R l L D U y f S Z x d W 9 0 O y w m c X V v d D t T Z W N 0 a W 9 u M S 9 B c H B l b m Q x I C g y K S 9 B d X R v U m V t b 3 Z l Z E N v b H V t b n M x L n t D a G V t b z E g Z H J 1 Z z E s N T N 9 J n F 1 b 3 Q 7 L C Z x d W 9 0 O 1 N l Y 3 R p b 2 4 x L 0 F w c G V u Z D E g K D I p L 0 F 1 d G 9 S Z W 1 v d m V k Q 2 9 s d W 1 u c z E u e 0 N o Z W 1 v M S B k c n V n M i w 1 N H 0 m c X V v d D s s J n F 1 b 3 Q 7 U 2 V j d G l v b j E v Q X B w Z W 5 k M S A o M i k v Q X V 0 b 1 J l b W 9 2 Z W R D b 2 x 1 b W 5 z M S 5 7 Q 2 h l b W 8 x I G R y d W c z L D U 1 f S Z x d W 9 0 O y w m c X V v d D t T Z W N 0 a W 9 u M S 9 B c H B l b m Q x I C g y K S 9 B d X R v U m V t b 3 Z l Z E N v b H V t b n M x L n t D a G V t b z I g U 3 R h c n Q g R G F 0 Z S w 1 N n 0 m c X V v d D s s J n F 1 b 3 Q 7 U 2 V j d G l v b j E v Q X B w Z W 5 k M S A o M i k v Q X V 0 b 1 J l b W 9 2 Z W R D b 2 x 1 b W 5 z M S 5 7 Q 2 h l b W 8 y I E V u Z C B E Y X R l L D U 3 f S Z x d W 9 0 O y w m c X V v d D t T Z W N 0 a W 9 u M S 9 B c H B l b m Q x I C g y K S 9 B d X R v U m V t b 3 Z l Z E N v b H V t b n M x L n t D a G V t b z I g Z H J 1 Z z E s N T h 9 J n F 1 b 3 Q 7 L C Z x d W 9 0 O 1 N l Y 3 R p b 2 4 x L 0 F w c G V u Z D E g K D I p L 0 F 1 d G 9 S Z W 1 v d m V k Q 2 9 s d W 1 u c z E u e 0 N o Z W 1 v M i B k c n V n M i w 1 O X 0 m c X V v d D s s J n F 1 b 3 Q 7 U 2 V j d G l v b j E v Q X B w Z W 5 k M S A o M i k v Q X V 0 b 1 J l b W 9 2 Z W R D b 2 x 1 b W 5 z M S 5 7 Q 2 h l b W 8 y I G R y d W c z L D Y w f S Z x d W 9 0 O y w m c X V v d D t T Z W N 0 a W 9 u M S 9 B c H B l b m Q x I C g y K S 9 B d X R v U m V t b 3 Z l Z E N v b H V t b n M x L n t D a G V t b z M g U 3 R h c n Q g R G F 0 Z S w 2 M X 0 m c X V v d D s s J n F 1 b 3 Q 7 U 2 V j d G l v b j E v Q X B w Z W 5 k M S A o M i k v Q X V 0 b 1 J l b W 9 2 Z W R D b 2 x 1 b W 5 z M S 5 7 Q 2 h l b W 8 z I E V u Z C B E Y X R l L D Y y f S Z x d W 9 0 O y w m c X V v d D t T Z W N 0 a W 9 u M S 9 B c H B l b m Q x I C g y K S 9 B d X R v U m V t b 3 Z l Z E N v b H V t b n M x L n t D a G V t b z M g Z H J 1 Z z E s N j N 9 J n F 1 b 3 Q 7 L C Z x d W 9 0 O 1 N l Y 3 R p b 2 4 x L 0 F w c G V u Z D E g K D I p L 0 F 1 d G 9 S Z W 1 v d m V k Q 2 9 s d W 1 u c z E u e 0 N o Z W 1 v M y B k c n V n M i w 2 N H 0 m c X V v d D s s J n F 1 b 3 Q 7 U 2 V j d G l v b j E v Q X B w Z W 5 k M S A o M i k v Q X V 0 b 1 J l b W 9 2 Z W R D b 2 x 1 b W 5 z M S 5 7 Q 2 h l b W 8 z I G R y d W c z L D Y 1 f S Z x d W 9 0 O y w m c X V v d D t T Z W N 0 a W 9 u M S 9 B c H B l b m Q x I C g y K S 9 B d X R v U m V t b 3 Z l Z E N v b H V t b n M x L n t Q c m l t Y X J 5 I E R p Z m Y s N j Z 9 J n F 1 b 3 Q 7 L C Z x d W 9 0 O 1 N l Y 3 R p b 2 4 x L 0 F w c G V u Z D E g K D I p L 0 F 1 d G 9 S Z W 1 v d m V k Q 2 9 s d W 1 u c z E u e 1 B y a W 1 h c n k g S X Z p L D Y 3 f S Z x d W 9 0 O y w m c X V v d D t T Z W N 0 a W 9 u M S 9 B c H B l b m Q x I C g y K S 9 B d X R v U m V t b 3 Z l Z E N v b H V t b n M x L n t Q c m l t Y X J 5 I F B u a S w 2 O H 0 m c X V v d D s s J n F 1 b 3 Q 7 U 2 V j d G l v b j E v Q X B w Z W 5 k M S A o M i k v Q X V 0 b 1 J l b W 9 2 Z W R D b 2 x 1 b W 5 z M S 5 7 U H J p b W F y e S B N Y X J n a W 5 z L D Y 5 f S Z x d W 9 0 O y w m c X V v d D t T Z W N 0 a W 9 u M S 9 B c H B l b m Q x I C g y K S 9 B d X R v U m V t b 3 Z l Z E N v b H V t b n M x L n t J c H N p I E x l d m V s M V 8 r L D c w f S Z x d W 9 0 O y w m c X V v d D t T Z W N 0 a W 9 u M S 9 B c H B l b m Q x I C g y K S 9 B d X R v U m V t b 3 Z l Z E N v b H V t b n M x L n t J c H N p I E x l d m V s M S B U b 3 R h b C w 3 M X 0 m c X V v d D s s J n F 1 b 3 Q 7 U 2 V j d G l v b j E v Q X B w Z W 5 k M S A o M i k v Q X V 0 b 1 J l b W 9 2 Z W R D b 2 x 1 b W 5 z M S 5 7 S X B z a S B M Z X Z l b D J f K y w 3 M n 0 m c X V v d D s s J n F 1 b 3 Q 7 U 2 V j d G l v b j E v Q X B w Z W 5 k M S A o M i k v Q X V 0 b 1 J l b W 9 2 Z W R D b 2 x 1 b W 5 z M S 5 7 S X B z a S B M Z X Z l b D I g V G 9 0 Y W w s N z N 9 J n F 1 b 3 Q 7 L C Z x d W 9 0 O 1 N l Y 3 R p b 2 4 x L 0 F w c G V u Z D E g K D I p L 0 F 1 d G 9 S Z W 1 v d m V k Q 2 9 s d W 1 u c z E u e 0 l w c 2 k g T G V 2 Z W w z X y s s N z R 9 J n F 1 b 3 Q 7 L C Z x d W 9 0 O 1 N l Y 3 R p b 2 4 x L 0 F w c G V u Z D E g K D I p L 0 F 1 d G 9 S Z W 1 v d m V k Q 2 9 s d W 1 u c z E u e 0 l w c 2 k g T G V 2 Z W w z I F R v d G F s L D c 1 f S Z x d W 9 0 O y w m c X V v d D t T Z W N 0 a W 9 u M S 9 B c H B l b m Q x I C g y K S 9 B d X R v U m V t b 3 Z l Z E N v b H V t b n M x L n t J c H N p I E x l d m V s N F 8 r L D c 2 f S Z x d W 9 0 O y w m c X V v d D t T Z W N 0 a W 9 u M S 9 B c H B l b m Q x I C g y K S 9 B d X R v U m V t b 3 Z l Z E N v b H V t b n M x L n t J c H N p I E x l d m V s N C B U b 3 R h b C w 3 N 3 0 m c X V v d D s s J n F 1 b 3 Q 7 U 2 V j d G l v b j E v Q X B w Z W 5 k M S A o M i k v Q X V 0 b 1 J l b W 9 2 Z W R D b 2 x 1 b W 5 z M S 5 7 S X B z a S B M Z X Z l b D V f K y w 3 O H 0 m c X V v d D s s J n F 1 b 3 Q 7 U 2 V j d G l v b j E v Q X B w Z W 5 k M S A o M i k v Q X V 0 b 1 J l b W 9 2 Z W R D b 2 x 1 b W 5 z M S 5 7 S X B z a S B M Z X Z l b D U g V G 9 0 Y W w s N z l 9 J n F 1 b 3 Q 7 L C Z x d W 9 0 O 1 N l Y 3 R p b 2 4 x L 0 F w c G V u Z D E g K D I p L 0 F 1 d G 9 S Z W 1 v d m V k Q 2 9 s d W 1 u c z E u e 0 l w c 2 k g T 3 R o Z X J f K y w 4 M H 0 m c X V v d D s s J n F 1 b 3 Q 7 U 2 V j d G l v b j E v Q X B w Z W 5 k M S A o M i k v Q X V 0 b 1 J l b W 9 2 Z W R D b 2 x 1 b W 5 z M S 5 7 S X B z a S B P d G h l c i B U b 3 R h b C w 4 M X 0 m c X V v d D s s J n F 1 b 3 Q 7 U 2 V j d G l v b j E v Q X B w Z W 5 k M S A o M i k v Q X V 0 b 1 J l b W 9 2 Z W R D b 2 x 1 b W 5 z M S 5 7 Q 2 9 u d H J h I E x l d m V s M V 8 r L D g y f S Z x d W 9 0 O y w m c X V v d D t T Z W N 0 a W 9 u M S 9 B c H B l b m Q x I C g y K S 9 B d X R v U m V t b 3 Z l Z E N v b H V t b n M x L n t D b 2 5 0 c m E g T G V 2 Z W w x I F R v d G F s L D g z f S Z x d W 9 0 O y w m c X V v d D t T Z W N 0 a W 9 u M S 9 B c H B l b m Q x I C g y K S 9 B d X R v U m V t b 3 Z l Z E N v b H V t b n M x L n t D b 2 5 0 c m E g T G V 2 Z W w y X y s s O D R 9 J n F 1 b 3 Q 7 L C Z x d W 9 0 O 1 N l Y 3 R p b 2 4 x L 0 F w c G V u Z D E g K D I p L 0 F 1 d G 9 S Z W 1 v d m V k Q 2 9 s d W 1 u c z E u e 0 N v b n R y Y S B M Z X Z l b D I g V G 9 0 Y W w s O D V 9 J n F 1 b 3 Q 7 L C Z x d W 9 0 O 1 N l Y 3 R p b 2 4 x L 0 F w c G V u Z D E g K D I p L 0 F 1 d G 9 S Z W 1 v d m V k Q 2 9 s d W 1 u c z E u e 0 N v b n R y Y S B M Z X Z l b D N f K y w 4 N n 0 m c X V v d D s s J n F 1 b 3 Q 7 U 2 V j d G l v b j E v Q X B w Z W 5 k M S A o M i k v Q X V 0 b 1 J l b W 9 2 Z W R D b 2 x 1 b W 5 z M S 5 7 Q 2 9 u d H J h I E x l d m V s M y B U b 3 R h b C w 4 N 3 0 m c X V v d D s s J n F 1 b 3 Q 7 U 2 V j d G l v b j E v Q X B w Z W 5 k M S A o M i k v Q X V 0 b 1 J l b W 9 2 Z W R D b 2 x 1 b W 5 z M S 5 7 Q 2 9 u d H J h I E x l d m V s N F 8 r L D g 4 f S Z x d W 9 0 O y w m c X V v d D t T Z W N 0 a W 9 u M S 9 B c H B l b m Q x I C g y K S 9 B d X R v U m V t b 3 Z l Z E N v b H V t b n M x L n t D b 2 5 0 c m E g T G V 2 Z W w 0 I F R v d G F s L D g 5 f S Z x d W 9 0 O y w m c X V v d D t T Z W N 0 a W 9 u M S 9 B c H B l b m Q x I C g y K S 9 B d X R v U m V t b 3 Z l Z E N v b H V t b n M x L n t D b 2 5 0 c m E g T G V 2 Z W w 1 X y s s O T B 9 J n F 1 b 3 Q 7 L C Z x d W 9 0 O 1 N l Y 3 R p b 2 4 x L 0 F w c G V u Z D E g K D I p L 0 F 1 d G 9 S Z W 1 v d m V k Q 2 9 s d W 1 u c z E u e 0 N v b n R y Y S B M Z X Z l b D U g V G 9 0 Y W w s O T F 9 J n F 1 b 3 Q 7 L C Z x d W 9 0 O 1 N l Y 3 R p b 2 4 x L 0 F w c G V u Z D E g K D I p L 0 F 1 d G 9 S Z W 1 v d m V k Q 2 9 s d W 1 u c z E u e 0 N v b n R y Y S B P d G h l c l 8 r L D k y f S Z x d W 9 0 O y w m c X V v d D t T Z W N 0 a W 9 u M S 9 B c H B l b m Q x I C g y K S 9 B d X R v U m V t b 3 Z l Z E N v b H V t b n M x L n t D b 2 5 0 c m E g T 3 R o Z X I g V G 9 0 Y W w s O T N 9 J n F 1 b 3 Q 7 L C Z x d W 9 0 O 1 N l Y 3 R p b 2 4 x L 0 F w c G V u Z D E g K D I p L 0 F 1 d G 9 S Z W 1 v d m V k Q 2 9 s d W 1 u c z E u e 0 9 0 a G V y I E R l c 2 N y a X B 0 a W 9 u L D k 0 f S Z x d W 9 0 O y w m c X V v d D t T Z W N 0 a W 9 u M S 9 B c H B l b m Q x I C g y K S 9 B d X R v U m V t b 3 Z l Z E N v b H V t b n M x L n t F e H R y Y W N h c H N 1 b G F y I E V 4 d G V u c 2 l v b i w 5 N X 0 m c X V v d D s s J n F 1 b 3 Q 7 U 2 V j d G l v b j E v Q X B w Z W 5 k M S A o M i k v Q X V 0 b 1 J l b W 9 2 Z W R D b 2 x 1 b W 5 z M S 5 7 R m 9 s b G 9 3 d X A g R G F 0 Z S w 5 N n 0 m c X V v d D s s J n F 1 b 3 Q 7 U 2 V j d G l v b j E v Q X B w Z W 5 k M S A o M i k v Q X V 0 b 1 J l b W 9 2 Z W R D b 2 x 1 b W 5 z M S 5 7 R m 9 s b G 9 3 d X A g U 3 R h d H V z L D k 3 f S Z x d W 9 0 O y w m c X V v d D t T Z W N 0 a W 9 u M S 9 B c H B l b m Q x I C g y K S 9 B d X R v U m V t b 3 Z l Z E N v b H V t b n M x L n t E Y X R l I G 9 m I E R l Y X R o L D k 4 f S Z x d W 9 0 O y w m c X V v d D t T Z W N 0 a W 9 u M S 9 B c H B l b m Q x I C g y K S 9 B d X R v U m V t b 3 Z l Z E N v b H V t b n M x L n t D Y X V z Z S B v Z i B E Z W F 0 a C w 5 O X 0 m c X V v d D s s J n F 1 b 3 Q 7 U 2 V j d G l v b j E v Q X B w Z W 5 k M S A o M i k v Q X V 0 b 1 J l b W 9 2 Z W R D b 2 x 1 b W 5 z M S 5 7 U G 9 z d C B S V C B U c m V h d G 1 l b n Q s M T A w f S Z x d W 9 0 O y w m c X V v d D t T Z W N 0 a W 9 u M S 9 B c H B l b m Q x I C g y K S 9 B d X R v U m V t b 3 Z l Z E N v b H V t b n M x L n t E Y X R l I G 9 m I D J u Z C B Q c m l t Y X J 5 L D E w M X 0 m c X V v d D s s J n F 1 b 3 Q 7 U 2 V j d G l v b j E v Q X B w Z W 5 k M S A o M i k v Q X V 0 b 1 J l b W 9 2 Z W R D b 2 x 1 b W 5 z M S 5 7 R G F 0 Z S B v Z i B S Z W N 1 c n J l b m N l L D E w M n 0 m c X V v d D s s J n F 1 b 3 Q 7 U 2 V j d G l v b j E v Q X B w Z W 5 k M S A o M i k v Q X V 0 b 1 J l b W 9 2 Z W R D b 2 x 1 b W 5 z M S 5 7 T G 9 j Y X R p b 2 4 g b 2 Y g R m l y c 3 Q g U m V j d X J y Z W 5 j Z S w x M D N 9 J n F 1 b 3 Q 7 L C Z x d W 9 0 O 1 N l Y 3 R p b 2 4 x L 0 F w c G V u Z D E g K D I p L 0 F 1 d G 9 S Z W 1 v d m V k Q 2 9 s d W 1 u c z E u e 0 d y b 3 V u Z C B U c n V 0 a C w x M D R 9 J n F 1 b 3 Q 7 L C Z x d W 9 0 O 1 N l Y 3 R p b 2 4 x L 0 F w c G V u Z D E g K D I p L 0 F 1 d G 9 S Z W 1 v d m V k Q 2 9 s d W 1 u c z E u e 0 d y b 3 V u Z C B U c n V 0 a D I s M T A 1 f S Z x d W 9 0 O 1 0 s J n F 1 b 3 Q 7 Q 2 9 s d W 1 u Q 2 9 1 b n Q m c X V v d D s 6 M T A 2 L C Z x d W 9 0 O 0 t l e U N v b H V t b k 5 h b W V z J n F 1 b 3 Q 7 O l t d L C Z x d W 9 0 O 0 N v b H V t b k l k Z W 5 0 a X R p Z X M m c X V v d D s 6 W y Z x d W 9 0 O 1 N l Y 3 R p b 2 4 x L 0 F w c G V u Z D E g K D I p L 0 F 1 d G 9 S Z W 1 v d m V k Q 2 9 s d W 1 u c z E u e 1 J l c 2 V h c m N o I E l k L D B 9 J n F 1 b 3 Q 7 L C Z x d W 9 0 O 1 N l Y 3 R p b 2 4 x L 0 F w c G V u Z D E g K D I p L 0 F 1 d G 9 S Z W 1 v d m V k Q 2 9 s d W 1 u c z E u e 0 R P Q i w x f S Z x d W 9 0 O y w m c X V v d D t T Z W N 0 a W 9 u M S 9 B c H B l b m Q x I C g y K S 9 B d X R v U m V t b 3 Z l Z E N v b H V t b n M x L n t H Z W 5 k Z X I s M n 0 m c X V v d D s s J n F 1 b 3 Q 7 U 2 V j d G l v b j E v Q X B w Z W 5 k M S A o M i k v Q X V 0 b 1 J l b W 9 2 Z W R D b 2 x 1 b W 5 z M S 5 7 V 2 V p Z 2 h 0 L D N 9 J n F 1 b 3 Q 7 L C Z x d W 9 0 O 1 N l Y 3 R p b 2 4 x L 0 F w c G V u Z D E g K D I p L 0 F 1 d G 9 S Z W 1 v d m V k Q 2 9 s d W 1 u c z E u e 0 h l a W d o d C w 0 f S Z x d W 9 0 O y w m c X V v d D t T Z W N 0 a W 9 u M S 9 B c H B l b m Q x I C g y K S 9 B d X R v U m V t b 3 Z l Z E N v b H V t b n M x L n t S Y W N l L D V 9 J n F 1 b 3 Q 7 L C Z x d W 9 0 O 1 N l Y 3 R p b 2 4 x L 0 F w c G V u Z D E g K D I p L 0 F 1 d G 9 S Z W 1 v d m V k Q 2 9 s d W 1 u c z E u e 1 N w Y W 5 p c 2 g g T 3 J p Z 2 l u L D Z 9 J n F 1 b 3 Q 7 L C Z x d W 9 0 O 1 N l Y 3 R p b 2 4 x L 0 F w c G V u Z D E g K D I p L 0 F 1 d G 9 S Z W 1 v d m V k Q 2 9 s d W 1 u c z E u e 0 R p Y W J l d G V z L D d 9 J n F 1 b 3 Q 7 L C Z x d W 9 0 O 1 N l Y 3 R p b 2 4 x L 0 F w c G V u Z D E g K D I p L 0 F 1 d G 9 S Z W 1 v d m V k Q 2 9 s d W 1 u c z E u e 1 B y Z X Z p b 3 V z I F J h Z G l h d G l v b i w 4 f S Z x d W 9 0 O y w m c X V v d D t T Z W N 0 a W 9 u M S 9 B c H B l b m Q x I C g y K S 9 B d X R v U m V t b 3 Z l Z E N v b H V t b n M x L n t Q c m l v c i B N Y W x p Z 2 5 h b m N p Z X M s O X 0 m c X V v d D s s J n F 1 b 3 Q 7 U 2 V j d G l v b j E v Q X B w Z W 5 k M S A o M i k v Q X V 0 b 1 J l b W 9 2 Z W R D b 2 x 1 b W 5 z M S 5 7 R H J p b m t l c i w x M H 0 m c X V v d D s s J n F 1 b 3 Q 7 U 2 V j d G l v b j E v Q X B w Z W 5 k M S A o M i k v Q X V 0 b 1 J l b W 9 2 Z W R D b 2 x 1 b W 5 z M S 5 7 U 2 1 v a 2 V y L D E x f S Z x d W 9 0 O y w m c X V v d D t T Z W N 0 a W 9 u M S 9 B c H B l b m Q x I C g y K S 9 B d X R v U m V t b 3 Z l Z E N v b H V t b n M x L n t D a G V 3 a W 5 n I F R v Y m F j Y 2 8 s M T J 9 J n F 1 b 3 Q 7 L C Z x d W 9 0 O 1 N l Y 3 R p b 2 4 x L 0 F w c G V u Z D E g K D I p L 0 F 1 d G 9 S Z W 1 v d m V k Q 2 9 s d W 1 u c z E u e 0 Z p b m F s I F Q s M T N 9 J n F 1 b 3 Q 7 L C Z x d W 9 0 O 1 N l Y 3 R p b 2 4 x L 0 F w c G V u Z D E g K D I p L 0 F 1 d G 9 S Z W 1 v d m V k Q 2 9 s d W 1 u c z E u e 0 Z p b m F s I E 4 s M T R 9 J n F 1 b 3 Q 7 L C Z x d W 9 0 O 1 N l Y 3 R p b 2 4 x L 0 F w c G V u Z D E g K D I p L 0 F 1 d G 9 S Z W 1 v d m V k Q 2 9 s d W 1 u c z E u e 0 Z p b m F s I E 0 s M T V 9 J n F 1 b 3 Q 7 L C Z x d W 9 0 O 1 N l Y 3 R p b 2 4 x L 0 F w c G V u Z D E g K D I p L 0 F 1 d G 9 S Z W 1 v d m V k Q 2 9 s d W 1 u c z E u e 0 Z p b m F s I F N 0 Y W d l L D E 2 f S Z x d W 9 0 O y w m c X V v d D t T Z W N 0 a W 9 u M S 9 B c H B l b m Q x I C g y K S 9 B d X R v U m V t b 3 Z l Z E N v b H V t b n M x L n t G a W 5 h b C B T a X R l L D E 3 f S Z x d W 9 0 O y w m c X V v d D t T Z W N 0 a W 9 u M S 9 B c H B l b m Q x I C g y K S 9 B d X R v U m V t b 3 Z l Z E N v b H V t b n M x L n t C a W 9 w c 3 k x I E R h d G U s M T h 9 J n F 1 b 3 Q 7 L C Z x d W 9 0 O 1 N l Y 3 R p b 2 4 x L 0 F w c G V u Z D E g K D I p L 0 F 1 d G 9 S Z W 1 v d m V k Q 2 9 s d W 1 u c z E u e 0 J p b 3 B z e T E g T G 9 j Y X R p b 2 4 s M T l 9 J n F 1 b 3 Q 7 L C Z x d W 9 0 O 1 N l Y 3 R p b 2 4 x L 0 F w c G V u Z D E g K D I p L 0 F 1 d G 9 S Z W 1 v d m V k Q 2 9 s d W 1 u c z E u e 0 J p b 3 B z e T I g R G F 0 Z S w y M H 0 m c X V v d D s s J n F 1 b 3 Q 7 U 2 V j d G l v b j E v Q X B w Z W 5 k M S A o M i k v Q X V 0 b 1 J l b W 9 2 Z W R D b 2 x 1 b W 5 z M S 5 7 Q m l v c H N 5 M i B M b 2 N h d G l v b i w y M X 0 m c X V v d D s s J n F 1 b 3 Q 7 U 2 V j d G l v b j E v Q X B w Z W 5 k M S A o M i k v Q X V 0 b 1 J l b W 9 2 Z W R D b 2 x 1 b W 5 z M S 5 7 Q m l v c H N 5 M y B E Y X R l L D I y f S Z x d W 9 0 O y w m c X V v d D t T Z W N 0 a W 9 u M S 9 B c H B l b m Q x I C g y K S 9 B d X R v U m V t b 3 Z l Z E N v b H V t b n M x L n t C a W 9 w c 3 k z I E x v Y 2 F 0 a W 9 u L D I z f S Z x d W 9 0 O y w m c X V v d D t T Z W N 0 a W 9 u M S 9 B c H B l b m Q x I C g y K S 9 B d X R v U m V t b 3 Z l Z E N v b H V t b n M x L n t C a W 9 w c 3 k 0 I E R h d G U s M j R 9 J n F 1 b 3 Q 7 L C Z x d W 9 0 O 1 N l Y 3 R p b 2 4 x L 0 F w c G V u Z D E g K D I p L 0 F 1 d G 9 S Z W 1 v d m V k Q 2 9 s d W 1 u c z E u e 0 J p b 3 B z e T Q g T G 9 j Y X R p b 2 4 s M j V 9 J n F 1 b 3 Q 7 L C Z x d W 9 0 O 1 N l Y 3 R p b 2 4 x L 0 F w c G V u Z D E g K D I p L 0 F 1 d G 9 S Z W 1 v d m V k Q 2 9 s d W 1 u c z E u e 0 J p b 3 B z e T U g R G F 0 Z S w y N n 0 m c X V v d D s s J n F 1 b 3 Q 7 U 2 V j d G l v b j E v Q X B w Z W 5 k M S A o M i k v Q X V 0 b 1 J l b W 9 2 Z W R D b 2 x 1 b W 5 z M S 5 7 Q m l v c H N 5 N S B M b 2 N h d G l v b i w y N 3 0 m c X V v d D s s J n F 1 b 3 Q 7 U 2 V j d G l v b j E v Q X B w Z W 5 k M S A o M i k v Q X V 0 b 1 J l b W 9 2 Z W R D b 2 x 1 b W 5 z M S 5 7 U 3 V y Z 2 V y e T E g R G F 0 Z S w y O H 0 m c X V v d D s s J n F 1 b 3 Q 7 U 2 V j d G l v b j E v Q X B w Z W 5 k M S A o M i k v Q X V 0 b 1 J l b W 9 2 Z W R D b 2 x 1 b W 5 z M S 5 7 U 3 V y Z 2 V y e T E g R G V z Y y w y O X 0 m c X V v d D s s J n F 1 b 3 Q 7 U 2 V j d G l v b j E v Q X B w Z W 5 k M S A o M i k v Q X V 0 b 1 J l b W 9 2 Z W R D b 2 x 1 b W 5 z M S 5 7 U 3 V y Z 2 V y e T E g U H J p b W F y e S B S Z X N l Y 3 R l Z C w z M H 0 m c X V v d D s s J n F 1 b 3 Q 7 U 2 V j d G l v b j E v Q X B w Z W 5 k M S A o M i k v Q X V 0 b 1 J l b W 9 2 Z W R D b 2 x 1 b W 5 z M S 5 7 U 3 V y Z 2 V y e T E g T m 9 k Z S B E a X N z Z W N 0 a W 9 u L D M x f S Z x d W 9 0 O y w m c X V v d D t T Z W N 0 a W 9 u M S 9 B c H B l b m Q x I C g y K S 9 B d X R v U m V t b 3 Z l Z E N v b H V t b n M x L n t T d X J n Z X J 5 M i B E Y X R l L D M y f S Z x d W 9 0 O y w m c X V v d D t T Z W N 0 a W 9 u M S 9 B c H B l b m Q x I C g y K S 9 B d X R v U m V t b 3 Z l Z E N v b H V t b n M x L n t T d X J n Z X J 5 M i B E Z X N j L D M z f S Z x d W 9 0 O y w m c X V v d D t T Z W N 0 a W 9 u M S 9 B c H B l b m Q x I C g y K S 9 B d X R v U m V t b 3 Z l Z E N v b H V t b n M x L n t T d X J n Z X J 5 M i B Q c m l t Y X J 5 I F J l c 2 V j d G V k L D M 0 f S Z x d W 9 0 O y w m c X V v d D t T Z W N 0 a W 9 u M S 9 B c H B l b m Q x I C g y K S 9 B d X R v U m V t b 3 Z l Z E N v b H V t b n M x L n t T d X J n Z X J 5 M i B O b 2 R l I E R p c 3 N l Y 3 R p b 2 4 s M z V 9 J n F 1 b 3 Q 7 L C Z x d W 9 0 O 1 N l Y 3 R p b 2 4 x L 0 F w c G V u Z D E g K D I p L 0 F 1 d G 9 S Z W 1 v d m V k Q 2 9 s d W 1 u c z E u e 1 J 0 M S B T d G F y d C B E Y X R l L D M 2 f S Z x d W 9 0 O y w m c X V v d D t T Z W N 0 a W 9 u M S 9 B c H B l b m Q x I C g y K S 9 B d X R v U m V t b 3 Z l Z E N v b H V t b n M x L n t S d D E g R W 5 k I E R h d G U s M z d 9 J n F 1 b 3 Q 7 L C Z x d W 9 0 O 1 N l Y 3 R p b 2 4 x L 0 F w c G V u Z D E g K D I p L 0 F 1 d G 9 S Z W 1 v d m V k Q 2 9 s d W 1 u c z E u e 1 J 0 M S w z O H 0 m c X V v d D s s J n F 1 b 3 Q 7 U 2 V j d G l v b j E v Q X B w Z W 5 k M S A o M i k v Q X V 0 b 1 J l b W 9 2 Z W R D b 2 x 1 b W 5 z M S 5 7 U n Q x I E R v c 2 U g c G V y I E Z y Y W N 0 a W 9 u L D M 5 f S Z x d W 9 0 O y w m c X V v d D t T Z W N 0 a W 9 u M S 9 B c H B l b m Q x I C g y K S 9 B d X R v U m V t b 3 Z l Z E N v b H V t b n M x L n t S d C 4 x I E 5 v d G V z L D Q w f S Z x d W 9 0 O y w m c X V v d D t T Z W N 0 a W 9 u M S 9 B c H B l b m Q x I C g y K S 9 B d X R v U m V t b 3 Z l Z E N v b H V t b n M x L n t S d D I g U 3 R h c n Q g R G F 0 Z S w 0 M X 0 m c X V v d D s s J n F 1 b 3 Q 7 U 2 V j d G l v b j E v Q X B w Z W 5 k M S A o M i k v Q X V 0 b 1 J l b W 9 2 Z W R D b 2 x 1 b W 5 z M S 5 7 U n Q y I E V u Z C B E Y X R l L D Q y f S Z x d W 9 0 O y w m c X V v d D t T Z W N 0 a W 9 u M S 9 B c H B l b m Q x I C g y K S 9 B d X R v U m V t b 3 Z l Z E N v b H V t b n M x L n t S d D I s N D N 9 J n F 1 b 3 Q 7 L C Z x d W 9 0 O 1 N l Y 3 R p b 2 4 x L 0 F w c G V u Z D E g K D I p L 0 F 1 d G 9 S Z W 1 v d m V k Q 2 9 s d W 1 u c z E u e 1 J 0 M i B E b 3 N l I H B l c i B G c m F j d G l v b i w 0 N H 0 m c X V v d D s s J n F 1 b 3 Q 7 U 2 V j d G l v b j E v Q X B w Z W 5 k M S A o M i k v Q X V 0 b 1 J l b W 9 2 Z W R D b 2 x 1 b W 5 z M S 5 7 U n Q u M i B O b 3 R l c y w 0 N X 0 m c X V v d D s s J n F 1 b 3 Q 7 U 2 V j d G l v b j E v Q X B w Z W 5 k M S A o M i k v Q X V 0 b 1 J l b W 9 2 Z W R D b 2 x 1 b W 5 z M S 5 7 U n Q z I F N 0 Y X J 0 I E R h d G U s N D Z 9 J n F 1 b 3 Q 7 L C Z x d W 9 0 O 1 N l Y 3 R p b 2 4 x L 0 F w c G V u Z D E g K D I p L 0 F 1 d G 9 S Z W 1 v d m V k Q 2 9 s d W 1 u c z E u e 1 J 0 M y B F b m Q g R G F 0 Z S w 0 N 3 0 m c X V v d D s s J n F 1 b 3 Q 7 U 2 V j d G l v b j E v Q X B w Z W 5 k M S A o M i k v Q X V 0 b 1 J l b W 9 2 Z W R D b 2 x 1 b W 5 z M S 5 7 U n Q z L D Q 4 f S Z x d W 9 0 O y w m c X V v d D t T Z W N 0 a W 9 u M S 9 B c H B l b m Q x I C g y K S 9 B d X R v U m V t b 3 Z l Z E N v b H V t b n M x L n t S d D M g R G 9 z Z S B w Z X I g R n J h Y 3 R p b 2 4 s N D l 9 J n F 1 b 3 Q 7 L C Z x d W 9 0 O 1 N l Y 3 R p b 2 4 x L 0 F w c G V u Z D E g K D I p L 0 F 1 d G 9 S Z W 1 v d m V k Q 2 9 s d W 1 u c z E u e 1 J 0 L j M g T m 9 0 Z X M s N T B 9 J n F 1 b 3 Q 7 L C Z x d W 9 0 O 1 N l Y 3 R p b 2 4 x L 0 F w c G V u Z D E g K D I p L 0 F 1 d G 9 S Z W 1 v d m V k Q 2 9 s d W 1 u c z E u e 0 N o Z W 1 v M S B T d G F y d C B E Y X R l L D U x f S Z x d W 9 0 O y w m c X V v d D t T Z W N 0 a W 9 u M S 9 B c H B l b m Q x I C g y K S 9 B d X R v U m V t b 3 Z l Z E N v b H V t b n M x L n t D a G V t b z E g R W 5 k I E R h d G U s N T J 9 J n F 1 b 3 Q 7 L C Z x d W 9 0 O 1 N l Y 3 R p b 2 4 x L 0 F w c G V u Z D E g K D I p L 0 F 1 d G 9 S Z W 1 v d m V k Q 2 9 s d W 1 u c z E u e 0 N o Z W 1 v M S B k c n V n M S w 1 M 3 0 m c X V v d D s s J n F 1 b 3 Q 7 U 2 V j d G l v b j E v Q X B w Z W 5 k M S A o M i k v Q X V 0 b 1 J l b W 9 2 Z W R D b 2 x 1 b W 5 z M S 5 7 Q 2 h l b W 8 x I G R y d W c y L D U 0 f S Z x d W 9 0 O y w m c X V v d D t T Z W N 0 a W 9 u M S 9 B c H B l b m Q x I C g y K S 9 B d X R v U m V t b 3 Z l Z E N v b H V t b n M x L n t D a G V t b z E g Z H J 1 Z z M s N T V 9 J n F 1 b 3 Q 7 L C Z x d W 9 0 O 1 N l Y 3 R p b 2 4 x L 0 F w c G V u Z D E g K D I p L 0 F 1 d G 9 S Z W 1 v d m V k Q 2 9 s d W 1 u c z E u e 0 N o Z W 1 v M i B T d G F y d C B E Y X R l L D U 2 f S Z x d W 9 0 O y w m c X V v d D t T Z W N 0 a W 9 u M S 9 B c H B l b m Q x I C g y K S 9 B d X R v U m V t b 3 Z l Z E N v b H V t b n M x L n t D a G V t b z I g R W 5 k I E R h d G U s N T d 9 J n F 1 b 3 Q 7 L C Z x d W 9 0 O 1 N l Y 3 R p b 2 4 x L 0 F w c G V u Z D E g K D I p L 0 F 1 d G 9 S Z W 1 v d m V k Q 2 9 s d W 1 u c z E u e 0 N o Z W 1 v M i B k c n V n M S w 1 O H 0 m c X V v d D s s J n F 1 b 3 Q 7 U 2 V j d G l v b j E v Q X B w Z W 5 k M S A o M i k v Q X V 0 b 1 J l b W 9 2 Z W R D b 2 x 1 b W 5 z M S 5 7 Q 2 h l b W 8 y I G R y d W c y L D U 5 f S Z x d W 9 0 O y w m c X V v d D t T Z W N 0 a W 9 u M S 9 B c H B l b m Q x I C g y K S 9 B d X R v U m V t b 3 Z l Z E N v b H V t b n M x L n t D a G V t b z I g Z H J 1 Z z M s N j B 9 J n F 1 b 3 Q 7 L C Z x d W 9 0 O 1 N l Y 3 R p b 2 4 x L 0 F w c G V u Z D E g K D I p L 0 F 1 d G 9 S Z W 1 v d m V k Q 2 9 s d W 1 u c z E u e 0 N o Z W 1 v M y B T d G F y d C B E Y X R l L D Y x f S Z x d W 9 0 O y w m c X V v d D t T Z W N 0 a W 9 u M S 9 B c H B l b m Q x I C g y K S 9 B d X R v U m V t b 3 Z l Z E N v b H V t b n M x L n t D a G V t b z M g R W 5 k I E R h d G U s N j J 9 J n F 1 b 3 Q 7 L C Z x d W 9 0 O 1 N l Y 3 R p b 2 4 x L 0 F w c G V u Z D E g K D I p L 0 F 1 d G 9 S Z W 1 v d m V k Q 2 9 s d W 1 u c z E u e 0 N o Z W 1 v M y B k c n V n M S w 2 M 3 0 m c X V v d D s s J n F 1 b 3 Q 7 U 2 V j d G l v b j E v Q X B w Z W 5 k M S A o M i k v Q X V 0 b 1 J l b W 9 2 Z W R D b 2 x 1 b W 5 z M S 5 7 Q 2 h l b W 8 z I G R y d W c y L D Y 0 f S Z x d W 9 0 O y w m c X V v d D t T Z W N 0 a W 9 u M S 9 B c H B l b m Q x I C g y K S 9 B d X R v U m V t b 3 Z l Z E N v b H V t b n M x L n t D a G V t b z M g Z H J 1 Z z M s N j V 9 J n F 1 b 3 Q 7 L C Z x d W 9 0 O 1 N l Y 3 R p b 2 4 x L 0 F w c G V u Z D E g K D I p L 0 F 1 d G 9 S Z W 1 v d m V k Q 2 9 s d W 1 u c z E u e 1 B y a W 1 h c n k g R G l m Z i w 2 N n 0 m c X V v d D s s J n F 1 b 3 Q 7 U 2 V j d G l v b j E v Q X B w Z W 5 k M S A o M i k v Q X V 0 b 1 J l b W 9 2 Z W R D b 2 x 1 b W 5 z M S 5 7 U H J p b W F y e S B J d m k s N j d 9 J n F 1 b 3 Q 7 L C Z x d W 9 0 O 1 N l Y 3 R p b 2 4 x L 0 F w c G V u Z D E g K D I p L 0 F 1 d G 9 S Z W 1 v d m V k Q 2 9 s d W 1 u c z E u e 1 B y a W 1 h c n k g U G 5 p L D Y 4 f S Z x d W 9 0 O y w m c X V v d D t T Z W N 0 a W 9 u M S 9 B c H B l b m Q x I C g y K S 9 B d X R v U m V t b 3 Z l Z E N v b H V t b n M x L n t Q c m l t Y X J 5 I E 1 h c m d p b n M s N j l 9 J n F 1 b 3 Q 7 L C Z x d W 9 0 O 1 N l Y 3 R p b 2 4 x L 0 F w c G V u Z D E g K D I p L 0 F 1 d G 9 S Z W 1 v d m V k Q 2 9 s d W 1 u c z E u e 0 l w c 2 k g T G V 2 Z W w x X y s s N z B 9 J n F 1 b 3 Q 7 L C Z x d W 9 0 O 1 N l Y 3 R p b 2 4 x L 0 F w c G V u Z D E g K D I p L 0 F 1 d G 9 S Z W 1 v d m V k Q 2 9 s d W 1 u c z E u e 0 l w c 2 k g T G V 2 Z W w x I F R v d G F s L D c x f S Z x d W 9 0 O y w m c X V v d D t T Z W N 0 a W 9 u M S 9 B c H B l b m Q x I C g y K S 9 B d X R v U m V t b 3 Z l Z E N v b H V t b n M x L n t J c H N p I E x l d m V s M l 8 r L D c y f S Z x d W 9 0 O y w m c X V v d D t T Z W N 0 a W 9 u M S 9 B c H B l b m Q x I C g y K S 9 B d X R v U m V t b 3 Z l Z E N v b H V t b n M x L n t J c H N p I E x l d m V s M i B U b 3 R h b C w 3 M 3 0 m c X V v d D s s J n F 1 b 3 Q 7 U 2 V j d G l v b j E v Q X B w Z W 5 k M S A o M i k v Q X V 0 b 1 J l b W 9 2 Z W R D b 2 x 1 b W 5 z M S 5 7 S X B z a S B M Z X Z l b D N f K y w 3 N H 0 m c X V v d D s s J n F 1 b 3 Q 7 U 2 V j d G l v b j E v Q X B w Z W 5 k M S A o M i k v Q X V 0 b 1 J l b W 9 2 Z W R D b 2 x 1 b W 5 z M S 5 7 S X B z a S B M Z X Z l b D M g V G 9 0 Y W w s N z V 9 J n F 1 b 3 Q 7 L C Z x d W 9 0 O 1 N l Y 3 R p b 2 4 x L 0 F w c G V u Z D E g K D I p L 0 F 1 d G 9 S Z W 1 v d m V k Q 2 9 s d W 1 u c z E u e 0 l w c 2 k g T G V 2 Z W w 0 X y s s N z Z 9 J n F 1 b 3 Q 7 L C Z x d W 9 0 O 1 N l Y 3 R p b 2 4 x L 0 F w c G V u Z D E g K D I p L 0 F 1 d G 9 S Z W 1 v d m V k Q 2 9 s d W 1 u c z E u e 0 l w c 2 k g T G V 2 Z W w 0 I F R v d G F s L D c 3 f S Z x d W 9 0 O y w m c X V v d D t T Z W N 0 a W 9 u M S 9 B c H B l b m Q x I C g y K S 9 B d X R v U m V t b 3 Z l Z E N v b H V t b n M x L n t J c H N p I E x l d m V s N V 8 r L D c 4 f S Z x d W 9 0 O y w m c X V v d D t T Z W N 0 a W 9 u M S 9 B c H B l b m Q x I C g y K S 9 B d X R v U m V t b 3 Z l Z E N v b H V t b n M x L n t J c H N p I E x l d m V s N S B U b 3 R h b C w 3 O X 0 m c X V v d D s s J n F 1 b 3 Q 7 U 2 V j d G l v b j E v Q X B w Z W 5 k M S A o M i k v Q X V 0 b 1 J l b W 9 2 Z W R D b 2 x 1 b W 5 z M S 5 7 S X B z a S B P d G h l c l 8 r L D g w f S Z x d W 9 0 O y w m c X V v d D t T Z W N 0 a W 9 u M S 9 B c H B l b m Q x I C g y K S 9 B d X R v U m V t b 3 Z l Z E N v b H V t b n M x L n t J c H N p I E 9 0 a G V y I F R v d G F s L D g x f S Z x d W 9 0 O y w m c X V v d D t T Z W N 0 a W 9 u M S 9 B c H B l b m Q x I C g y K S 9 B d X R v U m V t b 3 Z l Z E N v b H V t b n M x L n t D b 2 5 0 c m E g T G V 2 Z W w x X y s s O D J 9 J n F 1 b 3 Q 7 L C Z x d W 9 0 O 1 N l Y 3 R p b 2 4 x L 0 F w c G V u Z D E g K D I p L 0 F 1 d G 9 S Z W 1 v d m V k Q 2 9 s d W 1 u c z E u e 0 N v b n R y Y S B M Z X Z l b D E g V G 9 0 Y W w s O D N 9 J n F 1 b 3 Q 7 L C Z x d W 9 0 O 1 N l Y 3 R p b 2 4 x L 0 F w c G V u Z D E g K D I p L 0 F 1 d G 9 S Z W 1 v d m V k Q 2 9 s d W 1 u c z E u e 0 N v b n R y Y S B M Z X Z l b D J f K y w 4 N H 0 m c X V v d D s s J n F 1 b 3 Q 7 U 2 V j d G l v b j E v Q X B w Z W 5 k M S A o M i k v Q X V 0 b 1 J l b W 9 2 Z W R D b 2 x 1 b W 5 z M S 5 7 Q 2 9 u d H J h I E x l d m V s M i B U b 3 R h b C w 4 N X 0 m c X V v d D s s J n F 1 b 3 Q 7 U 2 V j d G l v b j E v Q X B w Z W 5 k M S A o M i k v Q X V 0 b 1 J l b W 9 2 Z W R D b 2 x 1 b W 5 z M S 5 7 Q 2 9 u d H J h I E x l d m V s M 1 8 r L D g 2 f S Z x d W 9 0 O y w m c X V v d D t T Z W N 0 a W 9 u M S 9 B c H B l b m Q x I C g y K S 9 B d X R v U m V t b 3 Z l Z E N v b H V t b n M x L n t D b 2 5 0 c m E g T G V 2 Z W w z I F R v d G F s L D g 3 f S Z x d W 9 0 O y w m c X V v d D t T Z W N 0 a W 9 u M S 9 B c H B l b m Q x I C g y K S 9 B d X R v U m V t b 3 Z l Z E N v b H V t b n M x L n t D b 2 5 0 c m E g T G V 2 Z W w 0 X y s s O D h 9 J n F 1 b 3 Q 7 L C Z x d W 9 0 O 1 N l Y 3 R p b 2 4 x L 0 F w c G V u Z D E g K D I p L 0 F 1 d G 9 S Z W 1 v d m V k Q 2 9 s d W 1 u c z E u e 0 N v b n R y Y S B M Z X Z l b D Q g V G 9 0 Y W w s O D l 9 J n F 1 b 3 Q 7 L C Z x d W 9 0 O 1 N l Y 3 R p b 2 4 x L 0 F w c G V u Z D E g K D I p L 0 F 1 d G 9 S Z W 1 v d m V k Q 2 9 s d W 1 u c z E u e 0 N v b n R y Y S B M Z X Z l b D V f K y w 5 M H 0 m c X V v d D s s J n F 1 b 3 Q 7 U 2 V j d G l v b j E v Q X B w Z W 5 k M S A o M i k v Q X V 0 b 1 J l b W 9 2 Z W R D b 2 x 1 b W 5 z M S 5 7 Q 2 9 u d H J h I E x l d m V s N S B U b 3 R h b C w 5 M X 0 m c X V v d D s s J n F 1 b 3 Q 7 U 2 V j d G l v b j E v Q X B w Z W 5 k M S A o M i k v Q X V 0 b 1 J l b W 9 2 Z W R D b 2 x 1 b W 5 z M S 5 7 Q 2 9 u d H J h I E 9 0 a G V y X y s s O T J 9 J n F 1 b 3 Q 7 L C Z x d W 9 0 O 1 N l Y 3 R p b 2 4 x L 0 F w c G V u Z D E g K D I p L 0 F 1 d G 9 S Z W 1 v d m V k Q 2 9 s d W 1 u c z E u e 0 N v b n R y Y S B P d G h l c i B U b 3 R h b C w 5 M 3 0 m c X V v d D s s J n F 1 b 3 Q 7 U 2 V j d G l v b j E v Q X B w Z W 5 k M S A o M i k v Q X V 0 b 1 J l b W 9 2 Z W R D b 2 x 1 b W 5 z M S 5 7 T 3 R o Z X I g R G V z Y 3 J p c H R p b 2 4 s O T R 9 J n F 1 b 3 Q 7 L C Z x d W 9 0 O 1 N l Y 3 R p b 2 4 x L 0 F w c G V u Z D E g K D I p L 0 F 1 d G 9 S Z W 1 v d m V k Q 2 9 s d W 1 u c z E u e 0 V 4 d H J h Y 2 F w c 3 V s Y X I g R X h 0 Z W 5 z a W 9 u L D k 1 f S Z x d W 9 0 O y w m c X V v d D t T Z W N 0 a W 9 u M S 9 B c H B l b m Q x I C g y K S 9 B d X R v U m V t b 3 Z l Z E N v b H V t b n M x L n t G b 2 x s b 3 d 1 c C B E Y X R l L D k 2 f S Z x d W 9 0 O y w m c X V v d D t T Z W N 0 a W 9 u M S 9 B c H B l b m Q x I C g y K S 9 B d X R v U m V t b 3 Z l Z E N v b H V t b n M x L n t G b 2 x s b 3 d 1 c C B T d G F 0 d X M s O T d 9 J n F 1 b 3 Q 7 L C Z x d W 9 0 O 1 N l Y 3 R p b 2 4 x L 0 F w c G V u Z D E g K D I p L 0 F 1 d G 9 S Z W 1 v d m V k Q 2 9 s d W 1 u c z E u e 0 R h d G U g b 2 Y g R G V h d G g s O T h 9 J n F 1 b 3 Q 7 L C Z x d W 9 0 O 1 N l Y 3 R p b 2 4 x L 0 F w c G V u Z D E g K D I p L 0 F 1 d G 9 S Z W 1 v d m V k Q 2 9 s d W 1 u c z E u e 0 N h d X N l I G 9 m I E R l Y X R o L D k 5 f S Z x d W 9 0 O y w m c X V v d D t T Z W N 0 a W 9 u M S 9 B c H B l b m Q x I C g y K S 9 B d X R v U m V t b 3 Z l Z E N v b H V t b n M x L n t Q b 3 N 0 I F J U I F R y Z W F 0 b W V u d C w x M D B 9 J n F 1 b 3 Q 7 L C Z x d W 9 0 O 1 N l Y 3 R p b 2 4 x L 0 F w c G V u Z D E g K D I p L 0 F 1 d G 9 S Z W 1 v d m V k Q 2 9 s d W 1 u c z E u e 0 R h d G U g b 2 Y g M m 5 k I F B y a W 1 h c n k s M T A x f S Z x d W 9 0 O y w m c X V v d D t T Z W N 0 a W 9 u M S 9 B c H B l b m Q x I C g y K S 9 B d X R v U m V t b 3 Z l Z E N v b H V t b n M x L n t E Y X R l I G 9 m I F J l Y 3 V y c m V u Y 2 U s M T A y f S Z x d W 9 0 O y w m c X V v d D t T Z W N 0 a W 9 u M S 9 B c H B l b m Q x I C g y K S 9 B d X R v U m V t b 3 Z l Z E N v b H V t b n M x L n t M b 2 N h d G l v b i B v Z i B G a X J z d C B S Z W N 1 c n J l b m N l L D E w M 3 0 m c X V v d D s s J n F 1 b 3 Q 7 U 2 V j d G l v b j E v Q X B w Z W 5 k M S A o M i k v Q X V 0 b 1 J l b W 9 2 Z W R D b 2 x 1 b W 5 z M S 5 7 R 3 J v d W 5 k I F R y d X R o L D E w N H 0 m c X V v d D s s J n F 1 b 3 Q 7 U 2 V j d G l v b j E v Q X B w Z W 5 k M S A o M i k v Q X V 0 b 1 J l b W 9 2 Z W R D b 2 x 1 b W 5 z M S 5 7 R 3 J v d W 5 k I F R y d X R o M i w x M D V 9 J n F 1 b 3 Q 7 X S w m c X V v d D t S Z W x h d G l v b n N o a X B J b m Z v J n F 1 b 3 Q 7 O l t d f S I g L z 4 8 L 1 N 0 Y W J s Z U V u d H J p Z X M + P C 9 J d G V t P j x J d G V t P j x J d G V t T G 9 j Y X R p b 2 4 + P E l 0 Z W 1 U e X B l P k Z v c m 1 1 b G E 8 L 0 l 0 Z W 1 U e X B l P j x J d G V t U G F 0 a D 5 T Z W N 0 a W 9 u M S 9 B c H B l b m Q x J T I w K D I p L 1 N v d X J j Z T w v S X R l b V B h d G g + P C 9 J d G V t T G 9 j Y X R p b 2 4 + P F N 0 Y W J s Z U V u d H J p Z X M g L z 4 8 L 0 l 0 Z W 0 + P E l 0 Z W 0 + P E l 0 Z W 1 M b 2 N h d G l v b j 4 8 S X R l b V R 5 c G U + R m 9 y b X V s Y T w v S X R l b V R 5 c G U + P E l 0 Z W 1 Q Y X R o P l N l Y 3 R p b 2 4 x L 0 F w c G V u Z D E l M j A o M i k v Q 2 h h b m d l Z C U y M F R 5 c G U 8 L 0 l 0 Z W 1 Q Y X R o P j w v S X R l b U x v Y 2 F 0 a W 9 u P j x T d G F i b G V F b n R y a W V z I C 8 + P C 9 J d G V t P j x J d G V t P j x J d G V t T G 9 j Y X R p b 2 4 + P E l 0 Z W 1 U e X B l P k Z v c m 1 1 b G E 8 L 0 l 0 Z W 1 U e X B l P j x J d G V t U G F 0 a D 5 T Z W N 0 a W 9 u M S 9 B c H B l b m Q x J T I w K D I p L 0 Z p b H R l c m V k J T I w U m 9 3 c z w v S X R l b V B h d G g + P C 9 J d G V t T G 9 j Y X R p b 2 4 + P F N 0 Y W J s Z U V u d H J p Z X M g L z 4 8 L 0 l 0 Z W 0 + P E l 0 Z W 0 + P E l 0 Z W 1 M b 2 N h d G l v b j 4 8 S X R l b V R 5 c G U + R m 9 y b X V s Y T w v S X R l b V R 5 c G U + P E l 0 Z W 1 Q Y X R o P l N l Y 3 R p b 2 4 x L 0 1 h c 2 t l Z F 9 J b W F n 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F z a 2 V k X 0 l t Y W d l c y I g L z 4 8 R W 5 0 c n k g V H l w Z T 0 i R m l s b G V k Q 2 9 t c G x l d G V S Z X N 1 b H R U b 1 d v c m t z a G V l d C I g V m F s d W U 9 I m w x I i A v P j x F b n R y e S B U e X B l P S J B Z G R l Z F R v R G F 0 Y U 1 v Z G V s I i B W Y W x 1 Z T 0 i b D A i I C 8 + P E V u d H J 5 I F R 5 c G U 9 I k Z p b G x D b 3 V u d C I g V m F s d W U 9 I m w 3 M y I g L z 4 8 R W 5 0 c n k g V H l w Z T 0 i R m l s b E V y c m 9 y Q 2 9 k Z S I g V m F s d W U 9 I n N V b m t u b 3 d u I i A v P j x F b n R y e S B U e X B l P S J G a W x s R X J y b 3 J D b 3 V u d C I g V m F s d W U 9 I m w w I i A v P j x F b n R y e S B U e X B l P S J G a W x s T G F z d F V w Z G F 0 Z W Q i I F Z h b H V l P S J k M j A y M S 0 w N C 0 w N l Q x O D o 0 M z o 1 M C 4 4 N z Q y M j E 1 W i I g L z 4 8 R W 5 0 c n k g V H l w Z T 0 i R m l s b E N v b H V t b l R 5 c G V z I i B W Y W x 1 Z T 0 i c 0 J n W U g i I C 8 + P E V u d H J 5 I F R 5 c G U 9 I k Z p b G x D b 2 x 1 b W 5 O Y W 1 l c y I g V m F s d W U 9 I n N b J n F 1 b 3 Q 7 R m 9 s Z G V y I F B h d G g u N y Z x d W 9 0 O y w m c X V v d D t G b 2 x k Z X I g U G F 0 a C 4 4 J n F 1 b 3 Q 7 L C Z x d W 9 0 O 0 1 l c m d l Z 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1 h c 2 t l Z F 9 J b W F n Z X M v Q X V 0 b 1 J l b W 9 2 Z W R D b 2 x 1 b W 5 z M S 5 7 R m 9 s Z G V y I F B h d G g u N y w w f S Z x d W 9 0 O y w m c X V v d D t T Z W N 0 a W 9 u M S 9 N Y X N r Z W R f S W 1 h Z 2 V z L 0 F 1 d G 9 S Z W 1 v d m V k Q 2 9 s d W 1 u c z E u e 0 Z v b G R l c i B Q Y X R o L j g s M X 0 m c X V v d D s s J n F 1 b 3 Q 7 U 2 V j d G l v b j E v T W F z a 2 V k X 0 l t Y W d l c y 9 B d X R v U m V t b 3 Z l Z E N v b H V t b n M x L n t N Z X J n Z W Q s M n 0 m c X V v d D t d L C Z x d W 9 0 O 0 N v b H V t b k N v d W 5 0 J n F 1 b 3 Q 7 O j M s J n F 1 b 3 Q 7 S 2 V 5 Q 2 9 s d W 1 u T m F t Z X M m c X V v d D s 6 W 1 0 s J n F 1 b 3 Q 7 Q 2 9 s d W 1 u S W R l b n R p d G l l c y Z x d W 9 0 O z p b J n F 1 b 3 Q 7 U 2 V j d G l v b j E v T W F z a 2 V k X 0 l t Y W d l c y 9 B d X R v U m V t b 3 Z l Z E N v b H V t b n M x L n t G b 2 x k Z X I g U G F 0 a C 4 3 L D B 9 J n F 1 b 3 Q 7 L C Z x d W 9 0 O 1 N l Y 3 R p b 2 4 x L 0 1 h c 2 t l Z F 9 J b W F n Z X M v Q X V 0 b 1 J l b W 9 2 Z W R D b 2 x 1 b W 5 z M S 5 7 R m 9 s Z G V y I F B h d G g u O C w x f S Z x d W 9 0 O y w m c X V v d D t T Z W N 0 a W 9 u M S 9 N Y X N r Z W R f S W 1 h Z 2 V z L 0 F 1 d G 9 S Z W 1 v d m V k Q 2 9 s d W 1 u c z E u e 0 1 l c m d l Z C w y f S Z x d W 9 0 O 1 0 s J n F 1 b 3 Q 7 U m V s Y X R p b 2 5 z a G l w S W 5 m b y Z x d W 9 0 O z p b X X 0 i I C 8 + P C 9 T d G F i b G V F b n R y a W V z P j w v S X R l b T 4 8 S X R l b T 4 8 S X R l b U x v Y 2 F 0 a W 9 u P j x J d G V t V H l w Z T 5 G b 3 J t d W x h P C 9 J d G V t V H l w Z T 4 8 S X R l b V B h d G g + U 2 V j d G l v b j E v T W F z a 2 V k X 0 l t Y W d l c y 9 T b 3 V y Y 2 U 8 L 0 l 0 Z W 1 Q Y X R o P j w v S X R l b U x v Y 2 F 0 a W 9 u P j x T d G F i b G V F b n R y a W V z I C 8 + P C 9 J d G V t P j x J d G V t P j x J d G V t T G 9 j Y X R p b 2 4 + P E l 0 Z W 1 U e X B l P k Z v c m 1 1 b G E 8 L 0 l 0 Z W 1 U e X B l P j x J d G V t U G F 0 a D 5 T Z W N 0 a W 9 u M S 9 N Y X N r Z W R f S W 1 h Z 2 V z L 1 J l b W 9 2 Z W Q l M j B D b 2 x 1 b W 5 z P C 9 J d G V t U G F 0 a D 4 8 L 0 l 0 Z W 1 M b 2 N h d G l v b j 4 8 U 3 R h Y m x l R W 5 0 c m l l c y A v P j w v S X R l b T 4 8 S X R l b T 4 8 S X R l b U x v Y 2 F 0 a W 9 u P j x J d G V t V H l w Z T 5 G b 3 J t d W x h P C 9 J d G V t V H l w Z T 4 8 S X R l b V B h d G g + U 2 V j d G l v b j E v T W F z a 2 V k X 0 l t Y W d l c y 9 T c G x p d C U y M E N v b H V t b i U y M G J 5 J T I w R G V s a W 1 p d G V y P C 9 J d G V t U G F 0 a D 4 8 L 0 l 0 Z W 1 M b 2 N h d G l v b j 4 8 U 3 R h Y m x l R W 5 0 c m l l c y A v P j w v S X R l b T 4 8 S X R l b T 4 8 S X R l b U x v Y 2 F 0 a W 9 u P j x J d G V t V H l w Z T 5 G b 3 J t d W x h P C 9 J d G V t V H l w Z T 4 8 S X R l b V B h d G g + U 2 V j d G l v b j E v T W F z a 2 V k X 0 l t Y W d l c y 9 D a G F u Z 2 V k J T I w V H l w Z T w v S X R l b V B h d G g + P C 9 J d G V t T G 9 j Y X R p b 2 4 + P F N 0 Y W J s Z U V u d H J p Z X M g L z 4 8 L 0 l 0 Z W 0 + P E l 0 Z W 0 + P E l 0 Z W 1 M b 2 N h d G l v b j 4 8 S X R l b V R 5 c G U + R m 9 y b X V s Y T w v S X R l b V R 5 c G U + P E l 0 Z W 1 Q Y X R o P l N l Y 3 R p b 2 4 x L 0 1 h c 2 t l Z F 9 J b W F n Z X M v U m V t b 3 Z l Z C U y M E N v b H V t b n M x P C 9 J d G V t U G F 0 a D 4 8 L 0 l 0 Z W 1 M b 2 N h d G l v b j 4 8 U 3 R h Y m x l R W 5 0 c m l l c y A v P j w v S X R l b T 4 8 S X R l b T 4 8 S X R l b U x v Y 2 F 0 a W 9 u P j x J d G V t V H l w Z T 5 G b 3 J t d W x h P C 9 J d G V t V H l w Z T 4 8 S X R l b V B h d G g + U 2 V j d G l v b j E v T W F z a 2 V k X 0 l t Y W d l c y 9 S Z W 1 v d m V k J T I w R H V w b G l j Y X R l c z w v S X R l b V B h d G g + P C 9 J d G V t T G 9 j Y X R p b 2 4 + P F N 0 Y W J s Z U V u d H J p Z X M g L z 4 8 L 0 l 0 Z W 0 + P E l 0 Z W 0 + P E l 0 Z W 1 M b 2 N h d G l v b j 4 8 S X R l b V R 5 c G U + R m 9 y b X V s Y T w v S X R l b V R 5 c G U + P E l 0 Z W 1 Q Y X R o P l N l Y 3 R p b 2 4 x L 0 1 h c 2 t l Z F 9 J b W F n Z X M v R H V w b G l j Y X R l Z C U y M E N v b H V t b j w v S X R l b V B h d G g + P C 9 J d G V t T G 9 j Y X R p b 2 4 + P F N 0 Y W J s Z U V u d H J p Z X M g L z 4 8 L 0 l 0 Z W 0 + P E l 0 Z W 0 + P E l 0 Z W 1 M b 2 N h d G l v b j 4 8 S X R l b V R 5 c G U + R m 9 y b X V s Y T w v S X R l b V R 5 c G U + P E l 0 Z W 1 Q Y X R o P l N l Y 3 R p b 2 4 x L 0 1 h c 2 t l Z F 9 J b W F n Z X M v U 3 B s a X Q l M j B D b 2 x 1 b W 4 l M j B i e S U y M E R l b G l t a X R l c j E 8 L 0 l 0 Z W 1 Q Y X R o P j w v S X R l b U x v Y 2 F 0 a W 9 u P j x T d G F i b G V F b n R y a W V z I C 8 + P C 9 J d G V t P j x J d G V t P j x J d G V t T G 9 j Y X R p b 2 4 + P E l 0 Z W 1 U e X B l P k Z v c m 1 1 b G E 8 L 0 l 0 Z W 1 U e X B l P j x J d G V t U G F 0 a D 5 T Z W N 0 a W 9 u M S 9 N Y X N r Z W R f S W 1 h Z 2 V z L 0 N o Y W 5 n Z W Q l M j B U e X B l M T w v S X R l b V B h d G g + P C 9 J d G V t T G 9 j Y X R p b 2 4 + P F N 0 Y W J s Z U V u d H J p Z X M g L z 4 8 L 0 l 0 Z W 0 + P E l 0 Z W 0 + P E l 0 Z W 1 M b 2 N h d G l v b j 4 8 S X R l b V R 5 c G U + R m 9 y b X V s Y T w v S X R l b V R 5 c G U + P E l 0 Z W 1 Q Y X R o P l N l Y 3 R p b 2 4 x L 0 1 h c 2 t l Z F 9 J b W F n Z X M v U m V t b 3 Z l Z C U y M E N v b H V t b n M y P C 9 J d G V t U G F 0 a D 4 8 L 0 l 0 Z W 1 M b 2 N h d G l v b j 4 8 U 3 R h Y m x l R W 5 0 c m l l c y A v P j w v S X R l b T 4 8 S X R l b T 4 8 S X R l b U x v Y 2 F 0 a W 9 u P j x J d G V t V H l w Z T 5 G b 3 J t d W x h P C 9 J d G V t V H l w Z T 4 8 S X R l b V B h d G g + U 2 V j d G l v b j E v T W F z a 2 V k X 0 l t Y W d l c y 9 S Z W 1 v d m V k J T I w R X J y b 3 J z P C 9 J d G V t U G F 0 a D 4 8 L 0 l 0 Z W 1 M b 2 N h d G l v b j 4 8 U 3 R h Y m x l R W 5 0 c m l l c y A v P j w v S X R l b T 4 8 S X R l b T 4 8 S X R l b U x v Y 2 F 0 a W 9 u P j x J d G V t V H l w Z T 5 G b 3 J t d W x h P C 9 J d G V t V H l w Z T 4 8 S X R l b V B h d G g + U 2 V j d G l v b j E v T W F z a 2 V k X 0 l t Y W d l c y 9 S Z W 1 v d m V k J T I w R X J y b 3 J z M T w v S X R l b V B h d G g + P C 9 J d G V t T G 9 j Y X R p b 2 4 + P F N 0 Y W J s Z U V u d H J p Z X M g L z 4 8 L 0 l 0 Z W 0 + P E l 0 Z W 0 + P E l 0 Z W 1 M b 2 N h d G l v b j 4 8 S X R l b V R 5 c G U + R m 9 y b X V s Y T w v S X R l b V R 5 c G U + P E l 0 Z W 1 Q Y X R o P l N l Y 3 R p b 2 4 x L 0 1 h c 2 t l Z F 9 J b W F n Z X M v U m V t b 3 Z l Z C U y M E J s Y W 5 r J T I w U m 9 3 c z w v S X R l b V B h d G g + P C 9 J d G V t T G 9 j Y X R p b 2 4 + P F N 0 Y W J s Z U V u d H J p Z X M g L z 4 8 L 0 l 0 Z W 0 + P E l 0 Z W 0 + P E l 0 Z W 1 M b 2 N h d G l v b j 4 8 S X R l b V R 5 c G U + R m 9 y b X V s Y T w v S X R l b V R 5 c G U + P E l 0 Z W 1 Q Y X R o P l N l Y 3 R p b 2 4 x L 0 1 h c 2 t l Z F 9 J b W F n Z X M v T W V y Z 2 V k J T I w Q 2 9 s d W 1 u c z w v S X R l b V B h d G g + P C 9 J d G V t T G 9 j Y X R p b 2 4 + P F N 0 Y W J s Z U V u d H J p Z X M g L z 4 8 L 0 l 0 Z W 0 + P E l 0 Z W 0 + P E l 0 Z W 1 M b 2 N h d G l v b j 4 8 S X R l b V R 5 c G U + R m 9 y b X V s Y T w v S X R l b V R 5 c G U + P E l 0 Z W 1 Q Y X R o P l N l Y 3 R p b 2 4 x L 0 1 h c 2 t l Z F 9 J b W F n Z X M v Q 2 h h b m d l Z C U y M F R 5 c G U y P C 9 J d G V t U G F 0 a D 4 8 L 0 l 0 Z W 1 M b 2 N h d G l v b j 4 8 U 3 R h Y m x l R W 5 0 c m l l c y A v P j w v S X R l b T 4 8 S X R l b T 4 8 S X R l b U x v Y 2 F 0 a W 9 u P j x J d G V t V H l w Z T 5 G b 3 J t d W x h P C 9 J d G V t V H l w Z T 4 8 S X R l b V B h d G g + U 2 V j d G l v b j E v T W F z a 2 V k X 0 l t Y W d l c y 9 S Z W 1 v d m V k J T I w R H V w b G l j Y X R l c z E 8 L 0 l 0 Z W 1 Q Y X R o P j w v S X R l b U x v Y 2 F 0 a W 9 u P j x T d G F i b G V F b n R y a W V z I C 8 + P C 9 J d G V t P j w v S X R l b X M + P C 9 M b 2 N h b F B h Y 2 t h Z 2 V N Z X R h Z G F 0 Y U Z p b G U + F g A A A F B L B Q Y A A A A A A A A A A A A A A A A A A A A A A A A m A Q A A A Q A A A N C M n d 8 B F d E R j H o A w E / C l + s B A A A A V p r 7 B Y e I e U 6 T U e Y C h X 4 Q 2 w A A A A A C A A A A A A A Q Z g A A A A E A A C A A A A D U B 4 r K X f 5 i D o E d k A 7 r Y w l r f S 4 3 4 P i p b H y B n F l E 0 f 9 I p A A A A A A O g A A A A A I A A C A A A A D A m i Z Q 2 K k m t S q G V p Y 9 b K M d u G Q c p S B E v r D m 4 U V 7 x b 8 O 9 F A A A A C T 9 m m d d x N f g m t j f u w Z C A G j 9 y G 8 K p Q J C X + s A f 9 e G 4 v h w f X e v V / Z G y D J O O S H a 3 L h j C p 9 m A l n b 9 r J m v B o a i b x Y O D L P P P N T S + k p R 1 b O r F U F g n 0 5 U A A A A B Q J Z C g / N T P 3 B P E 6 D c l H Q Z j B / A r c b S U E E O S F h h r d C Z J h t M K P F + F Z H y f e E / I u 5 Q 6 Q y 8 9 t F i C e x N x d w X S c y s M o P 3 H < / D a t a M a s h u p > 
</file>

<file path=customXml/itemProps1.xml><?xml version="1.0" encoding="utf-8"?>
<ds:datastoreItem xmlns:ds="http://schemas.openxmlformats.org/officeDocument/2006/customXml" ds:itemID="{AAB5697D-F515-4067-9922-2D1B26D3F56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Definitions</vt:lpstr>
      <vt:lpstr>Combined Dataset</vt:lpstr>
      <vt:lpstr>Tonsil Cases</vt:lpstr>
      <vt:lpstr>Masked_Images</vt:lpstr>
      <vt:lpstr>Sheet1</vt:lpstr>
      <vt:lpstr>uiowa_clinical_data_batch1_aug2</vt:lpstr>
      <vt:lpstr>uiowa_clinical_data_batch2_aug2</vt:lpstr>
      <vt:lpstr>Column Corrections</vt:lpstr>
      <vt:lpstr>Kutools_Chart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Ronan Hearne</cp:lastModifiedBy>
  <cp:revision/>
  <dcterms:created xsi:type="dcterms:W3CDTF">2020-09-11T20:14:24Z</dcterms:created>
  <dcterms:modified xsi:type="dcterms:W3CDTF">2021-04-15T11:49:26Z</dcterms:modified>
  <cp:category/>
  <cp:contentStatus/>
</cp:coreProperties>
</file>