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-my.sharepoint.com/personal/ronan_hearne_ucdconnect_ie/Documents/0.1 Current Year/5th Year/Project/0.04 Radiomics Approach/0.4 Clinical Data Processing/0.2 Data/"/>
    </mc:Choice>
  </mc:AlternateContent>
  <xr:revisionPtr revIDLastSave="133" documentId="8_{F02C6F8B-8202-40FB-B885-DA173ED452FA}" xr6:coauthVersionLast="47" xr6:coauthVersionMax="47" xr10:uidLastSave="{D3DD6A44-054B-4D89-8972-1BC09BA6F654}"/>
  <bookViews>
    <workbookView xWindow="-120" yWindow="-120" windowWidth="51840" windowHeight="21840" activeTab="1" xr2:uid="{559AA9E9-B822-4307-B45A-A5568A7A81A9}"/>
  </bookViews>
  <sheets>
    <sheet name="Clinical Data" sheetId="7" r:id="rId1"/>
    <sheet name="SUVs" sheetId="2" r:id="rId2"/>
  </sheets>
  <definedNames>
    <definedName name="ExternalData_2" localSheetId="0" hidden="1">'Clinical Data'!$A$1:$A$74</definedName>
    <definedName name="ExternalData_3" localSheetId="1" hidden="1">SUVs!$A$1:$A$74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3" i="2" a="1"/>
  <c r="B3" i="2" s="1"/>
  <c r="B4" i="2" a="1"/>
  <c r="B4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19" i="2" a="1"/>
  <c r="B19" i="2" s="1"/>
  <c r="B20" i="2" a="1"/>
  <c r="B20" i="2" s="1"/>
  <c r="B21" i="2" a="1"/>
  <c r="B21" i="2" s="1"/>
  <c r="B22" i="2" a="1"/>
  <c r="B22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/>
  <c r="B74" i="2" a="1"/>
  <c r="B74" i="2" s="1"/>
  <c r="C2" i="2" a="1"/>
  <c r="C2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/>
  <c r="C73" i="2" a="1"/>
  <c r="C73" i="2" s="1"/>
  <c r="C74" i="2" a="1"/>
  <c r="C74" i="2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/>
  <c r="D72" i="2" a="1"/>
  <c r="D72" i="2" s="1"/>
  <c r="D73" i="2" a="1"/>
  <c r="D73" i="2" s="1"/>
  <c r="D74" i="2" a="1"/>
  <c r="D74" i="2" s="1"/>
  <c r="E2" i="2" a="1"/>
  <c r="E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/>
  <c r="E35" i="2" a="1"/>
  <c r="E35" i="2" s="1"/>
  <c r="E36" i="2" a="1"/>
  <c r="E36" i="2" s="1"/>
  <c r="E37" i="2" a="1"/>
  <c r="E37" i="2" s="1"/>
  <c r="E38" i="2" a="1"/>
  <c r="E38" i="2" s="1"/>
  <c r="E39" i="2" a="1"/>
  <c r="E39" i="2" s="1"/>
  <c r="E40" i="2" a="1"/>
  <c r="E40" i="2" s="1"/>
  <c r="E41" i="2" a="1"/>
  <c r="E41" i="2" s="1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 s="1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F2" i="2" a="1"/>
  <c r="F2" i="2" s="1"/>
  <c r="F3" i="2" a="1"/>
  <c r="F3" i="2" s="1"/>
  <c r="F4" i="2" a="1"/>
  <c r="F4" i="2" s="1"/>
  <c r="F5" i="2" a="1"/>
  <c r="F5" i="2" s="1"/>
  <c r="F6" i="2" a="1"/>
  <c r="F6" i="2" s="1"/>
  <c r="F7" i="2" a="1"/>
  <c r="F7" i="2" s="1"/>
  <c r="F8" i="2" a="1"/>
  <c r="F8" i="2" s="1"/>
  <c r="F9" i="2" a="1"/>
  <c r="F9" i="2" s="1"/>
  <c r="F10" i="2" a="1"/>
  <c r="F10" i="2" s="1"/>
  <c r="F11" i="2" a="1"/>
  <c r="F11" i="2" s="1"/>
  <c r="F12" i="2" a="1"/>
  <c r="F12" i="2" s="1"/>
  <c r="F13" i="2" a="1"/>
  <c r="F13" i="2" s="1"/>
  <c r="F14" i="2" a="1"/>
  <c r="F14" i="2" s="1"/>
  <c r="F15" i="2" a="1"/>
  <c r="F15" i="2"/>
  <c r="F16" i="2" a="1"/>
  <c r="F16" i="2" s="1"/>
  <c r="F17" i="2" a="1"/>
  <c r="F17" i="2" s="1"/>
  <c r="F18" i="2" a="1"/>
  <c r="F18" i="2" s="1"/>
  <c r="F19" i="2" a="1"/>
  <c r="F19" i="2" s="1"/>
  <c r="F20" i="2" a="1"/>
  <c r="F20" i="2" s="1"/>
  <c r="F21" i="2" a="1"/>
  <c r="F21" i="2" s="1"/>
  <c r="F22" i="2" a="1"/>
  <c r="F22" i="2" s="1"/>
  <c r="F23" i="2" a="1"/>
  <c r="F23" i="2" s="1"/>
  <c r="F24" i="2" a="1"/>
  <c r="F24" i="2" s="1"/>
  <c r="F25" i="2" a="1"/>
  <c r="F25" i="2" s="1"/>
  <c r="F26" i="2" a="1"/>
  <c r="F26" i="2" s="1"/>
  <c r="F27" i="2" a="1"/>
  <c r="F27" i="2" s="1"/>
  <c r="F28" i="2" a="1"/>
  <c r="F28" i="2" s="1"/>
  <c r="F29" i="2" a="1"/>
  <c r="F29" i="2" s="1"/>
  <c r="F30" i="2" a="1"/>
  <c r="F30" i="2" s="1"/>
  <c r="F31" i="2" a="1"/>
  <c r="F31" i="2" s="1"/>
  <c r="F32" i="2" a="1"/>
  <c r="F32" i="2" s="1"/>
  <c r="F33" i="2" a="1"/>
  <c r="F33" i="2"/>
  <c r="F34" i="2" a="1"/>
  <c r="F34" i="2" s="1"/>
  <c r="F35" i="2" a="1"/>
  <c r="F35" i="2" s="1"/>
  <c r="F36" i="2" a="1"/>
  <c r="F36" i="2" s="1"/>
  <c r="F37" i="2" a="1"/>
  <c r="F37" i="2" s="1"/>
  <c r="F38" i="2" a="1"/>
  <c r="F38" i="2" s="1"/>
  <c r="F39" i="2" a="1"/>
  <c r="F39" i="2" s="1"/>
  <c r="F40" i="2" a="1"/>
  <c r="F40" i="2" s="1"/>
  <c r="F41" i="2" a="1"/>
  <c r="F41" i="2" s="1"/>
  <c r="F42" i="2" a="1"/>
  <c r="F42" i="2" s="1"/>
  <c r="F43" i="2" a="1"/>
  <c r="F43" i="2" s="1"/>
  <c r="F44" i="2" a="1"/>
  <c r="F44" i="2" s="1"/>
  <c r="F45" i="2" a="1"/>
  <c r="F45" i="2" s="1"/>
  <c r="F46" i="2" a="1"/>
  <c r="F46" i="2" s="1"/>
  <c r="F47" i="2" a="1"/>
  <c r="F47" i="2" s="1"/>
  <c r="F48" i="2" a="1"/>
  <c r="F48" i="2" s="1"/>
  <c r="F49" i="2" a="1"/>
  <c r="F49" i="2" s="1"/>
  <c r="F50" i="2" a="1"/>
  <c r="F50" i="2" s="1"/>
  <c r="F51" i="2" a="1"/>
  <c r="F51" i="2" s="1"/>
  <c r="F52" i="2" a="1"/>
  <c r="F52" i="2" s="1"/>
  <c r="F53" i="2" a="1"/>
  <c r="F53" i="2" s="1"/>
  <c r="F54" i="2" a="1"/>
  <c r="F54" i="2" s="1"/>
  <c r="F55" i="2" a="1"/>
  <c r="F55" i="2" s="1"/>
  <c r="F56" i="2" a="1"/>
  <c r="F56" i="2" s="1"/>
  <c r="F57" i="2" a="1"/>
  <c r="F57" i="2" s="1"/>
  <c r="F58" i="2" a="1"/>
  <c r="F58" i="2" s="1"/>
  <c r="F59" i="2" a="1"/>
  <c r="F59" i="2" s="1"/>
  <c r="F60" i="2" a="1"/>
  <c r="F60" i="2" s="1"/>
  <c r="F61" i="2" a="1"/>
  <c r="F61" i="2" s="1"/>
  <c r="F62" i="2" a="1"/>
  <c r="F62" i="2" s="1"/>
  <c r="F63" i="2" a="1"/>
  <c r="F63" i="2" s="1"/>
  <c r="F64" i="2" a="1"/>
  <c r="F64" i="2" s="1"/>
  <c r="F65" i="2" a="1"/>
  <c r="F65" i="2" s="1"/>
  <c r="F66" i="2" a="1"/>
  <c r="F66" i="2" s="1"/>
  <c r="F67" i="2" a="1"/>
  <c r="F67" i="2" s="1"/>
  <c r="F68" i="2" a="1"/>
  <c r="F68" i="2" s="1"/>
  <c r="F69" i="2" a="1"/>
  <c r="F69" i="2"/>
  <c r="F70" i="2" a="1"/>
  <c r="F70" i="2" s="1"/>
  <c r="F71" i="2" a="1"/>
  <c r="F71" i="2" s="1"/>
  <c r="F72" i="2" a="1"/>
  <c r="F72" i="2" s="1"/>
  <c r="F73" i="2" a="1"/>
  <c r="F73" i="2" s="1"/>
  <c r="F74" i="2" a="1"/>
  <c r="F74" i="2" s="1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H2" i="2" a="1"/>
  <c r="H2" i="2" s="1"/>
  <c r="H3" i="2" a="1"/>
  <c r="H3" i="2" s="1"/>
  <c r="H4" i="2" a="1"/>
  <c r="H4" i="2" s="1"/>
  <c r="H5" i="2" a="1"/>
  <c r="H5" i="2" s="1"/>
  <c r="H6" i="2" a="1"/>
  <c r="H6" i="2" s="1"/>
  <c r="H7" i="2" a="1"/>
  <c r="H7" i="2" s="1"/>
  <c r="H8" i="2" a="1"/>
  <c r="H8" i="2" s="1"/>
  <c r="H9" i="2" a="1"/>
  <c r="H9" i="2" s="1"/>
  <c r="H10" i="2" a="1"/>
  <c r="H10" i="2" s="1"/>
  <c r="H11" i="2" a="1"/>
  <c r="H11" i="2" s="1"/>
  <c r="H12" i="2" a="1"/>
  <c r="H12" i="2" s="1"/>
  <c r="H13" i="2" a="1"/>
  <c r="H13" i="2"/>
  <c r="H14" i="2" a="1"/>
  <c r="H14" i="2" s="1"/>
  <c r="H15" i="2" a="1"/>
  <c r="H15" i="2" s="1"/>
  <c r="H16" i="2" a="1"/>
  <c r="H16" i="2" s="1"/>
  <c r="H17" i="2" a="1"/>
  <c r="H17" i="2" s="1"/>
  <c r="H18" i="2" a="1"/>
  <c r="H18" i="2" s="1"/>
  <c r="H19" i="2" a="1"/>
  <c r="H19" i="2" s="1"/>
  <c r="H20" i="2" a="1"/>
  <c r="H20" i="2" s="1"/>
  <c r="H21" i="2" a="1"/>
  <c r="H21" i="2" s="1"/>
  <c r="H22" i="2" a="1"/>
  <c r="H22" i="2" s="1"/>
  <c r="H23" i="2" a="1"/>
  <c r="H23" i="2" s="1"/>
  <c r="H24" i="2" a="1"/>
  <c r="H24" i="2" s="1"/>
  <c r="H25" i="2" a="1"/>
  <c r="H25" i="2" s="1"/>
  <c r="H26" i="2" a="1"/>
  <c r="H26" i="2" s="1"/>
  <c r="H27" i="2" a="1"/>
  <c r="H27" i="2" s="1"/>
  <c r="H28" i="2" a="1"/>
  <c r="H28" i="2" s="1"/>
  <c r="H29" i="2" a="1"/>
  <c r="H29" i="2" s="1"/>
  <c r="H30" i="2" a="1"/>
  <c r="H30" i="2" s="1"/>
  <c r="H31" i="2" a="1"/>
  <c r="H31" i="2" s="1"/>
  <c r="H32" i="2" a="1"/>
  <c r="H32" i="2" s="1"/>
  <c r="H33" i="2" a="1"/>
  <c r="H33" i="2" s="1"/>
  <c r="H34" i="2" a="1"/>
  <c r="H34" i="2" s="1"/>
  <c r="H35" i="2" a="1"/>
  <c r="H35" i="2" s="1"/>
  <c r="H36" i="2" a="1"/>
  <c r="H36" i="2" s="1"/>
  <c r="H37" i="2" a="1"/>
  <c r="H37" i="2" s="1"/>
  <c r="H38" i="2" a="1"/>
  <c r="H38" i="2" s="1"/>
  <c r="H39" i="2" a="1"/>
  <c r="H39" i="2" s="1"/>
  <c r="H40" i="2" a="1"/>
  <c r="H40" i="2" s="1"/>
  <c r="H41" i="2" a="1"/>
  <c r="H41" i="2" s="1"/>
  <c r="H42" i="2" a="1"/>
  <c r="H42" i="2" s="1"/>
  <c r="H43" i="2" a="1"/>
  <c r="H43" i="2" s="1"/>
  <c r="H44" i="2" a="1"/>
  <c r="H44" i="2" s="1"/>
  <c r="H45" i="2" a="1"/>
  <c r="H45" i="2" s="1"/>
  <c r="H46" i="2" a="1"/>
  <c r="H46" i="2" s="1"/>
  <c r="H47" i="2" a="1"/>
  <c r="H47" i="2" s="1"/>
  <c r="H48" i="2" a="1"/>
  <c r="H48" i="2" s="1"/>
  <c r="H49" i="2" a="1"/>
  <c r="H49" i="2"/>
  <c r="H50" i="2" a="1"/>
  <c r="H50" i="2" s="1"/>
  <c r="H51" i="2" a="1"/>
  <c r="H51" i="2" s="1"/>
  <c r="H52" i="2" a="1"/>
  <c r="H52" i="2" s="1"/>
  <c r="H53" i="2" a="1"/>
  <c r="H53" i="2" s="1"/>
  <c r="H54" i="2" a="1"/>
  <c r="H54" i="2" s="1"/>
  <c r="H55" i="2" a="1"/>
  <c r="H55" i="2" s="1"/>
  <c r="H56" i="2" a="1"/>
  <c r="H56" i="2" s="1"/>
  <c r="H57" i="2" a="1"/>
  <c r="H57" i="2" s="1"/>
  <c r="H58" i="2" a="1"/>
  <c r="H58" i="2" s="1"/>
  <c r="H59" i="2" a="1"/>
  <c r="H59" i="2" s="1"/>
  <c r="H60" i="2" a="1"/>
  <c r="H60" i="2" s="1"/>
  <c r="H61" i="2" a="1"/>
  <c r="H61" i="2" s="1"/>
  <c r="H62" i="2" a="1"/>
  <c r="H62" i="2" s="1"/>
  <c r="H63" i="2" a="1"/>
  <c r="H63" i="2" s="1"/>
  <c r="H64" i="2" a="1"/>
  <c r="H64" i="2" s="1"/>
  <c r="H65" i="2" a="1"/>
  <c r="H65" i="2" s="1"/>
  <c r="H66" i="2" a="1"/>
  <c r="H66" i="2" s="1"/>
  <c r="H67" i="2" a="1"/>
  <c r="H67" i="2" s="1"/>
  <c r="H68" i="2" a="1"/>
  <c r="H68" i="2" s="1"/>
  <c r="H69" i="2" a="1"/>
  <c r="H69" i="2" s="1"/>
  <c r="H70" i="2" a="1"/>
  <c r="H70" i="2" s="1"/>
  <c r="H71" i="2" a="1"/>
  <c r="H71" i="2" s="1"/>
  <c r="H72" i="2" a="1"/>
  <c r="H72" i="2" s="1"/>
  <c r="H73" i="2" a="1"/>
  <c r="H73" i="2" s="1"/>
  <c r="H74" i="2" a="1"/>
  <c r="H74" i="2" s="1"/>
  <c r="I2" i="2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J2" i="2" a="1"/>
  <c r="J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 s="1"/>
  <c r="J28" i="2" a="1"/>
  <c r="J28" i="2" s="1"/>
  <c r="J29" i="2" a="1"/>
  <c r="J29" i="2"/>
  <c r="J30" i="2" a="1"/>
  <c r="J30" i="2" s="1"/>
  <c r="J31" i="2" a="1"/>
  <c r="J31" i="2" s="1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 s="1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/>
  <c r="J66" i="2" a="1"/>
  <c r="J66" i="2" s="1"/>
  <c r="J67" i="2" a="1"/>
  <c r="J67" i="2" s="1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K2" i="2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K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L2" i="2" a="1"/>
  <c r="L2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10" i="2" a="1"/>
  <c r="L10" i="2" s="1"/>
  <c r="L11" i="2" a="1"/>
  <c r="L11" i="2" s="1"/>
  <c r="L12" i="2" a="1"/>
  <c r="L12" i="2" s="1"/>
  <c r="L13" i="2" a="1"/>
  <c r="L13" i="2" s="1"/>
  <c r="L14" i="2" a="1"/>
  <c r="L14" i="2" s="1"/>
  <c r="L15" i="2" a="1"/>
  <c r="L15" i="2" s="1"/>
  <c r="L16" i="2" a="1"/>
  <c r="L16" i="2" s="1"/>
  <c r="L17" i="2" a="1"/>
  <c r="L17" i="2" s="1"/>
  <c r="L18" i="2" a="1"/>
  <c r="L18" i="2" s="1"/>
  <c r="L19" i="2" a="1"/>
  <c r="L19" i="2" s="1"/>
  <c r="L20" i="2" a="1"/>
  <c r="L20" i="2" s="1"/>
  <c r="L21" i="2" a="1"/>
  <c r="L21" i="2" s="1"/>
  <c r="L22" i="2" a="1"/>
  <c r="L22" i="2" s="1"/>
  <c r="L23" i="2" a="1"/>
  <c r="L23" i="2" s="1"/>
  <c r="L24" i="2" a="1"/>
  <c r="L24" i="2" s="1"/>
  <c r="L25" i="2" a="1"/>
  <c r="L25" i="2" s="1"/>
  <c r="L26" i="2" a="1"/>
  <c r="L26" i="2" s="1"/>
  <c r="L27" i="2" a="1"/>
  <c r="L27" i="2" s="1"/>
  <c r="L28" i="2" a="1"/>
  <c r="L28" i="2" s="1"/>
  <c r="L29" i="2" a="1"/>
  <c r="L29" i="2" s="1"/>
  <c r="L30" i="2" a="1"/>
  <c r="L30" i="2" s="1"/>
  <c r="L31" i="2" a="1"/>
  <c r="L31" i="2" s="1"/>
  <c r="L32" i="2" a="1"/>
  <c r="L32" i="2" s="1"/>
  <c r="L33" i="2" a="1"/>
  <c r="L33" i="2" s="1"/>
  <c r="L34" i="2" a="1"/>
  <c r="L34" i="2" s="1"/>
  <c r="L35" i="2" a="1"/>
  <c r="L35" i="2" s="1"/>
  <c r="L36" i="2" a="1"/>
  <c r="L36" i="2" s="1"/>
  <c r="L37" i="2" a="1"/>
  <c r="L37" i="2" s="1"/>
  <c r="L38" i="2" a="1"/>
  <c r="L38" i="2" s="1"/>
  <c r="L39" i="2" a="1"/>
  <c r="L39" i="2" s="1"/>
  <c r="L40" i="2" a="1"/>
  <c r="L40" i="2" s="1"/>
  <c r="L41" i="2" a="1"/>
  <c r="L41" i="2" s="1"/>
  <c r="L42" i="2" a="1"/>
  <c r="L42" i="2" s="1"/>
  <c r="L43" i="2" a="1"/>
  <c r="L43" i="2" s="1"/>
  <c r="L44" i="2" a="1"/>
  <c r="L44" i="2" s="1"/>
  <c r="L45" i="2" a="1"/>
  <c r="L45" i="2" s="1"/>
  <c r="L46" i="2" a="1"/>
  <c r="L46" i="2" s="1"/>
  <c r="L47" i="2" a="1"/>
  <c r="L47" i="2" s="1"/>
  <c r="L48" i="2" a="1"/>
  <c r="L48" i="2" s="1"/>
  <c r="L49" i="2" a="1"/>
  <c r="L49" i="2" s="1"/>
  <c r="L50" i="2" a="1"/>
  <c r="L50" i="2" s="1"/>
  <c r="L51" i="2" a="1"/>
  <c r="L51" i="2" s="1"/>
  <c r="L52" i="2" a="1"/>
  <c r="L52" i="2" s="1"/>
  <c r="L53" i="2" a="1"/>
  <c r="L53" i="2" s="1"/>
  <c r="L54" i="2" a="1"/>
  <c r="L54" i="2" s="1"/>
  <c r="L55" i="2" a="1"/>
  <c r="L55" i="2" s="1"/>
  <c r="L56" i="2" a="1"/>
  <c r="L56" i="2" s="1"/>
  <c r="L57" i="2" a="1"/>
  <c r="L57" i="2" s="1"/>
  <c r="L58" i="2" a="1"/>
  <c r="L58" i="2" s="1"/>
  <c r="L59" i="2" a="1"/>
  <c r="L59" i="2" s="1"/>
  <c r="L60" i="2" a="1"/>
  <c r="L60" i="2" s="1"/>
  <c r="L61" i="2" a="1"/>
  <c r="L61" i="2" s="1"/>
  <c r="L62" i="2" a="1"/>
  <c r="L62" i="2" s="1"/>
  <c r="L63" i="2" a="1"/>
  <c r="L63" i="2" s="1"/>
  <c r="L64" i="2" a="1"/>
  <c r="L64" i="2" s="1"/>
  <c r="L65" i="2" a="1"/>
  <c r="L65" i="2" s="1"/>
  <c r="L66" i="2" a="1"/>
  <c r="L66" i="2" s="1"/>
  <c r="L67" i="2" a="1"/>
  <c r="L67" i="2" s="1"/>
  <c r="L68" i="2" a="1"/>
  <c r="L68" i="2" s="1"/>
  <c r="L69" i="2" a="1"/>
  <c r="L69" i="2" s="1"/>
  <c r="L70" i="2" a="1"/>
  <c r="L70" i="2" s="1"/>
  <c r="L71" i="2" a="1"/>
  <c r="L71" i="2" s="1"/>
  <c r="L72" i="2" a="1"/>
  <c r="L72" i="2" s="1"/>
  <c r="L73" i="2" a="1"/>
  <c r="L73" i="2" s="1"/>
  <c r="L74" i="2" a="1"/>
  <c r="L74" i="2" s="1"/>
  <c r="M2" i="2" a="1"/>
  <c r="M2" i="2" s="1"/>
  <c r="M3" i="2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K2" i="7" a="1"/>
  <c r="K2" i="7" s="1"/>
  <c r="K3" i="7" a="1"/>
  <c r="K3" i="7" s="1"/>
  <c r="K4" i="7" a="1"/>
  <c r="K4" i="7" s="1"/>
  <c r="K5" i="7" a="1"/>
  <c r="K5" i="7" s="1"/>
  <c r="K6" i="7" a="1"/>
  <c r="K6" i="7" s="1"/>
  <c r="K7" i="7" a="1"/>
  <c r="K7" i="7" s="1"/>
  <c r="K8" i="7" a="1"/>
  <c r="K8" i="7" s="1"/>
  <c r="K9" i="7" a="1"/>
  <c r="K9" i="7" s="1"/>
  <c r="K10" i="7" a="1"/>
  <c r="K10" i="7" s="1"/>
  <c r="K11" i="7" a="1"/>
  <c r="K11" i="7" s="1"/>
  <c r="K12" i="7" a="1"/>
  <c r="K12" i="7" s="1"/>
  <c r="K13" i="7" a="1"/>
  <c r="K13" i="7" s="1"/>
  <c r="K14" i="7" a="1"/>
  <c r="K14" i="7" s="1"/>
  <c r="K15" i="7" a="1"/>
  <c r="K15" i="7" s="1"/>
  <c r="K16" i="7" a="1"/>
  <c r="K16" i="7" s="1"/>
  <c r="K17" i="7" a="1"/>
  <c r="K17" i="7" s="1"/>
  <c r="K18" i="7" a="1"/>
  <c r="K18" i="7" s="1"/>
  <c r="K19" i="7" a="1"/>
  <c r="K19" i="7"/>
  <c r="K20" i="7" a="1"/>
  <c r="K20" i="7" s="1"/>
  <c r="K21" i="7" a="1"/>
  <c r="K21" i="7" s="1"/>
  <c r="K22" i="7" a="1"/>
  <c r="K22" i="7" s="1"/>
  <c r="K23" i="7" a="1"/>
  <c r="K23" i="7" s="1"/>
  <c r="K24" i="7" a="1"/>
  <c r="K24" i="7" s="1"/>
  <c r="K25" i="7" a="1"/>
  <c r="K25" i="7" s="1"/>
  <c r="K26" i="7" a="1"/>
  <c r="K26" i="7" s="1"/>
  <c r="K27" i="7" a="1"/>
  <c r="K27" i="7" s="1"/>
  <c r="K28" i="7" a="1"/>
  <c r="K28" i="7" s="1"/>
  <c r="K29" i="7" a="1"/>
  <c r="K29" i="7" s="1"/>
  <c r="K30" i="7" a="1"/>
  <c r="K30" i="7" s="1"/>
  <c r="K31" i="7" a="1"/>
  <c r="K31" i="7" s="1"/>
  <c r="K32" i="7" a="1"/>
  <c r="K32" i="7" s="1"/>
  <c r="K33" i="7" a="1"/>
  <c r="K33" i="7" s="1"/>
  <c r="K34" i="7" a="1"/>
  <c r="K34" i="7" s="1"/>
  <c r="K35" i="7" a="1"/>
  <c r="K35" i="7" s="1"/>
  <c r="K36" i="7" a="1"/>
  <c r="K36" i="7" s="1"/>
  <c r="K37" i="7" a="1"/>
  <c r="K37" i="7"/>
  <c r="K38" i="7" a="1"/>
  <c r="K38" i="7" s="1"/>
  <c r="K39" i="7" a="1"/>
  <c r="K39" i="7" s="1"/>
  <c r="K40" i="7" a="1"/>
  <c r="K40" i="7" s="1"/>
  <c r="K41" i="7" a="1"/>
  <c r="K41" i="7" s="1"/>
  <c r="K42" i="7" a="1"/>
  <c r="K42" i="7" s="1"/>
  <c r="K43" i="7" a="1"/>
  <c r="K43" i="7" s="1"/>
  <c r="K44" i="7" a="1"/>
  <c r="K44" i="7" s="1"/>
  <c r="K45" i="7" a="1"/>
  <c r="K45" i="7" s="1"/>
  <c r="K46" i="7" a="1"/>
  <c r="K46" i="7" s="1"/>
  <c r="K47" i="7" a="1"/>
  <c r="K47" i="7" s="1"/>
  <c r="K48" i="7" a="1"/>
  <c r="K48" i="7" s="1"/>
  <c r="K49" i="7" a="1"/>
  <c r="K49" i="7" s="1"/>
  <c r="K50" i="7" a="1"/>
  <c r="K50" i="7" s="1"/>
  <c r="K51" i="7" a="1"/>
  <c r="K51" i="7" s="1"/>
  <c r="K52" i="7" a="1"/>
  <c r="K52" i="7" s="1"/>
  <c r="K53" i="7" a="1"/>
  <c r="K53" i="7" s="1"/>
  <c r="K54" i="7" a="1"/>
  <c r="K54" i="7" s="1"/>
  <c r="K55" i="7" a="1"/>
  <c r="K55" i="7"/>
  <c r="K56" i="7" a="1"/>
  <c r="K56" i="7" s="1"/>
  <c r="K57" i="7" a="1"/>
  <c r="K57" i="7" s="1"/>
  <c r="K58" i="7" a="1"/>
  <c r="K58" i="7" s="1"/>
  <c r="K59" i="7" a="1"/>
  <c r="K59" i="7" s="1"/>
  <c r="K60" i="7" a="1"/>
  <c r="K60" i="7" s="1"/>
  <c r="K61" i="7" a="1"/>
  <c r="K61" i="7" s="1"/>
  <c r="K62" i="7" a="1"/>
  <c r="K62" i="7" s="1"/>
  <c r="K63" i="7" a="1"/>
  <c r="K63" i="7" s="1"/>
  <c r="K64" i="7" a="1"/>
  <c r="K64" i="7" s="1"/>
  <c r="K65" i="7" a="1"/>
  <c r="K65" i="7" s="1"/>
  <c r="K66" i="7" a="1"/>
  <c r="K66" i="7" s="1"/>
  <c r="K67" i="7" a="1"/>
  <c r="K67" i="7" s="1"/>
  <c r="K68" i="7" a="1"/>
  <c r="K68" i="7" s="1"/>
  <c r="K69" i="7" a="1"/>
  <c r="K69" i="7" s="1"/>
  <c r="K70" i="7" a="1"/>
  <c r="K70" i="7" s="1"/>
  <c r="K71" i="7" a="1"/>
  <c r="K71" i="7" s="1"/>
  <c r="K72" i="7" a="1"/>
  <c r="K72" i="7" s="1"/>
  <c r="K73" i="7" a="1"/>
  <c r="K73" i="7"/>
  <c r="K74" i="7" a="1"/>
  <c r="K74" i="7" s="1"/>
  <c r="B2" i="7" a="1"/>
  <c r="B2" i="7" s="1"/>
  <c r="B3" i="7" a="1"/>
  <c r="B3" i="7" s="1"/>
  <c r="B4" i="7" a="1"/>
  <c r="B4" i="7" s="1"/>
  <c r="B5" i="7" a="1"/>
  <c r="B5" i="7" s="1"/>
  <c r="B6" i="7" a="1"/>
  <c r="B6" i="7" s="1"/>
  <c r="B7" i="7" a="1"/>
  <c r="B7" i="7" s="1"/>
  <c r="B8" i="7" a="1"/>
  <c r="B8" i="7" s="1"/>
  <c r="B9" i="7" a="1"/>
  <c r="B9" i="7" s="1"/>
  <c r="B10" i="7" a="1"/>
  <c r="B10" i="7" s="1"/>
  <c r="B11" i="7" a="1"/>
  <c r="B11" i="7" s="1"/>
  <c r="B12" i="7" a="1"/>
  <c r="B12" i="7" s="1"/>
  <c r="B13" i="7" a="1"/>
  <c r="B13" i="7" s="1"/>
  <c r="B14" i="7" a="1"/>
  <c r="B14" i="7" s="1"/>
  <c r="B15" i="7" a="1"/>
  <c r="B15" i="7" s="1"/>
  <c r="B16" i="7" a="1"/>
  <c r="B16" i="7" s="1"/>
  <c r="B17" i="7" a="1"/>
  <c r="B17" i="7" s="1"/>
  <c r="B18" i="7" a="1"/>
  <c r="B18" i="7" s="1"/>
  <c r="B19" i="7" a="1"/>
  <c r="B19" i="7" s="1"/>
  <c r="B20" i="7" a="1"/>
  <c r="B20" i="7" s="1"/>
  <c r="B21" i="7" a="1"/>
  <c r="B21" i="7" s="1"/>
  <c r="B22" i="7" a="1"/>
  <c r="B22" i="7" s="1"/>
  <c r="B23" i="7" a="1"/>
  <c r="B23" i="7"/>
  <c r="B24" i="7" a="1"/>
  <c r="B24" i="7"/>
  <c r="B25" i="7" a="1"/>
  <c r="B25" i="7"/>
  <c r="B26" i="7" a="1"/>
  <c r="B26" i="7" s="1"/>
  <c r="B27" i="7" a="1"/>
  <c r="B27" i="7" s="1"/>
  <c r="B28" i="7" a="1"/>
  <c r="B28" i="7" s="1"/>
  <c r="B29" i="7" a="1"/>
  <c r="B29" i="7" s="1"/>
  <c r="B30" i="7" a="1"/>
  <c r="B30" i="7" s="1"/>
  <c r="B31" i="7" a="1"/>
  <c r="B31" i="7" s="1"/>
  <c r="B32" i="7" a="1"/>
  <c r="B32" i="7" s="1"/>
  <c r="B33" i="7" a="1"/>
  <c r="B33" i="7" s="1"/>
  <c r="B34" i="7" a="1"/>
  <c r="B34" i="7" s="1"/>
  <c r="B35" i="7" a="1"/>
  <c r="B35" i="7" s="1"/>
  <c r="B36" i="7" a="1"/>
  <c r="B36" i="7" s="1"/>
  <c r="B37" i="7" a="1"/>
  <c r="B37" i="7" s="1"/>
  <c r="B38" i="7" a="1"/>
  <c r="B38" i="7" s="1"/>
  <c r="B39" i="7" a="1"/>
  <c r="B39" i="7" s="1"/>
  <c r="B40" i="7" a="1"/>
  <c r="B40" i="7" s="1"/>
  <c r="B41" i="7" a="1"/>
  <c r="B41" i="7" s="1"/>
  <c r="B42" i="7" a="1"/>
  <c r="B42" i="7" s="1"/>
  <c r="B43" i="7" a="1"/>
  <c r="B43" i="7" s="1"/>
  <c r="B44" i="7" a="1"/>
  <c r="B44" i="7" s="1"/>
  <c r="B45" i="7" a="1"/>
  <c r="B45" i="7" s="1"/>
  <c r="B46" i="7" a="1"/>
  <c r="B46" i="7" s="1"/>
  <c r="B47" i="7" a="1"/>
  <c r="B47" i="7" s="1"/>
  <c r="B48" i="7" a="1"/>
  <c r="B48" i="7" s="1"/>
  <c r="B49" i="7" a="1"/>
  <c r="B49" i="7" s="1"/>
  <c r="B50" i="7" a="1"/>
  <c r="B50" i="7" s="1"/>
  <c r="B51" i="7" a="1"/>
  <c r="B51" i="7" s="1"/>
  <c r="B52" i="7" a="1"/>
  <c r="B52" i="7" s="1"/>
  <c r="B53" i="7" a="1"/>
  <c r="B53" i="7" s="1"/>
  <c r="B54" i="7" a="1"/>
  <c r="B54" i="7" s="1"/>
  <c r="B55" i="7" a="1"/>
  <c r="B55" i="7" s="1"/>
  <c r="B56" i="7" a="1"/>
  <c r="B56" i="7" s="1"/>
  <c r="B57" i="7" a="1"/>
  <c r="B57" i="7" s="1"/>
  <c r="B58" i="7" a="1"/>
  <c r="B58" i="7" s="1"/>
  <c r="B59" i="7" a="1"/>
  <c r="B59" i="7" s="1"/>
  <c r="B60" i="7" a="1"/>
  <c r="B60" i="7" s="1"/>
  <c r="B61" i="7" a="1"/>
  <c r="B61" i="7" s="1"/>
  <c r="B62" i="7" a="1"/>
  <c r="B62" i="7" s="1"/>
  <c r="B63" i="7" a="1"/>
  <c r="B63" i="7" s="1"/>
  <c r="B64" i="7" a="1"/>
  <c r="B64" i="7" s="1"/>
  <c r="B65" i="7" a="1"/>
  <c r="B65" i="7" s="1"/>
  <c r="B66" i="7" a="1"/>
  <c r="B66" i="7" s="1"/>
  <c r="B67" i="7" a="1"/>
  <c r="B67" i="7" s="1"/>
  <c r="B68" i="7" a="1"/>
  <c r="B68" i="7" s="1"/>
  <c r="B69" i="7" a="1"/>
  <c r="B69" i="7" s="1"/>
  <c r="B70" i="7" a="1"/>
  <c r="B70" i="7" s="1"/>
  <c r="B71" i="7" a="1"/>
  <c r="B71" i="7" s="1"/>
  <c r="B72" i="7" a="1"/>
  <c r="B72" i="7" s="1"/>
  <c r="B73" i="7" a="1"/>
  <c r="B73" i="7" s="1"/>
  <c r="B74" i="7" a="1"/>
  <c r="B74" i="7" s="1"/>
  <c r="C2" i="7" a="1"/>
  <c r="C2" i="7" s="1"/>
  <c r="C3" i="7" a="1"/>
  <c r="C3" i="7" s="1"/>
  <c r="C4" i="7" a="1"/>
  <c r="C4" i="7"/>
  <c r="C5" i="7" a="1"/>
  <c r="C5" i="7"/>
  <c r="C6" i="7" a="1"/>
  <c r="C6" i="7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13" i="7" a="1"/>
  <c r="C13" i="7" s="1"/>
  <c r="C14" i="7" a="1"/>
  <c r="C14" i="7" s="1"/>
  <c r="C15" i="7" a="1"/>
  <c r="C15" i="7" s="1"/>
  <c r="C16" i="7" a="1"/>
  <c r="C16" i="7" s="1"/>
  <c r="C17" i="7" a="1"/>
  <c r="C17" i="7" s="1"/>
  <c r="C18" i="7" a="1"/>
  <c r="C18" i="7" s="1"/>
  <c r="C19" i="7" a="1"/>
  <c r="C19" i="7" s="1"/>
  <c r="C20" i="7" a="1"/>
  <c r="C20" i="7" s="1"/>
  <c r="C21" i="7" a="1"/>
  <c r="C21" i="7" s="1"/>
  <c r="C22" i="7" a="1"/>
  <c r="C22" i="7" s="1"/>
  <c r="C23" i="7" a="1"/>
  <c r="C23" i="7" s="1"/>
  <c r="C24" i="7" a="1"/>
  <c r="C24" i="7" s="1"/>
  <c r="C25" i="7" a="1"/>
  <c r="C25" i="7" s="1"/>
  <c r="C26" i="7" a="1"/>
  <c r="C26" i="7" s="1"/>
  <c r="C27" i="7" a="1"/>
  <c r="C27" i="7" s="1"/>
  <c r="C28" i="7" a="1"/>
  <c r="C28" i="7" s="1"/>
  <c r="C29" i="7" a="1"/>
  <c r="C29" i="7" s="1"/>
  <c r="C30" i="7" a="1"/>
  <c r="C30" i="7" s="1"/>
  <c r="C31" i="7" a="1"/>
  <c r="C31" i="7" s="1"/>
  <c r="C32" i="7" a="1"/>
  <c r="C32" i="7" s="1"/>
  <c r="C33" i="7" a="1"/>
  <c r="C33" i="7" s="1"/>
  <c r="C34" i="7" a="1"/>
  <c r="C34" i="7" s="1"/>
  <c r="C35" i="7" a="1"/>
  <c r="C35" i="7" s="1"/>
  <c r="C36" i="7" a="1"/>
  <c r="C36" i="7" s="1"/>
  <c r="C37" i="7" a="1"/>
  <c r="C37" i="7" s="1"/>
  <c r="C38" i="7" a="1"/>
  <c r="C38" i="7" s="1"/>
  <c r="C39" i="7" a="1"/>
  <c r="C39" i="7" s="1"/>
  <c r="C40" i="7" a="1"/>
  <c r="C40" i="7" s="1"/>
  <c r="C41" i="7" a="1"/>
  <c r="C41" i="7" s="1"/>
  <c r="C42" i="7" a="1"/>
  <c r="C42" i="7" s="1"/>
  <c r="C43" i="7" a="1"/>
  <c r="C43" i="7" s="1"/>
  <c r="C44" i="7" a="1"/>
  <c r="C44" i="7" s="1"/>
  <c r="C45" i="7" a="1"/>
  <c r="C45" i="7" s="1"/>
  <c r="C46" i="7" a="1"/>
  <c r="C46" i="7" s="1"/>
  <c r="C47" i="7" a="1"/>
  <c r="C47" i="7" s="1"/>
  <c r="C48" i="7" a="1"/>
  <c r="C48" i="7" s="1"/>
  <c r="C49" i="7" a="1"/>
  <c r="C49" i="7" s="1"/>
  <c r="C50" i="7" a="1"/>
  <c r="C50" i="7" s="1"/>
  <c r="C51" i="7" a="1"/>
  <c r="C51" i="7" s="1"/>
  <c r="C52" i="7" a="1"/>
  <c r="C52" i="7" s="1"/>
  <c r="C53" i="7" a="1"/>
  <c r="C53" i="7" s="1"/>
  <c r="C54" i="7" a="1"/>
  <c r="C54" i="7" s="1"/>
  <c r="C55" i="7" a="1"/>
  <c r="C55" i="7" s="1"/>
  <c r="C56" i="7" a="1"/>
  <c r="C56" i="7" s="1"/>
  <c r="C57" i="7" a="1"/>
  <c r="C57" i="7" s="1"/>
  <c r="C58" i="7" a="1"/>
  <c r="C58" i="7"/>
  <c r="C59" i="7" a="1"/>
  <c r="C59" i="7"/>
  <c r="C60" i="7" a="1"/>
  <c r="C60" i="7" s="1"/>
  <c r="C61" i="7" a="1"/>
  <c r="C61" i="7" s="1"/>
  <c r="C62" i="7" a="1"/>
  <c r="C62" i="7" s="1"/>
  <c r="C63" i="7" a="1"/>
  <c r="C63" i="7" s="1"/>
  <c r="C64" i="7" a="1"/>
  <c r="C64" i="7" s="1"/>
  <c r="C65" i="7" a="1"/>
  <c r="C65" i="7" s="1"/>
  <c r="C66" i="7" a="1"/>
  <c r="C66" i="7" s="1"/>
  <c r="C67" i="7" a="1"/>
  <c r="C67" i="7" s="1"/>
  <c r="C68" i="7" a="1"/>
  <c r="C68" i="7" s="1"/>
  <c r="C69" i="7" a="1"/>
  <c r="C69" i="7" s="1"/>
  <c r="C70" i="7" a="1"/>
  <c r="C70" i="7" s="1"/>
  <c r="C71" i="7" a="1"/>
  <c r="C71" i="7" s="1"/>
  <c r="C72" i="7" a="1"/>
  <c r="C72" i="7" s="1"/>
  <c r="C73" i="7" a="1"/>
  <c r="C73" i="7" s="1"/>
  <c r="C74" i="7" a="1"/>
  <c r="C74" i="7" s="1"/>
  <c r="D2" i="7" a="1"/>
  <c r="D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25" i="7" a="1"/>
  <c r="D25" i="7" s="1"/>
  <c r="D26" i="7" a="1"/>
  <c r="D26" i="7" s="1"/>
  <c r="D27" i="7" a="1"/>
  <c r="D27" i="7" s="1"/>
  <c r="D28" i="7" a="1"/>
  <c r="D28" i="7" s="1"/>
  <c r="D29" i="7" a="1"/>
  <c r="D29" i="7" s="1"/>
  <c r="D30" i="7" a="1"/>
  <c r="D30" i="7" s="1"/>
  <c r="D31" i="7" a="1"/>
  <c r="D31" i="7" s="1"/>
  <c r="D32" i="7" a="1"/>
  <c r="D32" i="7" s="1"/>
  <c r="D33" i="7" a="1"/>
  <c r="D33" i="7" s="1"/>
  <c r="D34" i="7" a="1"/>
  <c r="D34" i="7" s="1"/>
  <c r="D35" i="7" a="1"/>
  <c r="D35" i="7" s="1"/>
  <c r="D36" i="7" a="1"/>
  <c r="D36" i="7" s="1"/>
  <c r="D37" i="7" a="1"/>
  <c r="D37" i="7" s="1"/>
  <c r="D38" i="7" a="1"/>
  <c r="D38" i="7" s="1"/>
  <c r="D39" i="7" a="1"/>
  <c r="D39" i="7" s="1"/>
  <c r="D40" i="7" a="1"/>
  <c r="D40" i="7" s="1"/>
  <c r="D41" i="7" a="1"/>
  <c r="D41" i="7" s="1"/>
  <c r="D42" i="7" a="1"/>
  <c r="D42" i="7" s="1"/>
  <c r="D43" i="7" a="1"/>
  <c r="D43" i="7" s="1"/>
  <c r="D44" i="7" a="1"/>
  <c r="D44" i="7" s="1"/>
  <c r="D45" i="7" a="1"/>
  <c r="D45" i="7" s="1"/>
  <c r="D46" i="7" a="1"/>
  <c r="D46" i="7" s="1"/>
  <c r="D47" i="7" a="1"/>
  <c r="D47" i="7" s="1"/>
  <c r="D48" i="7" a="1"/>
  <c r="D48" i="7" s="1"/>
  <c r="D49" i="7" a="1"/>
  <c r="D49" i="7" s="1"/>
  <c r="D50" i="7" a="1"/>
  <c r="D50" i="7" s="1"/>
  <c r="D51" i="7" a="1"/>
  <c r="D51" i="7" s="1"/>
  <c r="D52" i="7" a="1"/>
  <c r="D52" i="7" s="1"/>
  <c r="D53" i="7" a="1"/>
  <c r="D53" i="7" s="1"/>
  <c r="D54" i="7" a="1"/>
  <c r="D54" i="7" s="1"/>
  <c r="D55" i="7" a="1"/>
  <c r="D55" i="7" s="1"/>
  <c r="D56" i="7" a="1"/>
  <c r="D56" i="7" s="1"/>
  <c r="D57" i="7" a="1"/>
  <c r="D57" i="7" s="1"/>
  <c r="D58" i="7" a="1"/>
  <c r="D58" i="7" s="1"/>
  <c r="D59" i="7" a="1"/>
  <c r="D59" i="7" s="1"/>
  <c r="D60" i="7" a="1"/>
  <c r="D60" i="7" s="1"/>
  <c r="D61" i="7" a="1"/>
  <c r="D61" i="7" s="1"/>
  <c r="D62" i="7" a="1"/>
  <c r="D62" i="7" s="1"/>
  <c r="D63" i="7" a="1"/>
  <c r="D63" i="7" s="1"/>
  <c r="D64" i="7" a="1"/>
  <c r="D64" i="7" s="1"/>
  <c r="D65" i="7" a="1"/>
  <c r="D65" i="7" s="1"/>
  <c r="D66" i="7" a="1"/>
  <c r="D66" i="7" s="1"/>
  <c r="D67" i="7" a="1"/>
  <c r="D67" i="7" s="1"/>
  <c r="D68" i="7" a="1"/>
  <c r="D68" i="7" s="1"/>
  <c r="D69" i="7" a="1"/>
  <c r="D69" i="7" s="1"/>
  <c r="D70" i="7" a="1"/>
  <c r="D70" i="7" s="1"/>
  <c r="D71" i="7" a="1"/>
  <c r="D71" i="7" s="1"/>
  <c r="D72" i="7" a="1"/>
  <c r="D72" i="7" s="1"/>
  <c r="D73" i="7" a="1"/>
  <c r="D73" i="7" s="1"/>
  <c r="D74" i="7" a="1"/>
  <c r="D74" i="7" s="1"/>
  <c r="E2" i="7" a="1"/>
  <c r="E2" i="7" s="1"/>
  <c r="E3" i="7" a="1"/>
  <c r="E3" i="7" s="1"/>
  <c r="E4" i="7" a="1"/>
  <c r="E4" i="7" s="1"/>
  <c r="E5" i="7" a="1"/>
  <c r="E5" i="7" s="1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13" i="7" a="1"/>
  <c r="E13" i="7" s="1"/>
  <c r="E14" i="7" a="1"/>
  <c r="E14" i="7" s="1"/>
  <c r="E15" i="7" a="1"/>
  <c r="E15" i="7" s="1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25" i="7" a="1"/>
  <c r="E25" i="7" s="1"/>
  <c r="E26" i="7" a="1"/>
  <c r="E26" i="7" s="1"/>
  <c r="E27" i="7" a="1"/>
  <c r="E27" i="7" s="1"/>
  <c r="E28" i="7" a="1"/>
  <c r="E28" i="7" s="1"/>
  <c r="E29" i="7" a="1"/>
  <c r="E29" i="7" s="1"/>
  <c r="E30" i="7" a="1"/>
  <c r="E30" i="7" s="1"/>
  <c r="E31" i="7" a="1"/>
  <c r="E31" i="7" s="1"/>
  <c r="E32" i="7" a="1"/>
  <c r="E32" i="7" s="1"/>
  <c r="E33" i="7" a="1"/>
  <c r="E33" i="7" s="1"/>
  <c r="E34" i="7" a="1"/>
  <c r="E34" i="7" s="1"/>
  <c r="E35" i="7" a="1"/>
  <c r="E35" i="7" s="1"/>
  <c r="E36" i="7" a="1"/>
  <c r="E36" i="7"/>
  <c r="E37" i="7" a="1"/>
  <c r="E37" i="7" s="1"/>
  <c r="E38" i="7" a="1"/>
  <c r="E38" i="7" s="1"/>
  <c r="E39" i="7" a="1"/>
  <c r="E39" i="7" s="1"/>
  <c r="E40" i="7" a="1"/>
  <c r="E40" i="7" s="1"/>
  <c r="E41" i="7" a="1"/>
  <c r="E41" i="7" s="1"/>
  <c r="E42" i="7" a="1"/>
  <c r="E42" i="7" s="1"/>
  <c r="E43" i="7" a="1"/>
  <c r="E43" i="7" s="1"/>
  <c r="E44" i="7" a="1"/>
  <c r="E44" i="7" s="1"/>
  <c r="E45" i="7" a="1"/>
  <c r="E45" i="7" s="1"/>
  <c r="E46" i="7" a="1"/>
  <c r="E46" i="7" s="1"/>
  <c r="E47" i="7" a="1"/>
  <c r="E47" i="7" s="1"/>
  <c r="E48" i="7" a="1"/>
  <c r="E48" i="7" s="1"/>
  <c r="E49" i="7" a="1"/>
  <c r="E49" i="7" s="1"/>
  <c r="E50" i="7" a="1"/>
  <c r="E50" i="7" s="1"/>
  <c r="E51" i="7" a="1"/>
  <c r="E51" i="7" s="1"/>
  <c r="E52" i="7" a="1"/>
  <c r="E52" i="7" s="1"/>
  <c r="E53" i="7" a="1"/>
  <c r="E53" i="7" s="1"/>
  <c r="E54" i="7" a="1"/>
  <c r="E54" i="7" s="1"/>
  <c r="E55" i="7" a="1"/>
  <c r="E55" i="7" s="1"/>
  <c r="E56" i="7" a="1"/>
  <c r="E56" i="7" s="1"/>
  <c r="E57" i="7" a="1"/>
  <c r="E57" i="7" s="1"/>
  <c r="E58" i="7" a="1"/>
  <c r="E58" i="7" s="1"/>
  <c r="E59" i="7" a="1"/>
  <c r="E59" i="7" s="1"/>
  <c r="E60" i="7" a="1"/>
  <c r="E60" i="7" s="1"/>
  <c r="E61" i="7" a="1"/>
  <c r="E61" i="7" s="1"/>
  <c r="E62" i="7" a="1"/>
  <c r="E62" i="7" s="1"/>
  <c r="E63" i="7" a="1"/>
  <c r="E63" i="7" s="1"/>
  <c r="E64" i="7" a="1"/>
  <c r="E64" i="7" s="1"/>
  <c r="E65" i="7" a="1"/>
  <c r="E65" i="7" s="1"/>
  <c r="E66" i="7" a="1"/>
  <c r="E66" i="7" s="1"/>
  <c r="E67" i="7" a="1"/>
  <c r="E67" i="7" s="1"/>
  <c r="E68" i="7" a="1"/>
  <c r="E68" i="7" s="1"/>
  <c r="E69" i="7" a="1"/>
  <c r="E69" i="7" s="1"/>
  <c r="E70" i="7" a="1"/>
  <c r="E70" i="7" s="1"/>
  <c r="E71" i="7" a="1"/>
  <c r="E71" i="7" s="1"/>
  <c r="E72" i="7" a="1"/>
  <c r="E72" i="7" s="1"/>
  <c r="E73" i="7" a="1"/>
  <c r="E73" i="7" s="1"/>
  <c r="E74" i="7" a="1"/>
  <c r="E74" i="7" s="1"/>
  <c r="F2" i="7" a="1"/>
  <c r="F2" i="7" s="1"/>
  <c r="F3" i="7" a="1"/>
  <c r="F3" i="7" s="1"/>
  <c r="F4" i="7" a="1"/>
  <c r="F4" i="7" s="1"/>
  <c r="F5" i="7" a="1"/>
  <c r="F5" i="7" s="1"/>
  <c r="F6" i="7" a="1"/>
  <c r="F6" i="7" s="1"/>
  <c r="F7" i="7" a="1"/>
  <c r="F7" i="7" s="1"/>
  <c r="F8" i="7" a="1"/>
  <c r="F8" i="7" s="1"/>
  <c r="F9" i="7" a="1"/>
  <c r="F9" i="7" s="1"/>
  <c r="F10" i="7" a="1"/>
  <c r="F10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/>
  <c r="F18" i="7" a="1"/>
  <c r="F18" i="7" s="1"/>
  <c r="F19" i="7" a="1"/>
  <c r="F19" i="7" s="1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25" i="7" a="1"/>
  <c r="F25" i="7" s="1"/>
  <c r="F26" i="7" a="1"/>
  <c r="F26" i="7" s="1"/>
  <c r="F27" i="7" a="1"/>
  <c r="F27" i="7" s="1"/>
  <c r="F28" i="7" a="1"/>
  <c r="F28" i="7" s="1"/>
  <c r="F29" i="7" a="1"/>
  <c r="F29" i="7" s="1"/>
  <c r="F30" i="7" a="1"/>
  <c r="F30" i="7" s="1"/>
  <c r="F31" i="7" a="1"/>
  <c r="F31" i="7" s="1"/>
  <c r="F32" i="7" a="1"/>
  <c r="F32" i="7" s="1"/>
  <c r="F33" i="7" a="1"/>
  <c r="F33" i="7" s="1"/>
  <c r="F34" i="7" a="1"/>
  <c r="F34" i="7" s="1"/>
  <c r="F35" i="7" a="1"/>
  <c r="F35" i="7" s="1"/>
  <c r="F36" i="7" a="1"/>
  <c r="F36" i="7" s="1"/>
  <c r="F37" i="7" a="1"/>
  <c r="F37" i="7" s="1"/>
  <c r="F38" i="7" a="1"/>
  <c r="F38" i="7" s="1"/>
  <c r="F39" i="7" a="1"/>
  <c r="F39" i="7" s="1"/>
  <c r="F40" i="7" a="1"/>
  <c r="F40" i="7" s="1"/>
  <c r="F41" i="7" a="1"/>
  <c r="F41" i="7" s="1"/>
  <c r="F42" i="7" a="1"/>
  <c r="F42" i="7" s="1"/>
  <c r="F43" i="7" a="1"/>
  <c r="F43" i="7" s="1"/>
  <c r="F44" i="7" a="1"/>
  <c r="F44" i="7" s="1"/>
  <c r="F45" i="7" a="1"/>
  <c r="F45" i="7" s="1"/>
  <c r="F46" i="7" a="1"/>
  <c r="F46" i="7" s="1"/>
  <c r="F47" i="7" a="1"/>
  <c r="F47" i="7" s="1"/>
  <c r="F48" i="7" a="1"/>
  <c r="F48" i="7" s="1"/>
  <c r="F49" i="7" a="1"/>
  <c r="F49" i="7" s="1"/>
  <c r="F50" i="7" a="1"/>
  <c r="F50" i="7" s="1"/>
  <c r="F51" i="7" a="1"/>
  <c r="F51" i="7" s="1"/>
  <c r="F52" i="7" a="1"/>
  <c r="F52" i="7" s="1"/>
  <c r="F53" i="7" a="1"/>
  <c r="F53" i="7" s="1"/>
  <c r="F54" i="7" a="1"/>
  <c r="F54" i="7" s="1"/>
  <c r="F55" i="7" a="1"/>
  <c r="F55" i="7" s="1"/>
  <c r="F56" i="7" a="1"/>
  <c r="F56" i="7" s="1"/>
  <c r="F57" i="7" a="1"/>
  <c r="F57" i="7" s="1"/>
  <c r="F58" i="7" a="1"/>
  <c r="F58" i="7" s="1"/>
  <c r="F59" i="7" a="1"/>
  <c r="F59" i="7" s="1"/>
  <c r="F60" i="7" a="1"/>
  <c r="F60" i="7" s="1"/>
  <c r="F61" i="7" a="1"/>
  <c r="F61" i="7" s="1"/>
  <c r="F62" i="7" a="1"/>
  <c r="F62" i="7" s="1"/>
  <c r="F63" i="7" a="1"/>
  <c r="F63" i="7" s="1"/>
  <c r="F64" i="7" a="1"/>
  <c r="F64" i="7" s="1"/>
  <c r="F65" i="7" a="1"/>
  <c r="F65" i="7" s="1"/>
  <c r="F66" i="7" a="1"/>
  <c r="F66" i="7" s="1"/>
  <c r="F67" i="7" a="1"/>
  <c r="F67" i="7" s="1"/>
  <c r="F68" i="7" a="1"/>
  <c r="F68" i="7" s="1"/>
  <c r="F69" i="7" a="1"/>
  <c r="F69" i="7" s="1"/>
  <c r="F70" i="7" a="1"/>
  <c r="F70" i="7" s="1"/>
  <c r="F71" i="7" a="1"/>
  <c r="F71" i="7"/>
  <c r="F72" i="7" a="1"/>
  <c r="F72" i="7" s="1"/>
  <c r="F73" i="7" a="1"/>
  <c r="F73" i="7" s="1"/>
  <c r="F74" i="7" a="1"/>
  <c r="F74" i="7" s="1"/>
  <c r="G2" i="7" a="1"/>
  <c r="G2" i="7" s="1"/>
  <c r="G3" i="7" a="1"/>
  <c r="G3" i="7" s="1"/>
  <c r="G4" i="7" a="1"/>
  <c r="G4" i="7" s="1"/>
  <c r="G5" i="7" a="1"/>
  <c r="G5" i="7" s="1"/>
  <c r="G6" i="7" a="1"/>
  <c r="G6" i="7" s="1"/>
  <c r="G7" i="7" a="1"/>
  <c r="G7" i="7" s="1"/>
  <c r="G8" i="7" a="1"/>
  <c r="G8" i="7" s="1"/>
  <c r="G9" i="7" a="1"/>
  <c r="G9" i="7" s="1"/>
  <c r="G10" i="7" a="1"/>
  <c r="G10" i="7" s="1"/>
  <c r="G11" i="7" a="1"/>
  <c r="G11" i="7" s="1"/>
  <c r="G12" i="7" a="1"/>
  <c r="G12" i="7" s="1"/>
  <c r="G13" i="7" a="1"/>
  <c r="G13" i="7" s="1"/>
  <c r="G14" i="7" a="1"/>
  <c r="G14" i="7" s="1"/>
  <c r="G15" i="7" a="1"/>
  <c r="G15" i="7" s="1"/>
  <c r="G16" i="7" a="1"/>
  <c r="G16" i="7" s="1"/>
  <c r="G17" i="7" a="1"/>
  <c r="G17" i="7" s="1"/>
  <c r="G18" i="7" a="1"/>
  <c r="G18" i="7" s="1"/>
  <c r="G19" i="7" a="1"/>
  <c r="G19" i="7" s="1"/>
  <c r="G20" i="7" a="1"/>
  <c r="G20" i="7" s="1"/>
  <c r="G21" i="7" a="1"/>
  <c r="G21" i="7" s="1"/>
  <c r="G22" i="7" a="1"/>
  <c r="G22" i="7" s="1"/>
  <c r="G23" i="7" a="1"/>
  <c r="G23" i="7" s="1"/>
  <c r="G24" i="7" a="1"/>
  <c r="G24" i="7" s="1"/>
  <c r="G25" i="7" a="1"/>
  <c r="G25" i="7" s="1"/>
  <c r="G26" i="7" a="1"/>
  <c r="G26" i="7" s="1"/>
  <c r="G27" i="7" a="1"/>
  <c r="G27" i="7" s="1"/>
  <c r="G28" i="7" a="1"/>
  <c r="G28" i="7" s="1"/>
  <c r="G29" i="7" a="1"/>
  <c r="G29" i="7" s="1"/>
  <c r="G30" i="7" a="1"/>
  <c r="G30" i="7" s="1"/>
  <c r="G31" i="7" a="1"/>
  <c r="G31" i="7" s="1"/>
  <c r="G32" i="7" a="1"/>
  <c r="G32" i="7" s="1"/>
  <c r="G33" i="7" a="1"/>
  <c r="G33" i="7" s="1"/>
  <c r="G34" i="7" a="1"/>
  <c r="G34" i="7" s="1"/>
  <c r="G35" i="7" a="1"/>
  <c r="G35" i="7" s="1"/>
  <c r="G36" i="7" a="1"/>
  <c r="G36" i="7" s="1"/>
  <c r="G37" i="7" a="1"/>
  <c r="G37" i="7"/>
  <c r="G38" i="7" a="1"/>
  <c r="G38" i="7" s="1"/>
  <c r="G39" i="7" a="1"/>
  <c r="G39" i="7" s="1"/>
  <c r="G40" i="7" a="1"/>
  <c r="G40" i="7" s="1"/>
  <c r="G41" i="7" a="1"/>
  <c r="G41" i="7" s="1"/>
  <c r="G42" i="7" a="1"/>
  <c r="G42" i="7" s="1"/>
  <c r="G43" i="7" a="1"/>
  <c r="G43" i="7" s="1"/>
  <c r="G44" i="7" a="1"/>
  <c r="G44" i="7" s="1"/>
  <c r="G45" i="7" a="1"/>
  <c r="G45" i="7" s="1"/>
  <c r="G46" i="7" a="1"/>
  <c r="G46" i="7" s="1"/>
  <c r="G47" i="7" a="1"/>
  <c r="G47" i="7" s="1"/>
  <c r="G48" i="7" a="1"/>
  <c r="G48" i="7" s="1"/>
  <c r="G49" i="7" a="1"/>
  <c r="G49" i="7" s="1"/>
  <c r="G50" i="7" a="1"/>
  <c r="G50" i="7" s="1"/>
  <c r="G51" i="7" a="1"/>
  <c r="G51" i="7" s="1"/>
  <c r="G52" i="7" a="1"/>
  <c r="G52" i="7" s="1"/>
  <c r="G53" i="7" a="1"/>
  <c r="G53" i="7" s="1"/>
  <c r="G54" i="7" a="1"/>
  <c r="G54" i="7" s="1"/>
  <c r="G55" i="7" a="1"/>
  <c r="G55" i="7" s="1"/>
  <c r="G56" i="7" a="1"/>
  <c r="G56" i="7" s="1"/>
  <c r="G57" i="7" a="1"/>
  <c r="G57" i="7" s="1"/>
  <c r="G58" i="7" a="1"/>
  <c r="G58" i="7" s="1"/>
  <c r="G59" i="7" a="1"/>
  <c r="G59" i="7" s="1"/>
  <c r="G60" i="7" a="1"/>
  <c r="G60" i="7" s="1"/>
  <c r="G61" i="7" a="1"/>
  <c r="G61" i="7" s="1"/>
  <c r="G62" i="7" a="1"/>
  <c r="G62" i="7" s="1"/>
  <c r="G63" i="7" a="1"/>
  <c r="G63" i="7" s="1"/>
  <c r="G64" i="7" a="1"/>
  <c r="G64" i="7" s="1"/>
  <c r="G65" i="7" a="1"/>
  <c r="G65" i="7" s="1"/>
  <c r="G66" i="7" a="1"/>
  <c r="G66" i="7" s="1"/>
  <c r="G67" i="7" a="1"/>
  <c r="G67" i="7" s="1"/>
  <c r="G68" i="7" a="1"/>
  <c r="G68" i="7" s="1"/>
  <c r="G69" i="7" a="1"/>
  <c r="G69" i="7" s="1"/>
  <c r="G70" i="7" a="1"/>
  <c r="G70" i="7" s="1"/>
  <c r="G71" i="7" a="1"/>
  <c r="G71" i="7" s="1"/>
  <c r="G72" i="7" a="1"/>
  <c r="G72" i="7" s="1"/>
  <c r="G73" i="7" a="1"/>
  <c r="G73" i="7" s="1"/>
  <c r="G74" i="7" a="1"/>
  <c r="G74" i="7" s="1"/>
  <c r="H2" i="7" a="1"/>
  <c r="H2" i="7" s="1"/>
  <c r="H3" i="7" a="1"/>
  <c r="H3" i="7" s="1"/>
  <c r="H4" i="7" a="1"/>
  <c r="H4" i="7" s="1"/>
  <c r="H5" i="7" a="1"/>
  <c r="H5" i="7" s="1"/>
  <c r="H6" i="7" a="1"/>
  <c r="H6" i="7" s="1"/>
  <c r="H7" i="7" a="1"/>
  <c r="H7" i="7" s="1"/>
  <c r="H8" i="7" a="1"/>
  <c r="H8" i="7" s="1"/>
  <c r="H9" i="7" a="1"/>
  <c r="H9" i="7" s="1"/>
  <c r="H10" i="7" a="1"/>
  <c r="H10" i="7" s="1"/>
  <c r="H11" i="7" a="1"/>
  <c r="H11" i="7" s="1"/>
  <c r="H12" i="7" a="1"/>
  <c r="H12" i="7" s="1"/>
  <c r="H13" i="7" a="1"/>
  <c r="H13" i="7" s="1"/>
  <c r="H14" i="7" a="1"/>
  <c r="H14" i="7" s="1"/>
  <c r="H15" i="7" a="1"/>
  <c r="H15" i="7" s="1"/>
  <c r="H16" i="7" a="1"/>
  <c r="H16" i="7" s="1"/>
  <c r="H17" i="7" a="1"/>
  <c r="H17" i="7"/>
  <c r="H18" i="7" a="1"/>
  <c r="H18" i="7"/>
  <c r="H19" i="7" a="1"/>
  <c r="H19" i="7"/>
  <c r="H20" i="7" a="1"/>
  <c r="H20" i="7" s="1"/>
  <c r="H21" i="7" a="1"/>
  <c r="H21" i="7" s="1"/>
  <c r="H22" i="7" a="1"/>
  <c r="H22" i="7" s="1"/>
  <c r="H23" i="7" a="1"/>
  <c r="H23" i="7" s="1"/>
  <c r="H24" i="7" a="1"/>
  <c r="H24" i="7" s="1"/>
  <c r="H25" i="7" a="1"/>
  <c r="H25" i="7" s="1"/>
  <c r="H26" i="7" a="1"/>
  <c r="H26" i="7" s="1"/>
  <c r="H27" i="7" a="1"/>
  <c r="H27" i="7" s="1"/>
  <c r="H28" i="7" a="1"/>
  <c r="H28" i="7" s="1"/>
  <c r="H29" i="7" a="1"/>
  <c r="H29" i="7" s="1"/>
  <c r="H30" i="7" a="1"/>
  <c r="H30" i="7" s="1"/>
  <c r="H31" i="7" a="1"/>
  <c r="H31" i="7" s="1"/>
  <c r="H32" i="7" a="1"/>
  <c r="H32" i="7" s="1"/>
  <c r="H33" i="7" a="1"/>
  <c r="H33" i="7" s="1"/>
  <c r="H34" i="7" a="1"/>
  <c r="H34" i="7" s="1"/>
  <c r="H35" i="7" a="1"/>
  <c r="H35" i="7" s="1"/>
  <c r="H36" i="7" a="1"/>
  <c r="H36" i="7" s="1"/>
  <c r="H37" i="7" a="1"/>
  <c r="H37" i="7" s="1"/>
  <c r="H38" i="7" a="1"/>
  <c r="H38" i="7" s="1"/>
  <c r="H39" i="7" a="1"/>
  <c r="H39" i="7" s="1"/>
  <c r="H40" i="7" a="1"/>
  <c r="H40" i="7" s="1"/>
  <c r="H41" i="7" a="1"/>
  <c r="H41" i="7" s="1"/>
  <c r="H42" i="7" a="1"/>
  <c r="H42" i="7" s="1"/>
  <c r="H43" i="7" a="1"/>
  <c r="H43" i="7" s="1"/>
  <c r="H44" i="7" a="1"/>
  <c r="H44" i="7" s="1"/>
  <c r="H45" i="7" a="1"/>
  <c r="H45" i="7" s="1"/>
  <c r="H46" i="7" a="1"/>
  <c r="H46" i="7" s="1"/>
  <c r="H47" i="7" a="1"/>
  <c r="H47" i="7" s="1"/>
  <c r="H48" i="7" a="1"/>
  <c r="H48" i="7" s="1"/>
  <c r="H49" i="7" a="1"/>
  <c r="H49" i="7" s="1"/>
  <c r="H50" i="7" a="1"/>
  <c r="H50" i="7" s="1"/>
  <c r="H51" i="7" a="1"/>
  <c r="H51" i="7" s="1"/>
  <c r="H52" i="7" a="1"/>
  <c r="H52" i="7" s="1"/>
  <c r="H53" i="7" a="1"/>
  <c r="H53" i="7" s="1"/>
  <c r="H54" i="7" a="1"/>
  <c r="H54" i="7" s="1"/>
  <c r="H55" i="7" a="1"/>
  <c r="H55" i="7" s="1"/>
  <c r="H56" i="7" a="1"/>
  <c r="H56" i="7" s="1"/>
  <c r="H57" i="7" a="1"/>
  <c r="H57" i="7" s="1"/>
  <c r="H58" i="7" a="1"/>
  <c r="H58" i="7" s="1"/>
  <c r="H59" i="7" a="1"/>
  <c r="H59" i="7" s="1"/>
  <c r="H60" i="7" a="1"/>
  <c r="H60" i="7" s="1"/>
  <c r="H61" i="7" a="1"/>
  <c r="H61" i="7" s="1"/>
  <c r="H62" i="7" a="1"/>
  <c r="H62" i="7" s="1"/>
  <c r="H63" i="7" a="1"/>
  <c r="H63" i="7" s="1"/>
  <c r="H64" i="7" a="1"/>
  <c r="H64" i="7" s="1"/>
  <c r="H65" i="7" a="1"/>
  <c r="H65" i="7" s="1"/>
  <c r="H66" i="7" a="1"/>
  <c r="H66" i="7" s="1"/>
  <c r="H67" i="7" a="1"/>
  <c r="H67" i="7" s="1"/>
  <c r="H68" i="7" a="1"/>
  <c r="H68" i="7" s="1"/>
  <c r="H69" i="7" a="1"/>
  <c r="H69" i="7" s="1"/>
  <c r="H70" i="7" a="1"/>
  <c r="H70" i="7" s="1"/>
  <c r="H71" i="7" a="1"/>
  <c r="H71" i="7" s="1"/>
  <c r="H72" i="7" a="1"/>
  <c r="H72" i="7" s="1"/>
  <c r="H73" i="7" a="1"/>
  <c r="H73" i="7" s="1"/>
  <c r="H74" i="7" a="1"/>
  <c r="H74" i="7" s="1"/>
  <c r="I2" i="7" a="1"/>
  <c r="I2" i="7" s="1"/>
  <c r="I3" i="7" a="1"/>
  <c r="I3" i="7" s="1"/>
  <c r="I4" i="7" a="1"/>
  <c r="I4" i="7" s="1"/>
  <c r="I5" i="7" a="1"/>
  <c r="I5" i="7" s="1"/>
  <c r="I6" i="7" a="1"/>
  <c r="I6" i="7" s="1"/>
  <c r="I7" i="7" a="1"/>
  <c r="I7" i="7" s="1"/>
  <c r="I8" i="7" a="1"/>
  <c r="I8" i="7" s="1"/>
  <c r="I9" i="7" a="1"/>
  <c r="I9" i="7" s="1"/>
  <c r="I10" i="7" a="1"/>
  <c r="I10" i="7" s="1"/>
  <c r="I11" i="7" a="1"/>
  <c r="I11" i="7" s="1"/>
  <c r="I12" i="7" a="1"/>
  <c r="I12" i="7" s="1"/>
  <c r="I13" i="7" a="1"/>
  <c r="I13" i="7" s="1"/>
  <c r="I14" i="7" a="1"/>
  <c r="I14" i="7" s="1"/>
  <c r="I15" i="7" a="1"/>
  <c r="I15" i="7" s="1"/>
  <c r="I16" i="7" a="1"/>
  <c r="I16" i="7" s="1"/>
  <c r="I17" i="7" a="1"/>
  <c r="I17" i="7" s="1"/>
  <c r="I18" i="7" a="1"/>
  <c r="I18" i="7" s="1"/>
  <c r="I19" i="7" a="1"/>
  <c r="I19" i="7" s="1"/>
  <c r="I20" i="7" a="1"/>
  <c r="I20" i="7" s="1"/>
  <c r="I21" i="7" a="1"/>
  <c r="I21" i="7" s="1"/>
  <c r="I22" i="7" a="1"/>
  <c r="I22" i="7" s="1"/>
  <c r="I23" i="7" a="1"/>
  <c r="I23" i="7" s="1"/>
  <c r="I24" i="7" a="1"/>
  <c r="I24" i="7" s="1"/>
  <c r="I25" i="7" a="1"/>
  <c r="I25" i="7" s="1"/>
  <c r="I26" i="7" a="1"/>
  <c r="I26" i="7" s="1"/>
  <c r="I27" i="7" a="1"/>
  <c r="I27" i="7" s="1"/>
  <c r="I28" i="7" a="1"/>
  <c r="I28" i="7" s="1"/>
  <c r="I29" i="7" a="1"/>
  <c r="I29" i="7" s="1"/>
  <c r="I30" i="7" a="1"/>
  <c r="I30" i="7" s="1"/>
  <c r="I31" i="7" a="1"/>
  <c r="I31" i="7" s="1"/>
  <c r="I32" i="7" a="1"/>
  <c r="I32" i="7" s="1"/>
  <c r="I33" i="7" a="1"/>
  <c r="I33" i="7" s="1"/>
  <c r="I34" i="7" a="1"/>
  <c r="I34" i="7" s="1"/>
  <c r="I35" i="7" a="1"/>
  <c r="I35" i="7" s="1"/>
  <c r="I36" i="7" a="1"/>
  <c r="I36" i="7" s="1"/>
  <c r="I37" i="7" a="1"/>
  <c r="I37" i="7" s="1"/>
  <c r="I38" i="7" a="1"/>
  <c r="I38" i="7" s="1"/>
  <c r="I39" i="7" a="1"/>
  <c r="I39" i="7" s="1"/>
  <c r="I40" i="7" a="1"/>
  <c r="I40" i="7" s="1"/>
  <c r="I41" i="7" a="1"/>
  <c r="I41" i="7" s="1"/>
  <c r="I42" i="7" a="1"/>
  <c r="I42" i="7" s="1"/>
  <c r="I43" i="7" a="1"/>
  <c r="I43" i="7" s="1"/>
  <c r="I44" i="7" a="1"/>
  <c r="I44" i="7" s="1"/>
  <c r="I45" i="7" a="1"/>
  <c r="I45" i="7" s="1"/>
  <c r="I46" i="7" a="1"/>
  <c r="I46" i="7" s="1"/>
  <c r="I47" i="7" a="1"/>
  <c r="I47" i="7" s="1"/>
  <c r="I48" i="7" a="1"/>
  <c r="I48" i="7" s="1"/>
  <c r="I49" i="7" a="1"/>
  <c r="I49" i="7" s="1"/>
  <c r="I50" i="7" a="1"/>
  <c r="I50" i="7" s="1"/>
  <c r="I51" i="7" a="1"/>
  <c r="I51" i="7" s="1"/>
  <c r="I52" i="7" a="1"/>
  <c r="I52" i="7"/>
  <c r="I53" i="7" a="1"/>
  <c r="I53" i="7"/>
  <c r="I54" i="7" a="1"/>
  <c r="I54" i="7"/>
  <c r="I55" i="7" a="1"/>
  <c r="I55" i="7" s="1"/>
  <c r="I56" i="7" a="1"/>
  <c r="I56" i="7" s="1"/>
  <c r="I57" i="7" a="1"/>
  <c r="I57" i="7" s="1"/>
  <c r="I58" i="7" a="1"/>
  <c r="I58" i="7" s="1"/>
  <c r="I59" i="7" a="1"/>
  <c r="I59" i="7" s="1"/>
  <c r="I60" i="7" a="1"/>
  <c r="I60" i="7" s="1"/>
  <c r="I61" i="7" a="1"/>
  <c r="I61" i="7" s="1"/>
  <c r="I62" i="7" a="1"/>
  <c r="I62" i="7" s="1"/>
  <c r="I63" i="7" a="1"/>
  <c r="I63" i="7" s="1"/>
  <c r="I64" i="7" a="1"/>
  <c r="I64" i="7" s="1"/>
  <c r="I65" i="7" a="1"/>
  <c r="I65" i="7" s="1"/>
  <c r="I66" i="7" a="1"/>
  <c r="I66" i="7" s="1"/>
  <c r="I67" i="7" a="1"/>
  <c r="I67" i="7" s="1"/>
  <c r="I68" i="7" a="1"/>
  <c r="I68" i="7" s="1"/>
  <c r="I69" i="7" a="1"/>
  <c r="I69" i="7" s="1"/>
  <c r="I70" i="7" a="1"/>
  <c r="I70" i="7" s="1"/>
  <c r="I71" i="7" a="1"/>
  <c r="I71" i="7" s="1"/>
  <c r="I72" i="7" a="1"/>
  <c r="I72" i="7" s="1"/>
  <c r="I73" i="7" a="1"/>
  <c r="I73" i="7" s="1"/>
  <c r="I74" i="7" a="1"/>
  <c r="I74" i="7" s="1"/>
  <c r="J2" i="7" a="1"/>
  <c r="J2" i="7" s="1"/>
  <c r="J3" i="7" a="1"/>
  <c r="J3" i="7" s="1"/>
  <c r="J4" i="7" a="1"/>
  <c r="J4" i="7" s="1"/>
  <c r="J5" i="7" a="1"/>
  <c r="J5" i="7" s="1"/>
  <c r="J6" i="7" a="1"/>
  <c r="J6" i="7" s="1"/>
  <c r="J7" i="7" a="1"/>
  <c r="J7" i="7" s="1"/>
  <c r="J8" i="7" a="1"/>
  <c r="J8" i="7" s="1"/>
  <c r="J9" i="7" a="1"/>
  <c r="J9" i="7" s="1"/>
  <c r="J10" i="7" a="1"/>
  <c r="J10" i="7" s="1"/>
  <c r="J11" i="7" a="1"/>
  <c r="J11" i="7" s="1"/>
  <c r="J12" i="7" a="1"/>
  <c r="J12" i="7" s="1"/>
  <c r="J13" i="7" a="1"/>
  <c r="J13" i="7" s="1"/>
  <c r="J14" i="7" a="1"/>
  <c r="J14" i="7" s="1"/>
  <c r="J15" i="7" a="1"/>
  <c r="J15" i="7" s="1"/>
  <c r="J16" i="7" a="1"/>
  <c r="J16" i="7" s="1"/>
  <c r="J17" i="7" a="1"/>
  <c r="J17" i="7" s="1"/>
  <c r="J18" i="7" a="1"/>
  <c r="J18" i="7" s="1"/>
  <c r="J19" i="7" a="1"/>
  <c r="J19" i="7" s="1"/>
  <c r="J20" i="7" a="1"/>
  <c r="J20" i="7" s="1"/>
  <c r="J21" i="7" a="1"/>
  <c r="J21" i="7" s="1"/>
  <c r="J22" i="7" a="1"/>
  <c r="J22" i="7" s="1"/>
  <c r="J23" i="7" a="1"/>
  <c r="J23" i="7" s="1"/>
  <c r="J24" i="7" a="1"/>
  <c r="J24" i="7" s="1"/>
  <c r="J25" i="7" a="1"/>
  <c r="J25" i="7" s="1"/>
  <c r="J26" i="7" a="1"/>
  <c r="J26" i="7" s="1"/>
  <c r="J27" i="7" a="1"/>
  <c r="J27" i="7" s="1"/>
  <c r="J28" i="7" a="1"/>
  <c r="J28" i="7" s="1"/>
  <c r="J29" i="7" a="1"/>
  <c r="J29" i="7" s="1"/>
  <c r="J30" i="7" a="1"/>
  <c r="J30" i="7" s="1"/>
  <c r="J31" i="7" a="1"/>
  <c r="J31" i="7" s="1"/>
  <c r="J32" i="7" a="1"/>
  <c r="J32" i="7" s="1"/>
  <c r="J33" i="7" a="1"/>
  <c r="J33" i="7" s="1"/>
  <c r="J34" i="7" a="1"/>
  <c r="J34" i="7" s="1"/>
  <c r="J35" i="7" a="1"/>
  <c r="J35" i="7" s="1"/>
  <c r="J36" i="7" a="1"/>
  <c r="J36" i="7" s="1"/>
  <c r="J37" i="7" a="1"/>
  <c r="J37" i="7" s="1"/>
  <c r="J38" i="7" a="1"/>
  <c r="J38" i="7" s="1"/>
  <c r="J39" i="7" a="1"/>
  <c r="J39" i="7" s="1"/>
  <c r="J40" i="7" a="1"/>
  <c r="J40" i="7" s="1"/>
  <c r="J41" i="7" a="1"/>
  <c r="J41" i="7" s="1"/>
  <c r="J42" i="7" a="1"/>
  <c r="J42" i="7" s="1"/>
  <c r="J43" i="7" a="1"/>
  <c r="J43" i="7" s="1"/>
  <c r="J44" i="7" a="1"/>
  <c r="J44" i="7" s="1"/>
  <c r="J45" i="7" a="1"/>
  <c r="J45" i="7" s="1"/>
  <c r="J46" i="7" a="1"/>
  <c r="J46" i="7" s="1"/>
  <c r="J47" i="7" a="1"/>
  <c r="J47" i="7" s="1"/>
  <c r="J48" i="7" a="1"/>
  <c r="J48" i="7" s="1"/>
  <c r="J49" i="7" a="1"/>
  <c r="J49" i="7" s="1"/>
  <c r="J50" i="7" a="1"/>
  <c r="J50" i="7" s="1"/>
  <c r="J51" i="7" a="1"/>
  <c r="J51" i="7" s="1"/>
  <c r="J52" i="7" a="1"/>
  <c r="J52" i="7" s="1"/>
  <c r="J53" i="7" a="1"/>
  <c r="J53" i="7" s="1"/>
  <c r="J54" i="7" a="1"/>
  <c r="J54" i="7" s="1"/>
  <c r="J55" i="7" a="1"/>
  <c r="J55" i="7" s="1"/>
  <c r="J56" i="7" a="1"/>
  <c r="J56" i="7" s="1"/>
  <c r="J57" i="7" a="1"/>
  <c r="J57" i="7" s="1"/>
  <c r="J58" i="7" a="1"/>
  <c r="J58" i="7" s="1"/>
  <c r="J59" i="7" a="1"/>
  <c r="J59" i="7" s="1"/>
  <c r="J60" i="7" a="1"/>
  <c r="J60" i="7" s="1"/>
  <c r="J61" i="7" a="1"/>
  <c r="J61" i="7" s="1"/>
  <c r="J62" i="7" a="1"/>
  <c r="J62" i="7" s="1"/>
  <c r="J63" i="7" a="1"/>
  <c r="J63" i="7" s="1"/>
  <c r="J64" i="7" a="1"/>
  <c r="J64" i="7" s="1"/>
  <c r="J65" i="7" a="1"/>
  <c r="J65" i="7" s="1"/>
  <c r="J66" i="7" a="1"/>
  <c r="J66" i="7" s="1"/>
  <c r="J67" i="7" a="1"/>
  <c r="J67" i="7" s="1"/>
  <c r="J68" i="7" a="1"/>
  <c r="J68" i="7" s="1"/>
  <c r="J69" i="7" a="1"/>
  <c r="J69" i="7" s="1"/>
  <c r="J70" i="7" a="1"/>
  <c r="J70" i="7" s="1"/>
  <c r="J71" i="7" a="1"/>
  <c r="J71" i="7" s="1"/>
  <c r="J72" i="7" a="1"/>
  <c r="J72" i="7" s="1"/>
  <c r="J73" i="7" a="1"/>
  <c r="J73" i="7" s="1"/>
  <c r="J74" i="7" a="1"/>
  <c r="J7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5DF5E4-971D-46DB-958C-8676E23DCE34}" keepAlive="1" name="Query - Clinical Data" description="Connection to the 'Clinical Data' query in the workbook." type="5" refreshedVersion="7" background="1" saveData="1">
    <dbPr connection="Provider=Microsoft.Mashup.OleDb.1;Data Source=$Workbook$;Location=&quot;Clinical Data&quot;;Extended Properties=&quot;&quot;" command="SELECT * FROM [Clinical Data]"/>
  </connection>
  <connection id="2" xr16:uid="{C7996A53-0F56-413A-9825-FD340C46C66C}" keepAlive="1" name="Query - SUV Data" description="Connection to the 'SUV Data' query in the workbook." type="5" refreshedVersion="7" background="1" saveData="1">
    <dbPr connection="Provider=Microsoft.Mashup.OleDb.1;Data Source=$Workbook$;Location=&quot;SUV Data&quot;;Extended Properties=&quot;&quot;" command="SELECT * FROM [SUV Data]"/>
  </connection>
  <connection id="3" xr16:uid="{257FDE9E-8A30-4A74-A315-A54957759D20}" keepAlive="1" name="Query - SUV ROIs" description="Connection to the 'SUV ROIs' query in the workbook." type="5" refreshedVersion="7" background="1" saveData="1">
    <dbPr connection="Provider=Microsoft.Mashup.OleDb.1;Data Source=$Workbook$;Location=&quot;SUV ROIs&quot;;Extended Properties=&quot;&quot;" command="SELECT * FROM [SUV ROIs]"/>
  </connection>
  <connection id="4" xr16:uid="{82DD2A43-FD2A-42ED-B095-9CA6790EFEB8}" keepAlive="1" name="Query - Tonsil Cases" description="Connection to the 'Tonsil Cases' query in the workbook." type="5" refreshedVersion="7" background="1" saveData="1">
    <dbPr connection="Provider=Microsoft.Mashup.OleDb.1;Data Source=$Workbook$;Location=&quot;Tonsil Cases&quot;;Extended Properties=&quot;&quot;" command="SELECT * FROM [Tonsil Cas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4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</futureMetadata>
  <cellMetadata count="1">
    <bk>
      <rc t="1" v="0"/>
    </bk>
  </cellMetadata>
  <valueMetadata count="146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</valueMetadata>
</metadata>
</file>

<file path=xl/sharedStrings.xml><?xml version="1.0" encoding="utf-8"?>
<sst xmlns="http://schemas.openxmlformats.org/spreadsheetml/2006/main" count="24" uniqueCount="21">
  <si>
    <t>T1 Date</t>
  </si>
  <si>
    <t>T1 Toncil SUV</t>
  </si>
  <si>
    <t>T1 Liver SUV</t>
  </si>
  <si>
    <t>T1 Normalised Toncil SUV</t>
  </si>
  <si>
    <t>T2 Date</t>
  </si>
  <si>
    <t>T2 Toncil SUV</t>
  </si>
  <si>
    <t>T2 Liver SUV</t>
  </si>
  <si>
    <t>T2 Normalised Toncil SUV</t>
  </si>
  <si>
    <t>Response</t>
  </si>
  <si>
    <t>Gender</t>
  </si>
  <si>
    <t>Weight</t>
  </si>
  <si>
    <t>Height</t>
  </si>
  <si>
    <t>Diabetes</t>
  </si>
  <si>
    <t>Drinker</t>
  </si>
  <si>
    <t>Smoker</t>
  </si>
  <si>
    <t>Final Stage</t>
  </si>
  <si>
    <t>Age</t>
  </si>
  <si>
    <t>Patient Data</t>
  </si>
  <si>
    <t>PID</t>
  </si>
  <si>
    <t>Ground Truth</t>
  </si>
  <si>
    <t>% Change in Toncil 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</si>
</sst>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openxmlformats.org/officeDocument/2006/relationships/customXml" Target="../customXml/item1.xml"/><Relationship Id="rId10" Type="http://schemas.microsoft.com/office/2017/06/relationships/richStyles" Target="richData/richStyles.xml"/><Relationship Id="rId4" Type="http://schemas.openxmlformats.org/officeDocument/2006/relationships/connections" Target="connections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A288B67-A619-4A19-9108-4A7ACEEAE844}" autoFormatId="16" applyNumberFormats="0" applyBorderFormats="0" applyFontFormats="0" applyPatternFormats="0" applyAlignmentFormats="0" applyWidthHeightFormats="0">
  <queryTableRefresh nextId="47" unboundColumnsRight="10">
    <queryTableFields count="11">
      <queryTableField id="33" name="Patient Data" tableColumnId="33"/>
      <queryTableField id="44" dataBound="0" tableColumnId="1"/>
      <queryTableField id="34" dataBound="0" tableColumnId="34"/>
      <queryTableField id="35" dataBound="0" tableColumnId="35"/>
      <queryTableField id="39" dataBound="0" tableColumnId="39"/>
      <queryTableField id="41" dataBound="0" tableColumnId="40"/>
      <queryTableField id="36" dataBound="0" tableColumnId="36"/>
      <queryTableField id="37" dataBound="0" tableColumnId="37"/>
      <queryTableField id="38" dataBound="0" tableColumnId="38"/>
      <queryTableField id="43" dataBound="0" tableColumnId="41"/>
      <queryTableField id="46" dataBound="0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07249E2-3F07-49A5-82CF-C0F33887F008}" autoFormatId="16" applyNumberFormats="0" applyBorderFormats="0" applyFontFormats="0" applyPatternFormats="0" applyAlignmentFormats="0" applyWidthHeightFormats="0">
  <queryTableRefresh nextId="18" unboundColumnsRight="12">
    <queryTableFields count="13">
      <queryTableField id="1" name="Patient Data" tableColumnId="1"/>
      <queryTableField id="13" dataBound="0" tableColumnId="11"/>
      <queryTableField id="8" dataBound="0" tableColumnId="8"/>
      <queryTableField id="2" dataBound="0" tableColumnId="2"/>
      <queryTableField id="3" dataBound="0" tableColumnId="3"/>
      <queryTableField id="4" dataBound="0" tableColumnId="4"/>
      <queryTableField id="10" dataBound="0" tableColumnId="9"/>
      <queryTableField id="5" dataBound="0" tableColumnId="5"/>
      <queryTableField id="6" dataBound="0" tableColumnId="6"/>
      <queryTableField id="7" dataBound="0" tableColumnId="7"/>
      <queryTableField id="16" dataBound="0" tableColumnId="13"/>
      <queryTableField id="12" dataBound="0" tableColumnId="10"/>
      <queryTableField id="15" dataBound="0" tableColumnId="12"/>
    </queryTableFields>
  </queryTableRefresh>
</queryTable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6">
  <rv s="0">
    <v>-0.56099298767751504</v>
    <v>0</v>
    <v>QIN-HEADNECK-01-0003</v>
    <v>1</v>
    <v>Generic</v>
    <v>49</v>
    <v>No</v>
    <v>No</v>
    <v>0</v>
    <v>0</v>
    <v>Tonsil</v>
    <v>4a</v>
    <v>4a</v>
    <v>M</v>
    <v>Remission</v>
    <v>173</v>
    <v>2267</v>
    <v>0</v>
    <v>3</v>
    <v>3</v>
    <v>33749</v>
    <v>QIN-HEADNECK-01-0003</v>
    <v>No</v>
    <v>No</v>
    <v>Response</v>
    <v>Former</v>
    <v>31482</v>
    <v>31482</v>
    <v>1.83</v>
    <v>4.8519125683060107</v>
    <v>8.8789999999999996</v>
    <v>31662</v>
    <v>1.6919999999999999</v>
    <v>2.1300236406619386</v>
    <v>3.6040000000000001</v>
    <v>QIN-HEADNECK-01-0003</v>
    <v>75</v>
  </rv>
  <rv s="0">
    <v>-0.50835480377721798</v>
    <v>0</v>
    <v>QIN-HEADNECK-01-0026</v>
    <v>1</v>
    <v>Generic</v>
    <v>53</v>
    <v>No</v>
    <v>Social</v>
    <v>0</v>
    <v>2b</v>
    <v>Tonsil</v>
    <v>4a</v>
    <v>3</v>
    <v>M</v>
    <v>Remission</v>
    <v>177</v>
    <v>2297</v>
    <v>0</v>
    <v>3</v>
    <v>3</v>
    <v>33946</v>
    <v>QIN-HEADNECK-01-0026</v>
    <v>No</v>
    <v>No</v>
    <v>Response</v>
    <v>Former</v>
    <v>31649</v>
    <v>31649</v>
    <v>1.8540000000000001</v>
    <v>2.8063646170442289</v>
    <v>5.2030000000000003</v>
    <v>31835</v>
    <v>2.27</v>
    <v>1.3797356828193832</v>
    <v>3.1320000000000001</v>
    <v>QIN-HEADNECK-01-0026</v>
    <v>82.8</v>
  </rv>
  <rv s="0">
    <v>7.8792639527818897E-2</v>
    <v>0</v>
    <v>QIN-HEADNECK-01-0040</v>
    <v>1</v>
    <v>Generic</v>
    <v>58</v>
    <v>No</v>
    <v>Significant</v>
    <v>0</v>
    <v>2b</v>
    <v>Tonsil</v>
    <v>4a</v>
    <v>1</v>
    <v>M</v>
    <v>Remission</v>
    <v>182</v>
    <v>247</v>
    <v>0</v>
    <v>4</v>
    <v>4</v>
    <v>31950</v>
    <v>QIN-HEADNECK-01-0040</v>
    <v>No</v>
    <v>No</v>
    <v>Stable</v>
    <v>Yes</v>
    <v>31703</v>
    <v>31703</v>
    <v>1.7529999999999999</v>
    <v>2.3388476896748429</v>
    <v>4.0999999999999996</v>
    <v>31908</v>
    <v>1.6859999999999999</v>
    <v>2.5231316725978647</v>
    <v>4.2539999999999996</v>
    <v>QIN-HEADNECK-01-0040</v>
    <v>84.3</v>
  </rv>
  <rv s="0">
    <v>-0.76834150090701103</v>
    <v>0</v>
    <v>QIN-HEADNECK-01-0041</v>
    <v>1</v>
    <v>Generic</v>
    <v>57</v>
    <v>No</v>
    <v>No</v>
    <v>0</v>
    <v>2c</v>
    <v>Tonsil</v>
    <v>4a</v>
    <v>4a</v>
    <v>F</v>
    <v>Remission</v>
    <v>163</v>
    <v>1221</v>
    <v>0</v>
    <v>5</v>
    <v>5</v>
    <v>32949</v>
    <v>QIN-HEADNECK-01-0041</v>
    <v>No</v>
    <v>No</v>
    <v>Response</v>
    <v>Yes</v>
    <v>31728</v>
    <v>31728</v>
    <v>1.9219999999999999</v>
    <v>5.6623309053069715</v>
    <v>10.882999999999999</v>
    <v>31896</v>
    <v>2.3450000000000002</v>
    <v>1.3117270788912578</v>
    <v>3.0760000000000001</v>
    <v>QIN-HEADNECK-01-0041</v>
    <v>56.7</v>
  </rv>
  <rv s="0">
    <v>1.2141246048378599E-2</v>
    <v>0</v>
    <v>QIN-HEADNECK-01-0059</v>
    <v>1</v>
    <v>Generic</v>
    <v>64</v>
    <v>No</v>
    <v>Social</v>
    <v>0</v>
    <v>2b</v>
    <v>Tonsil</v>
    <v>4a</v>
    <v>1</v>
    <v>F</v>
    <v>Progression</v>
    <v>160</v>
    <v>2081</v>
    <v>1</v>
    <v>3</v>
    <v>3</v>
    <v>33899</v>
    <v>QIN-HEADNECK-01-0059</v>
    <v>No</v>
    <v>Prior other Ca</v>
    <v>Stable</v>
    <v>Yes</v>
    <v>31818</v>
    <v>31818</v>
    <v>1.9530000000000001</v>
    <v>2.3102918586789554</v>
    <v>4.5119999999999996</v>
    <v>32025</v>
    <v>1.7969999999999999</v>
    <v>2.3383416805787425</v>
    <v>4.202</v>
    <v>QIN-HEADNECK-01-0059</v>
    <v>53</v>
  </rv>
  <rv s="0">
    <v>-0.76072137246250104</v>
    <v>0</v>
    <v>QIN-HEADNECK-01-0062</v>
    <v>1</v>
    <v>Generic</v>
    <v>48</v>
    <v>Non Insulin-Dependent</v>
    <v>Social</v>
    <v>0</v>
    <v>1</v>
    <v>Tonsil</v>
    <v>3</v>
    <v>3</v>
    <v>M</v>
    <v>Progression</v>
    <v>185</v>
    <v>1420</v>
    <v>1</v>
    <v>4</v>
    <v>4</v>
    <v>33269</v>
    <v>QIN-HEADNECK-01-0062</v>
    <v>No</v>
    <v>No</v>
    <v>Response</v>
    <v>Yes</v>
    <v>31849</v>
    <v>31849</v>
    <v>2.5510000000000002</v>
    <v>6.1497451979615834</v>
    <v>15.688000000000001</v>
    <v>32014</v>
    <v>1.93</v>
    <v>1.471502590673575</v>
    <v>2.84</v>
    <v>QIN-HEADNECK-01-0062</v>
    <v>123.7</v>
  </rv>
  <rv s="0">
    <v>-0.43945293239813799</v>
    <v>0</v>
    <v>QIN-HEADNECK-01-0065</v>
    <v>1</v>
    <v>Generic</v>
    <v>54</v>
    <v>No</v>
    <v>Significant</v>
    <v>0</v>
    <v>0</v>
    <v>Tonsil</v>
    <v>3</v>
    <v>3</v>
    <v>M</v>
    <v>Remission</v>
    <v>178</v>
    <v>2045</v>
    <v>0</v>
    <v>5</v>
    <v>5</v>
    <v>33925</v>
    <v>QIN-HEADNECK-01-0065</v>
    <v>No</v>
    <v>No</v>
    <v>Response</v>
    <v>Former</v>
    <v>31880</v>
    <v>31880</v>
    <v>1.468</v>
    <v>6.8930517711171664</v>
    <v>10.119</v>
    <v>32048</v>
    <v>0.93300000000000005</v>
    <v>3.8638799571275455</v>
    <v>3.605</v>
    <v>QIN-HEADNECK-01-0065</v>
    <v>84.5</v>
  </rv>
  <rv s="0">
    <v>-0.47193913235631002</v>
    <v>0</v>
    <v>QIN-HEADNECK-01-0073</v>
    <v>1</v>
    <v>Generic</v>
    <v>53</v>
    <v>Non Insulin-Dependent</v>
    <v>Significant</v>
    <v>0</v>
    <v>2a</v>
    <v>Tonsil</v>
    <v>4a</v>
    <v>1</v>
    <v>M</v>
    <v>Remission</v>
    <v>173</v>
    <v>1798</v>
    <v>0</v>
    <v>2</v>
    <v>2</v>
    <v>33726</v>
    <v>QIN-HEADNECK-01-0073</v>
    <v>No</v>
    <v>No</v>
    <v>Response</v>
    <v>Former</v>
    <v>31928</v>
    <v>31928</v>
    <v>1.8120000000000001</v>
    <v>2.6429359823399556</v>
    <v>4.7889999999999997</v>
    <v>32105</v>
    <v>1.6479999999999999</v>
    <v>1.395631067961165</v>
    <v>2.2999999999999998</v>
    <v>QIN-HEADNECK-01-0073</v>
    <v>78.099999999999994</v>
  </rv>
  <rv s="0">
    <v>1.20509731033132E-2</v>
    <v>0</v>
    <v>QIN-HEADNECK-01-0077</v>
    <v>1</v>
    <v>Generic</v>
    <v>63</v>
    <v>No</v>
    <v>No</v>
    <v>0</v>
    <v>2b</v>
    <v>Tonsil</v>
    <v>4a</v>
    <v>1</v>
    <v>M</v>
    <v>Remission</v>
    <v>173</v>
    <v>1991</v>
    <v>0</v>
    <v>3</v>
    <v>3</v>
    <v>33936</v>
    <v>QIN-HEADNECK-01-0077</v>
    <v>No</v>
    <v>No</v>
    <v>Stable</v>
    <v>Former</v>
    <v>31945</v>
    <v>31945</v>
    <v>2.085</v>
    <v>1.3865707434052759</v>
    <v>2.891</v>
    <v>32125</v>
    <v>2.073</v>
    <v>1.4032802701398939</v>
    <v>2.9089999999999998</v>
    <v>QIN-HEADNECK-01-0077</v>
    <v>72.5</v>
  </rv>
  <rv s="0">
    <v>-0.31683894844308302</v>
    <v>0</v>
    <v>QIN-HEADNECK-01-0081</v>
    <v>1</v>
    <v>Generic</v>
    <v>49</v>
    <v>No</v>
    <v>Significant</v>
    <v>0</v>
    <v>1</v>
    <v>Tonsil</v>
    <v>3</v>
    <v>2</v>
    <v>M</v>
    <v>Remission</v>
    <v>170</v>
    <v>1887</v>
    <v>0</v>
    <v>2</v>
    <v>2</v>
    <v>33887</v>
    <v>QIN-HEADNECK-01-0081</v>
    <v>No</v>
    <v>No</v>
    <v>Response</v>
    <v>Yes</v>
    <v>32000</v>
    <v>32000</v>
    <v>1.8620000000000001</v>
    <v>2.1041890440386681</v>
    <v>3.9180000000000001</v>
    <v>32193</v>
    <v>1.92</v>
    <v>1.4375</v>
    <v>2.76</v>
    <v>QIN-HEADNECK-01-0081</v>
    <v>67</v>
  </rv>
  <rv s="0">
    <v>-0.73653895935801195</v>
    <v>0</v>
    <v>QIN-HEADNECK-01-0086</v>
    <v>1</v>
    <v>Generic</v>
    <v>49</v>
    <v>No</v>
    <v>Social</v>
    <v>0</v>
    <v>2c</v>
    <v>Tonsil</v>
    <v>4a</v>
    <v>4a</v>
    <v>F</v>
    <v>Remission</v>
    <v>168</v>
    <v>1891</v>
    <v>0</v>
    <v>4</v>
    <v>4</v>
    <v>33938</v>
    <v>QIN-HEADNECK-01-0086</v>
    <v>No</v>
    <v>No</v>
    <v>Response</v>
    <v>Yes</v>
    <v>32047</v>
    <v>32047</v>
    <v>1.357</v>
    <v>5.6934414148857773</v>
    <v>7.726</v>
    <v>32223</v>
    <v>2.02</v>
    <v>1.5</v>
    <v>3.03</v>
    <v>QIN-HEADNECK-01-0086</v>
    <v>60.5</v>
  </rv>
  <rv s="0">
    <v>0.37735810764285299</v>
    <v>0</v>
    <v>QIN-HEADNECK-01-0089</v>
    <v>1</v>
    <v>Generic</v>
    <v>59</v>
    <v>Non Insulin-Dependent</v>
    <v>No</v>
    <v>0</v>
    <v>2b</v>
    <v>Tonsil</v>
    <v>4a</v>
    <v>2</v>
    <v>M</v>
    <v>Remission</v>
    <v>187</v>
    <v>1516</v>
    <v>0</v>
    <v>4</v>
    <v>4</v>
    <v>33614</v>
    <v>QIN-HEADNECK-01-0089</v>
    <v>No</v>
    <v>No</v>
    <v>Stable</v>
    <v>Yes</v>
    <v>32098</v>
    <v>32098</v>
    <v>2.5859999999999999</v>
    <v>1.654292343387471</v>
    <v>4.2779999999999996</v>
    <v>32252</v>
    <v>1.9350000000000001</v>
    <v>2.2785529715762274</v>
    <v>4.4089999999999998</v>
    <v>QIN-HEADNECK-01-0089</v>
    <v>174</v>
  </rv>
  <rv s="0">
    <v>-0.417546271445352</v>
    <v>0</v>
    <v>QIN-HEADNECK-01-0098</v>
    <v>1</v>
    <v>Generic</v>
    <v>59</v>
    <v>No</v>
    <v>Significant</v>
    <v>0</v>
    <v>1</v>
    <v>Tonsil</v>
    <v>3</v>
    <v>2</v>
    <v>M</v>
    <v>Remission</v>
    <v>174</v>
    <v>165</v>
    <v>0</v>
    <v>2</v>
    <v>2</v>
    <v>32302</v>
    <v>QIN-HEADNECK-01-0098</v>
    <v>No</v>
    <v>No</v>
    <v>Response</v>
    <v>Yes</v>
    <v>32137</v>
    <v>32137</v>
    <v>2.0609999999999999</v>
    <v>2.5337214944201847</v>
    <v>5.2220000000000004</v>
    <v>32295</v>
    <v>2.8690000000000002</v>
    <v>1.4757755315440919</v>
    <v>4.234</v>
    <v>QIN-HEADNECK-01-0098</v>
    <v>106.1</v>
  </rv>
  <rv s="0">
    <v>-0.66345583057811797</v>
    <v>0</v>
    <v>QIN-HEADNECK-01-0115</v>
    <v>1</v>
    <v>Generic</v>
    <v>52</v>
    <v>No</v>
    <v>Significant</v>
    <v>0</v>
    <v>0</v>
    <v>Tonsil</v>
    <v>4a</v>
    <v>4a</v>
    <v>M</v>
    <v>Remission</v>
    <v>179</v>
    <v>1531</v>
    <v>0</v>
    <v>2</v>
    <v>2</v>
    <v>33770</v>
    <v>QIN-HEADNECK-01-0115</v>
    <v>No</v>
    <v>No</v>
    <v>Response</v>
    <v>Yes</v>
    <v>32239</v>
    <v>32239</v>
    <v>1.9690000000000001</v>
    <v>4.2061960385982733</v>
    <v>8.282</v>
    <v>32435</v>
    <v>1.901</v>
    <v>1.4155707522356653</v>
    <v>2.6909999999999998</v>
    <v>QIN-HEADNECK-01-0115</v>
    <v>70.099999999999994</v>
  </rv>
  <rv s="0">
    <v>-0.58008810605321703</v>
    <v>0</v>
    <v>QIN-HEADNECK-01-0118</v>
    <v>1</v>
    <v>Generic</v>
    <v>59</v>
    <v>No</v>
    <v>Social</v>
    <v>0</v>
    <v>2b</v>
    <v>Tonsil</v>
    <v>4a</v>
    <v>2</v>
    <v>M</v>
    <v>Remission</v>
    <v>184</v>
    <v>1638</v>
    <v>0</v>
    <v>5</v>
    <v>5</v>
    <v>33923</v>
    <v>QIN-HEADNECK-01-0118</v>
    <v>No</v>
    <v>No</v>
    <v>Response</v>
    <v>Yes</v>
    <v>32285</v>
    <v>32285</v>
    <v>3.141</v>
    <v>4.7507163323782233</v>
    <v>14.922000000000001</v>
    <v>32460</v>
    <v>2.931</v>
    <v>1.9948822927328558</v>
    <v>5.8470000000000004</v>
    <v>QIN-HEADNECK-01-0118</v>
    <v>157.9</v>
  </rv>
  <rv s="0">
    <v>-0.30162274478791101</v>
    <v>0</v>
    <v>QIN-HEADNECK-01-0121</v>
    <v>1</v>
    <v>Generic</v>
    <v>73</v>
    <v>No</v>
    <v>Significant</v>
    <v>0</v>
    <v>0</v>
    <v>Tonsil</v>
    <v>1</v>
    <v>1</v>
    <v>M</v>
    <v>Remission</v>
    <v>181</v>
    <v>1838</v>
    <v>0</v>
    <v>6</v>
    <v>6</v>
    <v>34179</v>
    <v>QIN-HEADNECK-01-0121</v>
    <v>No</v>
    <v>Prior H&amp;N Ca</v>
    <v>Response</v>
    <v>Former</v>
    <v>32341</v>
    <v>32341</v>
    <v>2.52</v>
    <v>1.8214285714285714</v>
    <v>4.59</v>
    <v>32501</v>
    <v>2.5289999999999999</v>
    <v>1.2720442862791619</v>
    <v>3.2170000000000001</v>
    <v>QIN-HEADNECK-01-0121</v>
    <v>96.5</v>
  </rv>
  <rv s="0">
    <v>-0.54063362085472</v>
    <v>0</v>
    <v>QIN-HEADNECK-01-0127</v>
    <v>1</v>
    <v>Generic</v>
    <v>49</v>
    <v>No</v>
    <v>Social</v>
    <v>0</v>
    <v>2a</v>
    <v>Tonsil</v>
    <v>4a</v>
    <v>2</v>
    <v>M</v>
    <v>Remission</v>
    <v>178</v>
    <v>1479</v>
    <v>0</v>
    <v>4</v>
    <v>4</v>
    <v>33868</v>
    <v>QIN-HEADNECK-01-0127</v>
    <v>No</v>
    <v>No</v>
    <v>Response</v>
    <v>No</v>
    <v>32389</v>
    <v>32389</v>
    <v>1.7609999999999999</v>
    <v>2.6195343554798414</v>
    <v>4.6130000000000004</v>
    <v>32564</v>
    <v>3.1869999999999998</v>
    <v>1.203326011923439</v>
    <v>3.835</v>
    <v>QIN-HEADNECK-01-0127</v>
    <v>119.3</v>
  </rv>
  <rv s="0">
    <v>-0.39380130862037099</v>
    <v>0</v>
    <v>QIN-HEADNECK-01-0131</v>
    <v>1</v>
    <v>Generic</v>
    <v>50</v>
    <v>No</v>
    <v>No</v>
    <v>0</v>
    <v>2b</v>
    <v>Tonsil</v>
    <v>4a</v>
    <v>2</v>
    <v>M</v>
    <v>Remission</v>
    <v>177</v>
    <v>1349</v>
    <v>0</v>
    <v>3</v>
    <v>3</v>
    <v>33777</v>
    <v>QIN-HEADNECK-01-0131</v>
    <v>No</v>
    <v>No</v>
    <v>Response</v>
    <v>No</v>
    <v>32428</v>
    <v>32428</v>
    <v>2.6909999999999998</v>
    <v>2.5050167224080266</v>
    <v>6.7409999999999997</v>
    <v>32608</v>
    <v>1.915</v>
    <v>1.5185378590078329</v>
    <v>2.9079999999999999</v>
    <v>QIN-HEADNECK-01-0131</v>
    <v>104.6</v>
  </rv>
  <rv s="0">
    <v>-0.70765547492633996</v>
    <v>0</v>
    <v>QIN-HEADNECK-01-0135</v>
    <v>1</v>
    <v>Generic</v>
    <v>49</v>
    <v>No</v>
    <v>Social</v>
    <v>0</v>
    <v>2b</v>
    <v>Tonsil</v>
    <v>4a</v>
    <v>4</v>
    <v>M</v>
    <v>Progression</v>
    <v>185</v>
    <v>537</v>
    <v>1</v>
    <v>2</v>
    <v>2</v>
    <v>32985</v>
    <v>QIN-HEADNECK-01-0135</v>
    <v>No</v>
    <v>No</v>
    <v>Response</v>
    <v>No</v>
    <v>32448</v>
    <v>32448</v>
    <v>2.0569999999999999</v>
    <v>6.0384054448225566</v>
    <v>12.420999999999999</v>
    <v>32602</v>
    <v>1.798</v>
    <v>1.7652947719688541</v>
    <v>3.1739999999999999</v>
    <v>QIN-HEADNECK-01-0135</v>
    <v>79.400000000000006</v>
  </rv>
  <rv s="0">
    <v>-0.77563955225439996</v>
    <v>0</v>
    <v>QIN-HEADNECK-01-0165</v>
    <v>1</v>
    <v>Generic</v>
    <v>80</v>
    <v>Non Insulin-Dependent</v>
    <v>No</v>
    <v>0</v>
    <v>2c</v>
    <v>Tonsil</v>
    <v>4a</v>
    <v>4a</v>
    <v>M</v>
    <v>Progression</v>
    <v>183</v>
    <v>806</v>
    <v>1</v>
    <v>4</v>
    <v>4</v>
    <v>31924</v>
    <v>QIN-HEADNECK-01-0165</v>
    <v>No</v>
    <v>No</v>
    <v>Response</v>
    <v>Former</v>
    <v>31118</v>
    <v>31118</v>
    <v>2.3029999999999999</v>
    <v>5.5366912722535826</v>
    <v>12.750999999999999</v>
    <v>31266</v>
    <v>2.601</v>
    <v>1.2422145328719723</v>
    <v>3.2309999999999999</v>
    <v>QIN-HEADNECK-01-0165</v>
    <v>90.7</v>
  </rv>
  <rv s="0">
    <v>-0.815294953933968</v>
    <v>0</v>
    <v>QIN-HEADNECK-01-0172</v>
    <v>1</v>
    <v>Generic</v>
    <v>62</v>
    <v>No</v>
    <v>Significant</v>
    <v>0</v>
    <v>2b</v>
    <v>Tonsil</v>
    <v>4b</v>
    <v>4b</v>
    <v>M</v>
    <v>Remission</v>
    <v>174</v>
    <v>978</v>
    <v>0</v>
    <v>3</v>
    <v>3</v>
    <v>32146</v>
    <v>QIN-HEADNECK-01-0172</v>
    <v>No</v>
    <v>No</v>
    <v>Response</v>
    <v>Yes</v>
    <v>31168</v>
    <v>31168</v>
    <v>1.6419999999999999</v>
    <v>6.0511571254567604</v>
    <v>9.9359999999999999</v>
    <v>31397</v>
    <v>1.827</v>
    <v>1.1176792556102899</v>
    <v>2.0419999999999998</v>
    <v>QIN-HEADNECK-01-0172</v>
    <v>50.1</v>
  </rv>
  <rv s="0">
    <v>-0.58677540515220195</v>
    <v>0</v>
    <v>QIN-HEADNECK-01-0200</v>
    <v>1</v>
    <v>Generic</v>
    <v>64</v>
    <v>No</v>
    <v>No</v>
    <v>0</v>
    <v>1</v>
    <v>Tonsil</v>
    <v>3</v>
    <v>2</v>
    <v>M</v>
    <v>Remission</v>
    <v>191</v>
    <v>2248</v>
    <v>0</v>
    <v>3</v>
    <v>3</v>
    <v>33645</v>
    <v>QIN-HEADNECK-01-0200</v>
    <v>No</v>
    <v>Prior other Ca</v>
    <v>Response</v>
    <v>Former</v>
    <v>31397</v>
    <v>31397</v>
    <v>3.0880000000000001</v>
    <v>3.3578367875647666</v>
    <v>10.369</v>
    <v>31578</v>
    <v>2.7610000000000001</v>
    <v>1.387540746106483</v>
    <v>3.831</v>
    <v>QIN-HEADNECK-01-0200</v>
    <v>146.6</v>
  </rv>
  <rv s="0">
    <v>-0.78086730092615797</v>
    <v>0</v>
    <v>QIN-HEADNECK-01-0212</v>
    <v>1</v>
    <v>Generic</v>
    <v>64</v>
    <v>Insulin-Dependent</v>
    <v>No</v>
    <v>0</v>
    <v>1</v>
    <v>Tonsil</v>
    <v>4b</v>
    <v>4b</v>
    <v>F</v>
    <v>Remission</v>
    <v>166</v>
    <v>2121</v>
    <v>0</v>
    <v>4</v>
    <v>4</v>
    <v>33600</v>
    <v>QIN-HEADNECK-01-0212</v>
    <v>No</v>
    <v>Prior other Ca</v>
    <v>Response</v>
    <v>No</v>
    <v>31479</v>
    <v>31479</v>
    <v>2.3730000000000002</v>
    <v>7.1441213653603022</v>
    <v>16.952999999999999</v>
    <v>31636</v>
    <v>2.0760000000000001</v>
    <v>1.5655105973025047</v>
    <v>3.25</v>
    <v>QIN-HEADNECK-01-0212</v>
    <v>60.8</v>
  </rv>
  <rv s="0">
    <v>-0.71932601828716003</v>
    <v>0</v>
    <v>QIN-HEADNECK-01-0222</v>
    <v>1</v>
    <v>Generic</v>
    <v>49</v>
    <v>No</v>
    <v>Significant</v>
    <v>0</v>
    <v>2b</v>
    <v>Tonsil</v>
    <v>4a</v>
    <v>2</v>
    <v>M</v>
    <v>Remission</v>
    <v>178</v>
    <v>2075</v>
    <v>0</v>
    <v>5</v>
    <v>5</v>
    <v>33740</v>
    <v>QIN-HEADNECK-01-0222</v>
    <v>No</v>
    <v>No</v>
    <v>Response</v>
    <v>Yes</v>
    <v>31665</v>
    <v>31665</v>
    <v>1.7270000000000001</v>
    <v>5.0654313839027205</v>
    <v>8.7479999999999993</v>
    <v>31788</v>
    <v>2.0059999999999998</v>
    <v>1.4217347956131605</v>
    <v>2.8519999999999999</v>
    <v>QIN-HEADNECK-01-0222</v>
    <v>88.5</v>
  </rv>
  <rv s="0">
    <v>-0.82316692686182502</v>
    <v>0</v>
    <v>QIN-HEADNECK-01-0224</v>
    <v>1</v>
    <v>Generic</v>
    <v>58</v>
    <v>No</v>
    <v>Social</v>
    <v>0</v>
    <v>2b</v>
    <v>Tonsil</v>
    <v>4a</v>
    <v>3</v>
    <v>F</v>
    <v>Remission</v>
    <v>160</v>
    <v>2116</v>
    <v>0</v>
    <v>4</v>
    <v>4</v>
    <v>33862</v>
    <v>QIN-HEADNECK-01-0224</v>
    <v>No</v>
    <v>No</v>
    <v>Response</v>
    <v>Former</v>
    <v>31746</v>
    <v>31746</v>
    <v>2.0539999999999998</v>
    <v>8.2585199610516078</v>
    <v>16.963000000000001</v>
    <v>31886</v>
    <v>1.792</v>
    <v>1.4603794642857142</v>
    <v>2.617</v>
    <v>QIN-HEADNECK-01-0224</v>
    <v>52.2</v>
  </rv>
  <rv s="0">
    <v>-0.62103816514264998</v>
    <v>0</v>
    <v>QIN-HEADNECK-01-0244</v>
    <v>1</v>
    <v>Generic</v>
    <v>44</v>
    <v>No</v>
    <v>Social</v>
    <v>0</v>
    <v>1</v>
    <v>Tonsil</v>
    <v>3</v>
    <v>3</v>
    <v>M</v>
    <v>Progression</v>
    <v>175</v>
    <v>1166</v>
    <v>1</v>
    <v>3</v>
    <v>3</v>
    <v>33307</v>
    <v>QIN-HEADNECK-01-0244</v>
    <v>No</v>
    <v>No</v>
    <v>Response</v>
    <v>Former</v>
    <v>32141</v>
    <v>32141</v>
    <v>1.9530000000000001</v>
    <v>8.5811571940604203</v>
    <v>16.759</v>
    <v>32336</v>
    <v>1.6830000000000001</v>
    <v>3.2519310754604871</v>
    <v>5.4729999999999999</v>
    <v>QIN-HEADNECK-01-0244</v>
    <v>90.7</v>
  </rv>
  <rv s="0">
    <v>-2.1458267209207401E-2</v>
    <v>0</v>
    <v>QIN-HEADNECK-01-0253</v>
    <v>1</v>
    <v>Generic</v>
    <v>70</v>
    <v>No</v>
    <v>No</v>
    <v>0</v>
    <v>2b</v>
    <v>Tonsil</v>
    <v>4a</v>
    <v>1</v>
    <v>M</v>
    <v>Remission</v>
    <v>178</v>
    <v>1896</v>
    <v>0</v>
    <v>3</v>
    <v>3</v>
    <v>33679</v>
    <v>QIN-HEADNECK-01-0253</v>
    <v>No</v>
    <v>No</v>
    <v>Stable</v>
    <v>Former</v>
    <v>31783</v>
    <v>31783</v>
    <v>2.077</v>
    <v>1.7790081848820414</v>
    <v>3.6949999999999998</v>
    <v>31942</v>
    <v>1.9910000000000001</v>
    <v>1.7408337518834756</v>
    <v>3.4660000000000002</v>
    <v>QIN-HEADNECK-01-0253</v>
    <v>89.5</v>
  </rv>
  <rv s="0">
    <v>-0.769293390991314</v>
    <v>0</v>
    <v>QIN-HEADNECK-01-0366</v>
    <v>1</v>
    <v>Generic</v>
    <v>59</v>
    <v>No</v>
    <v>Significant</v>
    <v>0</v>
    <v>2b</v>
    <v>Tonsil</v>
    <v>4a</v>
    <v>2</v>
    <v>M</v>
    <v>Progression</v>
    <v>185</v>
    <v>794</v>
    <v>1</v>
    <v>3</v>
    <v>3</v>
    <v>32105</v>
    <v>QIN-HEADNECK-01-0366</v>
    <v>No</v>
    <v>No</v>
    <v>Response</v>
    <v>Yes</v>
    <v>31311</v>
    <v>31311</v>
    <v>2.1</v>
    <v>6.5957142857142861</v>
    <v>13.851000000000001</v>
    <v>31474</v>
    <v>2.0299999999999998</v>
    <v>1.5216748768472907</v>
    <v>3.089</v>
    <v>QIN-HEADNECK-01-0366</v>
    <v>74.099999999999994</v>
  </rv>
  <rv s="0">
    <v>-0.45556439900552198</v>
    <v>0</v>
    <v>QIN-HEADNECK-01-0584</v>
    <v>1</v>
    <v>Generic</v>
    <v>50</v>
    <v>No</v>
    <v>No</v>
    <v>0</v>
    <v>2b</v>
    <v>Tonsil</v>
    <v>4a</v>
    <v>1</v>
    <v>M</v>
    <v>Remission</v>
    <v>185</v>
    <v>1442</v>
    <v>0</v>
    <v>3</v>
    <v>3</v>
    <v>34007</v>
    <v>QIN-HEADNECK-01-0584</v>
    <v>No</v>
    <v>No</v>
    <v>Response</v>
    <v>No</v>
    <v>32565</v>
    <v>32565</v>
    <v>2.2330000000000001</v>
    <v>3.2104791759964169</v>
    <v>7.1689999999999996</v>
    <v>32728</v>
    <v>2.2610000000000001</v>
    <v>1.7478991596638653</v>
    <v>3.952</v>
    <v>QIN-HEADNECK-01-0584</v>
    <v>95.6</v>
  </rv>
  <rv s="0">
    <v>-0.805337569724066</v>
    <v>0</v>
    <v>QIN-HEADNECK-01-0622</v>
    <v>1</v>
    <v>Generic</v>
    <v>55</v>
    <v>No</v>
    <v>No</v>
    <v>0</v>
    <v>2c</v>
    <v>Tonsil</v>
    <v>4a</v>
    <v>3</v>
    <v>M</v>
    <v>Remission</v>
    <v>175</v>
    <v>1643</v>
    <v>0</v>
    <v>3</v>
    <v>3</v>
    <v>34348</v>
    <v>QIN-HEADNECK-01-0622</v>
    <v>No</v>
    <v>No</v>
    <v>Response</v>
    <v>No</v>
    <v>32705</v>
    <v>32705</v>
    <v>2.4900000000000002</v>
    <v>6.0606425702811233</v>
    <v>15.090999999999999</v>
    <v>32881</v>
    <v>2.72</v>
    <v>1.1797794117647058</v>
    <v>3.2090000000000001</v>
    <v>QIN-HEADNECK-01-0622</v>
    <v>88.4</v>
  </rv>
  <rv s="0">
    <v>-0.69960003969901197</v>
    <v>0</v>
    <v>QIN-HEADNECK-02-0070</v>
    <v>1</v>
    <v>Generic</v>
    <v>48</v>
    <v>No</v>
    <v>Significant</v>
    <v>0</v>
    <v>2b</v>
    <v>Tonsil</v>
    <v>3</v>
    <v>2</v>
    <v>M</v>
    <v>Remission</v>
    <v>165</v>
    <v>2018</v>
    <v>0</v>
    <v>4</v>
    <v>4</v>
    <v>33897</v>
    <v>QIN-HEADNECK-02-0070</v>
    <v>No</v>
    <v>No</v>
    <v>Response</v>
    <v>Yes</v>
    <v>31879</v>
    <v>31879</v>
    <v>2.0619999999999998</v>
    <v>6.6052376333656646</v>
    <v>13.62</v>
    <v>32062</v>
    <v>2.0270000000000001</v>
    <v>1.984213122841638</v>
    <v>4.0220000000000002</v>
    <v>QIN-HEADNECK-02-0070</v>
    <v>81.8</v>
  </rv>
  <rv s="0">
    <v>-1.7462423726959199E-2</v>
    <v>0</v>
    <v>QIN-HEADNECK-02-0261</v>
    <v>1</v>
    <v>Generic</v>
    <v>56</v>
    <v>No</v>
    <v>Social</v>
    <v>0</v>
    <v>2b</v>
    <v>Tonsil</v>
    <v>4a</v>
    <v>2</v>
    <v>F</v>
    <v>Remission</v>
    <v>175</v>
    <v>2462</v>
    <v>0</v>
    <v>2</v>
    <v>2</v>
    <v>33665</v>
    <v>QIN-HEADNECK-02-0261</v>
    <v>No</v>
    <v>No</v>
    <v>Stable</v>
    <v>Former</v>
    <v>31203</v>
    <v>31203</v>
    <v>1.903</v>
    <v>1.8812401471361009</v>
    <v>3.58</v>
    <v>31509</v>
    <v>1.583</v>
    <v>1.8483891345546433</v>
    <v>2.9260000000000002</v>
    <v>QIN-HEADNECK-02-0261</v>
    <v>87.4</v>
  </rv>
  <rv s="0">
    <v>-0.83722095253642403</v>
    <v>0</v>
    <v>QIN-HEADNECK-02-0618</v>
    <v>1</v>
    <v>Generic</v>
    <v>55</v>
    <v>No</v>
    <v>Significant</v>
    <v>0</v>
    <v>1</v>
    <v>Tonsil</v>
    <v>4a</v>
    <v>4a</v>
    <v>M</v>
    <v>Remission</v>
    <v>183</v>
    <v>3268</v>
    <v>0</v>
    <v>3</v>
    <v>3</v>
    <v>36029</v>
    <v>QIN-HEADNECK-02-0618</v>
    <v>No</v>
    <v>No</v>
    <v>Response</v>
    <v>Former</v>
    <v>32761</v>
    <v>32761</v>
    <v>1.8660000000000001</v>
    <v>9.17470525187567</v>
    <v>17.12</v>
    <v>32935</v>
    <v>2.29</v>
    <v>1.4934497816593886</v>
    <v>3.42</v>
    <v>QIN-HEADNECK-02-0618</v>
    <v>94.8</v>
  </rv>
  <rv s="0">
    <v>-0.776901382493703</v>
    <v>0</v>
    <v>QIN-HEADNECK-02-0996</v>
    <v>1</v>
    <v>Generic</v>
    <v>66</v>
    <v>No</v>
    <v>Significant</v>
    <v>X</v>
    <v>2a</v>
    <v>Tonsil</v>
    <v>4a</v>
    <v>2</v>
    <v>M</v>
    <v>Remission</v>
    <v>180</v>
    <v>1007</v>
    <v>0</v>
    <v>4</v>
    <v>4</v>
    <v>33831</v>
    <v>QIN-HEADNECK-02-0996</v>
    <v>No</v>
    <v>No</v>
    <v>Response</v>
    <v>Former</v>
    <v>32824</v>
    <v>32824</v>
    <v>2.1240000000000001</v>
    <v>4.8747645951035778</v>
    <v>10.353999999999999</v>
    <v>32986</v>
    <v>2.113</v>
    <v>1.0875532418362519</v>
    <v>2.298</v>
    <v>QIN-HEADNECK-02-0996</v>
    <v>88.2</v>
  </rv>
  <rv s="0">
    <v>-0.66891772880798195</v>
    <v>0</v>
    <v>QIN-HEADNECK-02-1000</v>
    <v>1</v>
    <v>Generic</v>
    <v>57</v>
    <v>No</v>
    <v>Significant</v>
    <v>0</v>
    <v>1</v>
    <v>Tonsil</v>
    <v>3</v>
    <v>1</v>
    <v>M</v>
    <v>Remission</v>
    <v>175.3</v>
    <v>847</v>
    <v>0</v>
    <v>3</v>
    <v>3</v>
    <v>33912</v>
    <v>QIN-HEADNECK-02-1000</v>
    <v>No</v>
    <v>No</v>
    <v>Response</v>
    <v>Yes</v>
    <v>33065</v>
    <v>33065</v>
    <v>2.0859999999999999</v>
    <v>4.6380632790028766</v>
    <v>9.6750000000000007</v>
    <v>33226</v>
    <v>2.403</v>
    <v>1.5355805243445693</v>
    <v>3.69</v>
    <v>QIN-HEADNECK-02-1000</v>
    <v>66.45</v>
  </rv>
  <rv s="0">
    <v>-0.73044131612656205</v>
    <v>0</v>
    <v>QIN-HEADNECK-02-1048</v>
    <v>1</v>
    <v>Generic</v>
    <v>46</v>
    <v>No</v>
    <v>No</v>
    <v>X</v>
    <v>2b</v>
    <v>Tonsil</v>
    <v>4</v>
    <v>2</v>
    <v>M</v>
    <v>Remission</v>
    <v>183</v>
    <v>3237</v>
    <v>0</v>
    <v>3</v>
    <v>3</v>
    <v>36033</v>
    <v>QIN-HEADNECK-02-1048</v>
    <v>No</v>
    <v>No</v>
    <v>Response</v>
    <v>No</v>
    <v>32796</v>
    <v>32796</v>
    <v>2.4060000000000001</v>
    <v>4.9093931837073974</v>
    <v>11.811999999999999</v>
    <v>32967</v>
    <v>2.5760000000000001</v>
    <v>1.3233695652173911</v>
    <v>3.4089999999999998</v>
    <v>QIN-HEADNECK-02-1048</v>
    <v>115.9</v>
  </rv>
  <rv s="0">
    <v>-0.25169021947008802</v>
    <v>0</v>
    <v>QIN-HEADNECK-02-1051</v>
    <v>1</v>
    <v>Generic</v>
    <v>54</v>
    <v>No</v>
    <v>Social</v>
    <v>0</v>
    <v>2b</v>
    <v>Tonsil</v>
    <v>4a</v>
    <v>3</v>
    <v>M</v>
    <v>Remission</v>
    <v>183</v>
    <v>3308</v>
    <v>0</v>
    <v>4</v>
    <v>4</v>
    <v>36134</v>
    <v>QIN-HEADNECK-02-1051</v>
    <v>No</v>
    <v>No</v>
    <v>Stable</v>
    <v>No</v>
    <v>32826</v>
    <v>32826</v>
    <v>2.7160000000000002</v>
    <v>5.6288659793814428</v>
    <v>15.288</v>
    <v>32979</v>
    <v>2.1259999999999999</v>
    <v>4.2121354656632173</v>
    <v>8.9550000000000001</v>
    <v>QIN-HEADNECK-02-1051</v>
    <v>91</v>
  </rv>
  <rv s="0">
    <v>-0.61645865336354899</v>
    <v>0</v>
    <v>QIN-HEADNECK-02-1056</v>
    <v>1</v>
    <v>Generic</v>
    <v>57</v>
    <v>No</v>
    <v>Significant</v>
    <v>0</v>
    <v>2a</v>
    <v>Tonsil</v>
    <v>4a</v>
    <v>1</v>
    <v>M</v>
    <v>Remission</v>
    <v>188</v>
    <v>2681</v>
    <v>0</v>
    <v>3</v>
    <v>3</v>
    <v>35815</v>
    <v>QIN-HEADNECK-02-1056</v>
    <v>No</v>
    <v>No</v>
    <v>Response</v>
    <v>Former</v>
    <v>33134</v>
    <v>33134</v>
    <v>2.0910000000000002</v>
    <v>5.9488283118125294</v>
    <v>12.439</v>
    <v>33310</v>
    <v>1.85</v>
    <v>2.2816216216216216</v>
    <v>4.2210000000000001</v>
    <v>QIN-HEADNECK-02-1056</v>
    <v>103.4</v>
  </rv>
  <rv s="0">
    <v>-0.62033779719430204</v>
    <v>0</v>
    <v>QIN-HEADNECK-02-2431</v>
    <v>1</v>
    <v>Generic</v>
    <v>62</v>
    <v>No</v>
    <v>Social</v>
    <v>0</v>
    <v>2a</v>
    <v>Tonsil</v>
    <v>4a</v>
    <v>2</v>
    <v>M</v>
    <v>Remission</v>
    <v>187</v>
    <v>4296</v>
    <v>0</v>
    <v>4</v>
    <v>4</v>
    <v>36147</v>
    <v>QIN-HEADNECK-02-2431</v>
    <v>No</v>
    <v>No</v>
    <v>Response</v>
    <v>Former</v>
    <v>31851</v>
    <v>31851</v>
    <v>2.7269999999999999</v>
    <v>4.0887422075540893</v>
    <v>11.15</v>
    <v>32012</v>
    <v>1.901</v>
    <v>1.5523408732246187</v>
    <v>2.9510000000000001</v>
    <v>QIN-HEADNECK-02-2431</v>
    <v>115.5</v>
  </rv>
  <rv s="0">
    <v>-0.77071455844468395</v>
    <v>0</v>
    <v>QIN-HEADNECK-02-2434</v>
    <v>1</v>
    <v>Generic</v>
    <v>52</v>
    <v>No</v>
    <v>Social</v>
    <v>0</v>
    <v>3</v>
    <v>Tonsil</v>
    <v>4b</v>
    <v>2</v>
    <v>M</v>
    <v>Remission</v>
    <v>185</v>
    <v>2875</v>
    <v>0</v>
    <v>6</v>
    <v>4</v>
    <v>36150</v>
    <v>QIN-HEADNECK-02-2434</v>
    <v>No</v>
    <v>No</v>
    <v>Response</v>
    <v>Yes</v>
    <v>33275</v>
    <v>33275</v>
    <v>1.669</v>
    <v>4.2384661473936491</v>
    <v>7.0739999999999998</v>
    <v>33359</v>
    <v>2.2709999999999999</v>
    <v>0.97181858212241301</v>
    <v>2.2069999999999999</v>
    <v>QIN-HEADNECK-02-2434</v>
    <v>82.7</v>
  </rv>
  <rv s="0">
    <v>-0.490558044320414</v>
    <v>0</v>
    <v>QIN-HEADNECK-02-2438</v>
    <v>1</v>
    <v>Generic</v>
    <v>58</v>
    <v>No</v>
    <v>No</v>
    <v>0</v>
    <v>2b</v>
    <v>Tonsil</v>
    <v>4a</v>
    <v>1</v>
    <v>M</v>
    <v>Remission</v>
    <v>172.72</v>
    <v>459</v>
    <v>0</v>
    <v>3</v>
    <v>3</v>
    <v>33411</v>
    <v>QIN-HEADNECK-02-2438</v>
    <v>No</v>
    <v>No</v>
    <v>Response</v>
    <v>Yes</v>
    <v>32952</v>
    <v>32952</v>
    <v>2.3540000000000001</v>
    <v>3.4120645709430755</v>
    <v>8.032</v>
    <v>33126</v>
    <v>2.17</v>
    <v>1.7382488479262672</v>
    <v>3.7719999999999998</v>
    <v>QIN-HEADNECK-02-2438</v>
    <v>85.9</v>
  </rv>
  <rv s="0">
    <v>-0.16118127795105799</v>
    <v>0</v>
    <v>QIN-HEADNECK-02-2439</v>
    <v>1</v>
    <v>Generic</v>
    <v>40</v>
    <v>No</v>
    <v>No</v>
    <v>0</v>
    <v>2a</v>
    <v>Tonsil</v>
    <v>4a</v>
    <v>X</v>
    <v>M</v>
    <v>Remission</v>
    <v>180.3</v>
    <v>2798</v>
    <v>0</v>
    <v>4</v>
    <v>4</v>
    <v>36227</v>
    <v>QIN-HEADNECK-02-2439</v>
    <v>No</v>
    <v>No</v>
    <v>Stable</v>
    <v>Yes</v>
    <v>33429</v>
    <v>33429</v>
    <v>1.6890000000000001</v>
    <v>1.8134991119005328</v>
    <v>3.0630000000000002</v>
    <v>33601</v>
    <v>1.6040000000000001</v>
    <v>1.5211970074812966</v>
    <v>2.44</v>
    <v>QIN-HEADNECK-02-2439</v>
    <v>68.5</v>
  </rv>
  <rv s="0">
    <v>-0.82860420320890105</v>
    <v>0</v>
    <v>QIN-HEADNECK-02-2441</v>
    <v>1</v>
    <v>Generic</v>
    <v>60</v>
    <v>No</v>
    <v>No</v>
    <v>0</v>
    <v>2c</v>
    <v>Tonsil</v>
    <v>4a</v>
    <v>2</v>
    <v>M</v>
    <v>Remission</v>
    <v>183</v>
    <v>3151</v>
    <v>0</v>
    <v>3</v>
    <v>3</v>
    <v>36254</v>
    <v>QIN-HEADNECK-02-2441</v>
    <v>No</v>
    <v>No</v>
    <v>Response</v>
    <v>Former</v>
    <v>33103</v>
    <v>33103</v>
    <v>2.0059999999999998</v>
    <v>7.3145563310069797</v>
    <v>14.673</v>
    <v>33268</v>
    <v>1.9</v>
    <v>1.253684210526316</v>
    <v>2.3820000000000001</v>
    <v>QIN-HEADNECK-02-2441</v>
    <v>88.9</v>
  </rv>
  <rv s="0">
    <v>-0.73765381427058696</v>
    <v>0</v>
    <v>QIN-HEADNECK-02-2444</v>
    <v>1</v>
    <v>Generic</v>
    <v>57</v>
    <v>No</v>
    <v>No</v>
    <v>0</v>
    <v>2c</v>
    <v>Tonsil</v>
    <v>4a</v>
    <v>4a</v>
    <v>M</v>
    <v>Remission</v>
    <v>172</v>
    <v>2858</v>
    <v>0</v>
    <v>2</v>
    <v>2</v>
    <v>36271</v>
    <v>QIN-HEADNECK-02-2444</v>
    <v>No</v>
    <v>No</v>
    <v>Response</v>
    <v>Yes</v>
    <v>33413</v>
    <v>33413</v>
    <v>1.663</v>
    <v>6.2808177991581475</v>
    <v>10.445</v>
    <v>33583</v>
    <v>2.1320000000000001</v>
    <v>1.647748592870544</v>
    <v>3.5129999999999999</v>
    <v>QIN-HEADNECK-02-2444</v>
    <v>64.900000000000006</v>
  </rv>
  <rv s="0">
    <v>-0.82354738436196495</v>
    <v>0</v>
    <v>QIN-HEADNECK-02-2445</v>
    <v>1</v>
    <v>Generic</v>
    <v>62</v>
    <v>No</v>
    <v>No</v>
    <v>0</v>
    <v>2b</v>
    <v>Tonsil</v>
    <v>4a</v>
    <v>2</v>
    <v>M</v>
    <v>Remission</v>
    <v>173</v>
    <v>2629</v>
    <v>0</v>
    <v>5</v>
    <v>4</v>
    <v>36051</v>
    <v>QIN-HEADNECK-02-2445</v>
    <v>No</v>
    <v>No</v>
    <v>Response</v>
    <v>No</v>
    <v>33422</v>
    <v>33422</v>
    <v>1.665</v>
    <v>9.2432432432432439</v>
    <v>15.39</v>
    <v>33567</v>
    <v>1.9810000000000001</v>
    <v>1.630994447248864</v>
    <v>3.2309999999999999</v>
    <v>QIN-HEADNECK-02-2445</v>
    <v>83.6</v>
  </rv>
  <rv s="0">
    <v>-0.71233555853164998</v>
    <v>0</v>
    <v>QIN-HEADNECK-02-2447</v>
    <v>1</v>
    <v>Generic</v>
    <v>44</v>
    <v>No</v>
    <v>Significant</v>
    <v>0</v>
    <v>1</v>
    <v>Tonsil</v>
    <v>3</v>
    <v>3</v>
    <v>M</v>
    <v>Remission</v>
    <v>179</v>
    <v>2299</v>
    <v>0</v>
    <v>3</v>
    <v>2</v>
    <v>35886</v>
    <v>QIN-HEADNECK-02-2447</v>
    <v>No</v>
    <v>No</v>
    <v>Response</v>
    <v>Former</v>
    <v>33587</v>
    <v>33587</v>
    <v>1.76</v>
    <v>6.8119318181818187</v>
    <v>11.989000000000001</v>
    <v>33737</v>
    <v>2.2250000000000001</v>
    <v>1.9595505617977529</v>
    <v>4.3600000000000003</v>
    <v>QIN-HEADNECK-02-2447</v>
    <v>81.400000000000006</v>
  </rv>
  <rv s="0">
    <v>-0.41480503864497598</v>
    <v>0</v>
    <v>QIN-HEADNECK-02-2448</v>
    <v>1</v>
    <v>Generic</v>
    <v>44</v>
    <v>No</v>
    <v>Social</v>
    <v>0</v>
    <v>3</v>
    <v>Tonsil</v>
    <v>4b</v>
    <v>1</v>
    <v>M</v>
    <v>Progression</v>
    <v>180</v>
    <v>479</v>
    <v>1</v>
    <v>5</v>
    <v>4</v>
    <v>34116</v>
    <v>QIN-HEADNECK-02-2448</v>
    <v>No</v>
    <v>No</v>
    <v>Response</v>
    <v>Yes</v>
    <v>33637</v>
    <v>33637</v>
    <v>1.7010000000000001</v>
    <v>15.283362727807171</v>
    <v>25.997</v>
    <v>33707</v>
    <v>1.9910000000000001</v>
    <v>8.9437468608739312</v>
    <v>17.806999999999999</v>
    <v>QIN-HEADNECK-02-2448</v>
    <v>69.3</v>
  </rv>
  <rv s="0">
    <v>-0.36047472255440899</v>
    <v>0</v>
    <v>QIN-HEADNECK-02-2449</v>
    <v>1</v>
    <v>Generic</v>
    <v>63</v>
    <v>No</v>
    <v>No</v>
    <v>0</v>
    <v>1</v>
    <v>Tonsil</v>
    <v>3</v>
    <v>1</v>
    <v>M</v>
    <v>Remission</v>
    <v>170</v>
    <v>2368</v>
    <v>0</v>
    <v>2</v>
    <v>2</v>
    <v>36067</v>
    <v>QIN-HEADNECK-02-2449</v>
    <v>No</v>
    <v>No</v>
    <v>Response</v>
    <v>Yes</v>
    <v>33699</v>
    <v>33699</v>
    <v>1.9370000000000001</v>
    <v>2.4945792462570986</v>
    <v>4.8319999999999999</v>
    <v>33877</v>
    <v>1.9770000000000001</v>
    <v>1.5953464845725847</v>
    <v>3.1539999999999999</v>
    <v>QIN-HEADNECK-02-2449</v>
    <v>64.400000000000006</v>
  </rv>
  <rv s="0">
    <v>-0.68687200724143205</v>
    <v>0</v>
    <v>QIN-HEADNECK-02-2450</v>
    <v>1</v>
    <v>Generic</v>
    <v>82</v>
    <v>No</v>
    <v>No</v>
    <v>0</v>
    <v>2b</v>
    <v>Tonsil</v>
    <v>4a</v>
    <v>2</v>
    <v>F</v>
    <v>Remission</v>
    <v>157</v>
    <v>1501</v>
    <v>0</v>
    <v>4</v>
    <v>5</v>
    <v>36253</v>
    <v>QIN-HEADNECK-02-2450</v>
    <v>No</v>
    <v>No</v>
    <v>Response</v>
    <v>Former</v>
    <v>34752</v>
    <v>34752</v>
    <v>2.5019999999999998</v>
    <v>3.9004796163069551</v>
    <v>9.7590000000000003</v>
    <v>34954</v>
    <v>2.1640000000000001</v>
    <v>1.2213493530499073</v>
    <v>2.6429999999999998</v>
    <v>QIN-HEADNECK-02-2450</v>
    <v>45.5</v>
  </rv>
  <rv s="0">
    <v>-0.52906336088154304</v>
    <v>0</v>
    <v>QIN-HEADNECK-02-2454</v>
    <v>1</v>
    <v>Generic</v>
    <v>79</v>
    <v>No</v>
    <v>Social</v>
    <v>0</v>
    <v>2b</v>
    <v>Tonsil</v>
    <v>4a</v>
    <v>2</v>
    <v>M</v>
    <v>Remission</v>
    <v>183</v>
    <v>2086</v>
    <v>0</v>
    <v>3</v>
    <v>2</v>
    <v>36033</v>
    <v>QIN-HEADNECK-02-2454</v>
    <v>No</v>
    <v>No</v>
    <v>Response</v>
    <v>Former</v>
    <v>33947</v>
    <v>33947</v>
    <v>2.34</v>
    <v>3.7230769230769232</v>
    <v>8.7119999999999997</v>
    <v>34101</v>
    <v>2.25</v>
    <v>1.7533333333333332</v>
    <v>3.9449999999999998</v>
    <v>QIN-HEADNECK-02-2454</v>
    <v>94.6</v>
  </rv>
  <rv s="0">
    <v>-0.83931279625719901</v>
    <v>0</v>
    <v>QIN-HEADNECK-02-2459</v>
    <v>1</v>
    <v>Generic</v>
    <v>65</v>
    <v>No</v>
    <v>Significant</v>
    <v>0</v>
    <v>2b</v>
    <v>Tonsil</v>
    <v>4b</v>
    <v>4b</v>
    <v>M</v>
    <v>Remission</v>
    <v>173</v>
    <v>1205</v>
    <v>0</v>
    <v>3</v>
    <v>7</v>
    <v>36018</v>
    <v>QIN-HEADNECK-02-2459</v>
    <v>No</v>
    <v>No</v>
    <v>Response</v>
    <v>Former</v>
    <v>34813</v>
    <v>34813</v>
    <v>1.66</v>
    <v>7.3921686746987962</v>
    <v>12.271000000000001</v>
    <v>34980</v>
    <v>2.1030000000000002</v>
    <v>1.1878269139324773</v>
    <v>2.4980000000000002</v>
    <v>QIN-HEADNECK-02-2459</v>
    <v>50</v>
  </rv>
  <rv s="0">
    <v>-0.80846830079138998</v>
    <v>0</v>
    <v>QIN-HEADNECK-02-2460</v>
    <v>1</v>
    <v>Generic</v>
    <v>62</v>
    <v>No</v>
    <v>No</v>
    <v>0</v>
    <v>1</v>
    <v>Tonsil</v>
    <v>3</v>
    <v>2</v>
    <v>M</v>
    <v>Remission</v>
    <v>182.9</v>
    <v>788</v>
    <v>0</v>
    <v>3</v>
    <v>4</v>
    <v>36177</v>
    <v>QIN-HEADNECK-02-2460</v>
    <v>No</v>
    <v>No</v>
    <v>Response</v>
    <v>Former</v>
    <v>35389</v>
    <v>35389</v>
    <v>2.5249999999999999</v>
    <v>7.7726732673267334</v>
    <v>19.626000000000001</v>
    <v>35568</v>
    <v>2.6579999999999999</v>
    <v>1.4887133182844243</v>
    <v>3.9569999999999999</v>
    <v>QIN-HEADNECK-02-2460</v>
    <v>95.254999999999995</v>
  </rv>
  <rv s="0">
    <v>-0.80531749285508003</v>
    <v>0</v>
    <v>QIN-HEADNECK-02-2464</v>
    <v>1</v>
    <v>Generic</v>
    <v>70</v>
    <v>No</v>
    <v>Social</v>
    <v>0</v>
    <v>2b</v>
    <v>Tonsil</v>
    <v>4a</v>
    <v>2</v>
    <v>M</v>
    <v>Remission</v>
    <v>185</v>
    <v>625</v>
    <v>0</v>
    <v>3</v>
    <v>2</v>
    <v>36250</v>
    <v>QIN-HEADNECK-02-2464</v>
    <v>No</v>
    <v>No</v>
    <v>Response</v>
    <v>Former</v>
    <v>35625</v>
    <v>35625</v>
    <v>2.4449999999999998</v>
    <v>6.0265848670756652</v>
    <v>14.734999999999999</v>
    <v>35778</v>
    <v>2.9780000000000002</v>
    <v>1.1732706514439222</v>
    <v>3.4940000000000002</v>
    <v>QIN-HEADNECK-02-2464</v>
    <v>113.4</v>
  </rv>
  <rv s="0">
    <v>-0.77803544889607501</v>
    <v>0</v>
    <v>QIN-HEADNECK-02-2466</v>
    <v>1</v>
    <v>Generic</v>
    <v>50</v>
    <v>No</v>
    <v>Social</v>
    <v>0</v>
    <v>2c</v>
    <v>Tonsil</v>
    <v>4a</v>
    <v>1</v>
    <v>F</v>
    <v>Remission</v>
    <v>156</v>
    <v>996</v>
    <v>0</v>
    <v>3</v>
    <v>2</v>
    <v>36187</v>
    <v>QIN-HEADNECK-02-2466</v>
    <v>No</v>
    <v>No</v>
    <v>Response</v>
    <v>Yes</v>
    <v>35191</v>
    <v>35191</v>
    <v>1.827</v>
    <v>4.8040503557744936</v>
    <v>8.7769999999999992</v>
    <v>35326</v>
    <v>2.1709999999999998</v>
    <v>1.0663288807001383</v>
    <v>2.3149999999999999</v>
    <v>QIN-HEADNECK-02-2466</v>
    <v>63.5</v>
  </rv>
  <rv s="0">
    <v>-0.770905816953113</v>
    <v>0</v>
    <v>QIN-HEADNECK-02-2467</v>
    <v>1</v>
    <v>Generic</v>
    <v>43</v>
    <v>No</v>
    <v>Social</v>
    <v>0</v>
    <v>0</v>
    <v>Tonsil</v>
    <v>3</v>
    <v>3</v>
    <v>M</v>
    <v>Remission</v>
    <v>175</v>
    <v>1028</v>
    <v>0</v>
    <v>2</v>
    <v>4</v>
    <v>36242</v>
    <v>QIN-HEADNECK-02-2467</v>
    <v>No</v>
    <v>No</v>
    <v>Response</v>
    <v>No</v>
    <v>35214</v>
    <v>35214</v>
    <v>2.8410000000000002</v>
    <v>7.2456881379795846</v>
    <v>20.585000000000001</v>
    <v>35357</v>
    <v>2.1819999999999999</v>
    <v>1.6599450045829514</v>
    <v>3.6219999999999999</v>
    <v>QIN-HEADNECK-02-2467</v>
    <v>100</v>
  </rv>
  <rv s="0">
    <v>-0.54090877416213601</v>
    <v>0</v>
    <v>QIN-HEADNECK-02-2471</v>
    <v>1</v>
    <v>Generic</v>
    <v>49</v>
    <v>No</v>
    <v>No</v>
    <v>0</v>
    <v>2b</v>
    <v>Tonsil</v>
    <v>4a</v>
    <v>2</v>
    <v>M</v>
    <v>Remission</v>
    <v>175</v>
    <v>661</v>
    <v>0</v>
    <v>3</v>
    <v>2</v>
    <v>36211</v>
    <v>QIN-HEADNECK-02-2471</v>
    <v>No</v>
    <v>No</v>
    <v>Response</v>
    <v>Former</v>
    <v>35550</v>
    <v>35550</v>
    <v>1.8380000000000001</v>
    <v>3.2149075081610445</v>
    <v>5.9089999999999998</v>
    <v>35707</v>
    <v>1.87</v>
    <v>1.4759358288770053</v>
    <v>2.76</v>
    <v>QIN-HEADNECK-02-2471</v>
    <v>78</v>
  </rv>
  <rv s="0">
    <v>-0.868229146136129</v>
    <v>0</v>
    <v>QIN-HEADNECK-02-2474</v>
    <v>1</v>
    <v>Generic</v>
    <v>58</v>
    <v>No</v>
    <v>No</v>
    <v>0</v>
    <v>2c</v>
    <v>Tonsil</v>
    <v>4b</v>
    <v>4b</v>
    <v>M</v>
    <v>Remission</v>
    <v>175</v>
    <v>456</v>
    <v>0</v>
    <v>3</v>
    <v>2</v>
    <v>36180</v>
    <v>QIN-HEADNECK-02-2474</v>
    <v>No</v>
    <v>No</v>
    <v>Response</v>
    <v>No</v>
    <v>35724</v>
    <v>35724</v>
    <v>2.2000000000000002</v>
    <v>9.3299999999999983</v>
    <v>20.526</v>
    <v>35872</v>
    <v>2.2839999999999998</v>
    <v>1.2294220665499125</v>
    <v>2.8079999999999998</v>
    <v>QIN-HEADNECK-02-2474</v>
    <v>68.489999999999995</v>
  </rv>
  <rv s="0">
    <v>-0.64062897626360205</v>
    <v>0</v>
    <v>QIN-HEADNECK-02-2476</v>
    <v>1</v>
    <v>Generic</v>
    <v>65</v>
    <v>Non Insulin-Dependent</v>
    <v>No</v>
    <v>0</v>
    <v>2c</v>
    <v>Tonsil</v>
    <v>4b</v>
    <v>4b</v>
    <v>M</v>
    <v>Progression</v>
    <v>170</v>
    <v>899</v>
    <v>1</v>
    <v>4</v>
    <v>4</v>
    <v>33984</v>
    <v>QIN-HEADNECK-02-2476</v>
    <v>No</v>
    <v>No</v>
    <v>Response</v>
    <v>Former</v>
    <v>33085</v>
    <v>33085</v>
    <v>1.774</v>
    <v>5.0039458850056375</v>
    <v>8.8770000000000007</v>
    <v>33237</v>
    <v>2.548</v>
    <v>1.7982731554160125</v>
    <v>4.5819999999999999</v>
    <v>QIN-HEADNECK-02-2476</v>
    <v>102</v>
  </rv>
  <rv s="0">
    <v>-0.65240398511196895</v>
    <v>0</v>
    <v>QIN-HEADNECK-02-2477</v>
    <v>1</v>
    <v>Generic</v>
    <v>57</v>
    <v>Non Insulin-Dependent</v>
    <v>No</v>
    <v>0</v>
    <v>1</v>
    <v>Tonsil</v>
    <v>4a</v>
    <v>3</v>
    <v>M</v>
    <v>Remission</v>
    <v>183</v>
    <v>849</v>
    <v>0</v>
    <v>3</v>
    <v>2</v>
    <v>36208</v>
    <v>QIN-HEADNECK-02-2477</v>
    <v>No</v>
    <v>No</v>
    <v>Response</v>
    <v>Yes</v>
    <v>35359</v>
    <v>35359</v>
    <v>2.1280000000000001</v>
    <v>3.5540413533834583</v>
    <v>7.5629999999999997</v>
    <v>35511</v>
    <v>2.3069999999999999</v>
    <v>1.2353706111833551</v>
    <v>2.85</v>
    <v>QIN-HEADNECK-02-2477</v>
    <v>98.1</v>
  </rv>
  <rv s="0">
    <v>-0.79609544813146405</v>
    <v>0</v>
    <v>QIN-HEADNECK-02-2479</v>
    <v>1</v>
    <v>Generic</v>
    <v>55</v>
    <v>No</v>
    <v>Social</v>
    <v>0</v>
    <v>2b</v>
    <v>Tonsil</v>
    <v>4a</v>
    <v>2</v>
    <v>M</v>
    <v>Remission</v>
    <v>171</v>
    <v>1074</v>
    <v>0</v>
    <v>2</v>
    <v>4</v>
    <v>36197</v>
    <v>QIN-HEADNECK-02-2479</v>
    <v>No</v>
    <v>No</v>
    <v>Response</v>
    <v>Former</v>
    <v>35123</v>
    <v>35123</v>
    <v>2.7480000000000002</v>
    <v>8.1266375545851517</v>
    <v>22.332000000000001</v>
    <v>35301</v>
    <v>2.706</v>
    <v>1.6570583887657058</v>
    <v>4.484</v>
    <v>QIN-HEADNECK-02-2479</v>
    <v>93</v>
  </rv>
  <rv s="0">
    <v>-0.66008060727459605</v>
    <v>0</v>
    <v>QIN-HEADNECK-02-2483</v>
    <v>1</v>
    <v>Generic</v>
    <v>57</v>
    <v>No</v>
    <v>Significant</v>
    <v>0</v>
    <v>2b</v>
    <v>Tonsil</v>
    <v>4a</v>
    <v>2</v>
    <v>M</v>
    <v>Remission</v>
    <v>168</v>
    <v>3093</v>
    <v>0</v>
    <v>3</v>
    <v>3</v>
    <v>36200</v>
    <v>QIN-HEADNECK-02-2483</v>
    <v>No</v>
    <v>No</v>
    <v>Response</v>
    <v>Yes</v>
    <v>33107</v>
    <v>33107</v>
    <v>1.4990000000000001</v>
    <v>4.5517011340893925</v>
    <v>6.8230000000000004</v>
    <v>33275</v>
    <v>1.8109999999999999</v>
    <v>1.5472114853672005</v>
    <v>2.802</v>
    <v>QIN-HEADNECK-02-2483</v>
    <v>57.6</v>
  </rv>
  <rv s="0">
    <v>-0.77413342590447198</v>
    <v>0</v>
    <v>QIN-HEADNECK-02-2484</v>
    <v>1</v>
    <v>Generic</v>
    <v>65</v>
    <v>No</v>
    <v>Significant</v>
    <v>0</v>
    <v>2a</v>
    <v>Tonsil</v>
    <v>4a</v>
    <v>3</v>
    <v>M</v>
    <v>Remission</v>
    <v>178</v>
    <v>377</v>
    <v>0</v>
    <v>2</v>
    <v>2</v>
    <v>34924</v>
    <v>QIN-HEADNECK-02-2484</v>
    <v>No</v>
    <v>No</v>
    <v>Response</v>
    <v>Yes</v>
    <v>34547</v>
    <v>34547</v>
    <v>2.2010000000000001</v>
    <v>6.583371194911404</v>
    <v>14.49</v>
    <v>34703</v>
    <v>2.4929999999999999</v>
    <v>1.4869634977938226</v>
    <v>3.7069999999999999</v>
    <v>QIN-HEADNECK-02-2484</v>
    <v>64.8</v>
  </rv>
  <rv s="0">
    <v>-0.159753662567681</v>
    <v>0</v>
    <v>QIN-HEADNECK-02-2487</v>
    <v>1</v>
    <v>Generic</v>
    <v>41</v>
    <v>No</v>
    <v>No</v>
    <v>0</v>
    <v>2</v>
    <v>Tonsil</v>
    <v>4a</v>
    <v>1</v>
    <v>F</v>
    <v>Remission</v>
    <v>173</v>
    <v>2799</v>
    <v>0</v>
    <v>3</v>
    <v>3</v>
    <v>36256</v>
    <v>QIN-HEADNECK-02-2487</v>
    <v>No</v>
    <v>No</v>
    <v>Stable</v>
    <v>No</v>
    <v>33457</v>
    <v>33457</v>
    <v>2.1389999999999998</v>
    <v>2.4413277232351569</v>
    <v>5.2220000000000004</v>
    <v>33628</v>
    <v>1.4810000000000001</v>
    <v>2.0513166779203238</v>
    <v>3.0379999999999998</v>
    <v>QIN-HEADNECK-02-2487</v>
    <v>65</v>
  </rv>
  <rv s="0">
    <v>-0.53618946188133099</v>
    <v>0</v>
    <v>QIN-HEADNECK-02-2489</v>
    <v>1</v>
    <v>Generic</v>
    <v>58</v>
    <v>No</v>
    <v>Significant</v>
    <v>0</v>
    <v>2b</v>
    <v>Tonsil</v>
    <v>4a</v>
    <v>1</v>
    <v>M</v>
    <v>Remission</v>
    <v>170</v>
    <v>913</v>
    <v>0</v>
    <v>2</v>
    <v>4</v>
    <v>36085</v>
    <v>QIN-HEADNECK-02-2489</v>
    <v>No</v>
    <v>No</v>
    <v>Response</v>
    <v>No</v>
    <v>35172</v>
    <v>35172</v>
    <v>2.113</v>
    <v>2.9238050165641267</v>
    <v>6.1779999999999999</v>
    <v>35343</v>
    <v>2.4460000000000002</v>
    <v>1.356091578086672</v>
    <v>3.3170000000000002</v>
    <v>QIN-HEADNECK-02-2489</v>
    <v>86</v>
  </rv>
  <rv s="0">
    <v>-0.80987191875063502</v>
    <v>0</v>
    <v>QIN-HEADNECK-02-2490</v>
    <v>1</v>
    <v>Generic</v>
    <v>63</v>
    <v>No</v>
    <v>Social</v>
    <v>0</v>
    <v>0</v>
    <v>Tonsil</v>
    <v>4a</v>
    <v>4a</v>
    <v>M</v>
    <v>Remission</v>
    <v>178</v>
    <v>1089</v>
    <v>0</v>
    <v>2</v>
    <v>6</v>
    <v>36198</v>
    <v>QIN-HEADNECK-02-2490</v>
    <v>No</v>
    <v>No</v>
    <v>Response</v>
    <v>No</v>
    <v>35109</v>
    <v>35109</v>
    <v>2.375</v>
    <v>5.5852631578947367</v>
    <v>13.265000000000001</v>
    <v>35270</v>
    <v>2.2450000000000001</v>
    <v>1.0619153674832962</v>
    <v>2.3839999999999999</v>
    <v>QIN-HEADNECK-02-2490</v>
    <v>84</v>
  </rv>
  <rv s="0">
    <v>-0.274575176440438</v>
    <v>0</v>
    <v>QIN-HEADNECK-02-2492</v>
    <v>1</v>
    <v>Generic</v>
    <v>57</v>
    <v>No</v>
    <v>Social</v>
    <v>0</v>
    <v>2a</v>
    <v>Tonsil</v>
    <v>4a</v>
    <v>1</v>
    <v>F</v>
    <v>Remission</v>
    <v>160</v>
    <v>3156</v>
    <v>0</v>
    <v>3</v>
    <v>3</v>
    <v>36220</v>
    <v>QIN-HEADNECK-02-2492</v>
    <v>No</v>
    <v>No</v>
    <v>Stable</v>
    <v>No</v>
    <v>33064</v>
    <v>33064</v>
    <v>2.06</v>
    <v>1.9082524271844661</v>
    <v>3.931</v>
    <v>33212</v>
    <v>2.1520000000000001</v>
    <v>1.3842936802973977</v>
    <v>2.9790000000000001</v>
    <v>QIN-HEADNECK-02-2492</v>
    <v>63.7</v>
  </rv>
  <rv s="0">
    <v>-0.60221683659557301</v>
    <v>0</v>
    <v>QIN-HEADNECK-02-2493</v>
    <v>1</v>
    <v>Generic</v>
    <v>61</v>
    <v>No</v>
    <v>No</v>
    <v>0</v>
    <v>2b</v>
    <v>Tonsil</v>
    <v>4a</v>
    <v>4a</v>
    <v>M</v>
    <v>Progression</v>
    <v>170</v>
    <v>1145</v>
    <v>1</v>
    <v>5</v>
    <v>5</v>
    <v>34167</v>
    <v>QIN-HEADNECK-02-2493</v>
    <v>No</v>
    <v>No</v>
    <v>Response</v>
    <v>Yes</v>
    <v>33022</v>
    <v>33022</v>
    <v>2.5190000000000001</v>
    <v>3.1369591107582373</v>
    <v>7.9020000000000001</v>
    <v>33188</v>
    <v>2.5339999999999998</v>
    <v>1.2478295185477506</v>
    <v>3.1619999999999999</v>
    <v>QIN-HEADNECK-02-2493</v>
    <v>65</v>
  </rv>
  <rv s="0">
    <v>-0.85002691728171598</v>
    <v>0</v>
    <v>QIN-HEADNECK-02-2494</v>
    <v>1</v>
    <v>Generic</v>
    <v>55</v>
    <v>Non Insulin-Dependent</v>
    <v>Social</v>
    <v>0</v>
    <v>2b</v>
    <v>Tonsil</v>
    <v>4a</v>
    <v>3</v>
    <v>M</v>
    <v>Remission</v>
    <v>177</v>
    <v>3181</v>
    <v>0</v>
    <v>3</v>
    <v>3</v>
    <v>36098</v>
    <v>QIN-HEADNECK-02-2494</v>
    <v>No</v>
    <v>No</v>
    <v>Response</v>
    <v>Former</v>
    <v>32917</v>
    <v>32917</v>
    <v>2.7410000000000001</v>
    <v>6.8555271798613644</v>
    <v>18.791</v>
    <v>33083</v>
    <v>2.8780000000000001</v>
    <v>1.0281445448227935</v>
    <v>2.9590000000000001</v>
    <v>QIN-HEADNECK-02-2494</v>
    <v>151</v>
  </rv>
  <rv s="0">
    <v>-0.72019285681149603</v>
    <v>0</v>
    <v>QIN-HEADNECK-02-2499</v>
    <v>1</v>
    <v>Generic</v>
    <v>54</v>
    <v>No</v>
    <v>Significant</v>
    <v>0</v>
    <v>2c</v>
    <v>Tonsil</v>
    <v>4a</v>
    <v>2</v>
    <v>M</v>
    <v>Remission</v>
    <v>190</v>
    <v>2207</v>
    <v>0</v>
    <v>3</v>
    <v>3</v>
    <v>34570</v>
    <v>QIN-HEADNECK-02-2499</v>
    <v>No</v>
    <v>No</v>
    <v>Response</v>
    <v>Yes</v>
    <v>32363</v>
    <v>32363</v>
    <v>1.8720000000000001</v>
    <v>8.1447649572649574</v>
    <v>15.247</v>
    <v>32523</v>
    <v>1.968</v>
    <v>2.2789634146341466</v>
    <v>4.4850000000000003</v>
    <v>QIN-HEADNECK-02-2499</v>
    <v>99</v>
  </rv>
  <rv s="0">
    <v>-0.75333461606011798</v>
    <v>0</v>
    <v>QIN-HEADNECK-02-2505</v>
    <v>1</v>
    <v>Generic</v>
    <v>57</v>
    <v>No</v>
    <v>No</v>
    <v>0</v>
    <v>2b</v>
    <v>Tonsil</v>
    <v>4a</v>
    <v>3</v>
    <v>M</v>
    <v>Remission</v>
    <v>183</v>
    <v>2999</v>
    <v>0</v>
    <v>2</v>
    <v>2</v>
    <v>36172</v>
    <v>QIN-HEADNECK-02-2505</v>
    <v>No</v>
    <v>No</v>
    <v>Response</v>
    <v>No</v>
    <v>33173</v>
    <v>33173</v>
    <v>2.2069999999999999</v>
    <v>6.9474399637516999</v>
    <v>15.333</v>
    <v>33310</v>
    <v>2.41</v>
    <v>1.7136929460580912</v>
    <v>4.13</v>
    <v>QIN-HEADNECK-02-2505</v>
    <v>99.7</v>
  </rv>
  <rv s="0">
    <v>-0.811883869960073</v>
    <v>0</v>
    <v>QIN-HEADNECK-02-2507</v>
    <v>1</v>
    <v>Generic</v>
    <v>55</v>
    <v>No</v>
    <v>No</v>
    <v>0</v>
    <v>2b</v>
    <v>Tonsil</v>
    <v>2b</v>
    <v>2</v>
    <v>M</v>
    <v>Remission</v>
    <v>177</v>
    <v>1085</v>
    <v>0</v>
    <v>2</v>
    <v>4</v>
    <v>36264</v>
    <v>QIN-HEADNECK-02-2507</v>
    <v>No</v>
    <v>No</v>
    <v>Response</v>
    <v>Yes</v>
    <v>35179</v>
    <v>35179</v>
    <v>2.4780000000000002</v>
    <v>4.1937046004842609</v>
    <v>10.391999999999999</v>
    <v>35354</v>
    <v>3.0459999999999998</v>
    <v>0.78890347997373611</v>
    <v>2.403</v>
    <v>QIN-HEADNECK-02-2507</v>
    <v>110</v>
  </rv>
  <rv s="0">
    <v>-0.684968617962604</v>
    <v>0</v>
    <v>QIN-HEADNECK-02-2508</v>
    <v>1</v>
    <v>Generic</v>
    <v>67</v>
    <v>No</v>
    <v>No</v>
    <v>0</v>
    <v>1</v>
    <v>Tonsil</v>
    <v>3</v>
    <v>1</v>
    <v>M</v>
    <v>Remission</v>
    <v>168</v>
    <v>3240</v>
    <v>0</v>
    <v>3</v>
    <v>3</v>
    <v>35744</v>
    <v>QIN-HEADNECK-02-2508</v>
    <v>Yes</v>
    <v>Prior H&amp;N Ca</v>
    <v>Response</v>
    <v>Former</v>
    <v>32504</v>
    <v>32504</v>
    <v>1.911</v>
    <v>5.3411826268969129</v>
    <v>10.207000000000001</v>
    <v>32643</v>
    <v>2.2120000000000002</v>
    <v>1.6826401446654609</v>
    <v>3.722</v>
    <v>QIN-HEADNECK-02-2508</v>
    <v>81.599999999999994</v>
  </rv>
  <rv s="0">
    <v>-0.37770724591194899</v>
    <v>0</v>
    <v>QIN-HEADNECK-02-2509</v>
    <v>1</v>
    <v>Generic</v>
    <v>54</v>
    <v>No</v>
    <v>Social</v>
    <v>1</v>
    <v>2b</v>
    <v>Tonsil</v>
    <v>4c</v>
    <v>1</v>
    <v>M</v>
    <v>Remission</v>
    <v>177</v>
    <v>1701</v>
    <v>0</v>
    <v>5</v>
    <v>8</v>
    <v>36256</v>
    <v>QIN-HEADNECK-02-2509</v>
    <v>No</v>
    <v>No</v>
    <v>Response</v>
    <v>No</v>
    <v>34555</v>
    <v>34555</v>
    <v>2.9</v>
    <v>2.913448275862069</v>
    <v>8.4489999999999998</v>
    <v>34624</v>
    <v>2.5350000000000001</v>
    <v>1.8130177514792898</v>
    <v>4.5960000000000001</v>
    <v>QIN-HEADNECK-02-2509</v>
    <v>83.8</v>
  </rv>
  <rv s="1">
    <v>-0.56099298767751504</v>
    <v>2</v>
    <v>QIN-HEADNECK-01-0003</v>
    <v>1</v>
    <v>Generic</v>
    <v>49</v>
    <v>No</v>
    <v>No</v>
    <v>0</v>
    <v>0</v>
    <v>Tonsil</v>
    <v>4a</v>
    <v>4a</v>
    <v>M</v>
    <v>Remission</v>
    <v>173</v>
    <v>2267</v>
    <v>0</v>
    <v>3</v>
    <v>3</v>
    <v>33749</v>
    <v>QIN-HEADNECK-01-0003</v>
    <v>No</v>
    <v>No</v>
    <v>Response</v>
    <v>Former</v>
    <v>31482</v>
    <v>31482</v>
    <v>1.83</v>
    <v>4.8519125683060107</v>
    <v>8.8789999999999996</v>
    <v>31662</v>
    <v>1.6919999999999999</v>
    <v>2.1300236406619386</v>
    <v>3.6040000000000001</v>
    <v>QIN-HEADNECK-01-0003</v>
    <v>75</v>
  </rv>
  <rv s="1">
    <v>-0.50835480377721798</v>
    <v>2</v>
    <v>QIN-HEADNECK-01-0026</v>
    <v>1</v>
    <v>Generic</v>
    <v>53</v>
    <v>No</v>
    <v>Social</v>
    <v>0</v>
    <v>2b</v>
    <v>Tonsil</v>
    <v>4a</v>
    <v>3</v>
    <v>M</v>
    <v>Remission</v>
    <v>177</v>
    <v>2297</v>
    <v>0</v>
    <v>3</v>
    <v>3</v>
    <v>33946</v>
    <v>QIN-HEADNECK-01-0026</v>
    <v>No</v>
    <v>No</v>
    <v>Response</v>
    <v>Former</v>
    <v>31649</v>
    <v>31649</v>
    <v>1.8540000000000001</v>
    <v>2.8063646170442289</v>
    <v>5.2030000000000003</v>
    <v>31835</v>
    <v>2.27</v>
    <v>1.3797356828193832</v>
    <v>3.1320000000000001</v>
    <v>QIN-HEADNECK-01-0026</v>
    <v>82.8</v>
  </rv>
  <rv s="1">
    <v>7.8792639527818897E-2</v>
    <v>2</v>
    <v>QIN-HEADNECK-01-0040</v>
    <v>1</v>
    <v>Generic</v>
    <v>58</v>
    <v>No</v>
    <v>Significant</v>
    <v>0</v>
    <v>2b</v>
    <v>Tonsil</v>
    <v>4a</v>
    <v>1</v>
    <v>M</v>
    <v>Remission</v>
    <v>182</v>
    <v>247</v>
    <v>0</v>
    <v>4</v>
    <v>4</v>
    <v>31950</v>
    <v>QIN-HEADNECK-01-0040</v>
    <v>No</v>
    <v>No</v>
    <v>Stable</v>
    <v>Yes</v>
    <v>31703</v>
    <v>31703</v>
    <v>1.7529999999999999</v>
    <v>2.3388476896748429</v>
    <v>4.0999999999999996</v>
    <v>31908</v>
    <v>1.6859999999999999</v>
    <v>2.5231316725978647</v>
    <v>4.2539999999999996</v>
    <v>QIN-HEADNECK-01-0040</v>
    <v>84.3</v>
  </rv>
  <rv s="1">
    <v>-0.76834150090701103</v>
    <v>2</v>
    <v>QIN-HEADNECK-01-0041</v>
    <v>1</v>
    <v>Generic</v>
    <v>57</v>
    <v>No</v>
    <v>No</v>
    <v>0</v>
    <v>2c</v>
    <v>Tonsil</v>
    <v>4a</v>
    <v>4a</v>
    <v>F</v>
    <v>Remission</v>
    <v>163</v>
    <v>1221</v>
    <v>0</v>
    <v>5</v>
    <v>5</v>
    <v>32949</v>
    <v>QIN-HEADNECK-01-0041</v>
    <v>No</v>
    <v>No</v>
    <v>Response</v>
    <v>Yes</v>
    <v>31728</v>
    <v>31728</v>
    <v>1.9219999999999999</v>
    <v>5.6623309053069715</v>
    <v>10.882999999999999</v>
    <v>31896</v>
    <v>2.3450000000000002</v>
    <v>1.3117270788912578</v>
    <v>3.0760000000000001</v>
    <v>QIN-HEADNECK-01-0041</v>
    <v>56.7</v>
  </rv>
  <rv s="1">
    <v>1.2141246048378599E-2</v>
    <v>2</v>
    <v>QIN-HEADNECK-01-0059</v>
    <v>1</v>
    <v>Generic</v>
    <v>64</v>
    <v>No</v>
    <v>Social</v>
    <v>0</v>
    <v>2b</v>
    <v>Tonsil</v>
    <v>4a</v>
    <v>1</v>
    <v>F</v>
    <v>Progression</v>
    <v>160</v>
    <v>2081</v>
    <v>1</v>
    <v>3</v>
    <v>3</v>
    <v>33899</v>
    <v>QIN-HEADNECK-01-0059</v>
    <v>No</v>
    <v>Prior other Ca</v>
    <v>Stable</v>
    <v>Yes</v>
    <v>31818</v>
    <v>31818</v>
    <v>1.9530000000000001</v>
    <v>2.3102918586789554</v>
    <v>4.5119999999999996</v>
    <v>32025</v>
    <v>1.7969999999999999</v>
    <v>2.3383416805787425</v>
    <v>4.202</v>
    <v>QIN-HEADNECK-01-0059</v>
    <v>53</v>
  </rv>
  <rv s="1">
    <v>-0.76072137246250104</v>
    <v>2</v>
    <v>QIN-HEADNECK-01-0062</v>
    <v>1</v>
    <v>Generic</v>
    <v>48</v>
    <v>Non Insulin-Dependent</v>
    <v>Social</v>
    <v>0</v>
    <v>1</v>
    <v>Tonsil</v>
    <v>3</v>
    <v>3</v>
    <v>M</v>
    <v>Progression</v>
    <v>185</v>
    <v>1420</v>
    <v>1</v>
    <v>4</v>
    <v>4</v>
    <v>33269</v>
    <v>QIN-HEADNECK-01-0062</v>
    <v>No</v>
    <v>No</v>
    <v>Response</v>
    <v>Yes</v>
    <v>31849</v>
    <v>31849</v>
    <v>2.5510000000000002</v>
    <v>6.1497451979615834</v>
    <v>15.688000000000001</v>
    <v>32014</v>
    <v>1.93</v>
    <v>1.471502590673575</v>
    <v>2.84</v>
    <v>QIN-HEADNECK-01-0062</v>
    <v>123.7</v>
  </rv>
  <rv s="1">
    <v>-0.43945293239813799</v>
    <v>2</v>
    <v>QIN-HEADNECK-01-0065</v>
    <v>1</v>
    <v>Generic</v>
    <v>54</v>
    <v>No</v>
    <v>Significant</v>
    <v>0</v>
    <v>0</v>
    <v>Tonsil</v>
    <v>3</v>
    <v>3</v>
    <v>M</v>
    <v>Remission</v>
    <v>178</v>
    <v>2045</v>
    <v>0</v>
    <v>5</v>
    <v>5</v>
    <v>33925</v>
    <v>QIN-HEADNECK-01-0065</v>
    <v>No</v>
    <v>No</v>
    <v>Response</v>
    <v>Former</v>
    <v>31880</v>
    <v>31880</v>
    <v>1.468</v>
    <v>6.8930517711171664</v>
    <v>10.119</v>
    <v>32048</v>
    <v>0.93300000000000005</v>
    <v>3.8638799571275455</v>
    <v>3.605</v>
    <v>QIN-HEADNECK-01-0065</v>
    <v>84.5</v>
  </rv>
  <rv s="1">
    <v>-0.47193913235631002</v>
    <v>2</v>
    <v>QIN-HEADNECK-01-0073</v>
    <v>1</v>
    <v>Generic</v>
    <v>53</v>
    <v>Non Insulin-Dependent</v>
    <v>Significant</v>
    <v>0</v>
    <v>2a</v>
    <v>Tonsil</v>
    <v>4a</v>
    <v>1</v>
    <v>M</v>
    <v>Remission</v>
    <v>173</v>
    <v>1798</v>
    <v>0</v>
    <v>2</v>
    <v>2</v>
    <v>33726</v>
    <v>QIN-HEADNECK-01-0073</v>
    <v>No</v>
    <v>No</v>
    <v>Response</v>
    <v>Former</v>
    <v>31928</v>
    <v>31928</v>
    <v>1.8120000000000001</v>
    <v>2.6429359823399556</v>
    <v>4.7889999999999997</v>
    <v>32105</v>
    <v>1.6479999999999999</v>
    <v>1.395631067961165</v>
    <v>2.2999999999999998</v>
    <v>QIN-HEADNECK-01-0073</v>
    <v>78.099999999999994</v>
  </rv>
  <rv s="1">
    <v>1.20509731033132E-2</v>
    <v>2</v>
    <v>QIN-HEADNECK-01-0077</v>
    <v>1</v>
    <v>Generic</v>
    <v>63</v>
    <v>No</v>
    <v>No</v>
    <v>0</v>
    <v>2b</v>
    <v>Tonsil</v>
    <v>4a</v>
    <v>1</v>
    <v>M</v>
    <v>Remission</v>
    <v>173</v>
    <v>1991</v>
    <v>0</v>
    <v>3</v>
    <v>3</v>
    <v>33936</v>
    <v>QIN-HEADNECK-01-0077</v>
    <v>No</v>
    <v>No</v>
    <v>Stable</v>
    <v>Former</v>
    <v>31945</v>
    <v>31945</v>
    <v>2.085</v>
    <v>1.3865707434052759</v>
    <v>2.891</v>
    <v>32125</v>
    <v>2.073</v>
    <v>1.4032802701398939</v>
    <v>2.9089999999999998</v>
    <v>QIN-HEADNECK-01-0077</v>
    <v>72.5</v>
  </rv>
  <rv s="1">
    <v>-0.31683894844308302</v>
    <v>2</v>
    <v>QIN-HEADNECK-01-0081</v>
    <v>1</v>
    <v>Generic</v>
    <v>49</v>
    <v>No</v>
    <v>Significant</v>
    <v>0</v>
    <v>1</v>
    <v>Tonsil</v>
    <v>3</v>
    <v>2</v>
    <v>M</v>
    <v>Remission</v>
    <v>170</v>
    <v>1887</v>
    <v>0</v>
    <v>2</v>
    <v>2</v>
    <v>33887</v>
    <v>QIN-HEADNECK-01-0081</v>
    <v>No</v>
    <v>No</v>
    <v>Response</v>
    <v>Yes</v>
    <v>32000</v>
    <v>32000</v>
    <v>1.8620000000000001</v>
    <v>2.1041890440386681</v>
    <v>3.9180000000000001</v>
    <v>32193</v>
    <v>1.92</v>
    <v>1.4375</v>
    <v>2.76</v>
    <v>QIN-HEADNECK-01-0081</v>
    <v>67</v>
  </rv>
  <rv s="1">
    <v>-0.73653895935801195</v>
    <v>2</v>
    <v>QIN-HEADNECK-01-0086</v>
    <v>1</v>
    <v>Generic</v>
    <v>49</v>
    <v>No</v>
    <v>Social</v>
    <v>0</v>
    <v>2c</v>
    <v>Tonsil</v>
    <v>4a</v>
    <v>4a</v>
    <v>F</v>
    <v>Remission</v>
    <v>168</v>
    <v>1891</v>
    <v>0</v>
    <v>4</v>
    <v>4</v>
    <v>33938</v>
    <v>QIN-HEADNECK-01-0086</v>
    <v>No</v>
    <v>No</v>
    <v>Response</v>
    <v>Yes</v>
    <v>32047</v>
    <v>32047</v>
    <v>1.357</v>
    <v>5.6934414148857773</v>
    <v>7.726</v>
    <v>32223</v>
    <v>2.02</v>
    <v>1.5</v>
    <v>3.03</v>
    <v>QIN-HEADNECK-01-0086</v>
    <v>60.5</v>
  </rv>
  <rv s="1">
    <v>0.37735810764285299</v>
    <v>2</v>
    <v>QIN-HEADNECK-01-0089</v>
    <v>1</v>
    <v>Generic</v>
    <v>59</v>
    <v>Non Insulin-Dependent</v>
    <v>No</v>
    <v>0</v>
    <v>2b</v>
    <v>Tonsil</v>
    <v>4a</v>
    <v>2</v>
    <v>M</v>
    <v>Remission</v>
    <v>187</v>
    <v>1516</v>
    <v>0</v>
    <v>4</v>
    <v>4</v>
    <v>33614</v>
    <v>QIN-HEADNECK-01-0089</v>
    <v>No</v>
    <v>No</v>
    <v>Progression</v>
    <v>Yes</v>
    <v>32098</v>
    <v>32098</v>
    <v>2.5859999999999999</v>
    <v>1.654292343387471</v>
    <v>4.2779999999999996</v>
    <v>32252</v>
    <v>1.9350000000000001</v>
    <v>2.2785529715762274</v>
    <v>4.4089999999999998</v>
    <v>QIN-HEADNECK-01-0089</v>
    <v>174</v>
  </rv>
  <rv s="1">
    <v>-0.417546271445352</v>
    <v>2</v>
    <v>QIN-HEADNECK-01-0098</v>
    <v>1</v>
    <v>Generic</v>
    <v>59</v>
    <v>No</v>
    <v>Significant</v>
    <v>0</v>
    <v>1</v>
    <v>Tonsil</v>
    <v>3</v>
    <v>2</v>
    <v>M</v>
    <v>Remission</v>
    <v>174</v>
    <v>165</v>
    <v>0</v>
    <v>2</v>
    <v>2</v>
    <v>32302</v>
    <v>QIN-HEADNECK-01-0098</v>
    <v>No</v>
    <v>No</v>
    <v>Response</v>
    <v>Yes</v>
    <v>32137</v>
    <v>32137</v>
    <v>2.0609999999999999</v>
    <v>2.5337214944201847</v>
    <v>5.2220000000000004</v>
    <v>32295</v>
    <v>2.8690000000000002</v>
    <v>1.4757755315440919</v>
    <v>4.234</v>
    <v>QIN-HEADNECK-01-0098</v>
    <v>106.1</v>
  </rv>
  <rv s="1">
    <v>-0.66345583057811797</v>
    <v>2</v>
    <v>QIN-HEADNECK-01-0115</v>
    <v>1</v>
    <v>Generic</v>
    <v>52</v>
    <v>No</v>
    <v>Significant</v>
    <v>0</v>
    <v>0</v>
    <v>Tonsil</v>
    <v>4a</v>
    <v>4a</v>
    <v>M</v>
    <v>Remission</v>
    <v>179</v>
    <v>1531</v>
    <v>0</v>
    <v>2</v>
    <v>2</v>
    <v>33770</v>
    <v>QIN-HEADNECK-01-0115</v>
    <v>No</v>
    <v>No</v>
    <v>Response</v>
    <v>Yes</v>
    <v>32239</v>
    <v>32239</v>
    <v>1.9690000000000001</v>
    <v>4.2061960385982733</v>
    <v>8.282</v>
    <v>32435</v>
    <v>1.901</v>
    <v>1.4155707522356653</v>
    <v>2.6909999999999998</v>
    <v>QIN-HEADNECK-01-0115</v>
    <v>70.099999999999994</v>
  </rv>
  <rv s="1">
    <v>-0.58008810605321703</v>
    <v>2</v>
    <v>QIN-HEADNECK-01-0118</v>
    <v>1</v>
    <v>Generic</v>
    <v>59</v>
    <v>No</v>
    <v>Social</v>
    <v>0</v>
    <v>2b</v>
    <v>Tonsil</v>
    <v>4a</v>
    <v>2</v>
    <v>M</v>
    <v>Remission</v>
    <v>184</v>
    <v>1638</v>
    <v>0</v>
    <v>5</v>
    <v>5</v>
    <v>33923</v>
    <v>QIN-HEADNECK-01-0118</v>
    <v>No</v>
    <v>No</v>
    <v>Response</v>
    <v>Yes</v>
    <v>32285</v>
    <v>32285</v>
    <v>3.141</v>
    <v>4.7507163323782233</v>
    <v>14.922000000000001</v>
    <v>32460</v>
    <v>2.931</v>
    <v>1.9948822927328558</v>
    <v>5.8470000000000004</v>
    <v>QIN-HEADNECK-01-0118</v>
    <v>157.9</v>
  </rv>
  <rv s="1">
    <v>-0.30162274478791101</v>
    <v>2</v>
    <v>QIN-HEADNECK-01-0121</v>
    <v>1</v>
    <v>Generic</v>
    <v>73</v>
    <v>No</v>
    <v>Significant</v>
    <v>0</v>
    <v>0</v>
    <v>Tonsil</v>
    <v>1</v>
    <v>1</v>
    <v>M</v>
    <v>Remission</v>
    <v>181</v>
    <v>1838</v>
    <v>0</v>
    <v>6</v>
    <v>6</v>
    <v>34179</v>
    <v>QIN-HEADNECK-01-0121</v>
    <v>No</v>
    <v>Prior H&amp;N Ca</v>
    <v>Response</v>
    <v>Former</v>
    <v>32341</v>
    <v>32341</v>
    <v>2.52</v>
    <v>1.8214285714285714</v>
    <v>4.59</v>
    <v>32501</v>
    <v>2.5289999999999999</v>
    <v>1.2720442862791619</v>
    <v>3.2170000000000001</v>
    <v>QIN-HEADNECK-01-0121</v>
    <v>96.5</v>
  </rv>
  <rv s="1">
    <v>-0.54063362085472</v>
    <v>2</v>
    <v>QIN-HEADNECK-01-0127</v>
    <v>1</v>
    <v>Generic</v>
    <v>49</v>
    <v>No</v>
    <v>Social</v>
    <v>0</v>
    <v>2a</v>
    <v>Tonsil</v>
    <v>4a</v>
    <v>2</v>
    <v>M</v>
    <v>Remission</v>
    <v>178</v>
    <v>1479</v>
    <v>0</v>
    <v>4</v>
    <v>4</v>
    <v>33868</v>
    <v>QIN-HEADNECK-01-0127</v>
    <v>No</v>
    <v>No</v>
    <v>Response</v>
    <v>No</v>
    <v>32389</v>
    <v>32389</v>
    <v>1.7609999999999999</v>
    <v>2.6195343554798414</v>
    <v>4.6130000000000004</v>
    <v>32564</v>
    <v>3.1869999999999998</v>
    <v>1.203326011923439</v>
    <v>3.835</v>
    <v>QIN-HEADNECK-01-0127</v>
    <v>119.3</v>
  </rv>
  <rv s="1">
    <v>-0.39380130862037099</v>
    <v>2</v>
    <v>QIN-HEADNECK-01-0131</v>
    <v>1</v>
    <v>Generic</v>
    <v>50</v>
    <v>No</v>
    <v>No</v>
    <v>0</v>
    <v>2b</v>
    <v>Tonsil</v>
    <v>4a</v>
    <v>2</v>
    <v>M</v>
    <v>Remission</v>
    <v>177</v>
    <v>1349</v>
    <v>0</v>
    <v>3</v>
    <v>3</v>
    <v>33777</v>
    <v>QIN-HEADNECK-01-0131</v>
    <v>No</v>
    <v>No</v>
    <v>Response</v>
    <v>No</v>
    <v>32428</v>
    <v>32428</v>
    <v>2.6909999999999998</v>
    <v>2.5050167224080266</v>
    <v>6.7409999999999997</v>
    <v>32608</v>
    <v>1.915</v>
    <v>1.5185378590078329</v>
    <v>2.9079999999999999</v>
    <v>QIN-HEADNECK-01-0131</v>
    <v>104.6</v>
  </rv>
  <rv s="1">
    <v>-0.70765547492633996</v>
    <v>2</v>
    <v>QIN-HEADNECK-01-0135</v>
    <v>1</v>
    <v>Generic</v>
    <v>49</v>
    <v>No</v>
    <v>Social</v>
    <v>0</v>
    <v>2b</v>
    <v>Tonsil</v>
    <v>4a</v>
    <v>4</v>
    <v>M</v>
    <v>Progression</v>
    <v>185</v>
    <v>537</v>
    <v>1</v>
    <v>2</v>
    <v>2</v>
    <v>32985</v>
    <v>QIN-HEADNECK-01-0135</v>
    <v>No</v>
    <v>No</v>
    <v>Response</v>
    <v>No</v>
    <v>32448</v>
    <v>32448</v>
    <v>2.0569999999999999</v>
    <v>6.0384054448225566</v>
    <v>12.420999999999999</v>
    <v>32602</v>
    <v>1.798</v>
    <v>1.7652947719688541</v>
    <v>3.1739999999999999</v>
    <v>QIN-HEADNECK-01-0135</v>
    <v>79.400000000000006</v>
  </rv>
  <rv s="1">
    <v>-0.77563955225439996</v>
    <v>2</v>
    <v>QIN-HEADNECK-01-0165</v>
    <v>1</v>
    <v>Generic</v>
    <v>80</v>
    <v>Non Insulin-Dependent</v>
    <v>No</v>
    <v>0</v>
    <v>2c</v>
    <v>Tonsil</v>
    <v>4a</v>
    <v>4a</v>
    <v>M</v>
    <v>Progression</v>
    <v>183</v>
    <v>806</v>
    <v>1</v>
    <v>4</v>
    <v>4</v>
    <v>31924</v>
    <v>QIN-HEADNECK-01-0165</v>
    <v>No</v>
    <v>No</v>
    <v>Response</v>
    <v>Former</v>
    <v>31118</v>
    <v>31118</v>
    <v>2.3029999999999999</v>
    <v>5.5366912722535826</v>
    <v>12.750999999999999</v>
    <v>31266</v>
    <v>2.601</v>
    <v>1.2422145328719723</v>
    <v>3.2309999999999999</v>
    <v>QIN-HEADNECK-01-0165</v>
    <v>90.7</v>
  </rv>
  <rv s="1">
    <v>-0.815294953933968</v>
    <v>2</v>
    <v>QIN-HEADNECK-01-0172</v>
    <v>1</v>
    <v>Generic</v>
    <v>62</v>
    <v>No</v>
    <v>Significant</v>
    <v>0</v>
    <v>2b</v>
    <v>Tonsil</v>
    <v>4b</v>
    <v>4b</v>
    <v>M</v>
    <v>Remission</v>
    <v>174</v>
    <v>978</v>
    <v>0</v>
    <v>3</v>
    <v>3</v>
    <v>32146</v>
    <v>QIN-HEADNECK-01-0172</v>
    <v>No</v>
    <v>No</v>
    <v>Response</v>
    <v>Yes</v>
    <v>31168</v>
    <v>31168</v>
    <v>1.6419999999999999</v>
    <v>6.0511571254567604</v>
    <v>9.9359999999999999</v>
    <v>31397</v>
    <v>1.827</v>
    <v>1.1176792556102899</v>
    <v>2.0419999999999998</v>
    <v>QIN-HEADNECK-01-0172</v>
    <v>50.1</v>
  </rv>
  <rv s="1">
    <v>-0.58677540515220195</v>
    <v>2</v>
    <v>QIN-HEADNECK-01-0200</v>
    <v>1</v>
    <v>Generic</v>
    <v>64</v>
    <v>No</v>
    <v>No</v>
    <v>0</v>
    <v>1</v>
    <v>Tonsil</v>
    <v>3</v>
    <v>2</v>
    <v>M</v>
    <v>Remission</v>
    <v>191</v>
    <v>2248</v>
    <v>0</v>
    <v>3</v>
    <v>3</v>
    <v>33645</v>
    <v>QIN-HEADNECK-01-0200</v>
    <v>No</v>
    <v>Prior other Ca</v>
    <v>Response</v>
    <v>Former</v>
    <v>31397</v>
    <v>31397</v>
    <v>3.0880000000000001</v>
    <v>3.3578367875647666</v>
    <v>10.369</v>
    <v>31578</v>
    <v>2.7610000000000001</v>
    <v>1.387540746106483</v>
    <v>3.831</v>
    <v>QIN-HEADNECK-01-0200</v>
    <v>146.6</v>
  </rv>
  <rv s="1">
    <v>-0.78086730092615797</v>
    <v>2</v>
    <v>QIN-HEADNECK-01-0212</v>
    <v>1</v>
    <v>Generic</v>
    <v>64</v>
    <v>Insulin-Dependent</v>
    <v>No</v>
    <v>0</v>
    <v>1</v>
    <v>Tonsil</v>
    <v>4b</v>
    <v>4b</v>
    <v>F</v>
    <v>Remission</v>
    <v>166</v>
    <v>2121</v>
    <v>0</v>
    <v>4</v>
    <v>4</v>
    <v>33600</v>
    <v>QIN-HEADNECK-01-0212</v>
    <v>No</v>
    <v>Prior other Ca</v>
    <v>Response</v>
    <v>No</v>
    <v>31479</v>
    <v>31479</v>
    <v>2.3730000000000002</v>
    <v>7.1441213653603022</v>
    <v>16.952999999999999</v>
    <v>31636</v>
    <v>2.0760000000000001</v>
    <v>1.5655105973025047</v>
    <v>3.25</v>
    <v>QIN-HEADNECK-01-0212</v>
    <v>60.8</v>
  </rv>
  <rv s="1">
    <v>-0.71932601828716003</v>
    <v>2</v>
    <v>QIN-HEADNECK-01-0222</v>
    <v>1</v>
    <v>Generic</v>
    <v>49</v>
    <v>No</v>
    <v>Significant</v>
    <v>0</v>
    <v>2b</v>
    <v>Tonsil</v>
    <v>4a</v>
    <v>2</v>
    <v>M</v>
    <v>Remission</v>
    <v>178</v>
    <v>2075</v>
    <v>0</v>
    <v>5</v>
    <v>5</v>
    <v>33740</v>
    <v>QIN-HEADNECK-01-0222</v>
    <v>No</v>
    <v>No</v>
    <v>Response</v>
    <v>Yes</v>
    <v>31665</v>
    <v>31665</v>
    <v>1.7270000000000001</v>
    <v>5.0654313839027205</v>
    <v>8.7479999999999993</v>
    <v>31788</v>
    <v>2.0059999999999998</v>
    <v>1.4217347956131605</v>
    <v>2.8519999999999999</v>
    <v>QIN-HEADNECK-01-0222</v>
    <v>88.5</v>
  </rv>
  <rv s="1">
    <v>-0.82316692686182502</v>
    <v>2</v>
    <v>QIN-HEADNECK-01-0224</v>
    <v>1</v>
    <v>Generic</v>
    <v>58</v>
    <v>No</v>
    <v>Social</v>
    <v>0</v>
    <v>2b</v>
    <v>Tonsil</v>
    <v>4a</v>
    <v>3</v>
    <v>F</v>
    <v>Remission</v>
    <v>160</v>
    <v>2116</v>
    <v>0</v>
    <v>4</v>
    <v>4</v>
    <v>33862</v>
    <v>QIN-HEADNECK-01-0224</v>
    <v>No</v>
    <v>No</v>
    <v>Response</v>
    <v>Former</v>
    <v>31746</v>
    <v>31746</v>
    <v>2.0539999999999998</v>
    <v>8.2585199610516078</v>
    <v>16.963000000000001</v>
    <v>31886</v>
    <v>1.792</v>
    <v>1.4603794642857142</v>
    <v>2.617</v>
    <v>QIN-HEADNECK-01-0224</v>
    <v>52.2</v>
  </rv>
  <rv s="1">
    <v>-0.62103816514264998</v>
    <v>2</v>
    <v>QIN-HEADNECK-01-0244</v>
    <v>1</v>
    <v>Generic</v>
    <v>44</v>
    <v>No</v>
    <v>Social</v>
    <v>0</v>
    <v>1</v>
    <v>Tonsil</v>
    <v>3</v>
    <v>3</v>
    <v>M</v>
    <v>Progression</v>
    <v>175</v>
    <v>1166</v>
    <v>1</v>
    <v>3</v>
    <v>3</v>
    <v>33307</v>
    <v>QIN-HEADNECK-01-0244</v>
    <v>No</v>
    <v>No</v>
    <v>Response</v>
    <v>Former</v>
    <v>32141</v>
    <v>32141</v>
    <v>1.9530000000000001</v>
    <v>8.5811571940604203</v>
    <v>16.759</v>
    <v>32336</v>
    <v>1.6830000000000001</v>
    <v>3.2519310754604871</v>
    <v>5.4729999999999999</v>
    <v>QIN-HEADNECK-01-0244</v>
    <v>90.7</v>
  </rv>
  <rv s="1">
    <v>-2.1458267209207401E-2</v>
    <v>2</v>
    <v>QIN-HEADNECK-01-0253</v>
    <v>1</v>
    <v>Generic</v>
    <v>70</v>
    <v>No</v>
    <v>No</v>
    <v>0</v>
    <v>2b</v>
    <v>Tonsil</v>
    <v>4a</v>
    <v>1</v>
    <v>M</v>
    <v>Remission</v>
    <v>178</v>
    <v>1896</v>
    <v>0</v>
    <v>3</v>
    <v>3</v>
    <v>33679</v>
    <v>QIN-HEADNECK-01-0253</v>
    <v>No</v>
    <v>No</v>
    <v>Stable</v>
    <v>Former</v>
    <v>31783</v>
    <v>31783</v>
    <v>2.077</v>
    <v>1.7790081848820414</v>
    <v>3.6949999999999998</v>
    <v>31942</v>
    <v>1.9910000000000001</v>
    <v>1.7408337518834756</v>
    <v>3.4660000000000002</v>
    <v>QIN-HEADNECK-01-0253</v>
    <v>89.5</v>
  </rv>
  <rv s="1">
    <v>-0.769293390991314</v>
    <v>2</v>
    <v>QIN-HEADNECK-01-0366</v>
    <v>1</v>
    <v>Generic</v>
    <v>59</v>
    <v>No</v>
    <v>Significant</v>
    <v>0</v>
    <v>2b</v>
    <v>Tonsil</v>
    <v>4a</v>
    <v>2</v>
    <v>M</v>
    <v>Progression</v>
    <v>185</v>
    <v>794</v>
    <v>1</v>
    <v>3</v>
    <v>3</v>
    <v>32105</v>
    <v>QIN-HEADNECK-01-0366</v>
    <v>No</v>
    <v>No</v>
    <v>Response</v>
    <v>Yes</v>
    <v>31311</v>
    <v>31311</v>
    <v>2.1</v>
    <v>6.5957142857142861</v>
    <v>13.851000000000001</v>
    <v>31474</v>
    <v>2.0299999999999998</v>
    <v>1.5216748768472907</v>
    <v>3.089</v>
    <v>QIN-HEADNECK-01-0366</v>
    <v>74.099999999999994</v>
  </rv>
  <rv s="1">
    <v>-0.45556439900552198</v>
    <v>2</v>
    <v>QIN-HEADNECK-01-0584</v>
    <v>1</v>
    <v>Generic</v>
    <v>50</v>
    <v>No</v>
    <v>No</v>
    <v>0</v>
    <v>2b</v>
    <v>Tonsil</v>
    <v>4a</v>
    <v>1</v>
    <v>M</v>
    <v>Remission</v>
    <v>185</v>
    <v>1442</v>
    <v>0</v>
    <v>3</v>
    <v>3</v>
    <v>34007</v>
    <v>QIN-HEADNECK-01-0584</v>
    <v>No</v>
    <v>No</v>
    <v>Response</v>
    <v>No</v>
    <v>32565</v>
    <v>32565</v>
    <v>2.2330000000000001</v>
    <v>3.2104791759964169</v>
    <v>7.1689999999999996</v>
    <v>32728</v>
    <v>2.2610000000000001</v>
    <v>1.7478991596638653</v>
    <v>3.952</v>
    <v>QIN-HEADNECK-01-0584</v>
    <v>95.6</v>
  </rv>
  <rv s="1">
    <v>-0.805337569724066</v>
    <v>2</v>
    <v>QIN-HEADNECK-01-0622</v>
    <v>1</v>
    <v>Generic</v>
    <v>55</v>
    <v>No</v>
    <v>No</v>
    <v>0</v>
    <v>2c</v>
    <v>Tonsil</v>
    <v>4a</v>
    <v>3</v>
    <v>M</v>
    <v>Remission</v>
    <v>175</v>
    <v>1643</v>
    <v>0</v>
    <v>3</v>
    <v>3</v>
    <v>34348</v>
    <v>QIN-HEADNECK-01-0622</v>
    <v>No</v>
    <v>No</v>
    <v>Response</v>
    <v>No</v>
    <v>32705</v>
    <v>32705</v>
    <v>2.4900000000000002</v>
    <v>6.0606425702811233</v>
    <v>15.090999999999999</v>
    <v>32881</v>
    <v>2.72</v>
    <v>1.1797794117647058</v>
    <v>3.2090000000000001</v>
    <v>QIN-HEADNECK-01-0622</v>
    <v>88.4</v>
  </rv>
  <rv s="1">
    <v>-0.69960003969901197</v>
    <v>2</v>
    <v>QIN-HEADNECK-02-0070</v>
    <v>1</v>
    <v>Generic</v>
    <v>48</v>
    <v>No</v>
    <v>Significant</v>
    <v>0</v>
    <v>2b</v>
    <v>Tonsil</v>
    <v>3</v>
    <v>2</v>
    <v>M</v>
    <v>Remission</v>
    <v>165</v>
    <v>2018</v>
    <v>0</v>
    <v>4</v>
    <v>4</v>
    <v>33897</v>
    <v>QIN-HEADNECK-02-0070</v>
    <v>No</v>
    <v>No</v>
    <v>Response</v>
    <v>Yes</v>
    <v>31879</v>
    <v>31879</v>
    <v>2.0619999999999998</v>
    <v>6.6052376333656646</v>
    <v>13.62</v>
    <v>32062</v>
    <v>2.0270000000000001</v>
    <v>1.984213122841638</v>
    <v>4.0220000000000002</v>
    <v>QIN-HEADNECK-02-0070</v>
    <v>81.8</v>
  </rv>
  <rv s="1">
    <v>-1.7462423726959199E-2</v>
    <v>2</v>
    <v>QIN-HEADNECK-02-0261</v>
    <v>1</v>
    <v>Generic</v>
    <v>56</v>
    <v>No</v>
    <v>Social</v>
    <v>0</v>
    <v>2b</v>
    <v>Tonsil</v>
    <v>4a</v>
    <v>2</v>
    <v>F</v>
    <v>Remission</v>
    <v>175</v>
    <v>2462</v>
    <v>0</v>
    <v>2</v>
    <v>2</v>
    <v>33665</v>
    <v>QIN-HEADNECK-02-0261</v>
    <v>No</v>
    <v>No</v>
    <v>Stable</v>
    <v>Former</v>
    <v>31203</v>
    <v>31203</v>
    <v>1.903</v>
    <v>1.8812401471361009</v>
    <v>3.58</v>
    <v>31509</v>
    <v>1.583</v>
    <v>1.8483891345546433</v>
    <v>2.9260000000000002</v>
    <v>QIN-HEADNECK-02-0261</v>
    <v>87.4</v>
  </rv>
  <rv s="1">
    <v>-0.83722095253642403</v>
    <v>2</v>
    <v>QIN-HEADNECK-02-0618</v>
    <v>1</v>
    <v>Generic</v>
    <v>55</v>
    <v>No</v>
    <v>Significant</v>
    <v>0</v>
    <v>1</v>
    <v>Tonsil</v>
    <v>4a</v>
    <v>4a</v>
    <v>M</v>
    <v>Remission</v>
    <v>183</v>
    <v>3268</v>
    <v>0</v>
    <v>3</v>
    <v>3</v>
    <v>36029</v>
    <v>QIN-HEADNECK-02-0618</v>
    <v>No</v>
    <v>No</v>
    <v>Response</v>
    <v>Former</v>
    <v>32761</v>
    <v>32761</v>
    <v>1.8660000000000001</v>
    <v>9.17470525187567</v>
    <v>17.12</v>
    <v>32935</v>
    <v>2.29</v>
    <v>1.4934497816593886</v>
    <v>3.42</v>
    <v>QIN-HEADNECK-02-0618</v>
    <v>94.8</v>
  </rv>
  <rv s="1">
    <v>-0.776901382493703</v>
    <v>2</v>
    <v>QIN-HEADNECK-02-0996</v>
    <v>1</v>
    <v>Generic</v>
    <v>66</v>
    <v>No</v>
    <v>Significant</v>
    <v>X</v>
    <v>2a</v>
    <v>Tonsil</v>
    <v>4a</v>
    <v>2</v>
    <v>M</v>
    <v>Remission</v>
    <v>180</v>
    <v>1007</v>
    <v>0</v>
    <v>4</v>
    <v>4</v>
    <v>33831</v>
    <v>QIN-HEADNECK-02-0996</v>
    <v>No</v>
    <v>No</v>
    <v>Response</v>
    <v>Former</v>
    <v>32824</v>
    <v>32824</v>
    <v>2.1240000000000001</v>
    <v>4.8747645951035778</v>
    <v>10.353999999999999</v>
    <v>32986</v>
    <v>2.113</v>
    <v>1.0875532418362519</v>
    <v>2.298</v>
    <v>QIN-HEADNECK-02-0996</v>
    <v>88.2</v>
  </rv>
  <rv s="1">
    <v>-0.66891772880798195</v>
    <v>2</v>
    <v>QIN-HEADNECK-02-1000</v>
    <v>1</v>
    <v>Generic</v>
    <v>57</v>
    <v>No</v>
    <v>Significant</v>
    <v>0</v>
    <v>1</v>
    <v>Tonsil</v>
    <v>3</v>
    <v>1</v>
    <v>M</v>
    <v>Remission</v>
    <v>175.3</v>
    <v>847</v>
    <v>0</v>
    <v>3</v>
    <v>3</v>
    <v>33912</v>
    <v>QIN-HEADNECK-02-1000</v>
    <v>No</v>
    <v>No</v>
    <v>Response</v>
    <v>Yes</v>
    <v>33065</v>
    <v>33065</v>
    <v>2.0859999999999999</v>
    <v>4.6380632790028766</v>
    <v>9.6750000000000007</v>
    <v>33226</v>
    <v>2.403</v>
    <v>1.5355805243445693</v>
    <v>3.69</v>
    <v>QIN-HEADNECK-02-1000</v>
    <v>66.45</v>
  </rv>
  <rv s="1">
    <v>-0.73044131612656205</v>
    <v>2</v>
    <v>QIN-HEADNECK-02-1048</v>
    <v>1</v>
    <v>Generic</v>
    <v>46</v>
    <v>No</v>
    <v>No</v>
    <v>X</v>
    <v>2b</v>
    <v>Tonsil</v>
    <v>4</v>
    <v>2</v>
    <v>M</v>
    <v>Remission</v>
    <v>183</v>
    <v>3237</v>
    <v>0</v>
    <v>3</v>
    <v>3</v>
    <v>36033</v>
    <v>QIN-HEADNECK-02-1048</v>
    <v>No</v>
    <v>No</v>
    <v>Response</v>
    <v>No</v>
    <v>32796</v>
    <v>32796</v>
    <v>2.4060000000000001</v>
    <v>4.9093931837073974</v>
    <v>11.811999999999999</v>
    <v>32967</v>
    <v>2.5760000000000001</v>
    <v>1.3233695652173911</v>
    <v>3.4089999999999998</v>
    <v>QIN-HEADNECK-02-1048</v>
    <v>115.9</v>
  </rv>
  <rv s="1">
    <v>-0.25169021947008802</v>
    <v>2</v>
    <v>QIN-HEADNECK-02-1051</v>
    <v>1</v>
    <v>Generic</v>
    <v>54</v>
    <v>No</v>
    <v>Social</v>
    <v>0</v>
    <v>2b</v>
    <v>Tonsil</v>
    <v>4a</v>
    <v>3</v>
    <v>M</v>
    <v>Remission</v>
    <v>183</v>
    <v>3308</v>
    <v>0</v>
    <v>4</v>
    <v>4</v>
    <v>36134</v>
    <v>QIN-HEADNECK-02-1051</v>
    <v>No</v>
    <v>No</v>
    <v>Stable</v>
    <v>No</v>
    <v>32826</v>
    <v>32826</v>
    <v>2.7160000000000002</v>
    <v>5.6288659793814428</v>
    <v>15.288</v>
    <v>32979</v>
    <v>2.1259999999999999</v>
    <v>4.2121354656632173</v>
    <v>8.9550000000000001</v>
    <v>QIN-HEADNECK-02-1051</v>
    <v>91</v>
  </rv>
  <rv s="1">
    <v>-0.61645865336354899</v>
    <v>2</v>
    <v>QIN-HEADNECK-02-1056</v>
    <v>1</v>
    <v>Generic</v>
    <v>57</v>
    <v>No</v>
    <v>Significant</v>
    <v>0</v>
    <v>2a</v>
    <v>Tonsil</v>
    <v>4a</v>
    <v>1</v>
    <v>M</v>
    <v>Remission</v>
    <v>188</v>
    <v>2681</v>
    <v>0</v>
    <v>3</v>
    <v>3</v>
    <v>35815</v>
    <v>QIN-HEADNECK-02-1056</v>
    <v>No</v>
    <v>No</v>
    <v>Response</v>
    <v>Former</v>
    <v>33134</v>
    <v>33134</v>
    <v>2.0910000000000002</v>
    <v>5.9488283118125294</v>
    <v>12.439</v>
    <v>33310</v>
    <v>1.85</v>
    <v>2.2816216216216216</v>
    <v>4.2210000000000001</v>
    <v>QIN-HEADNECK-02-1056</v>
    <v>103.4</v>
  </rv>
  <rv s="1">
    <v>-0.62033779719430204</v>
    <v>2</v>
    <v>QIN-HEADNECK-02-2431</v>
    <v>1</v>
    <v>Generic</v>
    <v>62</v>
    <v>No</v>
    <v>Social</v>
    <v>0</v>
    <v>2a</v>
    <v>Tonsil</v>
    <v>4a</v>
    <v>2</v>
    <v>M</v>
    <v>Remission</v>
    <v>187</v>
    <v>4296</v>
    <v>0</v>
    <v>4</v>
    <v>4</v>
    <v>36147</v>
    <v>QIN-HEADNECK-02-2431</v>
    <v>No</v>
    <v>No</v>
    <v>Response</v>
    <v>Former</v>
    <v>31851</v>
    <v>31851</v>
    <v>2.7269999999999999</v>
    <v>4.0887422075540893</v>
    <v>11.15</v>
    <v>32012</v>
    <v>1.901</v>
    <v>1.5523408732246187</v>
    <v>2.9510000000000001</v>
    <v>QIN-HEADNECK-02-2431</v>
    <v>115.5</v>
  </rv>
  <rv s="1">
    <v>-0.77071455844468395</v>
    <v>2</v>
    <v>QIN-HEADNECK-02-2434</v>
    <v>1</v>
    <v>Generic</v>
    <v>52</v>
    <v>No</v>
    <v>Social</v>
    <v>0</v>
    <v>3</v>
    <v>Tonsil</v>
    <v>4b</v>
    <v>2</v>
    <v>M</v>
    <v>Remission</v>
    <v>185</v>
    <v>2875</v>
    <v>0</v>
    <v>6</v>
    <v>4</v>
    <v>36150</v>
    <v>QIN-HEADNECK-02-2434</v>
    <v>No</v>
    <v>No</v>
    <v>Response</v>
    <v>Yes</v>
    <v>33275</v>
    <v>33275</v>
    <v>1.669</v>
    <v>4.2384661473936491</v>
    <v>7.0739999999999998</v>
    <v>33359</v>
    <v>2.2709999999999999</v>
    <v>0.97181858212241301</v>
    <v>2.2069999999999999</v>
    <v>QIN-HEADNECK-02-2434</v>
    <v>82.7</v>
  </rv>
  <rv s="1">
    <v>-0.490558044320414</v>
    <v>2</v>
    <v>QIN-HEADNECK-02-2438</v>
    <v>1</v>
    <v>Generic</v>
    <v>58</v>
    <v>No</v>
    <v>No</v>
    <v>0</v>
    <v>2b</v>
    <v>Tonsil</v>
    <v>4a</v>
    <v>1</v>
    <v>M</v>
    <v>Remission</v>
    <v>172.72</v>
    <v>459</v>
    <v>0</v>
    <v>3</v>
    <v>3</v>
    <v>33411</v>
    <v>QIN-HEADNECK-02-2438</v>
    <v>No</v>
    <v>No</v>
    <v>Response</v>
    <v>Yes</v>
    <v>32952</v>
    <v>32952</v>
    <v>2.3540000000000001</v>
    <v>3.4120645709430755</v>
    <v>8.032</v>
    <v>33126</v>
    <v>2.17</v>
    <v>1.7382488479262672</v>
    <v>3.7719999999999998</v>
    <v>QIN-HEADNECK-02-2438</v>
    <v>85.9</v>
  </rv>
  <rv s="1">
    <v>-0.16118127795105799</v>
    <v>2</v>
    <v>QIN-HEADNECK-02-2439</v>
    <v>1</v>
    <v>Generic</v>
    <v>40</v>
    <v>No</v>
    <v>No</v>
    <v>0</v>
    <v>2a</v>
    <v>Tonsil</v>
    <v>4a</v>
    <v>X</v>
    <v>M</v>
    <v>Remission</v>
    <v>180.3</v>
    <v>2798</v>
    <v>0</v>
    <v>4</v>
    <v>4</v>
    <v>36227</v>
    <v>QIN-HEADNECK-02-2439</v>
    <v>No</v>
    <v>No</v>
    <v>Stable</v>
    <v>Yes</v>
    <v>33429</v>
    <v>33429</v>
    <v>1.6890000000000001</v>
    <v>1.8134991119005328</v>
    <v>3.0630000000000002</v>
    <v>33601</v>
    <v>1.6040000000000001</v>
    <v>1.5211970074812966</v>
    <v>2.44</v>
    <v>QIN-HEADNECK-02-2439</v>
    <v>68.5</v>
  </rv>
  <rv s="1">
    <v>-0.82860420320890105</v>
    <v>2</v>
    <v>QIN-HEADNECK-02-2441</v>
    <v>1</v>
    <v>Generic</v>
    <v>60</v>
    <v>No</v>
    <v>No</v>
    <v>0</v>
    <v>2c</v>
    <v>Tonsil</v>
    <v>4a</v>
    <v>2</v>
    <v>M</v>
    <v>Remission</v>
    <v>183</v>
    <v>3151</v>
    <v>0</v>
    <v>3</v>
    <v>3</v>
    <v>36254</v>
    <v>QIN-HEADNECK-02-2441</v>
    <v>No</v>
    <v>No</v>
    <v>Response</v>
    <v>Former</v>
    <v>33103</v>
    <v>33103</v>
    <v>2.0059999999999998</v>
    <v>7.3145563310069797</v>
    <v>14.673</v>
    <v>33268</v>
    <v>1.9</v>
    <v>1.253684210526316</v>
    <v>2.3820000000000001</v>
    <v>QIN-HEADNECK-02-2441</v>
    <v>88.9</v>
  </rv>
  <rv s="1">
    <v>-0.73765381427058696</v>
    <v>2</v>
    <v>QIN-HEADNECK-02-2444</v>
    <v>1</v>
    <v>Generic</v>
    <v>57</v>
    <v>No</v>
    <v>No</v>
    <v>0</v>
    <v>2c</v>
    <v>Tonsil</v>
    <v>4a</v>
    <v>4a</v>
    <v>M</v>
    <v>Remission</v>
    <v>172</v>
    <v>2858</v>
    <v>0</v>
    <v>2</v>
    <v>2</v>
    <v>36271</v>
    <v>QIN-HEADNECK-02-2444</v>
    <v>No</v>
    <v>No</v>
    <v>Response</v>
    <v>Yes</v>
    <v>33413</v>
    <v>33413</v>
    <v>1.663</v>
    <v>6.2808177991581475</v>
    <v>10.445</v>
    <v>33583</v>
    <v>2.1320000000000001</v>
    <v>1.647748592870544</v>
    <v>3.5129999999999999</v>
    <v>QIN-HEADNECK-02-2444</v>
    <v>64.900000000000006</v>
  </rv>
  <rv s="1">
    <v>-0.82354738436196495</v>
    <v>2</v>
    <v>QIN-HEADNECK-02-2445</v>
    <v>1</v>
    <v>Generic</v>
    <v>62</v>
    <v>No</v>
    <v>No</v>
    <v>0</v>
    <v>2b</v>
    <v>Tonsil</v>
    <v>4a</v>
    <v>2</v>
    <v>M</v>
    <v>Remission</v>
    <v>173</v>
    <v>2629</v>
    <v>0</v>
    <v>5</v>
    <v>4</v>
    <v>36051</v>
    <v>QIN-HEADNECK-02-2445</v>
    <v>No</v>
    <v>No</v>
    <v>Response</v>
    <v>No</v>
    <v>33422</v>
    <v>33422</v>
    <v>1.665</v>
    <v>9.2432432432432439</v>
    <v>15.39</v>
    <v>33567</v>
    <v>1.9810000000000001</v>
    <v>1.630994447248864</v>
    <v>3.2309999999999999</v>
    <v>QIN-HEADNECK-02-2445</v>
    <v>83.6</v>
  </rv>
  <rv s="1">
    <v>-0.71233555853164998</v>
    <v>2</v>
    <v>QIN-HEADNECK-02-2447</v>
    <v>1</v>
    <v>Generic</v>
    <v>44</v>
    <v>No</v>
    <v>Significant</v>
    <v>0</v>
    <v>1</v>
    <v>Tonsil</v>
    <v>3</v>
    <v>3</v>
    <v>M</v>
    <v>Remission</v>
    <v>179</v>
    <v>2299</v>
    <v>0</v>
    <v>3</v>
    <v>2</v>
    <v>35886</v>
    <v>QIN-HEADNECK-02-2447</v>
    <v>No</v>
    <v>No</v>
    <v>Response</v>
    <v>Former</v>
    <v>33587</v>
    <v>33587</v>
    <v>1.76</v>
    <v>6.8119318181818187</v>
    <v>11.989000000000001</v>
    <v>33737</v>
    <v>2.2250000000000001</v>
    <v>1.9595505617977529</v>
    <v>4.3600000000000003</v>
    <v>QIN-HEADNECK-02-2447</v>
    <v>81.400000000000006</v>
  </rv>
  <rv s="1">
    <v>-0.41480503864497598</v>
    <v>2</v>
    <v>QIN-HEADNECK-02-2448</v>
    <v>1</v>
    <v>Generic</v>
    <v>44</v>
    <v>No</v>
    <v>Social</v>
    <v>0</v>
    <v>3</v>
    <v>Tonsil</v>
    <v>4b</v>
    <v>1</v>
    <v>M</v>
    <v>Progression</v>
    <v>180</v>
    <v>479</v>
    <v>1</v>
    <v>5</v>
    <v>4</v>
    <v>34116</v>
    <v>QIN-HEADNECK-02-2448</v>
    <v>No</v>
    <v>No</v>
    <v>Response</v>
    <v>Yes</v>
    <v>33637</v>
    <v>33637</v>
    <v>1.7010000000000001</v>
    <v>15.283362727807171</v>
    <v>25.997</v>
    <v>33707</v>
    <v>1.9910000000000001</v>
    <v>8.9437468608739312</v>
    <v>17.806999999999999</v>
    <v>QIN-HEADNECK-02-2448</v>
    <v>69.3</v>
  </rv>
  <rv s="1">
    <v>-0.36047472255440899</v>
    <v>2</v>
    <v>QIN-HEADNECK-02-2449</v>
    <v>1</v>
    <v>Generic</v>
    <v>63</v>
    <v>No</v>
    <v>No</v>
    <v>0</v>
    <v>1</v>
    <v>Tonsil</v>
    <v>3</v>
    <v>1</v>
    <v>M</v>
    <v>Remission</v>
    <v>170</v>
    <v>2368</v>
    <v>0</v>
    <v>2</v>
    <v>2</v>
    <v>36067</v>
    <v>QIN-HEADNECK-02-2449</v>
    <v>No</v>
    <v>No</v>
    <v>Response</v>
    <v>Yes</v>
    <v>33699</v>
    <v>33699</v>
    <v>1.9370000000000001</v>
    <v>2.4945792462570986</v>
    <v>4.8319999999999999</v>
    <v>33877</v>
    <v>1.9770000000000001</v>
    <v>1.5953464845725847</v>
    <v>3.1539999999999999</v>
    <v>QIN-HEADNECK-02-2449</v>
    <v>64.400000000000006</v>
  </rv>
  <rv s="1">
    <v>-0.68687200724143205</v>
    <v>2</v>
    <v>QIN-HEADNECK-02-2450</v>
    <v>1</v>
    <v>Generic</v>
    <v>82</v>
    <v>No</v>
    <v>No</v>
    <v>0</v>
    <v>2b</v>
    <v>Tonsil</v>
    <v>4a</v>
    <v>2</v>
    <v>F</v>
    <v>Remission</v>
    <v>157</v>
    <v>1501</v>
    <v>0</v>
    <v>4</v>
    <v>5</v>
    <v>36253</v>
    <v>QIN-HEADNECK-02-2450</v>
    <v>No</v>
    <v>No</v>
    <v>Response</v>
    <v>Former</v>
    <v>34752</v>
    <v>34752</v>
    <v>2.5019999999999998</v>
    <v>3.9004796163069551</v>
    <v>9.7590000000000003</v>
    <v>34954</v>
    <v>2.1640000000000001</v>
    <v>1.2213493530499073</v>
    <v>2.6429999999999998</v>
    <v>QIN-HEADNECK-02-2450</v>
    <v>45.5</v>
  </rv>
  <rv s="1">
    <v>-0.52906336088154304</v>
    <v>2</v>
    <v>QIN-HEADNECK-02-2454</v>
    <v>1</v>
    <v>Generic</v>
    <v>79</v>
    <v>No</v>
    <v>Social</v>
    <v>0</v>
    <v>2b</v>
    <v>Tonsil</v>
    <v>4a</v>
    <v>2</v>
    <v>M</v>
    <v>Remission</v>
    <v>183</v>
    <v>2086</v>
    <v>0</v>
    <v>3</v>
    <v>2</v>
    <v>36033</v>
    <v>QIN-HEADNECK-02-2454</v>
    <v>No</v>
    <v>No</v>
    <v>Response</v>
    <v>Former</v>
    <v>33947</v>
    <v>33947</v>
    <v>2.34</v>
    <v>3.7230769230769232</v>
    <v>8.7119999999999997</v>
    <v>34101</v>
    <v>2.25</v>
    <v>1.7533333333333332</v>
    <v>3.9449999999999998</v>
    <v>QIN-HEADNECK-02-2454</v>
    <v>94.6</v>
  </rv>
  <rv s="1">
    <v>-0.83931279625719901</v>
    <v>2</v>
    <v>QIN-HEADNECK-02-2459</v>
    <v>1</v>
    <v>Generic</v>
    <v>65</v>
    <v>No</v>
    <v>Significant</v>
    <v>0</v>
    <v>2b</v>
    <v>Tonsil</v>
    <v>4b</v>
    <v>4b</v>
    <v>M</v>
    <v>Remission</v>
    <v>173</v>
    <v>1205</v>
    <v>0</v>
    <v>3</v>
    <v>7</v>
    <v>36018</v>
    <v>QIN-HEADNECK-02-2459</v>
    <v>No</v>
    <v>No</v>
    <v>Response</v>
    <v>Former</v>
    <v>34813</v>
    <v>34813</v>
    <v>1.66</v>
    <v>7.3921686746987962</v>
    <v>12.271000000000001</v>
    <v>34980</v>
    <v>2.1030000000000002</v>
    <v>1.1878269139324773</v>
    <v>2.4980000000000002</v>
    <v>QIN-HEADNECK-02-2459</v>
    <v>50</v>
  </rv>
  <rv s="1">
    <v>-0.80846830079138998</v>
    <v>2</v>
    <v>QIN-HEADNECK-02-2460</v>
    <v>1</v>
    <v>Generic</v>
    <v>62</v>
    <v>No</v>
    <v>No</v>
    <v>0</v>
    <v>1</v>
    <v>Tonsil</v>
    <v>3</v>
    <v>2</v>
    <v>M</v>
    <v>Remission</v>
    <v>182.9</v>
    <v>788</v>
    <v>0</v>
    <v>3</v>
    <v>4</v>
    <v>36177</v>
    <v>QIN-HEADNECK-02-2460</v>
    <v>No</v>
    <v>No</v>
    <v>Response</v>
    <v>Former</v>
    <v>35389</v>
    <v>35389</v>
    <v>2.5249999999999999</v>
    <v>7.7726732673267334</v>
    <v>19.626000000000001</v>
    <v>35568</v>
    <v>2.6579999999999999</v>
    <v>1.4887133182844243</v>
    <v>3.9569999999999999</v>
    <v>QIN-HEADNECK-02-2460</v>
    <v>95.254999999999995</v>
  </rv>
  <rv s="1">
    <v>-0.80531749285508003</v>
    <v>2</v>
    <v>QIN-HEADNECK-02-2464</v>
    <v>1</v>
    <v>Generic</v>
    <v>70</v>
    <v>No</v>
    <v>Social</v>
    <v>0</v>
    <v>2b</v>
    <v>Tonsil</v>
    <v>4a</v>
    <v>2</v>
    <v>M</v>
    <v>Remission</v>
    <v>185</v>
    <v>625</v>
    <v>0</v>
    <v>3</v>
    <v>2</v>
    <v>36250</v>
    <v>QIN-HEADNECK-02-2464</v>
    <v>No</v>
    <v>No</v>
    <v>Response</v>
    <v>Former</v>
    <v>35625</v>
    <v>35625</v>
    <v>2.4449999999999998</v>
    <v>6.0265848670756652</v>
    <v>14.734999999999999</v>
    <v>35778</v>
    <v>2.9780000000000002</v>
    <v>1.1732706514439222</v>
    <v>3.4940000000000002</v>
    <v>QIN-HEADNECK-02-2464</v>
    <v>113.4</v>
  </rv>
  <rv s="1">
    <v>-0.77803544889607501</v>
    <v>2</v>
    <v>QIN-HEADNECK-02-2466</v>
    <v>1</v>
    <v>Generic</v>
    <v>50</v>
    <v>No</v>
    <v>Social</v>
    <v>0</v>
    <v>2c</v>
    <v>Tonsil</v>
    <v>4a</v>
    <v>1</v>
    <v>F</v>
    <v>Remission</v>
    <v>156</v>
    <v>996</v>
    <v>0</v>
    <v>3</v>
    <v>2</v>
    <v>36187</v>
    <v>QIN-HEADNECK-02-2466</v>
    <v>No</v>
    <v>No</v>
    <v>Response</v>
    <v>Yes</v>
    <v>35191</v>
    <v>35191</v>
    <v>1.827</v>
    <v>4.8040503557744936</v>
    <v>8.7769999999999992</v>
    <v>35326</v>
    <v>2.1709999999999998</v>
    <v>1.0663288807001383</v>
    <v>2.3149999999999999</v>
    <v>QIN-HEADNECK-02-2466</v>
    <v>63.5</v>
  </rv>
  <rv s="1">
    <v>-0.770905816953113</v>
    <v>2</v>
    <v>QIN-HEADNECK-02-2467</v>
    <v>1</v>
    <v>Generic</v>
    <v>43</v>
    <v>No</v>
    <v>Social</v>
    <v>0</v>
    <v>0</v>
    <v>Tonsil</v>
    <v>3</v>
    <v>3</v>
    <v>M</v>
    <v>Remission</v>
    <v>175</v>
    <v>1028</v>
    <v>0</v>
    <v>2</v>
    <v>4</v>
    <v>36242</v>
    <v>QIN-HEADNECK-02-2467</v>
    <v>No</v>
    <v>No</v>
    <v>Response</v>
    <v>No</v>
    <v>35214</v>
    <v>35214</v>
    <v>2.8410000000000002</v>
    <v>7.2456881379795846</v>
    <v>20.585000000000001</v>
    <v>35357</v>
    <v>2.1819999999999999</v>
    <v>1.6599450045829514</v>
    <v>3.6219999999999999</v>
    <v>QIN-HEADNECK-02-2467</v>
    <v>100</v>
  </rv>
  <rv s="1">
    <v>-0.54090877416213601</v>
    <v>2</v>
    <v>QIN-HEADNECK-02-2471</v>
    <v>1</v>
    <v>Generic</v>
    <v>49</v>
    <v>No</v>
    <v>No</v>
    <v>0</v>
    <v>2b</v>
    <v>Tonsil</v>
    <v>4a</v>
    <v>2</v>
    <v>M</v>
    <v>Remission</v>
    <v>175</v>
    <v>661</v>
    <v>0</v>
    <v>3</v>
    <v>2</v>
    <v>36211</v>
    <v>QIN-HEADNECK-02-2471</v>
    <v>No</v>
    <v>No</v>
    <v>Response</v>
    <v>Former</v>
    <v>35550</v>
    <v>35550</v>
    <v>1.8380000000000001</v>
    <v>3.2149075081610445</v>
    <v>5.9089999999999998</v>
    <v>35707</v>
    <v>1.87</v>
    <v>1.4759358288770053</v>
    <v>2.76</v>
    <v>QIN-HEADNECK-02-2471</v>
    <v>78</v>
  </rv>
  <rv s="1">
    <v>-0.868229146136129</v>
    <v>2</v>
    <v>QIN-HEADNECK-02-2474</v>
    <v>1</v>
    <v>Generic</v>
    <v>58</v>
    <v>No</v>
    <v>No</v>
    <v>0</v>
    <v>2c</v>
    <v>Tonsil</v>
    <v>4b</v>
    <v>4b</v>
    <v>M</v>
    <v>Remission</v>
    <v>175</v>
    <v>456</v>
    <v>0</v>
    <v>3</v>
    <v>2</v>
    <v>36180</v>
    <v>QIN-HEADNECK-02-2474</v>
    <v>No</v>
    <v>No</v>
    <v>Response</v>
    <v>No</v>
    <v>35724</v>
    <v>35724</v>
    <v>2.2000000000000002</v>
    <v>9.3299999999999983</v>
    <v>20.526</v>
    <v>35872</v>
    <v>2.2839999999999998</v>
    <v>1.2294220665499125</v>
    <v>2.8079999999999998</v>
    <v>QIN-HEADNECK-02-2474</v>
    <v>68.489999999999995</v>
  </rv>
  <rv s="1">
    <v>-0.64062897626360205</v>
    <v>2</v>
    <v>QIN-HEADNECK-02-2476</v>
    <v>1</v>
    <v>Generic</v>
    <v>65</v>
    <v>Non Insulin-Dependent</v>
    <v>No</v>
    <v>0</v>
    <v>2c</v>
    <v>Tonsil</v>
    <v>4b</v>
    <v>4b</v>
    <v>M</v>
    <v>Progression</v>
    <v>170</v>
    <v>899</v>
    <v>1</v>
    <v>4</v>
    <v>4</v>
    <v>33984</v>
    <v>QIN-HEADNECK-02-2476</v>
    <v>No</v>
    <v>No</v>
    <v>Response</v>
    <v>Former</v>
    <v>33085</v>
    <v>33085</v>
    <v>1.774</v>
    <v>5.0039458850056375</v>
    <v>8.8770000000000007</v>
    <v>33237</v>
    <v>2.548</v>
    <v>1.7982731554160125</v>
    <v>4.5819999999999999</v>
    <v>QIN-HEADNECK-02-2476</v>
    <v>102</v>
  </rv>
  <rv s="1">
    <v>-0.65240398511196895</v>
    <v>2</v>
    <v>QIN-HEADNECK-02-2477</v>
    <v>1</v>
    <v>Generic</v>
    <v>57</v>
    <v>Non Insulin-Dependent</v>
    <v>No</v>
    <v>0</v>
    <v>1</v>
    <v>Tonsil</v>
    <v>4a</v>
    <v>3</v>
    <v>M</v>
    <v>Remission</v>
    <v>183</v>
    <v>849</v>
    <v>0</v>
    <v>3</v>
    <v>2</v>
    <v>36208</v>
    <v>QIN-HEADNECK-02-2477</v>
    <v>No</v>
    <v>No</v>
    <v>Response</v>
    <v>Yes</v>
    <v>35359</v>
    <v>35359</v>
    <v>2.1280000000000001</v>
    <v>3.5540413533834583</v>
    <v>7.5629999999999997</v>
    <v>35511</v>
    <v>2.3069999999999999</v>
    <v>1.2353706111833551</v>
    <v>2.85</v>
    <v>QIN-HEADNECK-02-2477</v>
    <v>98.1</v>
  </rv>
  <rv s="1">
    <v>-0.79609544813146405</v>
    <v>2</v>
    <v>QIN-HEADNECK-02-2479</v>
    <v>1</v>
    <v>Generic</v>
    <v>55</v>
    <v>No</v>
    <v>Social</v>
    <v>0</v>
    <v>2b</v>
    <v>Tonsil</v>
    <v>4a</v>
    <v>2</v>
    <v>M</v>
    <v>Remission</v>
    <v>171</v>
    <v>1074</v>
    <v>0</v>
    <v>2</v>
    <v>4</v>
    <v>36197</v>
    <v>QIN-HEADNECK-02-2479</v>
    <v>No</v>
    <v>No</v>
    <v>Response</v>
    <v>Former</v>
    <v>35123</v>
    <v>35123</v>
    <v>2.7480000000000002</v>
    <v>8.1266375545851517</v>
    <v>22.332000000000001</v>
    <v>35301</v>
    <v>2.706</v>
    <v>1.6570583887657058</v>
    <v>4.484</v>
    <v>QIN-HEADNECK-02-2479</v>
    <v>93</v>
  </rv>
  <rv s="1">
    <v>-0.66008060727459605</v>
    <v>2</v>
    <v>QIN-HEADNECK-02-2483</v>
    <v>1</v>
    <v>Generic</v>
    <v>57</v>
    <v>No</v>
    <v>Significant</v>
    <v>0</v>
    <v>2b</v>
    <v>Tonsil</v>
    <v>4a</v>
    <v>2</v>
    <v>M</v>
    <v>Remission</v>
    <v>168</v>
    <v>3093</v>
    <v>0</v>
    <v>3</v>
    <v>3</v>
    <v>36200</v>
    <v>QIN-HEADNECK-02-2483</v>
    <v>No</v>
    <v>No</v>
    <v>Response</v>
    <v>Yes</v>
    <v>33107</v>
    <v>33107</v>
    <v>1.4990000000000001</v>
    <v>4.5517011340893925</v>
    <v>6.8230000000000004</v>
    <v>33275</v>
    <v>1.8109999999999999</v>
    <v>1.5472114853672005</v>
    <v>2.802</v>
    <v>QIN-HEADNECK-02-2483</v>
    <v>57.6</v>
  </rv>
  <rv s="1">
    <v>-0.77413342590447198</v>
    <v>2</v>
    <v>QIN-HEADNECK-02-2484</v>
    <v>1</v>
    <v>Generic</v>
    <v>65</v>
    <v>No</v>
    <v>Significant</v>
    <v>0</v>
    <v>2a</v>
    <v>Tonsil</v>
    <v>4a</v>
    <v>3</v>
    <v>M</v>
    <v>Remission</v>
    <v>178</v>
    <v>377</v>
    <v>0</v>
    <v>2</v>
    <v>2</v>
    <v>34924</v>
    <v>QIN-HEADNECK-02-2484</v>
    <v>No</v>
    <v>No</v>
    <v>Response</v>
    <v>Yes</v>
    <v>34547</v>
    <v>34547</v>
    <v>2.2010000000000001</v>
    <v>6.583371194911404</v>
    <v>14.49</v>
    <v>34703</v>
    <v>2.4929999999999999</v>
    <v>1.4869634977938226</v>
    <v>3.7069999999999999</v>
    <v>QIN-HEADNECK-02-2484</v>
    <v>64.8</v>
  </rv>
  <rv s="1">
    <v>-0.159753662567681</v>
    <v>2</v>
    <v>QIN-HEADNECK-02-2487</v>
    <v>1</v>
    <v>Generic</v>
    <v>41</v>
    <v>No</v>
    <v>No</v>
    <v>0</v>
    <v>2</v>
    <v>Tonsil</v>
    <v>4a</v>
    <v>1</v>
    <v>F</v>
    <v>Remission</v>
    <v>173</v>
    <v>2799</v>
    <v>0</v>
    <v>3</v>
    <v>3</v>
    <v>36256</v>
    <v>QIN-HEADNECK-02-2487</v>
    <v>No</v>
    <v>No</v>
    <v>Stable</v>
    <v>No</v>
    <v>33457</v>
    <v>33457</v>
    <v>2.1389999999999998</v>
    <v>2.4413277232351569</v>
    <v>5.2220000000000004</v>
    <v>33628</v>
    <v>1.4810000000000001</v>
    <v>2.0513166779203238</v>
    <v>3.0379999999999998</v>
    <v>QIN-HEADNECK-02-2487</v>
    <v>65</v>
  </rv>
  <rv s="1">
    <v>-0.53618946188133099</v>
    <v>2</v>
    <v>QIN-HEADNECK-02-2489</v>
    <v>1</v>
    <v>Generic</v>
    <v>58</v>
    <v>No</v>
    <v>Significant</v>
    <v>0</v>
    <v>2b</v>
    <v>Tonsil</v>
    <v>4a</v>
    <v>1</v>
    <v>M</v>
    <v>Remission</v>
    <v>170</v>
    <v>913</v>
    <v>0</v>
    <v>2</v>
    <v>4</v>
    <v>36085</v>
    <v>QIN-HEADNECK-02-2489</v>
    <v>No</v>
    <v>No</v>
    <v>Response</v>
    <v>No</v>
    <v>35172</v>
    <v>35172</v>
    <v>2.113</v>
    <v>2.9238050165641267</v>
    <v>6.1779999999999999</v>
    <v>35343</v>
    <v>2.4460000000000002</v>
    <v>1.356091578086672</v>
    <v>3.3170000000000002</v>
    <v>QIN-HEADNECK-02-2489</v>
    <v>86</v>
  </rv>
  <rv s="1">
    <v>-0.80987191875063502</v>
    <v>2</v>
    <v>QIN-HEADNECK-02-2490</v>
    <v>1</v>
    <v>Generic</v>
    <v>63</v>
    <v>No</v>
    <v>Social</v>
    <v>0</v>
    <v>0</v>
    <v>Tonsil</v>
    <v>4a</v>
    <v>4a</v>
    <v>M</v>
    <v>Remission</v>
    <v>178</v>
    <v>1089</v>
    <v>0</v>
    <v>2</v>
    <v>6</v>
    <v>36198</v>
    <v>QIN-HEADNECK-02-2490</v>
    <v>No</v>
    <v>No</v>
    <v>Response</v>
    <v>No</v>
    <v>35109</v>
    <v>35109</v>
    <v>2.375</v>
    <v>5.5852631578947367</v>
    <v>13.265000000000001</v>
    <v>35270</v>
    <v>2.2450000000000001</v>
    <v>1.0619153674832962</v>
    <v>2.3839999999999999</v>
    <v>QIN-HEADNECK-02-2490</v>
    <v>84</v>
  </rv>
  <rv s="1">
    <v>-0.274575176440438</v>
    <v>2</v>
    <v>QIN-HEADNECK-02-2492</v>
    <v>1</v>
    <v>Generic</v>
    <v>57</v>
    <v>No</v>
    <v>Social</v>
    <v>0</v>
    <v>2a</v>
    <v>Tonsil</v>
    <v>4a</v>
    <v>1</v>
    <v>F</v>
    <v>Remission</v>
    <v>160</v>
    <v>3156</v>
    <v>0</v>
    <v>3</v>
    <v>3</v>
    <v>36220</v>
    <v>QIN-HEADNECK-02-2492</v>
    <v>No</v>
    <v>No</v>
    <v>Stable</v>
    <v>No</v>
    <v>33064</v>
    <v>33064</v>
    <v>2.06</v>
    <v>1.9082524271844661</v>
    <v>3.931</v>
    <v>33212</v>
    <v>2.1520000000000001</v>
    <v>1.3842936802973977</v>
    <v>2.9790000000000001</v>
    <v>QIN-HEADNECK-02-2492</v>
    <v>63.7</v>
  </rv>
  <rv s="1">
    <v>-0.60221683659557301</v>
    <v>2</v>
    <v>QIN-HEADNECK-02-2493</v>
    <v>1</v>
    <v>Generic</v>
    <v>61</v>
    <v>No</v>
    <v>No</v>
    <v>0</v>
    <v>2b</v>
    <v>Tonsil</v>
    <v>4a</v>
    <v>4a</v>
    <v>M</v>
    <v>Progression</v>
    <v>170</v>
    <v>1145</v>
    <v>1</v>
    <v>5</v>
    <v>5</v>
    <v>34167</v>
    <v>QIN-HEADNECK-02-2493</v>
    <v>No</v>
    <v>No</v>
    <v>Response</v>
    <v>Yes</v>
    <v>33022</v>
    <v>33022</v>
    <v>2.5190000000000001</v>
    <v>3.1369591107582373</v>
    <v>7.9020000000000001</v>
    <v>33188</v>
    <v>2.5339999999999998</v>
    <v>1.2478295185477506</v>
    <v>3.1619999999999999</v>
    <v>QIN-HEADNECK-02-2493</v>
    <v>65</v>
  </rv>
  <rv s="1">
    <v>-0.85002691728171598</v>
    <v>2</v>
    <v>QIN-HEADNECK-02-2494</v>
    <v>1</v>
    <v>Generic</v>
    <v>55</v>
    <v>Non Insulin-Dependent</v>
    <v>Social</v>
    <v>0</v>
    <v>2b</v>
    <v>Tonsil</v>
    <v>4a</v>
    <v>3</v>
    <v>M</v>
    <v>Remission</v>
    <v>177</v>
    <v>3181</v>
    <v>0</v>
    <v>3</v>
    <v>3</v>
    <v>36098</v>
    <v>QIN-HEADNECK-02-2494</v>
    <v>No</v>
    <v>No</v>
    <v>Response</v>
    <v>Former</v>
    <v>32917</v>
    <v>32917</v>
    <v>2.7410000000000001</v>
    <v>6.8555271798613644</v>
    <v>18.791</v>
    <v>33083</v>
    <v>2.8780000000000001</v>
    <v>1.0281445448227935</v>
    <v>2.9590000000000001</v>
    <v>QIN-HEADNECK-02-2494</v>
    <v>151</v>
  </rv>
  <rv s="1">
    <v>-0.72019285681149603</v>
    <v>2</v>
    <v>QIN-HEADNECK-02-2499</v>
    <v>1</v>
    <v>Generic</v>
    <v>54</v>
    <v>No</v>
    <v>Significant</v>
    <v>0</v>
    <v>2c</v>
    <v>Tonsil</v>
    <v>4a</v>
    <v>2</v>
    <v>M</v>
    <v>Remission</v>
    <v>190</v>
    <v>2207</v>
    <v>0</v>
    <v>3</v>
    <v>3</v>
    <v>34570</v>
    <v>QIN-HEADNECK-02-2499</v>
    <v>No</v>
    <v>No</v>
    <v>Response</v>
    <v>Yes</v>
    <v>32363</v>
    <v>32363</v>
    <v>1.8720000000000001</v>
    <v>8.1447649572649574</v>
    <v>15.247</v>
    <v>32523</v>
    <v>1.968</v>
    <v>2.2789634146341466</v>
    <v>4.4850000000000003</v>
    <v>QIN-HEADNECK-02-2499</v>
    <v>99</v>
  </rv>
  <rv s="1">
    <v>-0.75333461606011798</v>
    <v>2</v>
    <v>QIN-HEADNECK-02-2505</v>
    <v>1</v>
    <v>Generic</v>
    <v>57</v>
    <v>No</v>
    <v>No</v>
    <v>0</v>
    <v>2b</v>
    <v>Tonsil</v>
    <v>4a</v>
    <v>3</v>
    <v>M</v>
    <v>Remission</v>
    <v>183</v>
    <v>2999</v>
    <v>0</v>
    <v>2</v>
    <v>2</v>
    <v>36172</v>
    <v>QIN-HEADNECK-02-2505</v>
    <v>No</v>
    <v>No</v>
    <v>Response</v>
    <v>No</v>
    <v>33173</v>
    <v>33173</v>
    <v>2.2069999999999999</v>
    <v>6.9474399637516999</v>
    <v>15.333</v>
    <v>33310</v>
    <v>2.41</v>
    <v>1.7136929460580912</v>
    <v>4.13</v>
    <v>QIN-HEADNECK-02-2505</v>
    <v>99.7</v>
  </rv>
  <rv s="1">
    <v>-0.811883869960073</v>
    <v>2</v>
    <v>QIN-HEADNECK-02-2507</v>
    <v>1</v>
    <v>Generic</v>
    <v>55</v>
    <v>No</v>
    <v>No</v>
    <v>0</v>
    <v>2b</v>
    <v>Tonsil</v>
    <v>2b</v>
    <v>2</v>
    <v>M</v>
    <v>Remission</v>
    <v>177</v>
    <v>1085</v>
    <v>0</v>
    <v>2</v>
    <v>4</v>
    <v>36264</v>
    <v>QIN-HEADNECK-02-2507</v>
    <v>No</v>
    <v>No</v>
    <v>Response</v>
    <v>Yes</v>
    <v>35179</v>
    <v>35179</v>
    <v>2.4780000000000002</v>
    <v>4.1937046004842609</v>
    <v>10.391999999999999</v>
    <v>35354</v>
    <v>3.0459999999999998</v>
    <v>0.78890347997373611</v>
    <v>2.403</v>
    <v>QIN-HEADNECK-02-2507</v>
    <v>110</v>
  </rv>
  <rv s="1">
    <v>-0.684968617962604</v>
    <v>2</v>
    <v>QIN-HEADNECK-02-2508</v>
    <v>1</v>
    <v>Generic</v>
    <v>67</v>
    <v>No</v>
    <v>No</v>
    <v>0</v>
    <v>1</v>
    <v>Tonsil</v>
    <v>3</v>
    <v>1</v>
    <v>M</v>
    <v>Remission</v>
    <v>168</v>
    <v>3240</v>
    <v>0</v>
    <v>3</v>
    <v>3</v>
    <v>35744</v>
    <v>QIN-HEADNECK-02-2508</v>
    <v>Yes</v>
    <v>Prior H&amp;N Ca</v>
    <v>Response</v>
    <v>Former</v>
    <v>32504</v>
    <v>32504</v>
    <v>1.911</v>
    <v>5.3411826268969129</v>
    <v>10.207000000000001</v>
    <v>32643</v>
    <v>2.2120000000000002</v>
    <v>1.6826401446654609</v>
    <v>3.722</v>
    <v>QIN-HEADNECK-02-2508</v>
    <v>81.599999999999994</v>
  </rv>
  <rv s="1">
    <v>-0.37770724591194899</v>
    <v>2</v>
    <v>QIN-HEADNECK-02-2509</v>
    <v>1</v>
    <v>Generic</v>
    <v>54</v>
    <v>No</v>
    <v>Social</v>
    <v>1</v>
    <v>2b</v>
    <v>Tonsil</v>
    <v>4c</v>
    <v>1</v>
    <v>M</v>
    <v>Remission</v>
    <v>177</v>
    <v>1701</v>
    <v>0</v>
    <v>5</v>
    <v>8</v>
    <v>36256</v>
    <v>QIN-HEADNECK-02-2509</v>
    <v>No</v>
    <v>No</v>
    <v>Response</v>
    <v>No</v>
    <v>34555</v>
    <v>34555</v>
    <v>2.9</v>
    <v>2.913448275862069</v>
    <v>8.4489999999999998</v>
    <v>34624</v>
    <v>2.5350000000000001</v>
    <v>1.8130177514792898</v>
    <v>4.5960000000000001</v>
    <v>QIN-HEADNECK-02-2509</v>
    <v>83.8</v>
  </rv>
</rvData>
</file>

<file path=xl/richData/rdrichvaluestructure.xml><?xml version="1.0" encoding="utf-8"?>
<rvStructures xmlns="http://schemas.microsoft.com/office/spreadsheetml/2017/richdata" count="2">
  <s t="_entity">
    <k n="`% Change in Toncil SUV"/>
    <k n="_Display" t="spb"/>
    <k n="_DisplayString" t="s"/>
    <k n="_Format" t="spb"/>
    <k n="_Icon" t="s"/>
    <k n="Age"/>
    <k n="Diabetes" t="s"/>
    <k n="Drinker" t="s"/>
    <k n="Final M" t="s"/>
    <k n="Final N" t="s"/>
    <k n="Final Site" t="s"/>
    <k n="Final Stage" t="s"/>
    <k n="Final T" t="s"/>
    <k n="Gender" t="s"/>
    <k n="Ground Truth" t="s"/>
    <k n="Height"/>
    <k n="Kaplan_Time" t="i"/>
    <k n="Label"/>
    <k n="No. CT Scans"/>
    <k n="No. PET Scans"/>
    <k n="Outcome Date"/>
    <k n="PID" t="s"/>
    <k n="Previous Radiation" t="s"/>
    <k n="Prior Malignancies" t="s"/>
    <k n="Response Category" t="s"/>
    <k n="Smoker" t="s"/>
    <k n="Start Date"/>
    <k n="T1 Date"/>
    <k n="T1 Liver SUV"/>
    <k n="T1 Normalised Toncil SUV"/>
    <k n="T1 Toncil SUV"/>
    <k n="T2 Date"/>
    <k n="T2 Liver SUV"/>
    <k n="T2 Normalised Toncil SUV"/>
    <k n="T2 Toncil SUV"/>
    <k n="Title" t="s"/>
    <k n="Weight"/>
  </s>
  <s t="_entity">
    <k n="`% Change in Toncil SUV"/>
    <k n="_Display" t="spb"/>
    <k n="_DisplayString" t="s"/>
    <k n="_Format" t="spb"/>
    <k n="_Icon" t="s"/>
    <k n="Age"/>
    <k n="Diabetes" t="s"/>
    <k n="Drinker" t="s"/>
    <k n="Final M" t="s"/>
    <k n="Final N" t="s"/>
    <k n="Final Site" t="s"/>
    <k n="Final Stage" t="s"/>
    <k n="Final T" t="s"/>
    <k n="Gender" t="s"/>
    <k n="Ground Truth" t="s"/>
    <k n="Height"/>
    <k n="Kaplan_Time" t="i"/>
    <k n="Label"/>
    <k n="No. CT Scans"/>
    <k n="No. PET Scans"/>
    <k n="Outcome Date"/>
    <k n="PID" t="s"/>
    <k n="Previous Radiation" t="s"/>
    <k n="Prior Malignancies" t="s"/>
    <k n="Response" t="s"/>
    <k n="Smoker" t="s"/>
    <k n="Start Date"/>
    <k n="T1 Date"/>
    <k n="T1 Liver SUV"/>
    <k n="T1 Normalised Toncil SUV"/>
    <k n="T1 Toncil SUV"/>
    <k n="T2 Date"/>
    <k n="T2 Liver SUV"/>
    <k n="T2 Normalised Toncil SUV"/>
    <k n="T2 Toncil SUV"/>
    <k n="Title" t="s"/>
    <k n="Weight"/>
  </s>
</rvStructures>
</file>

<file path=xl/richData/rdsupportingpropertybag.xml><?xml version="1.0" encoding="utf-8"?>
<supportingPropertyBags xmlns="http://schemas.microsoft.com/office/spreadsheetml/2017/richdata2">
  <spbArrays count="2">
    <a count="37">
      <v t="s">_Icon</v>
      <v t="s">_DisplayString</v>
      <v t="s">_Display</v>
      <v t="s">Title</v>
      <v t="s">_Format</v>
      <v t="s">PID</v>
      <v t="s">Age</v>
      <v t="s">Gender</v>
      <v t="s">Weight</v>
      <v t="s">Height</v>
      <v t="s">Diabetes</v>
      <v t="s">Previous Radiation</v>
      <v t="s">Prior Malignancies</v>
      <v t="s">Drinker</v>
      <v t="s">Smoker</v>
      <v t="s">Final T</v>
      <v t="s">Final N</v>
      <v t="s">Final M</v>
      <v t="s">Final Stage</v>
      <v t="s">Final Site</v>
      <v t="s">Ground Truth</v>
      <v t="s">Label</v>
      <v t="s">Start Date</v>
      <v t="s">Outcome Date</v>
      <v t="s">Kaplan_Time</v>
      <v t="s">No. PET Scans</v>
      <v t="s">No. CT Scans</v>
      <v t="s">T1 Date</v>
      <v t="s">T1 Toncil SUV</v>
      <v t="s">T1 Liver SUV</v>
      <v t="s">T1 Normalised Toncil SUV</v>
      <v t="s">T2 Date</v>
      <v t="s">T2 Toncil SUV</v>
      <v t="s">T2 Liver SUV</v>
      <v t="s">T2 Normalised Toncil SUV</v>
      <v t="s">`% Change in Toncil SUV</v>
      <v t="s">Response Category</v>
    </a>
    <a count="37">
      <v t="s">_Icon</v>
      <v t="s">_DisplayString</v>
      <v t="s">_Display</v>
      <v t="s">Title</v>
      <v t="s">_Format</v>
      <v t="s">PID</v>
      <v t="s">Age</v>
      <v t="s">Gender</v>
      <v t="s">Weight</v>
      <v t="s">Height</v>
      <v t="s">Diabetes</v>
      <v t="s">Previous Radiation</v>
      <v t="s">Prior Malignancies</v>
      <v t="s">Drinker</v>
      <v t="s">Smoker</v>
      <v t="s">Final T</v>
      <v t="s">Final N</v>
      <v t="s">Final M</v>
      <v t="s">Final Stage</v>
      <v t="s">Final Site</v>
      <v t="s">Ground Truth</v>
      <v t="s">Label</v>
      <v t="s">Start Date</v>
      <v t="s">Outcome Date</v>
      <v t="s">Kaplan_Time</v>
      <v t="s">No. PET Scans</v>
      <v t="s">No. CT Scans</v>
      <v t="s">T1 Date</v>
      <v t="s">T1 Toncil SUV</v>
      <v t="s">T1 Liver SUV</v>
      <v t="s">T1 Normalised Toncil SUV</v>
      <v t="s">T2 Date</v>
      <v t="s">T2 Toncil SUV</v>
      <v t="s">T2 Liver SUV</v>
      <v t="s">T2 Normalised Toncil SUV</v>
      <v t="s">`% Change in Toncil SUV</v>
      <v t="s">Response</v>
    </a>
  </spbArrays>
  <spbData count="3">
    <spb s="0">
      <v>0</v>
      <v>Title</v>
    </spb>
    <spb s="1">
      <v>1</v>
      <v>2</v>
      <v>2</v>
      <v>2</v>
      <v>2</v>
    </spb>
    <spb s="0">
      <v>1</v>
      <v>Title</v>
    </spb>
  </spbData>
</supportingPropertyBags>
</file>

<file path=xl/richData/rdsupportingpropertybagstructure.xml><?xml version="1.0" encoding="utf-8"?>
<spbStructures xmlns="http://schemas.microsoft.com/office/spreadsheetml/2017/richdata2" count="2">
  <s>
    <k n="^Order" t="spba"/>
    <k n="TitleProperty" t="s"/>
  </s>
  <s>
    <k n="Title" t="i"/>
    <k n="T1 Date" t="i"/>
    <k n="T2 Date" t="i"/>
    <k n="Start Date" t="i"/>
    <k n="Outcome Dat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Properties>
    <rPr n="IsTitleField" t="b"/>
  </richProperties>
  <richStyles>
    <rSty>
      <rpv i="0">1</rpv>
    </rSty>
    <rSty dxfid="0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695436-EAC5-47A9-90EC-1813BCC7FE40}" name="Clinical_Data" displayName="Clinical_Data" ref="A1:K74" tableType="queryTable" totalsRowShown="0">
  <autoFilter ref="A1:K74" xr:uid="{DF2FB4D1-2EBD-474B-B62B-90064BE12690}"/>
  <tableColumns count="11">
    <tableColumn id="33" xr3:uid="{39319E1F-5BBF-49FB-B964-CC72286975A1}" uniqueName="33" name="Patient Data" queryTableFieldId="33"/>
    <tableColumn id="1" xr3:uid="{46B89318-ED40-4404-8B8C-25D35A041013}" uniqueName="1" name="PID" queryTableFieldId="44">
      <calculatedColumnFormula array="1">_FV(Clinical_Data[[#This Row],[Patient Data]],"PID")</calculatedColumnFormula>
    </tableColumn>
    <tableColumn id="34" xr3:uid="{3235EEC2-4F1C-4593-8BEA-6631ED6CB70A}" uniqueName="34" name="Gender" queryTableFieldId="34">
      <calculatedColumnFormula array="1">_FV(Clinical_Data[[#This Row],[Patient Data]],"Gender")</calculatedColumnFormula>
    </tableColumn>
    <tableColumn id="35" xr3:uid="{CA33E4A6-6B6B-4ABE-8E95-798DAEEE6621}" uniqueName="35" name="Age" queryTableFieldId="35">
      <calculatedColumnFormula array="1">_FV(Clinical_Data[[#This Row],[Patient Data]],"Age")</calculatedColumnFormula>
    </tableColumn>
    <tableColumn id="39" xr3:uid="{73126F1E-33D4-4ED1-B0EE-FC0360DF7A78}" uniqueName="39" name="Weight" queryTableFieldId="39">
      <calculatedColumnFormula array="1">_FV(Clinical_Data[[#This Row],[Patient Data]],"Weight")</calculatedColumnFormula>
    </tableColumn>
    <tableColumn id="40" xr3:uid="{925D0A46-1998-4FBB-AA77-6902637B690A}" uniqueName="40" name="Height" queryTableFieldId="41">
      <calculatedColumnFormula array="1">_FV(Clinical_Data[[#This Row],[Patient Data]],"Height")</calculatedColumnFormula>
    </tableColumn>
    <tableColumn id="36" xr3:uid="{ABB72C9C-7B9C-4FAB-91B7-001A4D98E9CA}" uniqueName="36" name="Diabetes" queryTableFieldId="36">
      <calculatedColumnFormula array="1">_FV(Clinical_Data[[#This Row],[Patient Data]],"Diabetes")</calculatedColumnFormula>
    </tableColumn>
    <tableColumn id="37" xr3:uid="{1756BBB9-E848-4955-9906-E0E9DC8C198F}" uniqueName="37" name="Drinker" queryTableFieldId="37">
      <calculatedColumnFormula array="1">_FV(Clinical_Data[[#This Row],[Patient Data]],"Drinker")</calculatedColumnFormula>
    </tableColumn>
    <tableColumn id="38" xr3:uid="{F6B3EA13-1291-42BE-9863-840AAC831EE9}" uniqueName="38" name="Smoker" queryTableFieldId="38">
      <calculatedColumnFormula array="1">_FV(Clinical_Data[[#This Row],[Patient Data]],"Smoker")</calculatedColumnFormula>
    </tableColumn>
    <tableColumn id="41" xr3:uid="{E76FA650-7AAD-4FB4-9F63-01D3A03F1A0D}" uniqueName="41" name="Final Stage" queryTableFieldId="43">
      <calculatedColumnFormula array="1">_FV(Clinical_Data[[#This Row],[Patient Data]],"Final Stage",TRUE)</calculatedColumnFormula>
    </tableColumn>
    <tableColumn id="2" xr3:uid="{E32887E8-4F2D-4525-A8E9-480B3CC58868}" uniqueName="2" name="Ground Truth" queryTableFieldId="46">
      <calculatedColumnFormula array="1">_FV(Clinical_Data[[#This Row],[Patient Data]],"Ground Truth",TRUE)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4F5BCA-63D7-44C8-A572-3D8E5043FBAA}" name="SUV_Data" displayName="SUV_Data" ref="A1:M74" tableType="queryTable" totalsRowShown="0">
  <autoFilter ref="A1:M74" xr:uid="{A62E9A59-8C95-4695-B2D2-CC48D27E454A}"/>
  <tableColumns count="13">
    <tableColumn id="1" xr3:uid="{ED8D5ADE-2BF3-41B7-A64D-D627F191EC22}" uniqueName="1" name="Patient Data" queryTableFieldId="1"/>
    <tableColumn id="11" xr3:uid="{871302BA-6AA6-416F-89ED-7DC28290C9C2}" uniqueName="11" name="PID" queryTableFieldId="13">
      <calculatedColumnFormula array="1">_FV(SUV_Data[[#This Row],[Patient Data]],"PID")</calculatedColumnFormula>
    </tableColumn>
    <tableColumn id="8" xr3:uid="{089F55AF-82AC-4D7D-90B6-DD231AB8EA35}" uniqueName="8" name="T1 Date" queryTableFieldId="8" dataDxfId="2">
      <calculatedColumnFormula array="1">_FV(SUV_Data[[#This Row],[Patient Data]],"T1 Date",TRUE)</calculatedColumnFormula>
    </tableColumn>
    <tableColumn id="2" xr3:uid="{5C56DEB1-1172-47AB-9198-AAD42B659288}" uniqueName="2" name="T1 Toncil SUV" queryTableFieldId="2">
      <calculatedColumnFormula array="1">_FV(SUV_Data[[#This Row],[Patient Data]],"T1 Toncil SUV",TRUE)</calculatedColumnFormula>
    </tableColumn>
    <tableColumn id="3" xr3:uid="{D4269575-5AD2-4E29-96B2-4EB00941BA62}" uniqueName="3" name="T1 Liver SUV" queryTableFieldId="3">
      <calculatedColumnFormula array="1">_FV(SUV_Data[[#This Row],[Patient Data]],"T1 Liver SUV",TRUE)</calculatedColumnFormula>
    </tableColumn>
    <tableColumn id="4" xr3:uid="{E5980649-603B-499F-9BF5-31C0724BBF43}" uniqueName="4" name="T1 Normalised Toncil SUV" queryTableFieldId="4">
      <calculatedColumnFormula array="1">_FV(SUV_Data[[#This Row],[Patient Data]],"T1 Normalised Toncil SUV",TRUE)</calculatedColumnFormula>
    </tableColumn>
    <tableColumn id="9" xr3:uid="{27F08FBB-859F-45B9-8627-EA4CDED8DE5D}" uniqueName="9" name="T2 Date" queryTableFieldId="10" dataDxfId="1">
      <calculatedColumnFormula array="1">_FV(SUV_Data[[#This Row],[Patient Data]],"T2 Date",TRUE)</calculatedColumnFormula>
    </tableColumn>
    <tableColumn id="5" xr3:uid="{3133714E-BA15-4180-A132-C85D78184C8F}" uniqueName="5" name="T2 Toncil SUV" queryTableFieldId="5">
      <calculatedColumnFormula array="1">_FV(SUV_Data[[#This Row],[Patient Data]],"T2 Toncil SUV",TRUE)</calculatedColumnFormula>
    </tableColumn>
    <tableColumn id="6" xr3:uid="{7D2DE2DC-6287-4531-9732-76EDAD5A0386}" uniqueName="6" name="T2 Liver SUV" queryTableFieldId="6">
      <calculatedColumnFormula array="1">_FV(SUV_Data[[#This Row],[Patient Data]],"T2 Liver SUV",TRUE)</calculatedColumnFormula>
    </tableColumn>
    <tableColumn id="7" xr3:uid="{7C752E1E-D045-4522-9938-1E655360D11D}" uniqueName="7" name="T2 Normalised Toncil SUV" queryTableFieldId="7">
      <calculatedColumnFormula array="1">_FV(SUV_Data[[#This Row],[Patient Data]],"T2 Normalised Toncil SUV",TRUE)</calculatedColumnFormula>
    </tableColumn>
    <tableColumn id="13" xr3:uid="{5C75E570-00FC-453F-988B-6D0375056E80}" uniqueName="13" name="% Change in Toncil SUV" queryTableFieldId="16" dataDxfId="0" dataCellStyle="Percent">
      <calculatedColumnFormula array="1">_FV(SUV_Data[[#This Row],[Patient Data]],"% Change in Toncil SUV",TRUE)</calculatedColumnFormula>
    </tableColumn>
    <tableColumn id="10" xr3:uid="{4CBCCD58-D1FB-407A-BA0D-090EFCD08ACB}" uniqueName="10" name="Response" queryTableFieldId="12">
      <calculatedColumnFormula array="1">_FV(SUV_Data[[#This Row],[Patient Data]],"Response")</calculatedColumnFormula>
    </tableColumn>
    <tableColumn id="12" xr3:uid="{AB40F4E2-F0AA-4FCC-9E4B-0CEAA354DAD1}" uniqueName="12" name="Ground Truth" queryTableFieldId="15">
      <calculatedColumnFormula array="1">_FV(SUV_Data[[#This Row],[Patient Data]],"Ground Truth",TRUE)</calculatedColumnFormula>
    </tableColumn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445A-028D-40FA-BA20-42426EAC2B4E}">
  <dimension ref="A1:K74"/>
  <sheetViews>
    <sheetView workbookViewId="0">
      <selection activeCell="M15" sqref="M15"/>
    </sheetView>
  </sheetViews>
  <sheetFormatPr defaultRowHeight="15" x14ac:dyDescent="0.25"/>
  <cols>
    <col min="1" max="1" width="24.85546875" bestFit="1" customWidth="1"/>
    <col min="2" max="2" width="22.5703125" bestFit="1" customWidth="1"/>
    <col min="3" max="3" width="10" bestFit="1" customWidth="1"/>
    <col min="4" max="4" width="6.7109375" bestFit="1" customWidth="1"/>
    <col min="5" max="5" width="9.85546875" bestFit="1" customWidth="1"/>
    <col min="7" max="7" width="22.28515625" bestFit="1" customWidth="1"/>
    <col min="8" max="8" width="10.28515625" bestFit="1" customWidth="1"/>
    <col min="9" max="9" width="10" bestFit="1" customWidth="1"/>
    <col min="10" max="10" width="12.85546875" bestFit="1" customWidth="1"/>
    <col min="11" max="11" width="10" bestFit="1" customWidth="1"/>
    <col min="12" max="12" width="9" bestFit="1" customWidth="1"/>
    <col min="13" max="13" width="9.42578125" bestFit="1" customWidth="1"/>
    <col min="14" max="14" width="9.85546875" bestFit="1" customWidth="1"/>
    <col min="15" max="15" width="12.85546875" bestFit="1" customWidth="1"/>
    <col min="16" max="16" width="11.42578125" bestFit="1" customWidth="1"/>
    <col min="17" max="17" width="15.140625" bestFit="1" customWidth="1"/>
    <col min="18" max="18" width="8" bestFit="1" customWidth="1"/>
    <col min="19" max="19" width="12" bestFit="1" customWidth="1"/>
    <col min="20" max="20" width="16.140625" bestFit="1" customWidth="1"/>
    <col min="21" max="21" width="14.7109375" bestFit="1" customWidth="1"/>
    <col min="22" max="22" width="15.42578125" bestFit="1" customWidth="1"/>
    <col min="23" max="23" width="14.28515625" bestFit="1" customWidth="1"/>
    <col min="24" max="24" width="10.7109375" bestFit="1" customWidth="1"/>
    <col min="25" max="25" width="15.140625" bestFit="1" customWidth="1"/>
    <col min="26" max="26" width="14.140625" bestFit="1" customWidth="1"/>
    <col min="27" max="27" width="26.28515625" bestFit="1" customWidth="1"/>
    <col min="28" max="28" width="10.7109375" bestFit="1" customWidth="1"/>
    <col min="29" max="29" width="15.140625" bestFit="1" customWidth="1"/>
    <col min="30" max="30" width="14.140625" bestFit="1" customWidth="1"/>
    <col min="31" max="31" width="26.28515625" bestFit="1" customWidth="1"/>
    <col min="32" max="32" width="24.28515625" bestFit="1" customWidth="1"/>
    <col min="33" max="33" width="11.85546875" bestFit="1" customWidth="1"/>
  </cols>
  <sheetData>
    <row r="1" spans="1:11" x14ac:dyDescent="0.25">
      <c r="A1" t="s">
        <v>17</v>
      </c>
      <c r="B1" t="s">
        <v>18</v>
      </c>
      <c r="C1" t="s">
        <v>9</v>
      </c>
      <c r="D1" t="s">
        <v>16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19</v>
      </c>
    </row>
    <row r="2" spans="1:11" x14ac:dyDescent="0.25">
      <c r="A2" t="e" vm="1">
        <v>#VALUE!</v>
      </c>
      <c r="B2" t="str" cm="1">
        <f t="array" ref="B2">_FV(Clinical_Data[[#This Row],[Patient Data]],"PID")</f>
        <v>QIN-HEADNECK-01-0003</v>
      </c>
      <c r="C2" t="str" cm="1">
        <f t="array" ref="C2">_FV(Clinical_Data[[#This Row],[Patient Data]],"Gender")</f>
        <v>M</v>
      </c>
      <c r="D2" cm="1">
        <f t="array" ref="D2">_FV(Clinical_Data[[#This Row],[Patient Data]],"Age")</f>
        <v>49</v>
      </c>
      <c r="E2" cm="1">
        <f t="array" ref="E2">_FV(Clinical_Data[[#This Row],[Patient Data]],"Weight")</f>
        <v>75</v>
      </c>
      <c r="F2" cm="1">
        <f t="array" ref="F2">_FV(Clinical_Data[[#This Row],[Patient Data]],"Height")</f>
        <v>173</v>
      </c>
      <c r="G2" t="str" cm="1">
        <f t="array" ref="G2">_FV(Clinical_Data[[#This Row],[Patient Data]],"Diabetes")</f>
        <v>No</v>
      </c>
      <c r="H2" t="str" cm="1">
        <f t="array" ref="H2">_FV(Clinical_Data[[#This Row],[Patient Data]],"Drinker")</f>
        <v>No</v>
      </c>
      <c r="I2" t="str" cm="1">
        <f t="array" ref="I2">_FV(Clinical_Data[[#This Row],[Patient Data]],"Smoker")</f>
        <v>Former</v>
      </c>
      <c r="J2" t="str" cm="1">
        <f t="array" ref="J2">_FV(Clinical_Data[[#This Row],[Patient Data]],"Final Stage",TRUE)</f>
        <v>4a</v>
      </c>
      <c r="K2" t="str" cm="1">
        <f t="array" ref="K2">_FV(Clinical_Data[[#This Row],[Patient Data]],"Ground Truth",TRUE)</f>
        <v>Remission</v>
      </c>
    </row>
    <row r="3" spans="1:11" x14ac:dyDescent="0.25">
      <c r="A3" t="e" vm="2">
        <v>#VALUE!</v>
      </c>
      <c r="B3" t="str" cm="1">
        <f t="array" ref="B3">_FV(Clinical_Data[[#This Row],[Patient Data]],"PID")</f>
        <v>QIN-HEADNECK-01-0026</v>
      </c>
      <c r="C3" t="str" cm="1">
        <f t="array" ref="C3">_FV(Clinical_Data[[#This Row],[Patient Data]],"Gender")</f>
        <v>M</v>
      </c>
      <c r="D3" cm="1">
        <f t="array" ref="D3">_FV(Clinical_Data[[#This Row],[Patient Data]],"Age")</f>
        <v>53</v>
      </c>
      <c r="E3" cm="1">
        <f t="array" ref="E3">_FV(Clinical_Data[[#This Row],[Patient Data]],"Weight")</f>
        <v>82.8</v>
      </c>
      <c r="F3" cm="1">
        <f t="array" ref="F3">_FV(Clinical_Data[[#This Row],[Patient Data]],"Height")</f>
        <v>177</v>
      </c>
      <c r="G3" t="str" cm="1">
        <f t="array" ref="G3">_FV(Clinical_Data[[#This Row],[Patient Data]],"Diabetes")</f>
        <v>No</v>
      </c>
      <c r="H3" t="str" cm="1">
        <f t="array" ref="H3">_FV(Clinical_Data[[#This Row],[Patient Data]],"Drinker")</f>
        <v>Social</v>
      </c>
      <c r="I3" t="str" cm="1">
        <f t="array" ref="I3">_FV(Clinical_Data[[#This Row],[Patient Data]],"Smoker")</f>
        <v>Former</v>
      </c>
      <c r="J3" t="str" cm="1">
        <f t="array" ref="J3">_FV(Clinical_Data[[#This Row],[Patient Data]],"Final Stage",TRUE)</f>
        <v>4a</v>
      </c>
      <c r="K3" t="str" cm="1">
        <f t="array" ref="K3">_FV(Clinical_Data[[#This Row],[Patient Data]],"Ground Truth",TRUE)</f>
        <v>Remission</v>
      </c>
    </row>
    <row r="4" spans="1:11" x14ac:dyDescent="0.25">
      <c r="A4" t="e" vm="3">
        <v>#VALUE!</v>
      </c>
      <c r="B4" t="str" cm="1">
        <f t="array" ref="B4">_FV(Clinical_Data[[#This Row],[Patient Data]],"PID")</f>
        <v>QIN-HEADNECK-01-0040</v>
      </c>
      <c r="C4" t="str" cm="1">
        <f t="array" ref="C4">_FV(Clinical_Data[[#This Row],[Patient Data]],"Gender")</f>
        <v>M</v>
      </c>
      <c r="D4" cm="1">
        <f t="array" ref="D4">_FV(Clinical_Data[[#This Row],[Patient Data]],"Age")</f>
        <v>58</v>
      </c>
      <c r="E4" cm="1">
        <f t="array" ref="E4">_FV(Clinical_Data[[#This Row],[Patient Data]],"Weight")</f>
        <v>84.3</v>
      </c>
      <c r="F4" cm="1">
        <f t="array" ref="F4">_FV(Clinical_Data[[#This Row],[Patient Data]],"Height")</f>
        <v>182</v>
      </c>
      <c r="G4" t="str" cm="1">
        <f t="array" ref="G4">_FV(Clinical_Data[[#This Row],[Patient Data]],"Diabetes")</f>
        <v>No</v>
      </c>
      <c r="H4" t="str" cm="1">
        <f t="array" ref="H4">_FV(Clinical_Data[[#This Row],[Patient Data]],"Drinker")</f>
        <v>Significant</v>
      </c>
      <c r="I4" t="str" cm="1">
        <f t="array" ref="I4">_FV(Clinical_Data[[#This Row],[Patient Data]],"Smoker")</f>
        <v>Yes</v>
      </c>
      <c r="J4" t="str" cm="1">
        <f t="array" ref="J4">_FV(Clinical_Data[[#This Row],[Patient Data]],"Final Stage",TRUE)</f>
        <v>4a</v>
      </c>
      <c r="K4" t="str" cm="1">
        <f t="array" ref="K4">_FV(Clinical_Data[[#This Row],[Patient Data]],"Ground Truth",TRUE)</f>
        <v>Remission</v>
      </c>
    </row>
    <row r="5" spans="1:11" x14ac:dyDescent="0.25">
      <c r="A5" t="e" vm="4">
        <v>#VALUE!</v>
      </c>
      <c r="B5" t="str" cm="1">
        <f t="array" ref="B5">_FV(Clinical_Data[[#This Row],[Patient Data]],"PID")</f>
        <v>QIN-HEADNECK-01-0041</v>
      </c>
      <c r="C5" t="str" cm="1">
        <f t="array" ref="C5">_FV(Clinical_Data[[#This Row],[Patient Data]],"Gender")</f>
        <v>F</v>
      </c>
      <c r="D5" cm="1">
        <f t="array" ref="D5">_FV(Clinical_Data[[#This Row],[Patient Data]],"Age")</f>
        <v>57</v>
      </c>
      <c r="E5" cm="1">
        <f t="array" ref="E5">_FV(Clinical_Data[[#This Row],[Patient Data]],"Weight")</f>
        <v>56.7</v>
      </c>
      <c r="F5" cm="1">
        <f t="array" ref="F5">_FV(Clinical_Data[[#This Row],[Patient Data]],"Height")</f>
        <v>163</v>
      </c>
      <c r="G5" t="str" cm="1">
        <f t="array" ref="G5">_FV(Clinical_Data[[#This Row],[Patient Data]],"Diabetes")</f>
        <v>No</v>
      </c>
      <c r="H5" t="str" cm="1">
        <f t="array" ref="H5">_FV(Clinical_Data[[#This Row],[Patient Data]],"Drinker")</f>
        <v>No</v>
      </c>
      <c r="I5" t="str" cm="1">
        <f t="array" ref="I5">_FV(Clinical_Data[[#This Row],[Patient Data]],"Smoker")</f>
        <v>Yes</v>
      </c>
      <c r="J5" t="str" cm="1">
        <f t="array" ref="J5">_FV(Clinical_Data[[#This Row],[Patient Data]],"Final Stage",TRUE)</f>
        <v>4a</v>
      </c>
      <c r="K5" t="str" cm="1">
        <f t="array" ref="K5">_FV(Clinical_Data[[#This Row],[Patient Data]],"Ground Truth",TRUE)</f>
        <v>Remission</v>
      </c>
    </row>
    <row r="6" spans="1:11" x14ac:dyDescent="0.25">
      <c r="A6" t="e" vm="5">
        <v>#VALUE!</v>
      </c>
      <c r="B6" t="str" cm="1">
        <f t="array" ref="B6">_FV(Clinical_Data[[#This Row],[Patient Data]],"PID")</f>
        <v>QIN-HEADNECK-01-0059</v>
      </c>
      <c r="C6" t="str" cm="1">
        <f t="array" ref="C6">_FV(Clinical_Data[[#This Row],[Patient Data]],"Gender")</f>
        <v>F</v>
      </c>
      <c r="D6" cm="1">
        <f t="array" ref="D6">_FV(Clinical_Data[[#This Row],[Patient Data]],"Age")</f>
        <v>64</v>
      </c>
      <c r="E6" cm="1">
        <f t="array" ref="E6">_FV(Clinical_Data[[#This Row],[Patient Data]],"Weight")</f>
        <v>53</v>
      </c>
      <c r="F6" cm="1">
        <f t="array" ref="F6">_FV(Clinical_Data[[#This Row],[Patient Data]],"Height")</f>
        <v>160</v>
      </c>
      <c r="G6" t="str" cm="1">
        <f t="array" ref="G6">_FV(Clinical_Data[[#This Row],[Patient Data]],"Diabetes")</f>
        <v>No</v>
      </c>
      <c r="H6" t="str" cm="1">
        <f t="array" ref="H6">_FV(Clinical_Data[[#This Row],[Patient Data]],"Drinker")</f>
        <v>Social</v>
      </c>
      <c r="I6" t="str" cm="1">
        <f t="array" ref="I6">_FV(Clinical_Data[[#This Row],[Patient Data]],"Smoker")</f>
        <v>Yes</v>
      </c>
      <c r="J6" t="str" cm="1">
        <f t="array" ref="J6">_FV(Clinical_Data[[#This Row],[Patient Data]],"Final Stage",TRUE)</f>
        <v>4a</v>
      </c>
      <c r="K6" t="str" cm="1">
        <f t="array" ref="K6">_FV(Clinical_Data[[#This Row],[Patient Data]],"Ground Truth",TRUE)</f>
        <v>Progression</v>
      </c>
    </row>
    <row r="7" spans="1:11" x14ac:dyDescent="0.25">
      <c r="A7" t="e" vm="6">
        <v>#VALUE!</v>
      </c>
      <c r="B7" t="str" cm="1">
        <f t="array" ref="B7">_FV(Clinical_Data[[#This Row],[Patient Data]],"PID")</f>
        <v>QIN-HEADNECK-01-0062</v>
      </c>
      <c r="C7" t="str" cm="1">
        <f t="array" ref="C7">_FV(Clinical_Data[[#This Row],[Patient Data]],"Gender")</f>
        <v>M</v>
      </c>
      <c r="D7" cm="1">
        <f t="array" ref="D7">_FV(Clinical_Data[[#This Row],[Patient Data]],"Age")</f>
        <v>48</v>
      </c>
      <c r="E7" cm="1">
        <f t="array" ref="E7">_FV(Clinical_Data[[#This Row],[Patient Data]],"Weight")</f>
        <v>123.7</v>
      </c>
      <c r="F7" cm="1">
        <f t="array" ref="F7">_FV(Clinical_Data[[#This Row],[Patient Data]],"Height")</f>
        <v>185</v>
      </c>
      <c r="G7" t="str" cm="1">
        <f t="array" ref="G7">_FV(Clinical_Data[[#This Row],[Patient Data]],"Diabetes")</f>
        <v>Non Insulin-Dependent</v>
      </c>
      <c r="H7" t="str" cm="1">
        <f t="array" ref="H7">_FV(Clinical_Data[[#This Row],[Patient Data]],"Drinker")</f>
        <v>Social</v>
      </c>
      <c r="I7" t="str" cm="1">
        <f t="array" ref="I7">_FV(Clinical_Data[[#This Row],[Patient Data]],"Smoker")</f>
        <v>Yes</v>
      </c>
      <c r="J7" t="str" cm="1">
        <f t="array" ref="J7">_FV(Clinical_Data[[#This Row],[Patient Data]],"Final Stage",TRUE)</f>
        <v>3</v>
      </c>
      <c r="K7" t="str" cm="1">
        <f t="array" ref="K7">_FV(Clinical_Data[[#This Row],[Patient Data]],"Ground Truth",TRUE)</f>
        <v>Progression</v>
      </c>
    </row>
    <row r="8" spans="1:11" x14ac:dyDescent="0.25">
      <c r="A8" t="e" vm="7">
        <v>#VALUE!</v>
      </c>
      <c r="B8" t="str" cm="1">
        <f t="array" ref="B8">_FV(Clinical_Data[[#This Row],[Patient Data]],"PID")</f>
        <v>QIN-HEADNECK-01-0065</v>
      </c>
      <c r="C8" t="str" cm="1">
        <f t="array" ref="C8">_FV(Clinical_Data[[#This Row],[Patient Data]],"Gender")</f>
        <v>M</v>
      </c>
      <c r="D8" cm="1">
        <f t="array" ref="D8">_FV(Clinical_Data[[#This Row],[Patient Data]],"Age")</f>
        <v>54</v>
      </c>
      <c r="E8" cm="1">
        <f t="array" ref="E8">_FV(Clinical_Data[[#This Row],[Patient Data]],"Weight")</f>
        <v>84.5</v>
      </c>
      <c r="F8" cm="1">
        <f t="array" ref="F8">_FV(Clinical_Data[[#This Row],[Patient Data]],"Height")</f>
        <v>178</v>
      </c>
      <c r="G8" t="str" cm="1">
        <f t="array" ref="G8">_FV(Clinical_Data[[#This Row],[Patient Data]],"Diabetes")</f>
        <v>No</v>
      </c>
      <c r="H8" t="str" cm="1">
        <f t="array" ref="H8">_FV(Clinical_Data[[#This Row],[Patient Data]],"Drinker")</f>
        <v>Significant</v>
      </c>
      <c r="I8" t="str" cm="1">
        <f t="array" ref="I8">_FV(Clinical_Data[[#This Row],[Patient Data]],"Smoker")</f>
        <v>Former</v>
      </c>
      <c r="J8" t="str" cm="1">
        <f t="array" ref="J8">_FV(Clinical_Data[[#This Row],[Patient Data]],"Final Stage",TRUE)</f>
        <v>3</v>
      </c>
      <c r="K8" t="str" cm="1">
        <f t="array" ref="K8">_FV(Clinical_Data[[#This Row],[Patient Data]],"Ground Truth",TRUE)</f>
        <v>Remission</v>
      </c>
    </row>
    <row r="9" spans="1:11" x14ac:dyDescent="0.25">
      <c r="A9" t="e" vm="8">
        <v>#VALUE!</v>
      </c>
      <c r="B9" t="str" cm="1">
        <f t="array" ref="B9">_FV(Clinical_Data[[#This Row],[Patient Data]],"PID")</f>
        <v>QIN-HEADNECK-01-0073</v>
      </c>
      <c r="C9" t="str" cm="1">
        <f t="array" ref="C9">_FV(Clinical_Data[[#This Row],[Patient Data]],"Gender")</f>
        <v>M</v>
      </c>
      <c r="D9" cm="1">
        <f t="array" ref="D9">_FV(Clinical_Data[[#This Row],[Patient Data]],"Age")</f>
        <v>53</v>
      </c>
      <c r="E9" cm="1">
        <f t="array" ref="E9">_FV(Clinical_Data[[#This Row],[Patient Data]],"Weight")</f>
        <v>78.099999999999994</v>
      </c>
      <c r="F9" cm="1">
        <f t="array" ref="F9">_FV(Clinical_Data[[#This Row],[Patient Data]],"Height")</f>
        <v>173</v>
      </c>
      <c r="G9" t="str" cm="1">
        <f t="array" ref="G9">_FV(Clinical_Data[[#This Row],[Patient Data]],"Diabetes")</f>
        <v>Non Insulin-Dependent</v>
      </c>
      <c r="H9" t="str" cm="1">
        <f t="array" ref="H9">_FV(Clinical_Data[[#This Row],[Patient Data]],"Drinker")</f>
        <v>Significant</v>
      </c>
      <c r="I9" t="str" cm="1">
        <f t="array" ref="I9">_FV(Clinical_Data[[#This Row],[Patient Data]],"Smoker")</f>
        <v>Former</v>
      </c>
      <c r="J9" t="str" cm="1">
        <f t="array" ref="J9">_FV(Clinical_Data[[#This Row],[Patient Data]],"Final Stage",TRUE)</f>
        <v>4a</v>
      </c>
      <c r="K9" t="str" cm="1">
        <f t="array" ref="K9">_FV(Clinical_Data[[#This Row],[Patient Data]],"Ground Truth",TRUE)</f>
        <v>Remission</v>
      </c>
    </row>
    <row r="10" spans="1:11" x14ac:dyDescent="0.25">
      <c r="A10" t="e" vm="9">
        <v>#VALUE!</v>
      </c>
      <c r="B10" t="str" cm="1">
        <f t="array" ref="B10">_FV(Clinical_Data[[#This Row],[Patient Data]],"PID")</f>
        <v>QIN-HEADNECK-01-0077</v>
      </c>
      <c r="C10" t="str" cm="1">
        <f t="array" ref="C10">_FV(Clinical_Data[[#This Row],[Patient Data]],"Gender")</f>
        <v>M</v>
      </c>
      <c r="D10" cm="1">
        <f t="array" ref="D10">_FV(Clinical_Data[[#This Row],[Patient Data]],"Age")</f>
        <v>63</v>
      </c>
      <c r="E10" cm="1">
        <f t="array" ref="E10">_FV(Clinical_Data[[#This Row],[Patient Data]],"Weight")</f>
        <v>72.5</v>
      </c>
      <c r="F10" cm="1">
        <f t="array" ref="F10">_FV(Clinical_Data[[#This Row],[Patient Data]],"Height")</f>
        <v>173</v>
      </c>
      <c r="G10" t="str" cm="1">
        <f t="array" ref="G10">_FV(Clinical_Data[[#This Row],[Patient Data]],"Diabetes")</f>
        <v>No</v>
      </c>
      <c r="H10" t="str" cm="1">
        <f t="array" ref="H10">_FV(Clinical_Data[[#This Row],[Patient Data]],"Drinker")</f>
        <v>No</v>
      </c>
      <c r="I10" t="str" cm="1">
        <f t="array" ref="I10">_FV(Clinical_Data[[#This Row],[Patient Data]],"Smoker")</f>
        <v>Former</v>
      </c>
      <c r="J10" t="str" cm="1">
        <f t="array" ref="J10">_FV(Clinical_Data[[#This Row],[Patient Data]],"Final Stage",TRUE)</f>
        <v>4a</v>
      </c>
      <c r="K10" t="str" cm="1">
        <f t="array" ref="K10">_FV(Clinical_Data[[#This Row],[Patient Data]],"Ground Truth",TRUE)</f>
        <v>Remission</v>
      </c>
    </row>
    <row r="11" spans="1:11" x14ac:dyDescent="0.25">
      <c r="A11" t="e" vm="10">
        <v>#VALUE!</v>
      </c>
      <c r="B11" t="str" cm="1">
        <f t="array" ref="B11">_FV(Clinical_Data[[#This Row],[Patient Data]],"PID")</f>
        <v>QIN-HEADNECK-01-0081</v>
      </c>
      <c r="C11" t="str" cm="1">
        <f t="array" ref="C11">_FV(Clinical_Data[[#This Row],[Patient Data]],"Gender")</f>
        <v>M</v>
      </c>
      <c r="D11" cm="1">
        <f t="array" ref="D11">_FV(Clinical_Data[[#This Row],[Patient Data]],"Age")</f>
        <v>49</v>
      </c>
      <c r="E11" cm="1">
        <f t="array" ref="E11">_FV(Clinical_Data[[#This Row],[Patient Data]],"Weight")</f>
        <v>67</v>
      </c>
      <c r="F11" cm="1">
        <f t="array" ref="F11">_FV(Clinical_Data[[#This Row],[Patient Data]],"Height")</f>
        <v>170</v>
      </c>
      <c r="G11" t="str" cm="1">
        <f t="array" ref="G11">_FV(Clinical_Data[[#This Row],[Patient Data]],"Diabetes")</f>
        <v>No</v>
      </c>
      <c r="H11" t="str" cm="1">
        <f t="array" ref="H11">_FV(Clinical_Data[[#This Row],[Patient Data]],"Drinker")</f>
        <v>Significant</v>
      </c>
      <c r="I11" t="str" cm="1">
        <f t="array" ref="I11">_FV(Clinical_Data[[#This Row],[Patient Data]],"Smoker")</f>
        <v>Yes</v>
      </c>
      <c r="J11" t="str" cm="1">
        <f t="array" ref="J11">_FV(Clinical_Data[[#This Row],[Patient Data]],"Final Stage",TRUE)</f>
        <v>3</v>
      </c>
      <c r="K11" t="str" cm="1">
        <f t="array" ref="K11">_FV(Clinical_Data[[#This Row],[Patient Data]],"Ground Truth",TRUE)</f>
        <v>Remission</v>
      </c>
    </row>
    <row r="12" spans="1:11" x14ac:dyDescent="0.25">
      <c r="A12" t="e" vm="11">
        <v>#VALUE!</v>
      </c>
      <c r="B12" t="str" cm="1">
        <f t="array" ref="B12">_FV(Clinical_Data[[#This Row],[Patient Data]],"PID")</f>
        <v>QIN-HEADNECK-01-0086</v>
      </c>
      <c r="C12" t="str" cm="1">
        <f t="array" ref="C12">_FV(Clinical_Data[[#This Row],[Patient Data]],"Gender")</f>
        <v>F</v>
      </c>
      <c r="D12" cm="1">
        <f t="array" ref="D12">_FV(Clinical_Data[[#This Row],[Patient Data]],"Age")</f>
        <v>49</v>
      </c>
      <c r="E12" cm="1">
        <f t="array" ref="E12">_FV(Clinical_Data[[#This Row],[Patient Data]],"Weight")</f>
        <v>60.5</v>
      </c>
      <c r="F12" cm="1">
        <f t="array" ref="F12">_FV(Clinical_Data[[#This Row],[Patient Data]],"Height")</f>
        <v>168</v>
      </c>
      <c r="G12" t="str" cm="1">
        <f t="array" ref="G12">_FV(Clinical_Data[[#This Row],[Patient Data]],"Diabetes")</f>
        <v>No</v>
      </c>
      <c r="H12" t="str" cm="1">
        <f t="array" ref="H12">_FV(Clinical_Data[[#This Row],[Patient Data]],"Drinker")</f>
        <v>Social</v>
      </c>
      <c r="I12" t="str" cm="1">
        <f t="array" ref="I12">_FV(Clinical_Data[[#This Row],[Patient Data]],"Smoker")</f>
        <v>Yes</v>
      </c>
      <c r="J12" t="str" cm="1">
        <f t="array" ref="J12">_FV(Clinical_Data[[#This Row],[Patient Data]],"Final Stage",TRUE)</f>
        <v>4a</v>
      </c>
      <c r="K12" t="str" cm="1">
        <f t="array" ref="K12">_FV(Clinical_Data[[#This Row],[Patient Data]],"Ground Truth",TRUE)</f>
        <v>Remission</v>
      </c>
    </row>
    <row r="13" spans="1:11" x14ac:dyDescent="0.25">
      <c r="A13" t="e" vm="12">
        <v>#VALUE!</v>
      </c>
      <c r="B13" t="str" cm="1">
        <f t="array" ref="B13">_FV(Clinical_Data[[#This Row],[Patient Data]],"PID")</f>
        <v>QIN-HEADNECK-01-0089</v>
      </c>
      <c r="C13" t="str" cm="1">
        <f t="array" ref="C13">_FV(Clinical_Data[[#This Row],[Patient Data]],"Gender")</f>
        <v>M</v>
      </c>
      <c r="D13" cm="1">
        <f t="array" ref="D13">_FV(Clinical_Data[[#This Row],[Patient Data]],"Age")</f>
        <v>59</v>
      </c>
      <c r="E13" cm="1">
        <f t="array" ref="E13">_FV(Clinical_Data[[#This Row],[Patient Data]],"Weight")</f>
        <v>174</v>
      </c>
      <c r="F13" cm="1">
        <f t="array" ref="F13">_FV(Clinical_Data[[#This Row],[Patient Data]],"Height")</f>
        <v>187</v>
      </c>
      <c r="G13" t="str" cm="1">
        <f t="array" ref="G13">_FV(Clinical_Data[[#This Row],[Patient Data]],"Diabetes")</f>
        <v>Non Insulin-Dependent</v>
      </c>
      <c r="H13" t="str" cm="1">
        <f t="array" ref="H13">_FV(Clinical_Data[[#This Row],[Patient Data]],"Drinker")</f>
        <v>No</v>
      </c>
      <c r="I13" t="str" cm="1">
        <f t="array" ref="I13">_FV(Clinical_Data[[#This Row],[Patient Data]],"Smoker")</f>
        <v>Yes</v>
      </c>
      <c r="J13" t="str" cm="1">
        <f t="array" ref="J13">_FV(Clinical_Data[[#This Row],[Patient Data]],"Final Stage",TRUE)</f>
        <v>4a</v>
      </c>
      <c r="K13" t="str" cm="1">
        <f t="array" ref="K13">_FV(Clinical_Data[[#This Row],[Patient Data]],"Ground Truth",TRUE)</f>
        <v>Remission</v>
      </c>
    </row>
    <row r="14" spans="1:11" x14ac:dyDescent="0.25">
      <c r="A14" t="e" vm="13">
        <v>#VALUE!</v>
      </c>
      <c r="B14" t="str" cm="1">
        <f t="array" ref="B14">_FV(Clinical_Data[[#This Row],[Patient Data]],"PID")</f>
        <v>QIN-HEADNECK-01-0098</v>
      </c>
      <c r="C14" t="str" cm="1">
        <f t="array" ref="C14">_FV(Clinical_Data[[#This Row],[Patient Data]],"Gender")</f>
        <v>M</v>
      </c>
      <c r="D14" cm="1">
        <f t="array" ref="D14">_FV(Clinical_Data[[#This Row],[Patient Data]],"Age")</f>
        <v>59</v>
      </c>
      <c r="E14" cm="1">
        <f t="array" ref="E14">_FV(Clinical_Data[[#This Row],[Patient Data]],"Weight")</f>
        <v>106.1</v>
      </c>
      <c r="F14" cm="1">
        <f t="array" ref="F14">_FV(Clinical_Data[[#This Row],[Patient Data]],"Height")</f>
        <v>174</v>
      </c>
      <c r="G14" t="str" cm="1">
        <f t="array" ref="G14">_FV(Clinical_Data[[#This Row],[Patient Data]],"Diabetes")</f>
        <v>No</v>
      </c>
      <c r="H14" t="str" cm="1">
        <f t="array" ref="H14">_FV(Clinical_Data[[#This Row],[Patient Data]],"Drinker")</f>
        <v>Significant</v>
      </c>
      <c r="I14" t="str" cm="1">
        <f t="array" ref="I14">_FV(Clinical_Data[[#This Row],[Patient Data]],"Smoker")</f>
        <v>Yes</v>
      </c>
      <c r="J14" t="str" cm="1">
        <f t="array" ref="J14">_FV(Clinical_Data[[#This Row],[Patient Data]],"Final Stage",TRUE)</f>
        <v>3</v>
      </c>
      <c r="K14" t="str" cm="1">
        <f t="array" ref="K14">_FV(Clinical_Data[[#This Row],[Patient Data]],"Ground Truth",TRUE)</f>
        <v>Remission</v>
      </c>
    </row>
    <row r="15" spans="1:11" x14ac:dyDescent="0.25">
      <c r="A15" t="e" vm="14">
        <v>#VALUE!</v>
      </c>
      <c r="B15" t="str" cm="1">
        <f t="array" ref="B15">_FV(Clinical_Data[[#This Row],[Patient Data]],"PID")</f>
        <v>QIN-HEADNECK-01-0115</v>
      </c>
      <c r="C15" t="str" cm="1">
        <f t="array" ref="C15">_FV(Clinical_Data[[#This Row],[Patient Data]],"Gender")</f>
        <v>M</v>
      </c>
      <c r="D15" cm="1">
        <f t="array" ref="D15">_FV(Clinical_Data[[#This Row],[Patient Data]],"Age")</f>
        <v>52</v>
      </c>
      <c r="E15" cm="1">
        <f t="array" ref="E15">_FV(Clinical_Data[[#This Row],[Patient Data]],"Weight")</f>
        <v>70.099999999999994</v>
      </c>
      <c r="F15" cm="1">
        <f t="array" ref="F15">_FV(Clinical_Data[[#This Row],[Patient Data]],"Height")</f>
        <v>179</v>
      </c>
      <c r="G15" t="str" cm="1">
        <f t="array" ref="G15">_FV(Clinical_Data[[#This Row],[Patient Data]],"Diabetes")</f>
        <v>No</v>
      </c>
      <c r="H15" t="str" cm="1">
        <f t="array" ref="H15">_FV(Clinical_Data[[#This Row],[Patient Data]],"Drinker")</f>
        <v>Significant</v>
      </c>
      <c r="I15" t="str" cm="1">
        <f t="array" ref="I15">_FV(Clinical_Data[[#This Row],[Patient Data]],"Smoker")</f>
        <v>Yes</v>
      </c>
      <c r="J15" t="str" cm="1">
        <f t="array" ref="J15">_FV(Clinical_Data[[#This Row],[Patient Data]],"Final Stage",TRUE)</f>
        <v>4a</v>
      </c>
      <c r="K15" t="str" cm="1">
        <f t="array" ref="K15">_FV(Clinical_Data[[#This Row],[Patient Data]],"Ground Truth",TRUE)</f>
        <v>Remission</v>
      </c>
    </row>
    <row r="16" spans="1:11" x14ac:dyDescent="0.25">
      <c r="A16" t="e" vm="15">
        <v>#VALUE!</v>
      </c>
      <c r="B16" t="str" cm="1">
        <f t="array" ref="B16">_FV(Clinical_Data[[#This Row],[Patient Data]],"PID")</f>
        <v>QIN-HEADNECK-01-0118</v>
      </c>
      <c r="C16" t="str" cm="1">
        <f t="array" ref="C16">_FV(Clinical_Data[[#This Row],[Patient Data]],"Gender")</f>
        <v>M</v>
      </c>
      <c r="D16" cm="1">
        <f t="array" ref="D16">_FV(Clinical_Data[[#This Row],[Patient Data]],"Age")</f>
        <v>59</v>
      </c>
      <c r="E16" cm="1">
        <f t="array" ref="E16">_FV(Clinical_Data[[#This Row],[Patient Data]],"Weight")</f>
        <v>157.9</v>
      </c>
      <c r="F16" cm="1">
        <f t="array" ref="F16">_FV(Clinical_Data[[#This Row],[Patient Data]],"Height")</f>
        <v>184</v>
      </c>
      <c r="G16" t="str" cm="1">
        <f t="array" ref="G16">_FV(Clinical_Data[[#This Row],[Patient Data]],"Diabetes")</f>
        <v>No</v>
      </c>
      <c r="H16" t="str" cm="1">
        <f t="array" ref="H16">_FV(Clinical_Data[[#This Row],[Patient Data]],"Drinker")</f>
        <v>Social</v>
      </c>
      <c r="I16" t="str" cm="1">
        <f t="array" ref="I16">_FV(Clinical_Data[[#This Row],[Patient Data]],"Smoker")</f>
        <v>Yes</v>
      </c>
      <c r="J16" t="str" cm="1">
        <f t="array" ref="J16">_FV(Clinical_Data[[#This Row],[Patient Data]],"Final Stage",TRUE)</f>
        <v>4a</v>
      </c>
      <c r="K16" t="str" cm="1">
        <f t="array" ref="K16">_FV(Clinical_Data[[#This Row],[Patient Data]],"Ground Truth",TRUE)</f>
        <v>Remission</v>
      </c>
    </row>
    <row r="17" spans="1:11" x14ac:dyDescent="0.25">
      <c r="A17" t="e" vm="16">
        <v>#VALUE!</v>
      </c>
      <c r="B17" t="str" cm="1">
        <f t="array" ref="B17">_FV(Clinical_Data[[#This Row],[Patient Data]],"PID")</f>
        <v>QIN-HEADNECK-01-0121</v>
      </c>
      <c r="C17" t="str" cm="1">
        <f t="array" ref="C17">_FV(Clinical_Data[[#This Row],[Patient Data]],"Gender")</f>
        <v>M</v>
      </c>
      <c r="D17" cm="1">
        <f t="array" ref="D17">_FV(Clinical_Data[[#This Row],[Patient Data]],"Age")</f>
        <v>73</v>
      </c>
      <c r="E17" cm="1">
        <f t="array" ref="E17">_FV(Clinical_Data[[#This Row],[Patient Data]],"Weight")</f>
        <v>96.5</v>
      </c>
      <c r="F17" cm="1">
        <f t="array" ref="F17">_FV(Clinical_Data[[#This Row],[Patient Data]],"Height")</f>
        <v>181</v>
      </c>
      <c r="G17" t="str" cm="1">
        <f t="array" ref="G17">_FV(Clinical_Data[[#This Row],[Patient Data]],"Diabetes")</f>
        <v>No</v>
      </c>
      <c r="H17" t="str" cm="1">
        <f t="array" ref="H17">_FV(Clinical_Data[[#This Row],[Patient Data]],"Drinker")</f>
        <v>Significant</v>
      </c>
      <c r="I17" t="str" cm="1">
        <f t="array" ref="I17">_FV(Clinical_Data[[#This Row],[Patient Data]],"Smoker")</f>
        <v>Former</v>
      </c>
      <c r="J17" t="str" cm="1">
        <f t="array" ref="J17">_FV(Clinical_Data[[#This Row],[Patient Data]],"Final Stage",TRUE)</f>
        <v>1</v>
      </c>
      <c r="K17" t="str" cm="1">
        <f t="array" ref="K17">_FV(Clinical_Data[[#This Row],[Patient Data]],"Ground Truth",TRUE)</f>
        <v>Remission</v>
      </c>
    </row>
    <row r="18" spans="1:11" x14ac:dyDescent="0.25">
      <c r="A18" t="e" vm="17">
        <v>#VALUE!</v>
      </c>
      <c r="B18" t="str" cm="1">
        <f t="array" ref="B18">_FV(Clinical_Data[[#This Row],[Patient Data]],"PID")</f>
        <v>QIN-HEADNECK-01-0127</v>
      </c>
      <c r="C18" t="str" cm="1">
        <f t="array" ref="C18">_FV(Clinical_Data[[#This Row],[Patient Data]],"Gender")</f>
        <v>M</v>
      </c>
      <c r="D18" cm="1">
        <f t="array" ref="D18">_FV(Clinical_Data[[#This Row],[Patient Data]],"Age")</f>
        <v>49</v>
      </c>
      <c r="E18" cm="1">
        <f t="array" ref="E18">_FV(Clinical_Data[[#This Row],[Patient Data]],"Weight")</f>
        <v>119.3</v>
      </c>
      <c r="F18" cm="1">
        <f t="array" ref="F18">_FV(Clinical_Data[[#This Row],[Patient Data]],"Height")</f>
        <v>178</v>
      </c>
      <c r="G18" t="str" cm="1">
        <f t="array" ref="G18">_FV(Clinical_Data[[#This Row],[Patient Data]],"Diabetes")</f>
        <v>No</v>
      </c>
      <c r="H18" t="str" cm="1">
        <f t="array" ref="H18">_FV(Clinical_Data[[#This Row],[Patient Data]],"Drinker")</f>
        <v>Social</v>
      </c>
      <c r="I18" t="str" cm="1">
        <f t="array" ref="I18">_FV(Clinical_Data[[#This Row],[Patient Data]],"Smoker")</f>
        <v>No</v>
      </c>
      <c r="J18" t="str" cm="1">
        <f t="array" ref="J18">_FV(Clinical_Data[[#This Row],[Patient Data]],"Final Stage",TRUE)</f>
        <v>4a</v>
      </c>
      <c r="K18" t="str" cm="1">
        <f t="array" ref="K18">_FV(Clinical_Data[[#This Row],[Patient Data]],"Ground Truth",TRUE)</f>
        <v>Remission</v>
      </c>
    </row>
    <row r="19" spans="1:11" x14ac:dyDescent="0.25">
      <c r="A19" t="e" vm="18">
        <v>#VALUE!</v>
      </c>
      <c r="B19" t="str" cm="1">
        <f t="array" ref="B19">_FV(Clinical_Data[[#This Row],[Patient Data]],"PID")</f>
        <v>QIN-HEADNECK-01-0131</v>
      </c>
      <c r="C19" t="str" cm="1">
        <f t="array" ref="C19">_FV(Clinical_Data[[#This Row],[Patient Data]],"Gender")</f>
        <v>M</v>
      </c>
      <c r="D19" cm="1">
        <f t="array" ref="D19">_FV(Clinical_Data[[#This Row],[Patient Data]],"Age")</f>
        <v>50</v>
      </c>
      <c r="E19" cm="1">
        <f t="array" ref="E19">_FV(Clinical_Data[[#This Row],[Patient Data]],"Weight")</f>
        <v>104.6</v>
      </c>
      <c r="F19" cm="1">
        <f t="array" ref="F19">_FV(Clinical_Data[[#This Row],[Patient Data]],"Height")</f>
        <v>177</v>
      </c>
      <c r="G19" t="str" cm="1">
        <f t="array" ref="G19">_FV(Clinical_Data[[#This Row],[Patient Data]],"Diabetes")</f>
        <v>No</v>
      </c>
      <c r="H19" t="str" cm="1">
        <f t="array" ref="H19">_FV(Clinical_Data[[#This Row],[Patient Data]],"Drinker")</f>
        <v>No</v>
      </c>
      <c r="I19" t="str" cm="1">
        <f t="array" ref="I19">_FV(Clinical_Data[[#This Row],[Patient Data]],"Smoker")</f>
        <v>No</v>
      </c>
      <c r="J19" t="str" cm="1">
        <f t="array" ref="J19">_FV(Clinical_Data[[#This Row],[Patient Data]],"Final Stage",TRUE)</f>
        <v>4a</v>
      </c>
      <c r="K19" t="str" cm="1">
        <f t="array" ref="K19">_FV(Clinical_Data[[#This Row],[Patient Data]],"Ground Truth",TRUE)</f>
        <v>Remission</v>
      </c>
    </row>
    <row r="20" spans="1:11" x14ac:dyDescent="0.25">
      <c r="A20" t="e" vm="19">
        <v>#VALUE!</v>
      </c>
      <c r="B20" t="str" cm="1">
        <f t="array" ref="B20">_FV(Clinical_Data[[#This Row],[Patient Data]],"PID")</f>
        <v>QIN-HEADNECK-01-0135</v>
      </c>
      <c r="C20" t="str" cm="1">
        <f t="array" ref="C20">_FV(Clinical_Data[[#This Row],[Patient Data]],"Gender")</f>
        <v>M</v>
      </c>
      <c r="D20" cm="1">
        <f t="array" ref="D20">_FV(Clinical_Data[[#This Row],[Patient Data]],"Age")</f>
        <v>49</v>
      </c>
      <c r="E20" cm="1">
        <f t="array" ref="E20">_FV(Clinical_Data[[#This Row],[Patient Data]],"Weight")</f>
        <v>79.400000000000006</v>
      </c>
      <c r="F20" cm="1">
        <f t="array" ref="F20">_FV(Clinical_Data[[#This Row],[Patient Data]],"Height")</f>
        <v>185</v>
      </c>
      <c r="G20" t="str" cm="1">
        <f t="array" ref="G20">_FV(Clinical_Data[[#This Row],[Patient Data]],"Diabetes")</f>
        <v>No</v>
      </c>
      <c r="H20" t="str" cm="1">
        <f t="array" ref="H20">_FV(Clinical_Data[[#This Row],[Patient Data]],"Drinker")</f>
        <v>Social</v>
      </c>
      <c r="I20" t="str" cm="1">
        <f t="array" ref="I20">_FV(Clinical_Data[[#This Row],[Patient Data]],"Smoker")</f>
        <v>No</v>
      </c>
      <c r="J20" t="str" cm="1">
        <f t="array" ref="J20">_FV(Clinical_Data[[#This Row],[Patient Data]],"Final Stage",TRUE)</f>
        <v>4a</v>
      </c>
      <c r="K20" t="str" cm="1">
        <f t="array" ref="K20">_FV(Clinical_Data[[#This Row],[Patient Data]],"Ground Truth",TRUE)</f>
        <v>Progression</v>
      </c>
    </row>
    <row r="21" spans="1:11" x14ac:dyDescent="0.25">
      <c r="A21" t="e" vm="20">
        <v>#VALUE!</v>
      </c>
      <c r="B21" t="str" cm="1">
        <f t="array" ref="B21">_FV(Clinical_Data[[#This Row],[Patient Data]],"PID")</f>
        <v>QIN-HEADNECK-01-0165</v>
      </c>
      <c r="C21" t="str" cm="1">
        <f t="array" ref="C21">_FV(Clinical_Data[[#This Row],[Patient Data]],"Gender")</f>
        <v>M</v>
      </c>
      <c r="D21" cm="1">
        <f t="array" ref="D21">_FV(Clinical_Data[[#This Row],[Patient Data]],"Age")</f>
        <v>80</v>
      </c>
      <c r="E21" cm="1">
        <f t="array" ref="E21">_FV(Clinical_Data[[#This Row],[Patient Data]],"Weight")</f>
        <v>90.7</v>
      </c>
      <c r="F21" cm="1">
        <f t="array" ref="F21">_FV(Clinical_Data[[#This Row],[Patient Data]],"Height")</f>
        <v>183</v>
      </c>
      <c r="G21" t="str" cm="1">
        <f t="array" ref="G21">_FV(Clinical_Data[[#This Row],[Patient Data]],"Diabetes")</f>
        <v>Non Insulin-Dependent</v>
      </c>
      <c r="H21" t="str" cm="1">
        <f t="array" ref="H21">_FV(Clinical_Data[[#This Row],[Patient Data]],"Drinker")</f>
        <v>No</v>
      </c>
      <c r="I21" t="str" cm="1">
        <f t="array" ref="I21">_FV(Clinical_Data[[#This Row],[Patient Data]],"Smoker")</f>
        <v>Former</v>
      </c>
      <c r="J21" t="str" cm="1">
        <f t="array" ref="J21">_FV(Clinical_Data[[#This Row],[Patient Data]],"Final Stage",TRUE)</f>
        <v>4a</v>
      </c>
      <c r="K21" t="str" cm="1">
        <f t="array" ref="K21">_FV(Clinical_Data[[#This Row],[Patient Data]],"Ground Truth",TRUE)</f>
        <v>Progression</v>
      </c>
    </row>
    <row r="22" spans="1:11" x14ac:dyDescent="0.25">
      <c r="A22" t="e" vm="21">
        <v>#VALUE!</v>
      </c>
      <c r="B22" t="str" cm="1">
        <f t="array" ref="B22">_FV(Clinical_Data[[#This Row],[Patient Data]],"PID")</f>
        <v>QIN-HEADNECK-01-0172</v>
      </c>
      <c r="C22" t="str" cm="1">
        <f t="array" ref="C22">_FV(Clinical_Data[[#This Row],[Patient Data]],"Gender")</f>
        <v>M</v>
      </c>
      <c r="D22" cm="1">
        <f t="array" ref="D22">_FV(Clinical_Data[[#This Row],[Patient Data]],"Age")</f>
        <v>62</v>
      </c>
      <c r="E22" cm="1">
        <f t="array" ref="E22">_FV(Clinical_Data[[#This Row],[Patient Data]],"Weight")</f>
        <v>50.1</v>
      </c>
      <c r="F22" cm="1">
        <f t="array" ref="F22">_FV(Clinical_Data[[#This Row],[Patient Data]],"Height")</f>
        <v>174</v>
      </c>
      <c r="G22" t="str" cm="1">
        <f t="array" ref="G22">_FV(Clinical_Data[[#This Row],[Patient Data]],"Diabetes")</f>
        <v>No</v>
      </c>
      <c r="H22" t="str" cm="1">
        <f t="array" ref="H22">_FV(Clinical_Data[[#This Row],[Patient Data]],"Drinker")</f>
        <v>Significant</v>
      </c>
      <c r="I22" t="str" cm="1">
        <f t="array" ref="I22">_FV(Clinical_Data[[#This Row],[Patient Data]],"Smoker")</f>
        <v>Yes</v>
      </c>
      <c r="J22" t="str" cm="1">
        <f t="array" ref="J22">_FV(Clinical_Data[[#This Row],[Patient Data]],"Final Stage",TRUE)</f>
        <v>4b</v>
      </c>
      <c r="K22" t="str" cm="1">
        <f t="array" ref="K22">_FV(Clinical_Data[[#This Row],[Patient Data]],"Ground Truth",TRUE)</f>
        <v>Remission</v>
      </c>
    </row>
    <row r="23" spans="1:11" x14ac:dyDescent="0.25">
      <c r="A23" t="e" vm="22">
        <v>#VALUE!</v>
      </c>
      <c r="B23" t="str" cm="1">
        <f t="array" ref="B23">_FV(Clinical_Data[[#This Row],[Patient Data]],"PID")</f>
        <v>QIN-HEADNECK-01-0200</v>
      </c>
      <c r="C23" t="str" cm="1">
        <f t="array" ref="C23">_FV(Clinical_Data[[#This Row],[Patient Data]],"Gender")</f>
        <v>M</v>
      </c>
      <c r="D23" cm="1">
        <f t="array" ref="D23">_FV(Clinical_Data[[#This Row],[Patient Data]],"Age")</f>
        <v>64</v>
      </c>
      <c r="E23" cm="1">
        <f t="array" ref="E23">_FV(Clinical_Data[[#This Row],[Patient Data]],"Weight")</f>
        <v>146.6</v>
      </c>
      <c r="F23" cm="1">
        <f t="array" ref="F23">_FV(Clinical_Data[[#This Row],[Patient Data]],"Height")</f>
        <v>191</v>
      </c>
      <c r="G23" t="str" cm="1">
        <f t="array" ref="G23">_FV(Clinical_Data[[#This Row],[Patient Data]],"Diabetes")</f>
        <v>No</v>
      </c>
      <c r="H23" t="str" cm="1">
        <f t="array" ref="H23">_FV(Clinical_Data[[#This Row],[Patient Data]],"Drinker")</f>
        <v>No</v>
      </c>
      <c r="I23" t="str" cm="1">
        <f t="array" ref="I23">_FV(Clinical_Data[[#This Row],[Patient Data]],"Smoker")</f>
        <v>Former</v>
      </c>
      <c r="J23" t="str" cm="1">
        <f t="array" ref="J23">_FV(Clinical_Data[[#This Row],[Patient Data]],"Final Stage",TRUE)</f>
        <v>3</v>
      </c>
      <c r="K23" t="str" cm="1">
        <f t="array" ref="K23">_FV(Clinical_Data[[#This Row],[Patient Data]],"Ground Truth",TRUE)</f>
        <v>Remission</v>
      </c>
    </row>
    <row r="24" spans="1:11" x14ac:dyDescent="0.25">
      <c r="A24" t="e" vm="23">
        <v>#VALUE!</v>
      </c>
      <c r="B24" t="str" cm="1">
        <f t="array" ref="B24">_FV(Clinical_Data[[#This Row],[Patient Data]],"PID")</f>
        <v>QIN-HEADNECK-01-0212</v>
      </c>
      <c r="C24" t="str" cm="1">
        <f t="array" ref="C24">_FV(Clinical_Data[[#This Row],[Patient Data]],"Gender")</f>
        <v>F</v>
      </c>
      <c r="D24" cm="1">
        <f t="array" ref="D24">_FV(Clinical_Data[[#This Row],[Patient Data]],"Age")</f>
        <v>64</v>
      </c>
      <c r="E24" cm="1">
        <f t="array" ref="E24">_FV(Clinical_Data[[#This Row],[Patient Data]],"Weight")</f>
        <v>60.8</v>
      </c>
      <c r="F24" cm="1">
        <f t="array" ref="F24">_FV(Clinical_Data[[#This Row],[Patient Data]],"Height")</f>
        <v>166</v>
      </c>
      <c r="G24" t="str" cm="1">
        <f t="array" ref="G24">_FV(Clinical_Data[[#This Row],[Patient Data]],"Diabetes")</f>
        <v>Insulin-Dependent</v>
      </c>
      <c r="H24" t="str" cm="1">
        <f t="array" ref="H24">_FV(Clinical_Data[[#This Row],[Patient Data]],"Drinker")</f>
        <v>No</v>
      </c>
      <c r="I24" t="str" cm="1">
        <f t="array" ref="I24">_FV(Clinical_Data[[#This Row],[Patient Data]],"Smoker")</f>
        <v>No</v>
      </c>
      <c r="J24" t="str" cm="1">
        <f t="array" ref="J24">_FV(Clinical_Data[[#This Row],[Patient Data]],"Final Stage",TRUE)</f>
        <v>4b</v>
      </c>
      <c r="K24" t="str" cm="1">
        <f t="array" ref="K24">_FV(Clinical_Data[[#This Row],[Patient Data]],"Ground Truth",TRUE)</f>
        <v>Remission</v>
      </c>
    </row>
    <row r="25" spans="1:11" x14ac:dyDescent="0.25">
      <c r="A25" t="e" vm="24">
        <v>#VALUE!</v>
      </c>
      <c r="B25" t="str" cm="1">
        <f t="array" ref="B25">_FV(Clinical_Data[[#This Row],[Patient Data]],"PID")</f>
        <v>QIN-HEADNECK-01-0222</v>
      </c>
      <c r="C25" t="str" cm="1">
        <f t="array" ref="C25">_FV(Clinical_Data[[#This Row],[Patient Data]],"Gender")</f>
        <v>M</v>
      </c>
      <c r="D25" cm="1">
        <f t="array" ref="D25">_FV(Clinical_Data[[#This Row],[Patient Data]],"Age")</f>
        <v>49</v>
      </c>
      <c r="E25" cm="1">
        <f t="array" ref="E25">_FV(Clinical_Data[[#This Row],[Patient Data]],"Weight")</f>
        <v>88.5</v>
      </c>
      <c r="F25" cm="1">
        <f t="array" ref="F25">_FV(Clinical_Data[[#This Row],[Patient Data]],"Height")</f>
        <v>178</v>
      </c>
      <c r="G25" t="str" cm="1">
        <f t="array" ref="G25">_FV(Clinical_Data[[#This Row],[Patient Data]],"Diabetes")</f>
        <v>No</v>
      </c>
      <c r="H25" t="str" cm="1">
        <f t="array" ref="H25">_FV(Clinical_Data[[#This Row],[Patient Data]],"Drinker")</f>
        <v>Significant</v>
      </c>
      <c r="I25" t="str" cm="1">
        <f t="array" ref="I25">_FV(Clinical_Data[[#This Row],[Patient Data]],"Smoker")</f>
        <v>Yes</v>
      </c>
      <c r="J25" t="str" cm="1">
        <f t="array" ref="J25">_FV(Clinical_Data[[#This Row],[Patient Data]],"Final Stage",TRUE)</f>
        <v>4a</v>
      </c>
      <c r="K25" t="str" cm="1">
        <f t="array" ref="K25">_FV(Clinical_Data[[#This Row],[Patient Data]],"Ground Truth",TRUE)</f>
        <v>Remission</v>
      </c>
    </row>
    <row r="26" spans="1:11" x14ac:dyDescent="0.25">
      <c r="A26" t="e" vm="25">
        <v>#VALUE!</v>
      </c>
      <c r="B26" t="str" cm="1">
        <f t="array" ref="B26">_FV(Clinical_Data[[#This Row],[Patient Data]],"PID")</f>
        <v>QIN-HEADNECK-01-0224</v>
      </c>
      <c r="C26" t="str" cm="1">
        <f t="array" ref="C26">_FV(Clinical_Data[[#This Row],[Patient Data]],"Gender")</f>
        <v>F</v>
      </c>
      <c r="D26" cm="1">
        <f t="array" ref="D26">_FV(Clinical_Data[[#This Row],[Patient Data]],"Age")</f>
        <v>58</v>
      </c>
      <c r="E26" cm="1">
        <f t="array" ref="E26">_FV(Clinical_Data[[#This Row],[Patient Data]],"Weight")</f>
        <v>52.2</v>
      </c>
      <c r="F26" cm="1">
        <f t="array" ref="F26">_FV(Clinical_Data[[#This Row],[Patient Data]],"Height")</f>
        <v>160</v>
      </c>
      <c r="G26" t="str" cm="1">
        <f t="array" ref="G26">_FV(Clinical_Data[[#This Row],[Patient Data]],"Diabetes")</f>
        <v>No</v>
      </c>
      <c r="H26" t="str" cm="1">
        <f t="array" ref="H26">_FV(Clinical_Data[[#This Row],[Patient Data]],"Drinker")</f>
        <v>Social</v>
      </c>
      <c r="I26" t="str" cm="1">
        <f t="array" ref="I26">_FV(Clinical_Data[[#This Row],[Patient Data]],"Smoker")</f>
        <v>Former</v>
      </c>
      <c r="J26" t="str" cm="1">
        <f t="array" ref="J26">_FV(Clinical_Data[[#This Row],[Patient Data]],"Final Stage",TRUE)</f>
        <v>4a</v>
      </c>
      <c r="K26" t="str" cm="1">
        <f t="array" ref="K26">_FV(Clinical_Data[[#This Row],[Patient Data]],"Ground Truth",TRUE)</f>
        <v>Remission</v>
      </c>
    </row>
    <row r="27" spans="1:11" x14ac:dyDescent="0.25">
      <c r="A27" t="e" vm="26">
        <v>#VALUE!</v>
      </c>
      <c r="B27" t="str" cm="1">
        <f t="array" ref="B27">_FV(Clinical_Data[[#This Row],[Patient Data]],"PID")</f>
        <v>QIN-HEADNECK-01-0244</v>
      </c>
      <c r="C27" t="str" cm="1">
        <f t="array" ref="C27">_FV(Clinical_Data[[#This Row],[Patient Data]],"Gender")</f>
        <v>M</v>
      </c>
      <c r="D27" cm="1">
        <f t="array" ref="D27">_FV(Clinical_Data[[#This Row],[Patient Data]],"Age")</f>
        <v>44</v>
      </c>
      <c r="E27" cm="1">
        <f t="array" ref="E27">_FV(Clinical_Data[[#This Row],[Patient Data]],"Weight")</f>
        <v>90.7</v>
      </c>
      <c r="F27" cm="1">
        <f t="array" ref="F27">_FV(Clinical_Data[[#This Row],[Patient Data]],"Height")</f>
        <v>175</v>
      </c>
      <c r="G27" t="str" cm="1">
        <f t="array" ref="G27">_FV(Clinical_Data[[#This Row],[Patient Data]],"Diabetes")</f>
        <v>No</v>
      </c>
      <c r="H27" t="str" cm="1">
        <f t="array" ref="H27">_FV(Clinical_Data[[#This Row],[Patient Data]],"Drinker")</f>
        <v>Social</v>
      </c>
      <c r="I27" t="str" cm="1">
        <f t="array" ref="I27">_FV(Clinical_Data[[#This Row],[Patient Data]],"Smoker")</f>
        <v>Former</v>
      </c>
      <c r="J27" t="str" cm="1">
        <f t="array" ref="J27">_FV(Clinical_Data[[#This Row],[Patient Data]],"Final Stage",TRUE)</f>
        <v>3</v>
      </c>
      <c r="K27" t="str" cm="1">
        <f t="array" ref="K27">_FV(Clinical_Data[[#This Row],[Patient Data]],"Ground Truth",TRUE)</f>
        <v>Progression</v>
      </c>
    </row>
    <row r="28" spans="1:11" x14ac:dyDescent="0.25">
      <c r="A28" t="e" vm="27">
        <v>#VALUE!</v>
      </c>
      <c r="B28" t="str" cm="1">
        <f t="array" ref="B28">_FV(Clinical_Data[[#This Row],[Patient Data]],"PID")</f>
        <v>QIN-HEADNECK-01-0253</v>
      </c>
      <c r="C28" t="str" cm="1">
        <f t="array" ref="C28">_FV(Clinical_Data[[#This Row],[Patient Data]],"Gender")</f>
        <v>M</v>
      </c>
      <c r="D28" cm="1">
        <f t="array" ref="D28">_FV(Clinical_Data[[#This Row],[Patient Data]],"Age")</f>
        <v>70</v>
      </c>
      <c r="E28" cm="1">
        <f t="array" ref="E28">_FV(Clinical_Data[[#This Row],[Patient Data]],"Weight")</f>
        <v>89.5</v>
      </c>
      <c r="F28" cm="1">
        <f t="array" ref="F28">_FV(Clinical_Data[[#This Row],[Patient Data]],"Height")</f>
        <v>178</v>
      </c>
      <c r="G28" t="str" cm="1">
        <f t="array" ref="G28">_FV(Clinical_Data[[#This Row],[Patient Data]],"Diabetes")</f>
        <v>No</v>
      </c>
      <c r="H28" t="str" cm="1">
        <f t="array" ref="H28">_FV(Clinical_Data[[#This Row],[Patient Data]],"Drinker")</f>
        <v>No</v>
      </c>
      <c r="I28" t="str" cm="1">
        <f t="array" ref="I28">_FV(Clinical_Data[[#This Row],[Patient Data]],"Smoker")</f>
        <v>Former</v>
      </c>
      <c r="J28" t="str" cm="1">
        <f t="array" ref="J28">_FV(Clinical_Data[[#This Row],[Patient Data]],"Final Stage",TRUE)</f>
        <v>4a</v>
      </c>
      <c r="K28" t="str" cm="1">
        <f t="array" ref="K28">_FV(Clinical_Data[[#This Row],[Patient Data]],"Ground Truth",TRUE)</f>
        <v>Remission</v>
      </c>
    </row>
    <row r="29" spans="1:11" x14ac:dyDescent="0.25">
      <c r="A29" t="e" vm="28">
        <v>#VALUE!</v>
      </c>
      <c r="B29" t="str" cm="1">
        <f t="array" ref="B29">_FV(Clinical_Data[[#This Row],[Patient Data]],"PID")</f>
        <v>QIN-HEADNECK-01-0366</v>
      </c>
      <c r="C29" t="str" cm="1">
        <f t="array" ref="C29">_FV(Clinical_Data[[#This Row],[Patient Data]],"Gender")</f>
        <v>M</v>
      </c>
      <c r="D29" cm="1">
        <f t="array" ref="D29">_FV(Clinical_Data[[#This Row],[Patient Data]],"Age")</f>
        <v>59</v>
      </c>
      <c r="E29" cm="1">
        <f t="array" ref="E29">_FV(Clinical_Data[[#This Row],[Patient Data]],"Weight")</f>
        <v>74.099999999999994</v>
      </c>
      <c r="F29" cm="1">
        <f t="array" ref="F29">_FV(Clinical_Data[[#This Row],[Patient Data]],"Height")</f>
        <v>185</v>
      </c>
      <c r="G29" t="str" cm="1">
        <f t="array" ref="G29">_FV(Clinical_Data[[#This Row],[Patient Data]],"Diabetes")</f>
        <v>No</v>
      </c>
      <c r="H29" t="str" cm="1">
        <f t="array" ref="H29">_FV(Clinical_Data[[#This Row],[Patient Data]],"Drinker")</f>
        <v>Significant</v>
      </c>
      <c r="I29" t="str" cm="1">
        <f t="array" ref="I29">_FV(Clinical_Data[[#This Row],[Patient Data]],"Smoker")</f>
        <v>Yes</v>
      </c>
      <c r="J29" t="str" cm="1">
        <f t="array" ref="J29">_FV(Clinical_Data[[#This Row],[Patient Data]],"Final Stage",TRUE)</f>
        <v>4a</v>
      </c>
      <c r="K29" t="str" cm="1">
        <f t="array" ref="K29">_FV(Clinical_Data[[#This Row],[Patient Data]],"Ground Truth",TRUE)</f>
        <v>Progression</v>
      </c>
    </row>
    <row r="30" spans="1:11" x14ac:dyDescent="0.25">
      <c r="A30" t="e" vm="29">
        <v>#VALUE!</v>
      </c>
      <c r="B30" t="str" cm="1">
        <f t="array" ref="B30">_FV(Clinical_Data[[#This Row],[Patient Data]],"PID")</f>
        <v>QIN-HEADNECK-01-0584</v>
      </c>
      <c r="C30" t="str" cm="1">
        <f t="array" ref="C30">_FV(Clinical_Data[[#This Row],[Patient Data]],"Gender")</f>
        <v>M</v>
      </c>
      <c r="D30" cm="1">
        <f t="array" ref="D30">_FV(Clinical_Data[[#This Row],[Patient Data]],"Age")</f>
        <v>50</v>
      </c>
      <c r="E30" cm="1">
        <f t="array" ref="E30">_FV(Clinical_Data[[#This Row],[Patient Data]],"Weight")</f>
        <v>95.6</v>
      </c>
      <c r="F30" cm="1">
        <f t="array" ref="F30">_FV(Clinical_Data[[#This Row],[Patient Data]],"Height")</f>
        <v>185</v>
      </c>
      <c r="G30" t="str" cm="1">
        <f t="array" ref="G30">_FV(Clinical_Data[[#This Row],[Patient Data]],"Diabetes")</f>
        <v>No</v>
      </c>
      <c r="H30" t="str" cm="1">
        <f t="array" ref="H30">_FV(Clinical_Data[[#This Row],[Patient Data]],"Drinker")</f>
        <v>No</v>
      </c>
      <c r="I30" t="str" cm="1">
        <f t="array" ref="I30">_FV(Clinical_Data[[#This Row],[Patient Data]],"Smoker")</f>
        <v>No</v>
      </c>
      <c r="J30" t="str" cm="1">
        <f t="array" ref="J30">_FV(Clinical_Data[[#This Row],[Patient Data]],"Final Stage",TRUE)</f>
        <v>4a</v>
      </c>
      <c r="K30" t="str" cm="1">
        <f t="array" ref="K30">_FV(Clinical_Data[[#This Row],[Patient Data]],"Ground Truth",TRUE)</f>
        <v>Remission</v>
      </c>
    </row>
    <row r="31" spans="1:11" x14ac:dyDescent="0.25">
      <c r="A31" t="e" vm="30">
        <v>#VALUE!</v>
      </c>
      <c r="B31" t="str" cm="1">
        <f t="array" ref="B31">_FV(Clinical_Data[[#This Row],[Patient Data]],"PID")</f>
        <v>QIN-HEADNECK-01-0622</v>
      </c>
      <c r="C31" t="str" cm="1">
        <f t="array" ref="C31">_FV(Clinical_Data[[#This Row],[Patient Data]],"Gender")</f>
        <v>M</v>
      </c>
      <c r="D31" cm="1">
        <f t="array" ref="D31">_FV(Clinical_Data[[#This Row],[Patient Data]],"Age")</f>
        <v>55</v>
      </c>
      <c r="E31" cm="1">
        <f t="array" ref="E31">_FV(Clinical_Data[[#This Row],[Patient Data]],"Weight")</f>
        <v>88.4</v>
      </c>
      <c r="F31" cm="1">
        <f t="array" ref="F31">_FV(Clinical_Data[[#This Row],[Patient Data]],"Height")</f>
        <v>175</v>
      </c>
      <c r="G31" t="str" cm="1">
        <f t="array" ref="G31">_FV(Clinical_Data[[#This Row],[Patient Data]],"Diabetes")</f>
        <v>No</v>
      </c>
      <c r="H31" t="str" cm="1">
        <f t="array" ref="H31">_FV(Clinical_Data[[#This Row],[Patient Data]],"Drinker")</f>
        <v>No</v>
      </c>
      <c r="I31" t="str" cm="1">
        <f t="array" ref="I31">_FV(Clinical_Data[[#This Row],[Patient Data]],"Smoker")</f>
        <v>No</v>
      </c>
      <c r="J31" t="str" cm="1">
        <f t="array" ref="J31">_FV(Clinical_Data[[#This Row],[Patient Data]],"Final Stage",TRUE)</f>
        <v>4a</v>
      </c>
      <c r="K31" t="str" cm="1">
        <f t="array" ref="K31">_FV(Clinical_Data[[#This Row],[Patient Data]],"Ground Truth",TRUE)</f>
        <v>Remission</v>
      </c>
    </row>
    <row r="32" spans="1:11" x14ac:dyDescent="0.25">
      <c r="A32" t="e" vm="31">
        <v>#VALUE!</v>
      </c>
      <c r="B32" t="str" cm="1">
        <f t="array" ref="B32">_FV(Clinical_Data[[#This Row],[Patient Data]],"PID")</f>
        <v>QIN-HEADNECK-02-0070</v>
      </c>
      <c r="C32" t="str" cm="1">
        <f t="array" ref="C32">_FV(Clinical_Data[[#This Row],[Patient Data]],"Gender")</f>
        <v>M</v>
      </c>
      <c r="D32" cm="1">
        <f t="array" ref="D32">_FV(Clinical_Data[[#This Row],[Patient Data]],"Age")</f>
        <v>48</v>
      </c>
      <c r="E32" cm="1">
        <f t="array" ref="E32">_FV(Clinical_Data[[#This Row],[Patient Data]],"Weight")</f>
        <v>81.8</v>
      </c>
      <c r="F32" cm="1">
        <f t="array" ref="F32">_FV(Clinical_Data[[#This Row],[Patient Data]],"Height")</f>
        <v>165</v>
      </c>
      <c r="G32" t="str" cm="1">
        <f t="array" ref="G32">_FV(Clinical_Data[[#This Row],[Patient Data]],"Diabetes")</f>
        <v>No</v>
      </c>
      <c r="H32" t="str" cm="1">
        <f t="array" ref="H32">_FV(Clinical_Data[[#This Row],[Patient Data]],"Drinker")</f>
        <v>Significant</v>
      </c>
      <c r="I32" t="str" cm="1">
        <f t="array" ref="I32">_FV(Clinical_Data[[#This Row],[Patient Data]],"Smoker")</f>
        <v>Yes</v>
      </c>
      <c r="J32" t="str" cm="1">
        <f t="array" ref="J32">_FV(Clinical_Data[[#This Row],[Patient Data]],"Final Stage",TRUE)</f>
        <v>3</v>
      </c>
      <c r="K32" t="str" cm="1">
        <f t="array" ref="K32">_FV(Clinical_Data[[#This Row],[Patient Data]],"Ground Truth",TRUE)</f>
        <v>Remission</v>
      </c>
    </row>
    <row r="33" spans="1:11" x14ac:dyDescent="0.25">
      <c r="A33" t="e" vm="32">
        <v>#VALUE!</v>
      </c>
      <c r="B33" t="str" cm="1">
        <f t="array" ref="B33">_FV(Clinical_Data[[#This Row],[Patient Data]],"PID")</f>
        <v>QIN-HEADNECK-02-0261</v>
      </c>
      <c r="C33" t="str" cm="1">
        <f t="array" ref="C33">_FV(Clinical_Data[[#This Row],[Patient Data]],"Gender")</f>
        <v>F</v>
      </c>
      <c r="D33" cm="1">
        <f t="array" ref="D33">_FV(Clinical_Data[[#This Row],[Patient Data]],"Age")</f>
        <v>56</v>
      </c>
      <c r="E33" cm="1">
        <f t="array" ref="E33">_FV(Clinical_Data[[#This Row],[Patient Data]],"Weight")</f>
        <v>87.4</v>
      </c>
      <c r="F33" cm="1">
        <f t="array" ref="F33">_FV(Clinical_Data[[#This Row],[Patient Data]],"Height")</f>
        <v>175</v>
      </c>
      <c r="G33" t="str" cm="1">
        <f t="array" ref="G33">_FV(Clinical_Data[[#This Row],[Patient Data]],"Diabetes")</f>
        <v>No</v>
      </c>
      <c r="H33" t="str" cm="1">
        <f t="array" ref="H33">_FV(Clinical_Data[[#This Row],[Patient Data]],"Drinker")</f>
        <v>Social</v>
      </c>
      <c r="I33" t="str" cm="1">
        <f t="array" ref="I33">_FV(Clinical_Data[[#This Row],[Patient Data]],"Smoker")</f>
        <v>Former</v>
      </c>
      <c r="J33" t="str" cm="1">
        <f t="array" ref="J33">_FV(Clinical_Data[[#This Row],[Patient Data]],"Final Stage",TRUE)</f>
        <v>4a</v>
      </c>
      <c r="K33" t="str" cm="1">
        <f t="array" ref="K33">_FV(Clinical_Data[[#This Row],[Patient Data]],"Ground Truth",TRUE)</f>
        <v>Remission</v>
      </c>
    </row>
    <row r="34" spans="1:11" x14ac:dyDescent="0.25">
      <c r="A34" t="e" vm="33">
        <v>#VALUE!</v>
      </c>
      <c r="B34" t="str" cm="1">
        <f t="array" ref="B34">_FV(Clinical_Data[[#This Row],[Patient Data]],"PID")</f>
        <v>QIN-HEADNECK-02-0618</v>
      </c>
      <c r="C34" t="str" cm="1">
        <f t="array" ref="C34">_FV(Clinical_Data[[#This Row],[Patient Data]],"Gender")</f>
        <v>M</v>
      </c>
      <c r="D34" cm="1">
        <f t="array" ref="D34">_FV(Clinical_Data[[#This Row],[Patient Data]],"Age")</f>
        <v>55</v>
      </c>
      <c r="E34" cm="1">
        <f t="array" ref="E34">_FV(Clinical_Data[[#This Row],[Patient Data]],"Weight")</f>
        <v>94.8</v>
      </c>
      <c r="F34" cm="1">
        <f t="array" ref="F34">_FV(Clinical_Data[[#This Row],[Patient Data]],"Height")</f>
        <v>183</v>
      </c>
      <c r="G34" t="str" cm="1">
        <f t="array" ref="G34">_FV(Clinical_Data[[#This Row],[Patient Data]],"Diabetes")</f>
        <v>No</v>
      </c>
      <c r="H34" t="str" cm="1">
        <f t="array" ref="H34">_FV(Clinical_Data[[#This Row],[Patient Data]],"Drinker")</f>
        <v>Significant</v>
      </c>
      <c r="I34" t="str" cm="1">
        <f t="array" ref="I34">_FV(Clinical_Data[[#This Row],[Patient Data]],"Smoker")</f>
        <v>Former</v>
      </c>
      <c r="J34" t="str" cm="1">
        <f t="array" ref="J34">_FV(Clinical_Data[[#This Row],[Patient Data]],"Final Stage",TRUE)</f>
        <v>4a</v>
      </c>
      <c r="K34" t="str" cm="1">
        <f t="array" ref="K34">_FV(Clinical_Data[[#This Row],[Patient Data]],"Ground Truth",TRUE)</f>
        <v>Remission</v>
      </c>
    </row>
    <row r="35" spans="1:11" x14ac:dyDescent="0.25">
      <c r="A35" t="e" vm="34">
        <v>#VALUE!</v>
      </c>
      <c r="B35" t="str" cm="1">
        <f t="array" ref="B35">_FV(Clinical_Data[[#This Row],[Patient Data]],"PID")</f>
        <v>QIN-HEADNECK-02-0996</v>
      </c>
      <c r="C35" t="str" cm="1">
        <f t="array" ref="C35">_FV(Clinical_Data[[#This Row],[Patient Data]],"Gender")</f>
        <v>M</v>
      </c>
      <c r="D35" cm="1">
        <f t="array" ref="D35">_FV(Clinical_Data[[#This Row],[Patient Data]],"Age")</f>
        <v>66</v>
      </c>
      <c r="E35" cm="1">
        <f t="array" ref="E35">_FV(Clinical_Data[[#This Row],[Patient Data]],"Weight")</f>
        <v>88.2</v>
      </c>
      <c r="F35" cm="1">
        <f t="array" ref="F35">_FV(Clinical_Data[[#This Row],[Patient Data]],"Height")</f>
        <v>180</v>
      </c>
      <c r="G35" t="str" cm="1">
        <f t="array" ref="G35">_FV(Clinical_Data[[#This Row],[Patient Data]],"Diabetes")</f>
        <v>No</v>
      </c>
      <c r="H35" t="str" cm="1">
        <f t="array" ref="H35">_FV(Clinical_Data[[#This Row],[Patient Data]],"Drinker")</f>
        <v>Significant</v>
      </c>
      <c r="I35" t="str" cm="1">
        <f t="array" ref="I35">_FV(Clinical_Data[[#This Row],[Patient Data]],"Smoker")</f>
        <v>Former</v>
      </c>
      <c r="J35" t="str" cm="1">
        <f t="array" ref="J35">_FV(Clinical_Data[[#This Row],[Patient Data]],"Final Stage",TRUE)</f>
        <v>4a</v>
      </c>
      <c r="K35" t="str" cm="1">
        <f t="array" ref="K35">_FV(Clinical_Data[[#This Row],[Patient Data]],"Ground Truth",TRUE)</f>
        <v>Remission</v>
      </c>
    </row>
    <row r="36" spans="1:11" x14ac:dyDescent="0.25">
      <c r="A36" t="e" vm="35">
        <v>#VALUE!</v>
      </c>
      <c r="B36" t="str" cm="1">
        <f t="array" ref="B36">_FV(Clinical_Data[[#This Row],[Patient Data]],"PID")</f>
        <v>QIN-HEADNECK-02-1000</v>
      </c>
      <c r="C36" t="str" cm="1">
        <f t="array" ref="C36">_FV(Clinical_Data[[#This Row],[Patient Data]],"Gender")</f>
        <v>M</v>
      </c>
      <c r="D36" cm="1">
        <f t="array" ref="D36">_FV(Clinical_Data[[#This Row],[Patient Data]],"Age")</f>
        <v>57</v>
      </c>
      <c r="E36" cm="1">
        <f t="array" ref="E36">_FV(Clinical_Data[[#This Row],[Patient Data]],"Weight")</f>
        <v>66.45</v>
      </c>
      <c r="F36" cm="1">
        <f t="array" ref="F36">_FV(Clinical_Data[[#This Row],[Patient Data]],"Height")</f>
        <v>175.3</v>
      </c>
      <c r="G36" t="str" cm="1">
        <f t="array" ref="G36">_FV(Clinical_Data[[#This Row],[Patient Data]],"Diabetes")</f>
        <v>No</v>
      </c>
      <c r="H36" t="str" cm="1">
        <f t="array" ref="H36">_FV(Clinical_Data[[#This Row],[Patient Data]],"Drinker")</f>
        <v>Significant</v>
      </c>
      <c r="I36" t="str" cm="1">
        <f t="array" ref="I36">_FV(Clinical_Data[[#This Row],[Patient Data]],"Smoker")</f>
        <v>Yes</v>
      </c>
      <c r="J36" t="str" cm="1">
        <f t="array" ref="J36">_FV(Clinical_Data[[#This Row],[Patient Data]],"Final Stage",TRUE)</f>
        <v>3</v>
      </c>
      <c r="K36" t="str" cm="1">
        <f t="array" ref="K36">_FV(Clinical_Data[[#This Row],[Patient Data]],"Ground Truth",TRUE)</f>
        <v>Remission</v>
      </c>
    </row>
    <row r="37" spans="1:11" x14ac:dyDescent="0.25">
      <c r="A37" t="e" vm="36">
        <v>#VALUE!</v>
      </c>
      <c r="B37" t="str" cm="1">
        <f t="array" ref="B37">_FV(Clinical_Data[[#This Row],[Patient Data]],"PID")</f>
        <v>QIN-HEADNECK-02-1048</v>
      </c>
      <c r="C37" t="str" cm="1">
        <f t="array" ref="C37">_FV(Clinical_Data[[#This Row],[Patient Data]],"Gender")</f>
        <v>M</v>
      </c>
      <c r="D37" cm="1">
        <f t="array" ref="D37">_FV(Clinical_Data[[#This Row],[Patient Data]],"Age")</f>
        <v>46</v>
      </c>
      <c r="E37" cm="1">
        <f t="array" ref="E37">_FV(Clinical_Data[[#This Row],[Patient Data]],"Weight")</f>
        <v>115.9</v>
      </c>
      <c r="F37" cm="1">
        <f t="array" ref="F37">_FV(Clinical_Data[[#This Row],[Patient Data]],"Height")</f>
        <v>183</v>
      </c>
      <c r="G37" t="str" cm="1">
        <f t="array" ref="G37">_FV(Clinical_Data[[#This Row],[Patient Data]],"Diabetes")</f>
        <v>No</v>
      </c>
      <c r="H37" t="str" cm="1">
        <f t="array" ref="H37">_FV(Clinical_Data[[#This Row],[Patient Data]],"Drinker")</f>
        <v>No</v>
      </c>
      <c r="I37" t="str" cm="1">
        <f t="array" ref="I37">_FV(Clinical_Data[[#This Row],[Patient Data]],"Smoker")</f>
        <v>No</v>
      </c>
      <c r="J37" t="str" cm="1">
        <f t="array" ref="J37">_FV(Clinical_Data[[#This Row],[Patient Data]],"Final Stage",TRUE)</f>
        <v>4</v>
      </c>
      <c r="K37" t="str" cm="1">
        <f t="array" ref="K37">_FV(Clinical_Data[[#This Row],[Patient Data]],"Ground Truth",TRUE)</f>
        <v>Remission</v>
      </c>
    </row>
    <row r="38" spans="1:11" x14ac:dyDescent="0.25">
      <c r="A38" t="e" vm="37">
        <v>#VALUE!</v>
      </c>
      <c r="B38" t="str" cm="1">
        <f t="array" ref="B38">_FV(Clinical_Data[[#This Row],[Patient Data]],"PID")</f>
        <v>QIN-HEADNECK-02-1051</v>
      </c>
      <c r="C38" t="str" cm="1">
        <f t="array" ref="C38">_FV(Clinical_Data[[#This Row],[Patient Data]],"Gender")</f>
        <v>M</v>
      </c>
      <c r="D38" cm="1">
        <f t="array" ref="D38">_FV(Clinical_Data[[#This Row],[Patient Data]],"Age")</f>
        <v>54</v>
      </c>
      <c r="E38" cm="1">
        <f t="array" ref="E38">_FV(Clinical_Data[[#This Row],[Patient Data]],"Weight")</f>
        <v>91</v>
      </c>
      <c r="F38" cm="1">
        <f t="array" ref="F38">_FV(Clinical_Data[[#This Row],[Patient Data]],"Height")</f>
        <v>183</v>
      </c>
      <c r="G38" t="str" cm="1">
        <f t="array" ref="G38">_FV(Clinical_Data[[#This Row],[Patient Data]],"Diabetes")</f>
        <v>No</v>
      </c>
      <c r="H38" t="str" cm="1">
        <f t="array" ref="H38">_FV(Clinical_Data[[#This Row],[Patient Data]],"Drinker")</f>
        <v>Social</v>
      </c>
      <c r="I38" t="str" cm="1">
        <f t="array" ref="I38">_FV(Clinical_Data[[#This Row],[Patient Data]],"Smoker")</f>
        <v>No</v>
      </c>
      <c r="J38" t="str" cm="1">
        <f t="array" ref="J38">_FV(Clinical_Data[[#This Row],[Patient Data]],"Final Stage",TRUE)</f>
        <v>4a</v>
      </c>
      <c r="K38" t="str" cm="1">
        <f t="array" ref="K38">_FV(Clinical_Data[[#This Row],[Patient Data]],"Ground Truth",TRUE)</f>
        <v>Remission</v>
      </c>
    </row>
    <row r="39" spans="1:11" x14ac:dyDescent="0.25">
      <c r="A39" t="e" vm="38">
        <v>#VALUE!</v>
      </c>
      <c r="B39" t="str" cm="1">
        <f t="array" ref="B39">_FV(Clinical_Data[[#This Row],[Patient Data]],"PID")</f>
        <v>QIN-HEADNECK-02-1056</v>
      </c>
      <c r="C39" t="str" cm="1">
        <f t="array" ref="C39">_FV(Clinical_Data[[#This Row],[Patient Data]],"Gender")</f>
        <v>M</v>
      </c>
      <c r="D39" cm="1">
        <f t="array" ref="D39">_FV(Clinical_Data[[#This Row],[Patient Data]],"Age")</f>
        <v>57</v>
      </c>
      <c r="E39" cm="1">
        <f t="array" ref="E39">_FV(Clinical_Data[[#This Row],[Patient Data]],"Weight")</f>
        <v>103.4</v>
      </c>
      <c r="F39" cm="1">
        <f t="array" ref="F39">_FV(Clinical_Data[[#This Row],[Patient Data]],"Height")</f>
        <v>188</v>
      </c>
      <c r="G39" t="str" cm="1">
        <f t="array" ref="G39">_FV(Clinical_Data[[#This Row],[Patient Data]],"Diabetes")</f>
        <v>No</v>
      </c>
      <c r="H39" t="str" cm="1">
        <f t="array" ref="H39">_FV(Clinical_Data[[#This Row],[Patient Data]],"Drinker")</f>
        <v>Significant</v>
      </c>
      <c r="I39" t="str" cm="1">
        <f t="array" ref="I39">_FV(Clinical_Data[[#This Row],[Patient Data]],"Smoker")</f>
        <v>Former</v>
      </c>
      <c r="J39" t="str" cm="1">
        <f t="array" ref="J39">_FV(Clinical_Data[[#This Row],[Patient Data]],"Final Stage",TRUE)</f>
        <v>4a</v>
      </c>
      <c r="K39" t="str" cm="1">
        <f t="array" ref="K39">_FV(Clinical_Data[[#This Row],[Patient Data]],"Ground Truth",TRUE)</f>
        <v>Remission</v>
      </c>
    </row>
    <row r="40" spans="1:11" x14ac:dyDescent="0.25">
      <c r="A40" t="e" vm="39">
        <v>#VALUE!</v>
      </c>
      <c r="B40" t="str" cm="1">
        <f t="array" ref="B40">_FV(Clinical_Data[[#This Row],[Patient Data]],"PID")</f>
        <v>QIN-HEADNECK-02-2431</v>
      </c>
      <c r="C40" t="str" cm="1">
        <f t="array" ref="C40">_FV(Clinical_Data[[#This Row],[Patient Data]],"Gender")</f>
        <v>M</v>
      </c>
      <c r="D40" cm="1">
        <f t="array" ref="D40">_FV(Clinical_Data[[#This Row],[Patient Data]],"Age")</f>
        <v>62</v>
      </c>
      <c r="E40" cm="1">
        <f t="array" ref="E40">_FV(Clinical_Data[[#This Row],[Patient Data]],"Weight")</f>
        <v>115.5</v>
      </c>
      <c r="F40" cm="1">
        <f t="array" ref="F40">_FV(Clinical_Data[[#This Row],[Patient Data]],"Height")</f>
        <v>187</v>
      </c>
      <c r="G40" t="str" cm="1">
        <f t="array" ref="G40">_FV(Clinical_Data[[#This Row],[Patient Data]],"Diabetes")</f>
        <v>No</v>
      </c>
      <c r="H40" t="str" cm="1">
        <f t="array" ref="H40">_FV(Clinical_Data[[#This Row],[Patient Data]],"Drinker")</f>
        <v>Social</v>
      </c>
      <c r="I40" t="str" cm="1">
        <f t="array" ref="I40">_FV(Clinical_Data[[#This Row],[Patient Data]],"Smoker")</f>
        <v>Former</v>
      </c>
      <c r="J40" t="str" cm="1">
        <f t="array" ref="J40">_FV(Clinical_Data[[#This Row],[Patient Data]],"Final Stage",TRUE)</f>
        <v>4a</v>
      </c>
      <c r="K40" t="str" cm="1">
        <f t="array" ref="K40">_FV(Clinical_Data[[#This Row],[Patient Data]],"Ground Truth",TRUE)</f>
        <v>Remission</v>
      </c>
    </row>
    <row r="41" spans="1:11" x14ac:dyDescent="0.25">
      <c r="A41" t="e" vm="40">
        <v>#VALUE!</v>
      </c>
      <c r="B41" t="str" cm="1">
        <f t="array" ref="B41">_FV(Clinical_Data[[#This Row],[Patient Data]],"PID")</f>
        <v>QIN-HEADNECK-02-2434</v>
      </c>
      <c r="C41" t="str" cm="1">
        <f t="array" ref="C41">_FV(Clinical_Data[[#This Row],[Patient Data]],"Gender")</f>
        <v>M</v>
      </c>
      <c r="D41" cm="1">
        <f t="array" ref="D41">_FV(Clinical_Data[[#This Row],[Patient Data]],"Age")</f>
        <v>52</v>
      </c>
      <c r="E41" cm="1">
        <f t="array" ref="E41">_FV(Clinical_Data[[#This Row],[Patient Data]],"Weight")</f>
        <v>82.7</v>
      </c>
      <c r="F41" cm="1">
        <f t="array" ref="F41">_FV(Clinical_Data[[#This Row],[Patient Data]],"Height")</f>
        <v>185</v>
      </c>
      <c r="G41" t="str" cm="1">
        <f t="array" ref="G41">_FV(Clinical_Data[[#This Row],[Patient Data]],"Diabetes")</f>
        <v>No</v>
      </c>
      <c r="H41" t="str" cm="1">
        <f t="array" ref="H41">_FV(Clinical_Data[[#This Row],[Patient Data]],"Drinker")</f>
        <v>Social</v>
      </c>
      <c r="I41" t="str" cm="1">
        <f t="array" ref="I41">_FV(Clinical_Data[[#This Row],[Patient Data]],"Smoker")</f>
        <v>Yes</v>
      </c>
      <c r="J41" t="str" cm="1">
        <f t="array" ref="J41">_FV(Clinical_Data[[#This Row],[Patient Data]],"Final Stage",TRUE)</f>
        <v>4b</v>
      </c>
      <c r="K41" t="str" cm="1">
        <f t="array" ref="K41">_FV(Clinical_Data[[#This Row],[Patient Data]],"Ground Truth",TRUE)</f>
        <v>Remission</v>
      </c>
    </row>
    <row r="42" spans="1:11" x14ac:dyDescent="0.25">
      <c r="A42" t="e" vm="41">
        <v>#VALUE!</v>
      </c>
      <c r="B42" t="str" cm="1">
        <f t="array" ref="B42">_FV(Clinical_Data[[#This Row],[Patient Data]],"PID")</f>
        <v>QIN-HEADNECK-02-2438</v>
      </c>
      <c r="C42" t="str" cm="1">
        <f t="array" ref="C42">_FV(Clinical_Data[[#This Row],[Patient Data]],"Gender")</f>
        <v>M</v>
      </c>
      <c r="D42" cm="1">
        <f t="array" ref="D42">_FV(Clinical_Data[[#This Row],[Patient Data]],"Age")</f>
        <v>58</v>
      </c>
      <c r="E42" cm="1">
        <f t="array" ref="E42">_FV(Clinical_Data[[#This Row],[Patient Data]],"Weight")</f>
        <v>85.9</v>
      </c>
      <c r="F42" cm="1">
        <f t="array" ref="F42">_FV(Clinical_Data[[#This Row],[Patient Data]],"Height")</f>
        <v>172.72</v>
      </c>
      <c r="G42" t="str" cm="1">
        <f t="array" ref="G42">_FV(Clinical_Data[[#This Row],[Patient Data]],"Diabetes")</f>
        <v>No</v>
      </c>
      <c r="H42" t="str" cm="1">
        <f t="array" ref="H42">_FV(Clinical_Data[[#This Row],[Patient Data]],"Drinker")</f>
        <v>No</v>
      </c>
      <c r="I42" t="str" cm="1">
        <f t="array" ref="I42">_FV(Clinical_Data[[#This Row],[Patient Data]],"Smoker")</f>
        <v>Yes</v>
      </c>
      <c r="J42" t="str" cm="1">
        <f t="array" ref="J42">_FV(Clinical_Data[[#This Row],[Patient Data]],"Final Stage",TRUE)</f>
        <v>4a</v>
      </c>
      <c r="K42" t="str" cm="1">
        <f t="array" ref="K42">_FV(Clinical_Data[[#This Row],[Patient Data]],"Ground Truth",TRUE)</f>
        <v>Remission</v>
      </c>
    </row>
    <row r="43" spans="1:11" x14ac:dyDescent="0.25">
      <c r="A43" t="e" vm="42">
        <v>#VALUE!</v>
      </c>
      <c r="B43" t="str" cm="1">
        <f t="array" ref="B43">_FV(Clinical_Data[[#This Row],[Patient Data]],"PID")</f>
        <v>QIN-HEADNECK-02-2439</v>
      </c>
      <c r="C43" t="str" cm="1">
        <f t="array" ref="C43">_FV(Clinical_Data[[#This Row],[Patient Data]],"Gender")</f>
        <v>M</v>
      </c>
      <c r="D43" cm="1">
        <f t="array" ref="D43">_FV(Clinical_Data[[#This Row],[Patient Data]],"Age")</f>
        <v>40</v>
      </c>
      <c r="E43" cm="1">
        <f t="array" ref="E43">_FV(Clinical_Data[[#This Row],[Patient Data]],"Weight")</f>
        <v>68.5</v>
      </c>
      <c r="F43" cm="1">
        <f t="array" ref="F43">_FV(Clinical_Data[[#This Row],[Patient Data]],"Height")</f>
        <v>180.3</v>
      </c>
      <c r="G43" t="str" cm="1">
        <f t="array" ref="G43">_FV(Clinical_Data[[#This Row],[Patient Data]],"Diabetes")</f>
        <v>No</v>
      </c>
      <c r="H43" t="str" cm="1">
        <f t="array" ref="H43">_FV(Clinical_Data[[#This Row],[Patient Data]],"Drinker")</f>
        <v>No</v>
      </c>
      <c r="I43" t="str" cm="1">
        <f t="array" ref="I43">_FV(Clinical_Data[[#This Row],[Patient Data]],"Smoker")</f>
        <v>Yes</v>
      </c>
      <c r="J43" t="str" cm="1">
        <f t="array" ref="J43">_FV(Clinical_Data[[#This Row],[Patient Data]],"Final Stage",TRUE)</f>
        <v>4a</v>
      </c>
      <c r="K43" t="str" cm="1">
        <f t="array" ref="K43">_FV(Clinical_Data[[#This Row],[Patient Data]],"Ground Truth",TRUE)</f>
        <v>Remission</v>
      </c>
    </row>
    <row r="44" spans="1:11" x14ac:dyDescent="0.25">
      <c r="A44" t="e" vm="43">
        <v>#VALUE!</v>
      </c>
      <c r="B44" t="str" cm="1">
        <f t="array" ref="B44">_FV(Clinical_Data[[#This Row],[Patient Data]],"PID")</f>
        <v>QIN-HEADNECK-02-2441</v>
      </c>
      <c r="C44" t="str" cm="1">
        <f t="array" ref="C44">_FV(Clinical_Data[[#This Row],[Patient Data]],"Gender")</f>
        <v>M</v>
      </c>
      <c r="D44" cm="1">
        <f t="array" ref="D44">_FV(Clinical_Data[[#This Row],[Patient Data]],"Age")</f>
        <v>60</v>
      </c>
      <c r="E44" cm="1">
        <f t="array" ref="E44">_FV(Clinical_Data[[#This Row],[Patient Data]],"Weight")</f>
        <v>88.9</v>
      </c>
      <c r="F44" cm="1">
        <f t="array" ref="F44">_FV(Clinical_Data[[#This Row],[Patient Data]],"Height")</f>
        <v>183</v>
      </c>
      <c r="G44" t="str" cm="1">
        <f t="array" ref="G44">_FV(Clinical_Data[[#This Row],[Patient Data]],"Diabetes")</f>
        <v>No</v>
      </c>
      <c r="H44" t="str" cm="1">
        <f t="array" ref="H44">_FV(Clinical_Data[[#This Row],[Patient Data]],"Drinker")</f>
        <v>No</v>
      </c>
      <c r="I44" t="str" cm="1">
        <f t="array" ref="I44">_FV(Clinical_Data[[#This Row],[Patient Data]],"Smoker")</f>
        <v>Former</v>
      </c>
      <c r="J44" t="str" cm="1">
        <f t="array" ref="J44">_FV(Clinical_Data[[#This Row],[Patient Data]],"Final Stage",TRUE)</f>
        <v>4a</v>
      </c>
      <c r="K44" t="str" cm="1">
        <f t="array" ref="K44">_FV(Clinical_Data[[#This Row],[Patient Data]],"Ground Truth",TRUE)</f>
        <v>Remission</v>
      </c>
    </row>
    <row r="45" spans="1:11" x14ac:dyDescent="0.25">
      <c r="A45" t="e" vm="44">
        <v>#VALUE!</v>
      </c>
      <c r="B45" t="str" cm="1">
        <f t="array" ref="B45">_FV(Clinical_Data[[#This Row],[Patient Data]],"PID")</f>
        <v>QIN-HEADNECK-02-2444</v>
      </c>
      <c r="C45" t="str" cm="1">
        <f t="array" ref="C45">_FV(Clinical_Data[[#This Row],[Patient Data]],"Gender")</f>
        <v>M</v>
      </c>
      <c r="D45" cm="1">
        <f t="array" ref="D45">_FV(Clinical_Data[[#This Row],[Patient Data]],"Age")</f>
        <v>57</v>
      </c>
      <c r="E45" cm="1">
        <f t="array" ref="E45">_FV(Clinical_Data[[#This Row],[Patient Data]],"Weight")</f>
        <v>64.900000000000006</v>
      </c>
      <c r="F45" cm="1">
        <f t="array" ref="F45">_FV(Clinical_Data[[#This Row],[Patient Data]],"Height")</f>
        <v>172</v>
      </c>
      <c r="G45" t="str" cm="1">
        <f t="array" ref="G45">_FV(Clinical_Data[[#This Row],[Patient Data]],"Diabetes")</f>
        <v>No</v>
      </c>
      <c r="H45" t="str" cm="1">
        <f t="array" ref="H45">_FV(Clinical_Data[[#This Row],[Patient Data]],"Drinker")</f>
        <v>No</v>
      </c>
      <c r="I45" t="str" cm="1">
        <f t="array" ref="I45">_FV(Clinical_Data[[#This Row],[Patient Data]],"Smoker")</f>
        <v>Yes</v>
      </c>
      <c r="J45" t="str" cm="1">
        <f t="array" ref="J45">_FV(Clinical_Data[[#This Row],[Patient Data]],"Final Stage",TRUE)</f>
        <v>4a</v>
      </c>
      <c r="K45" t="str" cm="1">
        <f t="array" ref="K45">_FV(Clinical_Data[[#This Row],[Patient Data]],"Ground Truth",TRUE)</f>
        <v>Remission</v>
      </c>
    </row>
    <row r="46" spans="1:11" x14ac:dyDescent="0.25">
      <c r="A46" t="e" vm="45">
        <v>#VALUE!</v>
      </c>
      <c r="B46" t="str" cm="1">
        <f t="array" ref="B46">_FV(Clinical_Data[[#This Row],[Patient Data]],"PID")</f>
        <v>QIN-HEADNECK-02-2445</v>
      </c>
      <c r="C46" t="str" cm="1">
        <f t="array" ref="C46">_FV(Clinical_Data[[#This Row],[Patient Data]],"Gender")</f>
        <v>M</v>
      </c>
      <c r="D46" cm="1">
        <f t="array" ref="D46">_FV(Clinical_Data[[#This Row],[Patient Data]],"Age")</f>
        <v>62</v>
      </c>
      <c r="E46" cm="1">
        <f t="array" ref="E46">_FV(Clinical_Data[[#This Row],[Patient Data]],"Weight")</f>
        <v>83.6</v>
      </c>
      <c r="F46" cm="1">
        <f t="array" ref="F46">_FV(Clinical_Data[[#This Row],[Patient Data]],"Height")</f>
        <v>173</v>
      </c>
      <c r="G46" t="str" cm="1">
        <f t="array" ref="G46">_FV(Clinical_Data[[#This Row],[Patient Data]],"Diabetes")</f>
        <v>No</v>
      </c>
      <c r="H46" t="str" cm="1">
        <f t="array" ref="H46">_FV(Clinical_Data[[#This Row],[Patient Data]],"Drinker")</f>
        <v>No</v>
      </c>
      <c r="I46" t="str" cm="1">
        <f t="array" ref="I46">_FV(Clinical_Data[[#This Row],[Patient Data]],"Smoker")</f>
        <v>No</v>
      </c>
      <c r="J46" t="str" cm="1">
        <f t="array" ref="J46">_FV(Clinical_Data[[#This Row],[Patient Data]],"Final Stage",TRUE)</f>
        <v>4a</v>
      </c>
      <c r="K46" t="str" cm="1">
        <f t="array" ref="K46">_FV(Clinical_Data[[#This Row],[Patient Data]],"Ground Truth",TRUE)</f>
        <v>Remission</v>
      </c>
    </row>
    <row r="47" spans="1:11" x14ac:dyDescent="0.25">
      <c r="A47" t="e" vm="46">
        <v>#VALUE!</v>
      </c>
      <c r="B47" t="str" cm="1">
        <f t="array" ref="B47">_FV(Clinical_Data[[#This Row],[Patient Data]],"PID")</f>
        <v>QIN-HEADNECK-02-2447</v>
      </c>
      <c r="C47" t="str" cm="1">
        <f t="array" ref="C47">_FV(Clinical_Data[[#This Row],[Patient Data]],"Gender")</f>
        <v>M</v>
      </c>
      <c r="D47" cm="1">
        <f t="array" ref="D47">_FV(Clinical_Data[[#This Row],[Patient Data]],"Age")</f>
        <v>44</v>
      </c>
      <c r="E47" cm="1">
        <f t="array" ref="E47">_FV(Clinical_Data[[#This Row],[Patient Data]],"Weight")</f>
        <v>81.400000000000006</v>
      </c>
      <c r="F47" cm="1">
        <f t="array" ref="F47">_FV(Clinical_Data[[#This Row],[Patient Data]],"Height")</f>
        <v>179</v>
      </c>
      <c r="G47" t="str" cm="1">
        <f t="array" ref="G47">_FV(Clinical_Data[[#This Row],[Patient Data]],"Diabetes")</f>
        <v>No</v>
      </c>
      <c r="H47" t="str" cm="1">
        <f t="array" ref="H47">_FV(Clinical_Data[[#This Row],[Patient Data]],"Drinker")</f>
        <v>Significant</v>
      </c>
      <c r="I47" t="str" cm="1">
        <f t="array" ref="I47">_FV(Clinical_Data[[#This Row],[Patient Data]],"Smoker")</f>
        <v>Former</v>
      </c>
      <c r="J47" t="str" cm="1">
        <f t="array" ref="J47">_FV(Clinical_Data[[#This Row],[Patient Data]],"Final Stage",TRUE)</f>
        <v>3</v>
      </c>
      <c r="K47" t="str" cm="1">
        <f t="array" ref="K47">_FV(Clinical_Data[[#This Row],[Patient Data]],"Ground Truth",TRUE)</f>
        <v>Remission</v>
      </c>
    </row>
    <row r="48" spans="1:11" x14ac:dyDescent="0.25">
      <c r="A48" t="e" vm="47">
        <v>#VALUE!</v>
      </c>
      <c r="B48" t="str" cm="1">
        <f t="array" ref="B48">_FV(Clinical_Data[[#This Row],[Patient Data]],"PID")</f>
        <v>QIN-HEADNECK-02-2448</v>
      </c>
      <c r="C48" t="str" cm="1">
        <f t="array" ref="C48">_FV(Clinical_Data[[#This Row],[Patient Data]],"Gender")</f>
        <v>M</v>
      </c>
      <c r="D48" cm="1">
        <f t="array" ref="D48">_FV(Clinical_Data[[#This Row],[Patient Data]],"Age")</f>
        <v>44</v>
      </c>
      <c r="E48" cm="1">
        <f t="array" ref="E48">_FV(Clinical_Data[[#This Row],[Patient Data]],"Weight")</f>
        <v>69.3</v>
      </c>
      <c r="F48" cm="1">
        <f t="array" ref="F48">_FV(Clinical_Data[[#This Row],[Patient Data]],"Height")</f>
        <v>180</v>
      </c>
      <c r="G48" t="str" cm="1">
        <f t="array" ref="G48">_FV(Clinical_Data[[#This Row],[Patient Data]],"Diabetes")</f>
        <v>No</v>
      </c>
      <c r="H48" t="str" cm="1">
        <f t="array" ref="H48">_FV(Clinical_Data[[#This Row],[Patient Data]],"Drinker")</f>
        <v>Social</v>
      </c>
      <c r="I48" t="str" cm="1">
        <f t="array" ref="I48">_FV(Clinical_Data[[#This Row],[Patient Data]],"Smoker")</f>
        <v>Yes</v>
      </c>
      <c r="J48" t="str" cm="1">
        <f t="array" ref="J48">_FV(Clinical_Data[[#This Row],[Patient Data]],"Final Stage",TRUE)</f>
        <v>4b</v>
      </c>
      <c r="K48" t="str" cm="1">
        <f t="array" ref="K48">_FV(Clinical_Data[[#This Row],[Patient Data]],"Ground Truth",TRUE)</f>
        <v>Progression</v>
      </c>
    </row>
    <row r="49" spans="1:11" x14ac:dyDescent="0.25">
      <c r="A49" t="e" vm="48">
        <v>#VALUE!</v>
      </c>
      <c r="B49" t="str" cm="1">
        <f t="array" ref="B49">_FV(Clinical_Data[[#This Row],[Patient Data]],"PID")</f>
        <v>QIN-HEADNECK-02-2449</v>
      </c>
      <c r="C49" t="str" cm="1">
        <f t="array" ref="C49">_FV(Clinical_Data[[#This Row],[Patient Data]],"Gender")</f>
        <v>M</v>
      </c>
      <c r="D49" cm="1">
        <f t="array" ref="D49">_FV(Clinical_Data[[#This Row],[Patient Data]],"Age")</f>
        <v>63</v>
      </c>
      <c r="E49" cm="1">
        <f t="array" ref="E49">_FV(Clinical_Data[[#This Row],[Patient Data]],"Weight")</f>
        <v>64.400000000000006</v>
      </c>
      <c r="F49" cm="1">
        <f t="array" ref="F49">_FV(Clinical_Data[[#This Row],[Patient Data]],"Height")</f>
        <v>170</v>
      </c>
      <c r="G49" t="str" cm="1">
        <f t="array" ref="G49">_FV(Clinical_Data[[#This Row],[Patient Data]],"Diabetes")</f>
        <v>No</v>
      </c>
      <c r="H49" t="str" cm="1">
        <f t="array" ref="H49">_FV(Clinical_Data[[#This Row],[Patient Data]],"Drinker")</f>
        <v>No</v>
      </c>
      <c r="I49" t="str" cm="1">
        <f t="array" ref="I49">_FV(Clinical_Data[[#This Row],[Patient Data]],"Smoker")</f>
        <v>Yes</v>
      </c>
      <c r="J49" t="str" cm="1">
        <f t="array" ref="J49">_FV(Clinical_Data[[#This Row],[Patient Data]],"Final Stage",TRUE)</f>
        <v>3</v>
      </c>
      <c r="K49" t="str" cm="1">
        <f t="array" ref="K49">_FV(Clinical_Data[[#This Row],[Patient Data]],"Ground Truth",TRUE)</f>
        <v>Remission</v>
      </c>
    </row>
    <row r="50" spans="1:11" x14ac:dyDescent="0.25">
      <c r="A50" t="e" vm="49">
        <v>#VALUE!</v>
      </c>
      <c r="B50" t="str" cm="1">
        <f t="array" ref="B50">_FV(Clinical_Data[[#This Row],[Patient Data]],"PID")</f>
        <v>QIN-HEADNECK-02-2450</v>
      </c>
      <c r="C50" t="str" cm="1">
        <f t="array" ref="C50">_FV(Clinical_Data[[#This Row],[Patient Data]],"Gender")</f>
        <v>F</v>
      </c>
      <c r="D50" cm="1">
        <f t="array" ref="D50">_FV(Clinical_Data[[#This Row],[Patient Data]],"Age")</f>
        <v>82</v>
      </c>
      <c r="E50" cm="1">
        <f t="array" ref="E50">_FV(Clinical_Data[[#This Row],[Patient Data]],"Weight")</f>
        <v>45.5</v>
      </c>
      <c r="F50" cm="1">
        <f t="array" ref="F50">_FV(Clinical_Data[[#This Row],[Patient Data]],"Height")</f>
        <v>157</v>
      </c>
      <c r="G50" t="str" cm="1">
        <f t="array" ref="G50">_FV(Clinical_Data[[#This Row],[Patient Data]],"Diabetes")</f>
        <v>No</v>
      </c>
      <c r="H50" t="str" cm="1">
        <f t="array" ref="H50">_FV(Clinical_Data[[#This Row],[Patient Data]],"Drinker")</f>
        <v>No</v>
      </c>
      <c r="I50" t="str" cm="1">
        <f t="array" ref="I50">_FV(Clinical_Data[[#This Row],[Patient Data]],"Smoker")</f>
        <v>Former</v>
      </c>
      <c r="J50" t="str" cm="1">
        <f t="array" ref="J50">_FV(Clinical_Data[[#This Row],[Patient Data]],"Final Stage",TRUE)</f>
        <v>4a</v>
      </c>
      <c r="K50" t="str" cm="1">
        <f t="array" ref="K50">_FV(Clinical_Data[[#This Row],[Patient Data]],"Ground Truth",TRUE)</f>
        <v>Remission</v>
      </c>
    </row>
    <row r="51" spans="1:11" x14ac:dyDescent="0.25">
      <c r="A51" t="e" vm="50">
        <v>#VALUE!</v>
      </c>
      <c r="B51" t="str" cm="1">
        <f t="array" ref="B51">_FV(Clinical_Data[[#This Row],[Patient Data]],"PID")</f>
        <v>QIN-HEADNECK-02-2454</v>
      </c>
      <c r="C51" t="str" cm="1">
        <f t="array" ref="C51">_FV(Clinical_Data[[#This Row],[Patient Data]],"Gender")</f>
        <v>M</v>
      </c>
      <c r="D51" cm="1">
        <f t="array" ref="D51">_FV(Clinical_Data[[#This Row],[Patient Data]],"Age")</f>
        <v>79</v>
      </c>
      <c r="E51" cm="1">
        <f t="array" ref="E51">_FV(Clinical_Data[[#This Row],[Patient Data]],"Weight")</f>
        <v>94.6</v>
      </c>
      <c r="F51" cm="1">
        <f t="array" ref="F51">_FV(Clinical_Data[[#This Row],[Patient Data]],"Height")</f>
        <v>183</v>
      </c>
      <c r="G51" t="str" cm="1">
        <f t="array" ref="G51">_FV(Clinical_Data[[#This Row],[Patient Data]],"Diabetes")</f>
        <v>No</v>
      </c>
      <c r="H51" t="str" cm="1">
        <f t="array" ref="H51">_FV(Clinical_Data[[#This Row],[Patient Data]],"Drinker")</f>
        <v>Social</v>
      </c>
      <c r="I51" t="str" cm="1">
        <f t="array" ref="I51">_FV(Clinical_Data[[#This Row],[Patient Data]],"Smoker")</f>
        <v>Former</v>
      </c>
      <c r="J51" t="str" cm="1">
        <f t="array" ref="J51">_FV(Clinical_Data[[#This Row],[Patient Data]],"Final Stage",TRUE)</f>
        <v>4a</v>
      </c>
      <c r="K51" t="str" cm="1">
        <f t="array" ref="K51">_FV(Clinical_Data[[#This Row],[Patient Data]],"Ground Truth",TRUE)</f>
        <v>Remission</v>
      </c>
    </row>
    <row r="52" spans="1:11" x14ac:dyDescent="0.25">
      <c r="A52" t="e" vm="51">
        <v>#VALUE!</v>
      </c>
      <c r="B52" t="str" cm="1">
        <f t="array" ref="B52">_FV(Clinical_Data[[#This Row],[Patient Data]],"PID")</f>
        <v>QIN-HEADNECK-02-2459</v>
      </c>
      <c r="C52" t="str" cm="1">
        <f t="array" ref="C52">_FV(Clinical_Data[[#This Row],[Patient Data]],"Gender")</f>
        <v>M</v>
      </c>
      <c r="D52" cm="1">
        <f t="array" ref="D52">_FV(Clinical_Data[[#This Row],[Patient Data]],"Age")</f>
        <v>65</v>
      </c>
      <c r="E52" cm="1">
        <f t="array" ref="E52">_FV(Clinical_Data[[#This Row],[Patient Data]],"Weight")</f>
        <v>50</v>
      </c>
      <c r="F52" cm="1">
        <f t="array" ref="F52">_FV(Clinical_Data[[#This Row],[Patient Data]],"Height")</f>
        <v>173</v>
      </c>
      <c r="G52" t="str" cm="1">
        <f t="array" ref="G52">_FV(Clinical_Data[[#This Row],[Patient Data]],"Diabetes")</f>
        <v>No</v>
      </c>
      <c r="H52" t="str" cm="1">
        <f t="array" ref="H52">_FV(Clinical_Data[[#This Row],[Patient Data]],"Drinker")</f>
        <v>Significant</v>
      </c>
      <c r="I52" t="str" cm="1">
        <f t="array" ref="I52">_FV(Clinical_Data[[#This Row],[Patient Data]],"Smoker")</f>
        <v>Former</v>
      </c>
      <c r="J52" t="str" cm="1">
        <f t="array" ref="J52">_FV(Clinical_Data[[#This Row],[Patient Data]],"Final Stage",TRUE)</f>
        <v>4b</v>
      </c>
      <c r="K52" t="str" cm="1">
        <f t="array" ref="K52">_FV(Clinical_Data[[#This Row],[Patient Data]],"Ground Truth",TRUE)</f>
        <v>Remission</v>
      </c>
    </row>
    <row r="53" spans="1:11" x14ac:dyDescent="0.25">
      <c r="A53" t="e" vm="52">
        <v>#VALUE!</v>
      </c>
      <c r="B53" t="str" cm="1">
        <f t="array" ref="B53">_FV(Clinical_Data[[#This Row],[Patient Data]],"PID")</f>
        <v>QIN-HEADNECK-02-2460</v>
      </c>
      <c r="C53" t="str" cm="1">
        <f t="array" ref="C53">_FV(Clinical_Data[[#This Row],[Patient Data]],"Gender")</f>
        <v>M</v>
      </c>
      <c r="D53" cm="1">
        <f t="array" ref="D53">_FV(Clinical_Data[[#This Row],[Patient Data]],"Age")</f>
        <v>62</v>
      </c>
      <c r="E53" cm="1">
        <f t="array" ref="E53">_FV(Clinical_Data[[#This Row],[Patient Data]],"Weight")</f>
        <v>95.254999999999995</v>
      </c>
      <c r="F53" cm="1">
        <f t="array" ref="F53">_FV(Clinical_Data[[#This Row],[Patient Data]],"Height")</f>
        <v>182.9</v>
      </c>
      <c r="G53" t="str" cm="1">
        <f t="array" ref="G53">_FV(Clinical_Data[[#This Row],[Patient Data]],"Diabetes")</f>
        <v>No</v>
      </c>
      <c r="H53" t="str" cm="1">
        <f t="array" ref="H53">_FV(Clinical_Data[[#This Row],[Patient Data]],"Drinker")</f>
        <v>No</v>
      </c>
      <c r="I53" t="str" cm="1">
        <f t="array" ref="I53">_FV(Clinical_Data[[#This Row],[Patient Data]],"Smoker")</f>
        <v>Former</v>
      </c>
      <c r="J53" t="str" cm="1">
        <f t="array" ref="J53">_FV(Clinical_Data[[#This Row],[Patient Data]],"Final Stage",TRUE)</f>
        <v>3</v>
      </c>
      <c r="K53" t="str" cm="1">
        <f t="array" ref="K53">_FV(Clinical_Data[[#This Row],[Patient Data]],"Ground Truth",TRUE)</f>
        <v>Remission</v>
      </c>
    </row>
    <row r="54" spans="1:11" x14ac:dyDescent="0.25">
      <c r="A54" t="e" vm="53">
        <v>#VALUE!</v>
      </c>
      <c r="B54" t="str" cm="1">
        <f t="array" ref="B54">_FV(Clinical_Data[[#This Row],[Patient Data]],"PID")</f>
        <v>QIN-HEADNECK-02-2464</v>
      </c>
      <c r="C54" t="str" cm="1">
        <f t="array" ref="C54">_FV(Clinical_Data[[#This Row],[Patient Data]],"Gender")</f>
        <v>M</v>
      </c>
      <c r="D54" cm="1">
        <f t="array" ref="D54">_FV(Clinical_Data[[#This Row],[Patient Data]],"Age")</f>
        <v>70</v>
      </c>
      <c r="E54" cm="1">
        <f t="array" ref="E54">_FV(Clinical_Data[[#This Row],[Patient Data]],"Weight")</f>
        <v>113.4</v>
      </c>
      <c r="F54" cm="1">
        <f t="array" ref="F54">_FV(Clinical_Data[[#This Row],[Patient Data]],"Height")</f>
        <v>185</v>
      </c>
      <c r="G54" t="str" cm="1">
        <f t="array" ref="G54">_FV(Clinical_Data[[#This Row],[Patient Data]],"Diabetes")</f>
        <v>No</v>
      </c>
      <c r="H54" t="str" cm="1">
        <f t="array" ref="H54">_FV(Clinical_Data[[#This Row],[Patient Data]],"Drinker")</f>
        <v>Social</v>
      </c>
      <c r="I54" t="str" cm="1">
        <f t="array" ref="I54">_FV(Clinical_Data[[#This Row],[Patient Data]],"Smoker")</f>
        <v>Former</v>
      </c>
      <c r="J54" t="str" cm="1">
        <f t="array" ref="J54">_FV(Clinical_Data[[#This Row],[Patient Data]],"Final Stage",TRUE)</f>
        <v>4a</v>
      </c>
      <c r="K54" t="str" cm="1">
        <f t="array" ref="K54">_FV(Clinical_Data[[#This Row],[Patient Data]],"Ground Truth",TRUE)</f>
        <v>Remission</v>
      </c>
    </row>
    <row r="55" spans="1:11" x14ac:dyDescent="0.25">
      <c r="A55" t="e" vm="54">
        <v>#VALUE!</v>
      </c>
      <c r="B55" t="str" cm="1">
        <f t="array" ref="B55">_FV(Clinical_Data[[#This Row],[Patient Data]],"PID")</f>
        <v>QIN-HEADNECK-02-2466</v>
      </c>
      <c r="C55" t="str" cm="1">
        <f t="array" ref="C55">_FV(Clinical_Data[[#This Row],[Patient Data]],"Gender")</f>
        <v>F</v>
      </c>
      <c r="D55" cm="1">
        <f t="array" ref="D55">_FV(Clinical_Data[[#This Row],[Patient Data]],"Age")</f>
        <v>50</v>
      </c>
      <c r="E55" cm="1">
        <f t="array" ref="E55">_FV(Clinical_Data[[#This Row],[Patient Data]],"Weight")</f>
        <v>63.5</v>
      </c>
      <c r="F55" cm="1">
        <f t="array" ref="F55">_FV(Clinical_Data[[#This Row],[Patient Data]],"Height")</f>
        <v>156</v>
      </c>
      <c r="G55" t="str" cm="1">
        <f t="array" ref="G55">_FV(Clinical_Data[[#This Row],[Patient Data]],"Diabetes")</f>
        <v>No</v>
      </c>
      <c r="H55" t="str" cm="1">
        <f t="array" ref="H55">_FV(Clinical_Data[[#This Row],[Patient Data]],"Drinker")</f>
        <v>Social</v>
      </c>
      <c r="I55" t="str" cm="1">
        <f t="array" ref="I55">_FV(Clinical_Data[[#This Row],[Patient Data]],"Smoker")</f>
        <v>Yes</v>
      </c>
      <c r="J55" t="str" cm="1">
        <f t="array" ref="J55">_FV(Clinical_Data[[#This Row],[Patient Data]],"Final Stage",TRUE)</f>
        <v>4a</v>
      </c>
      <c r="K55" t="str" cm="1">
        <f t="array" ref="K55">_FV(Clinical_Data[[#This Row],[Patient Data]],"Ground Truth",TRUE)</f>
        <v>Remission</v>
      </c>
    </row>
    <row r="56" spans="1:11" x14ac:dyDescent="0.25">
      <c r="A56" t="e" vm="55">
        <v>#VALUE!</v>
      </c>
      <c r="B56" t="str" cm="1">
        <f t="array" ref="B56">_FV(Clinical_Data[[#This Row],[Patient Data]],"PID")</f>
        <v>QIN-HEADNECK-02-2467</v>
      </c>
      <c r="C56" t="str" cm="1">
        <f t="array" ref="C56">_FV(Clinical_Data[[#This Row],[Patient Data]],"Gender")</f>
        <v>M</v>
      </c>
      <c r="D56" cm="1">
        <f t="array" ref="D56">_FV(Clinical_Data[[#This Row],[Patient Data]],"Age")</f>
        <v>43</v>
      </c>
      <c r="E56" cm="1">
        <f t="array" ref="E56">_FV(Clinical_Data[[#This Row],[Patient Data]],"Weight")</f>
        <v>100</v>
      </c>
      <c r="F56" cm="1">
        <f t="array" ref="F56">_FV(Clinical_Data[[#This Row],[Patient Data]],"Height")</f>
        <v>175</v>
      </c>
      <c r="G56" t="str" cm="1">
        <f t="array" ref="G56">_FV(Clinical_Data[[#This Row],[Patient Data]],"Diabetes")</f>
        <v>No</v>
      </c>
      <c r="H56" t="str" cm="1">
        <f t="array" ref="H56">_FV(Clinical_Data[[#This Row],[Patient Data]],"Drinker")</f>
        <v>Social</v>
      </c>
      <c r="I56" t="str" cm="1">
        <f t="array" ref="I56">_FV(Clinical_Data[[#This Row],[Patient Data]],"Smoker")</f>
        <v>No</v>
      </c>
      <c r="J56" t="str" cm="1">
        <f t="array" ref="J56">_FV(Clinical_Data[[#This Row],[Patient Data]],"Final Stage",TRUE)</f>
        <v>3</v>
      </c>
      <c r="K56" t="str" cm="1">
        <f t="array" ref="K56">_FV(Clinical_Data[[#This Row],[Patient Data]],"Ground Truth",TRUE)</f>
        <v>Remission</v>
      </c>
    </row>
    <row r="57" spans="1:11" x14ac:dyDescent="0.25">
      <c r="A57" t="e" vm="56">
        <v>#VALUE!</v>
      </c>
      <c r="B57" t="str" cm="1">
        <f t="array" ref="B57">_FV(Clinical_Data[[#This Row],[Patient Data]],"PID")</f>
        <v>QIN-HEADNECK-02-2471</v>
      </c>
      <c r="C57" t="str" cm="1">
        <f t="array" ref="C57">_FV(Clinical_Data[[#This Row],[Patient Data]],"Gender")</f>
        <v>M</v>
      </c>
      <c r="D57" cm="1">
        <f t="array" ref="D57">_FV(Clinical_Data[[#This Row],[Patient Data]],"Age")</f>
        <v>49</v>
      </c>
      <c r="E57" cm="1">
        <f t="array" ref="E57">_FV(Clinical_Data[[#This Row],[Patient Data]],"Weight")</f>
        <v>78</v>
      </c>
      <c r="F57" cm="1">
        <f t="array" ref="F57">_FV(Clinical_Data[[#This Row],[Patient Data]],"Height")</f>
        <v>175</v>
      </c>
      <c r="G57" t="str" cm="1">
        <f t="array" ref="G57">_FV(Clinical_Data[[#This Row],[Patient Data]],"Diabetes")</f>
        <v>No</v>
      </c>
      <c r="H57" t="str" cm="1">
        <f t="array" ref="H57">_FV(Clinical_Data[[#This Row],[Patient Data]],"Drinker")</f>
        <v>No</v>
      </c>
      <c r="I57" t="str" cm="1">
        <f t="array" ref="I57">_FV(Clinical_Data[[#This Row],[Patient Data]],"Smoker")</f>
        <v>Former</v>
      </c>
      <c r="J57" t="str" cm="1">
        <f t="array" ref="J57">_FV(Clinical_Data[[#This Row],[Patient Data]],"Final Stage",TRUE)</f>
        <v>4a</v>
      </c>
      <c r="K57" t="str" cm="1">
        <f t="array" ref="K57">_FV(Clinical_Data[[#This Row],[Patient Data]],"Ground Truth",TRUE)</f>
        <v>Remission</v>
      </c>
    </row>
    <row r="58" spans="1:11" x14ac:dyDescent="0.25">
      <c r="A58" t="e" vm="57">
        <v>#VALUE!</v>
      </c>
      <c r="B58" t="str" cm="1">
        <f t="array" ref="B58">_FV(Clinical_Data[[#This Row],[Patient Data]],"PID")</f>
        <v>QIN-HEADNECK-02-2474</v>
      </c>
      <c r="C58" t="str" cm="1">
        <f t="array" ref="C58">_FV(Clinical_Data[[#This Row],[Patient Data]],"Gender")</f>
        <v>M</v>
      </c>
      <c r="D58" cm="1">
        <f t="array" ref="D58">_FV(Clinical_Data[[#This Row],[Patient Data]],"Age")</f>
        <v>58</v>
      </c>
      <c r="E58" cm="1">
        <f t="array" ref="E58">_FV(Clinical_Data[[#This Row],[Patient Data]],"Weight")</f>
        <v>68.489999999999995</v>
      </c>
      <c r="F58" cm="1">
        <f t="array" ref="F58">_FV(Clinical_Data[[#This Row],[Patient Data]],"Height")</f>
        <v>175</v>
      </c>
      <c r="G58" t="str" cm="1">
        <f t="array" ref="G58">_FV(Clinical_Data[[#This Row],[Patient Data]],"Diabetes")</f>
        <v>No</v>
      </c>
      <c r="H58" t="str" cm="1">
        <f t="array" ref="H58">_FV(Clinical_Data[[#This Row],[Patient Data]],"Drinker")</f>
        <v>No</v>
      </c>
      <c r="I58" t="str" cm="1">
        <f t="array" ref="I58">_FV(Clinical_Data[[#This Row],[Patient Data]],"Smoker")</f>
        <v>No</v>
      </c>
      <c r="J58" t="str" cm="1">
        <f t="array" ref="J58">_FV(Clinical_Data[[#This Row],[Patient Data]],"Final Stage",TRUE)</f>
        <v>4b</v>
      </c>
      <c r="K58" t="str" cm="1">
        <f t="array" ref="K58">_FV(Clinical_Data[[#This Row],[Patient Data]],"Ground Truth",TRUE)</f>
        <v>Remission</v>
      </c>
    </row>
    <row r="59" spans="1:11" x14ac:dyDescent="0.25">
      <c r="A59" t="e" vm="58">
        <v>#VALUE!</v>
      </c>
      <c r="B59" t="str" cm="1">
        <f t="array" ref="B59">_FV(Clinical_Data[[#This Row],[Patient Data]],"PID")</f>
        <v>QIN-HEADNECK-02-2476</v>
      </c>
      <c r="C59" t="str" cm="1">
        <f t="array" ref="C59">_FV(Clinical_Data[[#This Row],[Patient Data]],"Gender")</f>
        <v>M</v>
      </c>
      <c r="D59" cm="1">
        <f t="array" ref="D59">_FV(Clinical_Data[[#This Row],[Patient Data]],"Age")</f>
        <v>65</v>
      </c>
      <c r="E59" cm="1">
        <f t="array" ref="E59">_FV(Clinical_Data[[#This Row],[Patient Data]],"Weight")</f>
        <v>102</v>
      </c>
      <c r="F59" cm="1">
        <f t="array" ref="F59">_FV(Clinical_Data[[#This Row],[Patient Data]],"Height")</f>
        <v>170</v>
      </c>
      <c r="G59" t="str" cm="1">
        <f t="array" ref="G59">_FV(Clinical_Data[[#This Row],[Patient Data]],"Diabetes")</f>
        <v>Non Insulin-Dependent</v>
      </c>
      <c r="H59" t="str" cm="1">
        <f t="array" ref="H59">_FV(Clinical_Data[[#This Row],[Patient Data]],"Drinker")</f>
        <v>No</v>
      </c>
      <c r="I59" t="str" cm="1">
        <f t="array" ref="I59">_FV(Clinical_Data[[#This Row],[Patient Data]],"Smoker")</f>
        <v>Former</v>
      </c>
      <c r="J59" t="str" cm="1">
        <f t="array" ref="J59">_FV(Clinical_Data[[#This Row],[Patient Data]],"Final Stage",TRUE)</f>
        <v>4b</v>
      </c>
      <c r="K59" t="str" cm="1">
        <f t="array" ref="K59">_FV(Clinical_Data[[#This Row],[Patient Data]],"Ground Truth",TRUE)</f>
        <v>Progression</v>
      </c>
    </row>
    <row r="60" spans="1:11" x14ac:dyDescent="0.25">
      <c r="A60" t="e" vm="59">
        <v>#VALUE!</v>
      </c>
      <c r="B60" t="str" cm="1">
        <f t="array" ref="B60">_FV(Clinical_Data[[#This Row],[Patient Data]],"PID")</f>
        <v>QIN-HEADNECK-02-2477</v>
      </c>
      <c r="C60" t="str" cm="1">
        <f t="array" ref="C60">_FV(Clinical_Data[[#This Row],[Patient Data]],"Gender")</f>
        <v>M</v>
      </c>
      <c r="D60" cm="1">
        <f t="array" ref="D60">_FV(Clinical_Data[[#This Row],[Patient Data]],"Age")</f>
        <v>57</v>
      </c>
      <c r="E60" cm="1">
        <f t="array" ref="E60">_FV(Clinical_Data[[#This Row],[Patient Data]],"Weight")</f>
        <v>98.1</v>
      </c>
      <c r="F60" cm="1">
        <f t="array" ref="F60">_FV(Clinical_Data[[#This Row],[Patient Data]],"Height")</f>
        <v>183</v>
      </c>
      <c r="G60" t="str" cm="1">
        <f t="array" ref="G60">_FV(Clinical_Data[[#This Row],[Patient Data]],"Diabetes")</f>
        <v>Non Insulin-Dependent</v>
      </c>
      <c r="H60" t="str" cm="1">
        <f t="array" ref="H60">_FV(Clinical_Data[[#This Row],[Patient Data]],"Drinker")</f>
        <v>No</v>
      </c>
      <c r="I60" t="str" cm="1">
        <f t="array" ref="I60">_FV(Clinical_Data[[#This Row],[Patient Data]],"Smoker")</f>
        <v>Yes</v>
      </c>
      <c r="J60" t="str" cm="1">
        <f t="array" ref="J60">_FV(Clinical_Data[[#This Row],[Patient Data]],"Final Stage",TRUE)</f>
        <v>4a</v>
      </c>
      <c r="K60" t="str" cm="1">
        <f t="array" ref="K60">_FV(Clinical_Data[[#This Row],[Patient Data]],"Ground Truth",TRUE)</f>
        <v>Remission</v>
      </c>
    </row>
    <row r="61" spans="1:11" x14ac:dyDescent="0.25">
      <c r="A61" t="e" vm="60">
        <v>#VALUE!</v>
      </c>
      <c r="B61" t="str" cm="1">
        <f t="array" ref="B61">_FV(Clinical_Data[[#This Row],[Patient Data]],"PID")</f>
        <v>QIN-HEADNECK-02-2479</v>
      </c>
      <c r="C61" t="str" cm="1">
        <f t="array" ref="C61">_FV(Clinical_Data[[#This Row],[Patient Data]],"Gender")</f>
        <v>M</v>
      </c>
      <c r="D61" cm="1">
        <f t="array" ref="D61">_FV(Clinical_Data[[#This Row],[Patient Data]],"Age")</f>
        <v>55</v>
      </c>
      <c r="E61" cm="1">
        <f t="array" ref="E61">_FV(Clinical_Data[[#This Row],[Patient Data]],"Weight")</f>
        <v>93</v>
      </c>
      <c r="F61" cm="1">
        <f t="array" ref="F61">_FV(Clinical_Data[[#This Row],[Patient Data]],"Height")</f>
        <v>171</v>
      </c>
      <c r="G61" t="str" cm="1">
        <f t="array" ref="G61">_FV(Clinical_Data[[#This Row],[Patient Data]],"Diabetes")</f>
        <v>No</v>
      </c>
      <c r="H61" t="str" cm="1">
        <f t="array" ref="H61">_FV(Clinical_Data[[#This Row],[Patient Data]],"Drinker")</f>
        <v>Social</v>
      </c>
      <c r="I61" t="str" cm="1">
        <f t="array" ref="I61">_FV(Clinical_Data[[#This Row],[Patient Data]],"Smoker")</f>
        <v>Former</v>
      </c>
      <c r="J61" t="str" cm="1">
        <f t="array" ref="J61">_FV(Clinical_Data[[#This Row],[Patient Data]],"Final Stage",TRUE)</f>
        <v>4a</v>
      </c>
      <c r="K61" t="str" cm="1">
        <f t="array" ref="K61">_FV(Clinical_Data[[#This Row],[Patient Data]],"Ground Truth",TRUE)</f>
        <v>Remission</v>
      </c>
    </row>
    <row r="62" spans="1:11" x14ac:dyDescent="0.25">
      <c r="A62" t="e" vm="61">
        <v>#VALUE!</v>
      </c>
      <c r="B62" t="str" cm="1">
        <f t="array" ref="B62">_FV(Clinical_Data[[#This Row],[Patient Data]],"PID")</f>
        <v>QIN-HEADNECK-02-2483</v>
      </c>
      <c r="C62" t="str" cm="1">
        <f t="array" ref="C62">_FV(Clinical_Data[[#This Row],[Patient Data]],"Gender")</f>
        <v>M</v>
      </c>
      <c r="D62" cm="1">
        <f t="array" ref="D62">_FV(Clinical_Data[[#This Row],[Patient Data]],"Age")</f>
        <v>57</v>
      </c>
      <c r="E62" cm="1">
        <f t="array" ref="E62">_FV(Clinical_Data[[#This Row],[Patient Data]],"Weight")</f>
        <v>57.6</v>
      </c>
      <c r="F62" cm="1">
        <f t="array" ref="F62">_FV(Clinical_Data[[#This Row],[Patient Data]],"Height")</f>
        <v>168</v>
      </c>
      <c r="G62" t="str" cm="1">
        <f t="array" ref="G62">_FV(Clinical_Data[[#This Row],[Patient Data]],"Diabetes")</f>
        <v>No</v>
      </c>
      <c r="H62" t="str" cm="1">
        <f t="array" ref="H62">_FV(Clinical_Data[[#This Row],[Patient Data]],"Drinker")</f>
        <v>Significant</v>
      </c>
      <c r="I62" t="str" cm="1">
        <f t="array" ref="I62">_FV(Clinical_Data[[#This Row],[Patient Data]],"Smoker")</f>
        <v>Yes</v>
      </c>
      <c r="J62" t="str" cm="1">
        <f t="array" ref="J62">_FV(Clinical_Data[[#This Row],[Patient Data]],"Final Stage",TRUE)</f>
        <v>4a</v>
      </c>
      <c r="K62" t="str" cm="1">
        <f t="array" ref="K62">_FV(Clinical_Data[[#This Row],[Patient Data]],"Ground Truth",TRUE)</f>
        <v>Remission</v>
      </c>
    </row>
    <row r="63" spans="1:11" x14ac:dyDescent="0.25">
      <c r="A63" t="e" vm="62">
        <v>#VALUE!</v>
      </c>
      <c r="B63" t="str" cm="1">
        <f t="array" ref="B63">_FV(Clinical_Data[[#This Row],[Patient Data]],"PID")</f>
        <v>QIN-HEADNECK-02-2484</v>
      </c>
      <c r="C63" t="str" cm="1">
        <f t="array" ref="C63">_FV(Clinical_Data[[#This Row],[Patient Data]],"Gender")</f>
        <v>M</v>
      </c>
      <c r="D63" cm="1">
        <f t="array" ref="D63">_FV(Clinical_Data[[#This Row],[Patient Data]],"Age")</f>
        <v>65</v>
      </c>
      <c r="E63" cm="1">
        <f t="array" ref="E63">_FV(Clinical_Data[[#This Row],[Patient Data]],"Weight")</f>
        <v>64.8</v>
      </c>
      <c r="F63" cm="1">
        <f t="array" ref="F63">_FV(Clinical_Data[[#This Row],[Patient Data]],"Height")</f>
        <v>178</v>
      </c>
      <c r="G63" t="str" cm="1">
        <f t="array" ref="G63">_FV(Clinical_Data[[#This Row],[Patient Data]],"Diabetes")</f>
        <v>No</v>
      </c>
      <c r="H63" t="str" cm="1">
        <f t="array" ref="H63">_FV(Clinical_Data[[#This Row],[Patient Data]],"Drinker")</f>
        <v>Significant</v>
      </c>
      <c r="I63" t="str" cm="1">
        <f t="array" ref="I63">_FV(Clinical_Data[[#This Row],[Patient Data]],"Smoker")</f>
        <v>Yes</v>
      </c>
      <c r="J63" t="str" cm="1">
        <f t="array" ref="J63">_FV(Clinical_Data[[#This Row],[Patient Data]],"Final Stage",TRUE)</f>
        <v>4a</v>
      </c>
      <c r="K63" t="str" cm="1">
        <f t="array" ref="K63">_FV(Clinical_Data[[#This Row],[Patient Data]],"Ground Truth",TRUE)</f>
        <v>Remission</v>
      </c>
    </row>
    <row r="64" spans="1:11" x14ac:dyDescent="0.25">
      <c r="A64" t="e" vm="63">
        <v>#VALUE!</v>
      </c>
      <c r="B64" t="str" cm="1">
        <f t="array" ref="B64">_FV(Clinical_Data[[#This Row],[Patient Data]],"PID")</f>
        <v>QIN-HEADNECK-02-2487</v>
      </c>
      <c r="C64" t="str" cm="1">
        <f t="array" ref="C64">_FV(Clinical_Data[[#This Row],[Patient Data]],"Gender")</f>
        <v>F</v>
      </c>
      <c r="D64" cm="1">
        <f t="array" ref="D64">_FV(Clinical_Data[[#This Row],[Patient Data]],"Age")</f>
        <v>41</v>
      </c>
      <c r="E64" cm="1">
        <f t="array" ref="E64">_FV(Clinical_Data[[#This Row],[Patient Data]],"Weight")</f>
        <v>65</v>
      </c>
      <c r="F64" cm="1">
        <f t="array" ref="F64">_FV(Clinical_Data[[#This Row],[Patient Data]],"Height")</f>
        <v>173</v>
      </c>
      <c r="G64" t="str" cm="1">
        <f t="array" ref="G64">_FV(Clinical_Data[[#This Row],[Patient Data]],"Diabetes")</f>
        <v>No</v>
      </c>
      <c r="H64" t="str" cm="1">
        <f t="array" ref="H64">_FV(Clinical_Data[[#This Row],[Patient Data]],"Drinker")</f>
        <v>No</v>
      </c>
      <c r="I64" t="str" cm="1">
        <f t="array" ref="I64">_FV(Clinical_Data[[#This Row],[Patient Data]],"Smoker")</f>
        <v>No</v>
      </c>
      <c r="J64" t="str" cm="1">
        <f t="array" ref="J64">_FV(Clinical_Data[[#This Row],[Patient Data]],"Final Stage",TRUE)</f>
        <v>4a</v>
      </c>
      <c r="K64" t="str" cm="1">
        <f t="array" ref="K64">_FV(Clinical_Data[[#This Row],[Patient Data]],"Ground Truth",TRUE)</f>
        <v>Remission</v>
      </c>
    </row>
    <row r="65" spans="1:11" x14ac:dyDescent="0.25">
      <c r="A65" t="e" vm="64">
        <v>#VALUE!</v>
      </c>
      <c r="B65" t="str" cm="1">
        <f t="array" ref="B65">_FV(Clinical_Data[[#This Row],[Patient Data]],"PID")</f>
        <v>QIN-HEADNECK-02-2489</v>
      </c>
      <c r="C65" t="str" cm="1">
        <f t="array" ref="C65">_FV(Clinical_Data[[#This Row],[Patient Data]],"Gender")</f>
        <v>M</v>
      </c>
      <c r="D65" cm="1">
        <f t="array" ref="D65">_FV(Clinical_Data[[#This Row],[Patient Data]],"Age")</f>
        <v>58</v>
      </c>
      <c r="E65" cm="1">
        <f t="array" ref="E65">_FV(Clinical_Data[[#This Row],[Patient Data]],"Weight")</f>
        <v>86</v>
      </c>
      <c r="F65" cm="1">
        <f t="array" ref="F65">_FV(Clinical_Data[[#This Row],[Patient Data]],"Height")</f>
        <v>170</v>
      </c>
      <c r="G65" t="str" cm="1">
        <f t="array" ref="G65">_FV(Clinical_Data[[#This Row],[Patient Data]],"Diabetes")</f>
        <v>No</v>
      </c>
      <c r="H65" t="str" cm="1">
        <f t="array" ref="H65">_FV(Clinical_Data[[#This Row],[Patient Data]],"Drinker")</f>
        <v>Significant</v>
      </c>
      <c r="I65" t="str" cm="1">
        <f t="array" ref="I65">_FV(Clinical_Data[[#This Row],[Patient Data]],"Smoker")</f>
        <v>No</v>
      </c>
      <c r="J65" t="str" cm="1">
        <f t="array" ref="J65">_FV(Clinical_Data[[#This Row],[Patient Data]],"Final Stage",TRUE)</f>
        <v>4a</v>
      </c>
      <c r="K65" t="str" cm="1">
        <f t="array" ref="K65">_FV(Clinical_Data[[#This Row],[Patient Data]],"Ground Truth",TRUE)</f>
        <v>Remission</v>
      </c>
    </row>
    <row r="66" spans="1:11" x14ac:dyDescent="0.25">
      <c r="A66" t="e" vm="65">
        <v>#VALUE!</v>
      </c>
      <c r="B66" t="str" cm="1">
        <f t="array" ref="B66">_FV(Clinical_Data[[#This Row],[Patient Data]],"PID")</f>
        <v>QIN-HEADNECK-02-2490</v>
      </c>
      <c r="C66" t="str" cm="1">
        <f t="array" ref="C66">_FV(Clinical_Data[[#This Row],[Patient Data]],"Gender")</f>
        <v>M</v>
      </c>
      <c r="D66" cm="1">
        <f t="array" ref="D66">_FV(Clinical_Data[[#This Row],[Patient Data]],"Age")</f>
        <v>63</v>
      </c>
      <c r="E66" cm="1">
        <f t="array" ref="E66">_FV(Clinical_Data[[#This Row],[Patient Data]],"Weight")</f>
        <v>84</v>
      </c>
      <c r="F66" cm="1">
        <f t="array" ref="F66">_FV(Clinical_Data[[#This Row],[Patient Data]],"Height")</f>
        <v>178</v>
      </c>
      <c r="G66" t="str" cm="1">
        <f t="array" ref="G66">_FV(Clinical_Data[[#This Row],[Patient Data]],"Diabetes")</f>
        <v>No</v>
      </c>
      <c r="H66" t="str" cm="1">
        <f t="array" ref="H66">_FV(Clinical_Data[[#This Row],[Patient Data]],"Drinker")</f>
        <v>Social</v>
      </c>
      <c r="I66" t="str" cm="1">
        <f t="array" ref="I66">_FV(Clinical_Data[[#This Row],[Patient Data]],"Smoker")</f>
        <v>No</v>
      </c>
      <c r="J66" t="str" cm="1">
        <f t="array" ref="J66">_FV(Clinical_Data[[#This Row],[Patient Data]],"Final Stage",TRUE)</f>
        <v>4a</v>
      </c>
      <c r="K66" t="str" cm="1">
        <f t="array" ref="K66">_FV(Clinical_Data[[#This Row],[Patient Data]],"Ground Truth",TRUE)</f>
        <v>Remission</v>
      </c>
    </row>
    <row r="67" spans="1:11" x14ac:dyDescent="0.25">
      <c r="A67" t="e" vm="66">
        <v>#VALUE!</v>
      </c>
      <c r="B67" t="str" cm="1">
        <f t="array" ref="B67">_FV(Clinical_Data[[#This Row],[Patient Data]],"PID")</f>
        <v>QIN-HEADNECK-02-2492</v>
      </c>
      <c r="C67" t="str" cm="1">
        <f t="array" ref="C67">_FV(Clinical_Data[[#This Row],[Patient Data]],"Gender")</f>
        <v>F</v>
      </c>
      <c r="D67" cm="1">
        <f t="array" ref="D67">_FV(Clinical_Data[[#This Row],[Patient Data]],"Age")</f>
        <v>57</v>
      </c>
      <c r="E67" cm="1">
        <f t="array" ref="E67">_FV(Clinical_Data[[#This Row],[Patient Data]],"Weight")</f>
        <v>63.7</v>
      </c>
      <c r="F67" cm="1">
        <f t="array" ref="F67">_FV(Clinical_Data[[#This Row],[Patient Data]],"Height")</f>
        <v>160</v>
      </c>
      <c r="G67" t="str" cm="1">
        <f t="array" ref="G67">_FV(Clinical_Data[[#This Row],[Patient Data]],"Diabetes")</f>
        <v>No</v>
      </c>
      <c r="H67" t="str" cm="1">
        <f t="array" ref="H67">_FV(Clinical_Data[[#This Row],[Patient Data]],"Drinker")</f>
        <v>Social</v>
      </c>
      <c r="I67" t="str" cm="1">
        <f t="array" ref="I67">_FV(Clinical_Data[[#This Row],[Patient Data]],"Smoker")</f>
        <v>No</v>
      </c>
      <c r="J67" t="str" cm="1">
        <f t="array" ref="J67">_FV(Clinical_Data[[#This Row],[Patient Data]],"Final Stage",TRUE)</f>
        <v>4a</v>
      </c>
      <c r="K67" t="str" cm="1">
        <f t="array" ref="K67">_FV(Clinical_Data[[#This Row],[Patient Data]],"Ground Truth",TRUE)</f>
        <v>Remission</v>
      </c>
    </row>
    <row r="68" spans="1:11" x14ac:dyDescent="0.25">
      <c r="A68" t="e" vm="67">
        <v>#VALUE!</v>
      </c>
      <c r="B68" t="str" cm="1">
        <f t="array" ref="B68">_FV(Clinical_Data[[#This Row],[Patient Data]],"PID")</f>
        <v>QIN-HEADNECK-02-2493</v>
      </c>
      <c r="C68" t="str" cm="1">
        <f t="array" ref="C68">_FV(Clinical_Data[[#This Row],[Patient Data]],"Gender")</f>
        <v>M</v>
      </c>
      <c r="D68" cm="1">
        <f t="array" ref="D68">_FV(Clinical_Data[[#This Row],[Patient Data]],"Age")</f>
        <v>61</v>
      </c>
      <c r="E68" cm="1">
        <f t="array" ref="E68">_FV(Clinical_Data[[#This Row],[Patient Data]],"Weight")</f>
        <v>65</v>
      </c>
      <c r="F68" cm="1">
        <f t="array" ref="F68">_FV(Clinical_Data[[#This Row],[Patient Data]],"Height")</f>
        <v>170</v>
      </c>
      <c r="G68" t="str" cm="1">
        <f t="array" ref="G68">_FV(Clinical_Data[[#This Row],[Patient Data]],"Diabetes")</f>
        <v>No</v>
      </c>
      <c r="H68" t="str" cm="1">
        <f t="array" ref="H68">_FV(Clinical_Data[[#This Row],[Patient Data]],"Drinker")</f>
        <v>No</v>
      </c>
      <c r="I68" t="str" cm="1">
        <f t="array" ref="I68">_FV(Clinical_Data[[#This Row],[Patient Data]],"Smoker")</f>
        <v>Yes</v>
      </c>
      <c r="J68" t="str" cm="1">
        <f t="array" ref="J68">_FV(Clinical_Data[[#This Row],[Patient Data]],"Final Stage",TRUE)</f>
        <v>4a</v>
      </c>
      <c r="K68" t="str" cm="1">
        <f t="array" ref="K68">_FV(Clinical_Data[[#This Row],[Patient Data]],"Ground Truth",TRUE)</f>
        <v>Progression</v>
      </c>
    </row>
    <row r="69" spans="1:11" x14ac:dyDescent="0.25">
      <c r="A69" t="e" vm="68">
        <v>#VALUE!</v>
      </c>
      <c r="B69" t="str" cm="1">
        <f t="array" ref="B69">_FV(Clinical_Data[[#This Row],[Patient Data]],"PID")</f>
        <v>QIN-HEADNECK-02-2494</v>
      </c>
      <c r="C69" t="str" cm="1">
        <f t="array" ref="C69">_FV(Clinical_Data[[#This Row],[Patient Data]],"Gender")</f>
        <v>M</v>
      </c>
      <c r="D69" cm="1">
        <f t="array" ref="D69">_FV(Clinical_Data[[#This Row],[Patient Data]],"Age")</f>
        <v>55</v>
      </c>
      <c r="E69" cm="1">
        <f t="array" ref="E69">_FV(Clinical_Data[[#This Row],[Patient Data]],"Weight")</f>
        <v>151</v>
      </c>
      <c r="F69" cm="1">
        <f t="array" ref="F69">_FV(Clinical_Data[[#This Row],[Patient Data]],"Height")</f>
        <v>177</v>
      </c>
      <c r="G69" t="str" cm="1">
        <f t="array" ref="G69">_FV(Clinical_Data[[#This Row],[Patient Data]],"Diabetes")</f>
        <v>Non Insulin-Dependent</v>
      </c>
      <c r="H69" t="str" cm="1">
        <f t="array" ref="H69">_FV(Clinical_Data[[#This Row],[Patient Data]],"Drinker")</f>
        <v>Social</v>
      </c>
      <c r="I69" t="str" cm="1">
        <f t="array" ref="I69">_FV(Clinical_Data[[#This Row],[Patient Data]],"Smoker")</f>
        <v>Former</v>
      </c>
      <c r="J69" t="str" cm="1">
        <f t="array" ref="J69">_FV(Clinical_Data[[#This Row],[Patient Data]],"Final Stage",TRUE)</f>
        <v>4a</v>
      </c>
      <c r="K69" t="str" cm="1">
        <f t="array" ref="K69">_FV(Clinical_Data[[#This Row],[Patient Data]],"Ground Truth",TRUE)</f>
        <v>Remission</v>
      </c>
    </row>
    <row r="70" spans="1:11" x14ac:dyDescent="0.25">
      <c r="A70" t="e" vm="69">
        <v>#VALUE!</v>
      </c>
      <c r="B70" t="str" cm="1">
        <f t="array" ref="B70">_FV(Clinical_Data[[#This Row],[Patient Data]],"PID")</f>
        <v>QIN-HEADNECK-02-2499</v>
      </c>
      <c r="C70" t="str" cm="1">
        <f t="array" ref="C70">_FV(Clinical_Data[[#This Row],[Patient Data]],"Gender")</f>
        <v>M</v>
      </c>
      <c r="D70" cm="1">
        <f t="array" ref="D70">_FV(Clinical_Data[[#This Row],[Patient Data]],"Age")</f>
        <v>54</v>
      </c>
      <c r="E70" cm="1">
        <f t="array" ref="E70">_FV(Clinical_Data[[#This Row],[Patient Data]],"Weight")</f>
        <v>99</v>
      </c>
      <c r="F70" cm="1">
        <f t="array" ref="F70">_FV(Clinical_Data[[#This Row],[Patient Data]],"Height")</f>
        <v>190</v>
      </c>
      <c r="G70" t="str" cm="1">
        <f t="array" ref="G70">_FV(Clinical_Data[[#This Row],[Patient Data]],"Diabetes")</f>
        <v>No</v>
      </c>
      <c r="H70" t="str" cm="1">
        <f t="array" ref="H70">_FV(Clinical_Data[[#This Row],[Patient Data]],"Drinker")</f>
        <v>Significant</v>
      </c>
      <c r="I70" t="str" cm="1">
        <f t="array" ref="I70">_FV(Clinical_Data[[#This Row],[Patient Data]],"Smoker")</f>
        <v>Yes</v>
      </c>
      <c r="J70" t="str" cm="1">
        <f t="array" ref="J70">_FV(Clinical_Data[[#This Row],[Patient Data]],"Final Stage",TRUE)</f>
        <v>4a</v>
      </c>
      <c r="K70" t="str" cm="1">
        <f t="array" ref="K70">_FV(Clinical_Data[[#This Row],[Patient Data]],"Ground Truth",TRUE)</f>
        <v>Remission</v>
      </c>
    </row>
    <row r="71" spans="1:11" x14ac:dyDescent="0.25">
      <c r="A71" t="e" vm="70">
        <v>#VALUE!</v>
      </c>
      <c r="B71" t="str" cm="1">
        <f t="array" ref="B71">_FV(Clinical_Data[[#This Row],[Patient Data]],"PID")</f>
        <v>QIN-HEADNECK-02-2505</v>
      </c>
      <c r="C71" t="str" cm="1">
        <f t="array" ref="C71">_FV(Clinical_Data[[#This Row],[Patient Data]],"Gender")</f>
        <v>M</v>
      </c>
      <c r="D71" cm="1">
        <f t="array" ref="D71">_FV(Clinical_Data[[#This Row],[Patient Data]],"Age")</f>
        <v>57</v>
      </c>
      <c r="E71" cm="1">
        <f t="array" ref="E71">_FV(Clinical_Data[[#This Row],[Patient Data]],"Weight")</f>
        <v>99.7</v>
      </c>
      <c r="F71" cm="1">
        <f t="array" ref="F71">_FV(Clinical_Data[[#This Row],[Patient Data]],"Height")</f>
        <v>183</v>
      </c>
      <c r="G71" t="str" cm="1">
        <f t="array" ref="G71">_FV(Clinical_Data[[#This Row],[Patient Data]],"Diabetes")</f>
        <v>No</v>
      </c>
      <c r="H71" t="str" cm="1">
        <f t="array" ref="H71">_FV(Clinical_Data[[#This Row],[Patient Data]],"Drinker")</f>
        <v>No</v>
      </c>
      <c r="I71" t="str" cm="1">
        <f t="array" ref="I71">_FV(Clinical_Data[[#This Row],[Patient Data]],"Smoker")</f>
        <v>No</v>
      </c>
      <c r="J71" t="str" cm="1">
        <f t="array" ref="J71">_FV(Clinical_Data[[#This Row],[Patient Data]],"Final Stage",TRUE)</f>
        <v>4a</v>
      </c>
      <c r="K71" t="str" cm="1">
        <f t="array" ref="K71">_FV(Clinical_Data[[#This Row],[Patient Data]],"Ground Truth",TRUE)</f>
        <v>Remission</v>
      </c>
    </row>
    <row r="72" spans="1:11" x14ac:dyDescent="0.25">
      <c r="A72" t="e" vm="71">
        <v>#VALUE!</v>
      </c>
      <c r="B72" t="str" cm="1">
        <f t="array" ref="B72">_FV(Clinical_Data[[#This Row],[Patient Data]],"PID")</f>
        <v>QIN-HEADNECK-02-2507</v>
      </c>
      <c r="C72" t="str" cm="1">
        <f t="array" ref="C72">_FV(Clinical_Data[[#This Row],[Patient Data]],"Gender")</f>
        <v>M</v>
      </c>
      <c r="D72" cm="1">
        <f t="array" ref="D72">_FV(Clinical_Data[[#This Row],[Patient Data]],"Age")</f>
        <v>55</v>
      </c>
      <c r="E72" cm="1">
        <f t="array" ref="E72">_FV(Clinical_Data[[#This Row],[Patient Data]],"Weight")</f>
        <v>110</v>
      </c>
      <c r="F72" cm="1">
        <f t="array" ref="F72">_FV(Clinical_Data[[#This Row],[Patient Data]],"Height")</f>
        <v>177</v>
      </c>
      <c r="G72" t="str" cm="1">
        <f t="array" ref="G72">_FV(Clinical_Data[[#This Row],[Patient Data]],"Diabetes")</f>
        <v>No</v>
      </c>
      <c r="H72" t="str" cm="1">
        <f t="array" ref="H72">_FV(Clinical_Data[[#This Row],[Patient Data]],"Drinker")</f>
        <v>No</v>
      </c>
      <c r="I72" t="str" cm="1">
        <f t="array" ref="I72">_FV(Clinical_Data[[#This Row],[Patient Data]],"Smoker")</f>
        <v>Yes</v>
      </c>
      <c r="J72" t="str" cm="1">
        <f t="array" ref="J72">_FV(Clinical_Data[[#This Row],[Patient Data]],"Final Stage",TRUE)</f>
        <v>2b</v>
      </c>
      <c r="K72" t="str" cm="1">
        <f t="array" ref="K72">_FV(Clinical_Data[[#This Row],[Patient Data]],"Ground Truth",TRUE)</f>
        <v>Remission</v>
      </c>
    </row>
    <row r="73" spans="1:11" x14ac:dyDescent="0.25">
      <c r="A73" t="e" vm="72">
        <v>#VALUE!</v>
      </c>
      <c r="B73" t="str" cm="1">
        <f t="array" ref="B73">_FV(Clinical_Data[[#This Row],[Patient Data]],"PID")</f>
        <v>QIN-HEADNECK-02-2508</v>
      </c>
      <c r="C73" t="str" cm="1">
        <f t="array" ref="C73">_FV(Clinical_Data[[#This Row],[Patient Data]],"Gender")</f>
        <v>M</v>
      </c>
      <c r="D73" cm="1">
        <f t="array" ref="D73">_FV(Clinical_Data[[#This Row],[Patient Data]],"Age")</f>
        <v>67</v>
      </c>
      <c r="E73" cm="1">
        <f t="array" ref="E73">_FV(Clinical_Data[[#This Row],[Patient Data]],"Weight")</f>
        <v>81.599999999999994</v>
      </c>
      <c r="F73" cm="1">
        <f t="array" ref="F73">_FV(Clinical_Data[[#This Row],[Patient Data]],"Height")</f>
        <v>168</v>
      </c>
      <c r="G73" t="str" cm="1">
        <f t="array" ref="G73">_FV(Clinical_Data[[#This Row],[Patient Data]],"Diabetes")</f>
        <v>No</v>
      </c>
      <c r="H73" t="str" cm="1">
        <f t="array" ref="H73">_FV(Clinical_Data[[#This Row],[Patient Data]],"Drinker")</f>
        <v>No</v>
      </c>
      <c r="I73" t="str" cm="1">
        <f t="array" ref="I73">_FV(Clinical_Data[[#This Row],[Patient Data]],"Smoker")</f>
        <v>Former</v>
      </c>
      <c r="J73" t="str" cm="1">
        <f t="array" ref="J73">_FV(Clinical_Data[[#This Row],[Patient Data]],"Final Stage",TRUE)</f>
        <v>3</v>
      </c>
      <c r="K73" t="str" cm="1">
        <f t="array" ref="K73">_FV(Clinical_Data[[#This Row],[Patient Data]],"Ground Truth",TRUE)</f>
        <v>Remission</v>
      </c>
    </row>
    <row r="74" spans="1:11" x14ac:dyDescent="0.25">
      <c r="A74" t="e" vm="73">
        <v>#VALUE!</v>
      </c>
      <c r="B74" t="str" cm="1">
        <f t="array" ref="B74">_FV(Clinical_Data[[#This Row],[Patient Data]],"PID")</f>
        <v>QIN-HEADNECK-02-2509</v>
      </c>
      <c r="C74" t="str" cm="1">
        <f t="array" ref="C74">_FV(Clinical_Data[[#This Row],[Patient Data]],"Gender")</f>
        <v>M</v>
      </c>
      <c r="D74" cm="1">
        <f t="array" ref="D74">_FV(Clinical_Data[[#This Row],[Patient Data]],"Age")</f>
        <v>54</v>
      </c>
      <c r="E74" cm="1">
        <f t="array" ref="E74">_FV(Clinical_Data[[#This Row],[Patient Data]],"Weight")</f>
        <v>83.8</v>
      </c>
      <c r="F74" cm="1">
        <f t="array" ref="F74">_FV(Clinical_Data[[#This Row],[Patient Data]],"Height")</f>
        <v>177</v>
      </c>
      <c r="G74" t="str" cm="1">
        <f t="array" ref="G74">_FV(Clinical_Data[[#This Row],[Patient Data]],"Diabetes")</f>
        <v>No</v>
      </c>
      <c r="H74" t="str" cm="1">
        <f t="array" ref="H74">_FV(Clinical_Data[[#This Row],[Patient Data]],"Drinker")</f>
        <v>Social</v>
      </c>
      <c r="I74" t="str" cm="1">
        <f t="array" ref="I74">_FV(Clinical_Data[[#This Row],[Patient Data]],"Smoker")</f>
        <v>No</v>
      </c>
      <c r="J74" t="str" cm="1">
        <f t="array" ref="J74">_FV(Clinical_Data[[#This Row],[Patient Data]],"Final Stage",TRUE)</f>
        <v>4c</v>
      </c>
      <c r="K74" t="str" cm="1">
        <f t="array" ref="K74">_FV(Clinical_Data[[#This Row],[Patient Data]],"Ground Truth",TRUE)</f>
        <v>Remission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B7248-8950-4EE2-A675-12A3B2C452A6}">
  <dimension ref="A1:M74"/>
  <sheetViews>
    <sheetView tabSelected="1" zoomScale="70" zoomScaleNormal="70" workbookViewId="0">
      <selection activeCell="G2" sqref="G2:G74"/>
    </sheetView>
  </sheetViews>
  <sheetFormatPr defaultRowHeight="15" x14ac:dyDescent="0.25"/>
  <cols>
    <col min="1" max="1" width="24.85546875" bestFit="1" customWidth="1"/>
    <col min="2" max="2" width="22.5703125" bestFit="1" customWidth="1"/>
    <col min="3" max="3" width="13.42578125" bestFit="1" customWidth="1"/>
    <col min="4" max="4" width="15.140625" bestFit="1" customWidth="1"/>
    <col min="5" max="5" width="14.140625" bestFit="1" customWidth="1"/>
    <col min="6" max="6" width="26.28515625" bestFit="1" customWidth="1"/>
    <col min="7" max="7" width="13.85546875" bestFit="1" customWidth="1"/>
    <col min="8" max="8" width="15.140625" bestFit="1" customWidth="1"/>
    <col min="9" max="9" width="14.140625" bestFit="1" customWidth="1"/>
    <col min="10" max="10" width="26.28515625" bestFit="1" customWidth="1"/>
    <col min="11" max="11" width="24.28515625" style="2" bestFit="1" customWidth="1"/>
    <col min="12" max="12" width="11.85546875" bestFit="1" customWidth="1"/>
    <col min="13" max="13" width="15.140625" bestFit="1" customWidth="1"/>
  </cols>
  <sheetData>
    <row r="1" spans="1:13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s="2" t="s">
        <v>20</v>
      </c>
      <c r="L1" t="s">
        <v>8</v>
      </c>
      <c r="M1" t="s">
        <v>19</v>
      </c>
    </row>
    <row r="2" spans="1:13" x14ac:dyDescent="0.25">
      <c r="A2" t="e" vm="74">
        <v>#VALUE!</v>
      </c>
      <c r="B2" t="str" cm="1">
        <f t="array" ref="B2">_FV(SUV_Data[[#This Row],[Patient Data]],"PID")</f>
        <v>QIN-HEADNECK-01-0003</v>
      </c>
      <c r="C2" s="1" cm="1">
        <f t="array" ref="C2">_FV(SUV_Data[[#This Row],[Patient Data]],"T1 Date",TRUE)</f>
        <v>31482</v>
      </c>
      <c r="D2" cm="1">
        <f t="array" ref="D2">_FV(SUV_Data[[#This Row],[Patient Data]],"T1 Toncil SUV",TRUE)</f>
        <v>8.8789999999999996</v>
      </c>
      <c r="E2" cm="1">
        <f t="array" ref="E2">_FV(SUV_Data[[#This Row],[Patient Data]],"T1 Liver SUV",TRUE)</f>
        <v>1.83</v>
      </c>
      <c r="F2" cm="1">
        <f t="array" ref="F2">_FV(SUV_Data[[#This Row],[Patient Data]],"T1 Normalised Toncil SUV",TRUE)</f>
        <v>4.8519125683060107</v>
      </c>
      <c r="G2" s="1" cm="1">
        <f t="array" ref="G2">_FV(SUV_Data[[#This Row],[Patient Data]],"T2 Date",TRUE)</f>
        <v>31662</v>
      </c>
      <c r="H2" cm="1">
        <f t="array" ref="H2">_FV(SUV_Data[[#This Row],[Patient Data]],"T2 Toncil SUV",TRUE)</f>
        <v>3.6040000000000001</v>
      </c>
      <c r="I2" cm="1">
        <f t="array" ref="I2">_FV(SUV_Data[[#This Row],[Patient Data]],"T2 Liver SUV",TRUE)</f>
        <v>1.6919999999999999</v>
      </c>
      <c r="J2" cm="1">
        <f t="array" ref="J2">_FV(SUV_Data[[#This Row],[Patient Data]],"T2 Normalised Toncil SUV",TRUE)</f>
        <v>2.1300236406619386</v>
      </c>
      <c r="K2" s="2" cm="1">
        <f t="array" ref="K2">_FV(SUV_Data[[#This Row],[Patient Data]],"% Change in Toncil SUV",TRUE)</f>
        <v>-0.56099298767751504</v>
      </c>
      <c r="L2" t="str" cm="1">
        <f t="array" ref="L2">_FV(SUV_Data[[#This Row],[Patient Data]],"Response")</f>
        <v>Response</v>
      </c>
      <c r="M2" t="str" cm="1">
        <f t="array" ref="M2">_FV(SUV_Data[[#This Row],[Patient Data]],"Ground Truth",TRUE)</f>
        <v>Remission</v>
      </c>
    </row>
    <row r="3" spans="1:13" x14ac:dyDescent="0.25">
      <c r="A3" t="e" vm="75">
        <v>#VALUE!</v>
      </c>
      <c r="B3" t="str" cm="1">
        <f t="array" ref="B3">_FV(SUV_Data[[#This Row],[Patient Data]],"PID")</f>
        <v>QIN-HEADNECK-01-0026</v>
      </c>
      <c r="C3" s="1" cm="1">
        <f t="array" ref="C3">_FV(SUV_Data[[#This Row],[Patient Data]],"T1 Date",TRUE)</f>
        <v>31649</v>
      </c>
      <c r="D3" cm="1">
        <f t="array" ref="D3">_FV(SUV_Data[[#This Row],[Patient Data]],"T1 Toncil SUV",TRUE)</f>
        <v>5.2030000000000003</v>
      </c>
      <c r="E3" cm="1">
        <f t="array" ref="E3">_FV(SUV_Data[[#This Row],[Patient Data]],"T1 Liver SUV",TRUE)</f>
        <v>1.8540000000000001</v>
      </c>
      <c r="F3" cm="1">
        <f t="array" ref="F3">_FV(SUV_Data[[#This Row],[Patient Data]],"T1 Normalised Toncil SUV",TRUE)</f>
        <v>2.8063646170442289</v>
      </c>
      <c r="G3" s="1" cm="1">
        <f t="array" ref="G3">_FV(SUV_Data[[#This Row],[Patient Data]],"T2 Date",TRUE)</f>
        <v>31835</v>
      </c>
      <c r="H3" cm="1">
        <f t="array" ref="H3">_FV(SUV_Data[[#This Row],[Patient Data]],"T2 Toncil SUV",TRUE)</f>
        <v>3.1320000000000001</v>
      </c>
      <c r="I3" cm="1">
        <f t="array" ref="I3">_FV(SUV_Data[[#This Row],[Patient Data]],"T2 Liver SUV",TRUE)</f>
        <v>2.27</v>
      </c>
      <c r="J3" cm="1">
        <f t="array" ref="J3">_FV(SUV_Data[[#This Row],[Patient Data]],"T2 Normalised Toncil SUV",TRUE)</f>
        <v>1.3797356828193832</v>
      </c>
      <c r="K3" s="2" cm="1">
        <f t="array" ref="K3">_FV(SUV_Data[[#This Row],[Patient Data]],"% Change in Toncil SUV",TRUE)</f>
        <v>-0.50835480377721798</v>
      </c>
      <c r="L3" t="str" cm="1">
        <f t="array" ref="L3">_FV(SUV_Data[[#This Row],[Patient Data]],"Response")</f>
        <v>Response</v>
      </c>
      <c r="M3" t="str" cm="1">
        <f t="array" ref="M3">_FV(SUV_Data[[#This Row],[Patient Data]],"Ground Truth",TRUE)</f>
        <v>Remission</v>
      </c>
    </row>
    <row r="4" spans="1:13" x14ac:dyDescent="0.25">
      <c r="A4" t="e" vm="76">
        <v>#VALUE!</v>
      </c>
      <c r="B4" t="str" cm="1">
        <f t="array" ref="B4">_FV(SUV_Data[[#This Row],[Patient Data]],"PID")</f>
        <v>QIN-HEADNECK-01-0040</v>
      </c>
      <c r="C4" s="1" cm="1">
        <f t="array" ref="C4">_FV(SUV_Data[[#This Row],[Patient Data]],"T1 Date",TRUE)</f>
        <v>31703</v>
      </c>
      <c r="D4" cm="1">
        <f t="array" ref="D4">_FV(SUV_Data[[#This Row],[Patient Data]],"T1 Toncil SUV",TRUE)</f>
        <v>4.0999999999999996</v>
      </c>
      <c r="E4" cm="1">
        <f t="array" ref="E4">_FV(SUV_Data[[#This Row],[Patient Data]],"T1 Liver SUV",TRUE)</f>
        <v>1.7529999999999999</v>
      </c>
      <c r="F4" cm="1">
        <f t="array" ref="F4">_FV(SUV_Data[[#This Row],[Patient Data]],"T1 Normalised Toncil SUV",TRUE)</f>
        <v>2.3388476896748429</v>
      </c>
      <c r="G4" s="1" cm="1">
        <f t="array" ref="G4">_FV(SUV_Data[[#This Row],[Patient Data]],"T2 Date",TRUE)</f>
        <v>31908</v>
      </c>
      <c r="H4" cm="1">
        <f t="array" ref="H4">_FV(SUV_Data[[#This Row],[Patient Data]],"T2 Toncil SUV",TRUE)</f>
        <v>4.2539999999999996</v>
      </c>
      <c r="I4" cm="1">
        <f t="array" ref="I4">_FV(SUV_Data[[#This Row],[Patient Data]],"T2 Liver SUV",TRUE)</f>
        <v>1.6859999999999999</v>
      </c>
      <c r="J4" cm="1">
        <f t="array" ref="J4">_FV(SUV_Data[[#This Row],[Patient Data]],"T2 Normalised Toncil SUV",TRUE)</f>
        <v>2.5231316725978647</v>
      </c>
      <c r="K4" s="2" cm="1">
        <f t="array" ref="K4">_FV(SUV_Data[[#This Row],[Patient Data]],"% Change in Toncil SUV",TRUE)</f>
        <v>7.8792639527818897E-2</v>
      </c>
      <c r="L4" t="str" cm="1">
        <f t="array" ref="L4">_FV(SUV_Data[[#This Row],[Patient Data]],"Response")</f>
        <v>Stable</v>
      </c>
      <c r="M4" t="str" cm="1">
        <f t="array" ref="M4">_FV(SUV_Data[[#This Row],[Patient Data]],"Ground Truth",TRUE)</f>
        <v>Remission</v>
      </c>
    </row>
    <row r="5" spans="1:13" x14ac:dyDescent="0.25">
      <c r="A5" t="e" vm="77">
        <v>#VALUE!</v>
      </c>
      <c r="B5" t="str" cm="1">
        <f t="array" ref="B5">_FV(SUV_Data[[#This Row],[Patient Data]],"PID")</f>
        <v>QIN-HEADNECK-01-0041</v>
      </c>
      <c r="C5" s="1" cm="1">
        <f t="array" ref="C5">_FV(SUV_Data[[#This Row],[Patient Data]],"T1 Date",TRUE)</f>
        <v>31728</v>
      </c>
      <c r="D5" cm="1">
        <f t="array" ref="D5">_FV(SUV_Data[[#This Row],[Patient Data]],"T1 Toncil SUV",TRUE)</f>
        <v>10.882999999999999</v>
      </c>
      <c r="E5" cm="1">
        <f t="array" ref="E5">_FV(SUV_Data[[#This Row],[Patient Data]],"T1 Liver SUV",TRUE)</f>
        <v>1.9219999999999999</v>
      </c>
      <c r="F5" cm="1">
        <f t="array" ref="F5">_FV(SUV_Data[[#This Row],[Patient Data]],"T1 Normalised Toncil SUV",TRUE)</f>
        <v>5.6623309053069715</v>
      </c>
      <c r="G5" s="1" cm="1">
        <f t="array" ref="G5">_FV(SUV_Data[[#This Row],[Patient Data]],"T2 Date",TRUE)</f>
        <v>31896</v>
      </c>
      <c r="H5" cm="1">
        <f t="array" ref="H5">_FV(SUV_Data[[#This Row],[Patient Data]],"T2 Toncil SUV",TRUE)</f>
        <v>3.0760000000000001</v>
      </c>
      <c r="I5" cm="1">
        <f t="array" ref="I5">_FV(SUV_Data[[#This Row],[Patient Data]],"T2 Liver SUV",TRUE)</f>
        <v>2.3450000000000002</v>
      </c>
      <c r="J5" cm="1">
        <f t="array" ref="J5">_FV(SUV_Data[[#This Row],[Patient Data]],"T2 Normalised Toncil SUV",TRUE)</f>
        <v>1.3117270788912578</v>
      </c>
      <c r="K5" s="2" cm="1">
        <f t="array" ref="K5">_FV(SUV_Data[[#This Row],[Patient Data]],"% Change in Toncil SUV",TRUE)</f>
        <v>-0.76834150090701103</v>
      </c>
      <c r="L5" t="str" cm="1">
        <f t="array" ref="L5">_FV(SUV_Data[[#This Row],[Patient Data]],"Response")</f>
        <v>Response</v>
      </c>
      <c r="M5" t="str" cm="1">
        <f t="array" ref="M5">_FV(SUV_Data[[#This Row],[Patient Data]],"Ground Truth",TRUE)</f>
        <v>Remission</v>
      </c>
    </row>
    <row r="6" spans="1:13" x14ac:dyDescent="0.25">
      <c r="A6" t="e" vm="78">
        <v>#VALUE!</v>
      </c>
      <c r="B6" t="str" cm="1">
        <f t="array" ref="B6">_FV(SUV_Data[[#This Row],[Patient Data]],"PID")</f>
        <v>QIN-HEADNECK-01-0059</v>
      </c>
      <c r="C6" s="1" cm="1">
        <f t="array" ref="C6">_FV(SUV_Data[[#This Row],[Patient Data]],"T1 Date",TRUE)</f>
        <v>31818</v>
      </c>
      <c r="D6" cm="1">
        <f t="array" ref="D6">_FV(SUV_Data[[#This Row],[Patient Data]],"T1 Toncil SUV",TRUE)</f>
        <v>4.5119999999999996</v>
      </c>
      <c r="E6" cm="1">
        <f t="array" ref="E6">_FV(SUV_Data[[#This Row],[Patient Data]],"T1 Liver SUV",TRUE)</f>
        <v>1.9530000000000001</v>
      </c>
      <c r="F6" cm="1">
        <f t="array" ref="F6">_FV(SUV_Data[[#This Row],[Patient Data]],"T1 Normalised Toncil SUV",TRUE)</f>
        <v>2.3102918586789554</v>
      </c>
      <c r="G6" s="1" cm="1">
        <f t="array" ref="G6">_FV(SUV_Data[[#This Row],[Patient Data]],"T2 Date",TRUE)</f>
        <v>32025</v>
      </c>
      <c r="H6" cm="1">
        <f t="array" ref="H6">_FV(SUV_Data[[#This Row],[Patient Data]],"T2 Toncil SUV",TRUE)</f>
        <v>4.202</v>
      </c>
      <c r="I6" cm="1">
        <f t="array" ref="I6">_FV(SUV_Data[[#This Row],[Patient Data]],"T2 Liver SUV",TRUE)</f>
        <v>1.7969999999999999</v>
      </c>
      <c r="J6" cm="1">
        <f t="array" ref="J6">_FV(SUV_Data[[#This Row],[Patient Data]],"T2 Normalised Toncil SUV",TRUE)</f>
        <v>2.3383416805787425</v>
      </c>
      <c r="K6" s="2" cm="1">
        <f t="array" ref="K6">_FV(SUV_Data[[#This Row],[Patient Data]],"% Change in Toncil SUV",TRUE)</f>
        <v>1.2141246048378599E-2</v>
      </c>
      <c r="L6" t="str" cm="1">
        <f t="array" ref="L6">_FV(SUV_Data[[#This Row],[Patient Data]],"Response")</f>
        <v>Stable</v>
      </c>
      <c r="M6" t="str" cm="1">
        <f t="array" ref="M6">_FV(SUV_Data[[#This Row],[Patient Data]],"Ground Truth",TRUE)</f>
        <v>Progression</v>
      </c>
    </row>
    <row r="7" spans="1:13" x14ac:dyDescent="0.25">
      <c r="A7" t="e" vm="79">
        <v>#VALUE!</v>
      </c>
      <c r="B7" t="str" cm="1">
        <f t="array" ref="B7">_FV(SUV_Data[[#This Row],[Patient Data]],"PID")</f>
        <v>QIN-HEADNECK-01-0062</v>
      </c>
      <c r="C7" s="1" cm="1">
        <f t="array" ref="C7">_FV(SUV_Data[[#This Row],[Patient Data]],"T1 Date",TRUE)</f>
        <v>31849</v>
      </c>
      <c r="D7" cm="1">
        <f t="array" ref="D7">_FV(SUV_Data[[#This Row],[Patient Data]],"T1 Toncil SUV",TRUE)</f>
        <v>15.688000000000001</v>
      </c>
      <c r="E7" cm="1">
        <f t="array" ref="E7">_FV(SUV_Data[[#This Row],[Patient Data]],"T1 Liver SUV",TRUE)</f>
        <v>2.5510000000000002</v>
      </c>
      <c r="F7" cm="1">
        <f t="array" ref="F7">_FV(SUV_Data[[#This Row],[Patient Data]],"T1 Normalised Toncil SUV",TRUE)</f>
        <v>6.1497451979615834</v>
      </c>
      <c r="G7" s="1" cm="1">
        <f t="array" ref="G7">_FV(SUV_Data[[#This Row],[Patient Data]],"T2 Date",TRUE)</f>
        <v>32014</v>
      </c>
      <c r="H7" cm="1">
        <f t="array" ref="H7">_FV(SUV_Data[[#This Row],[Patient Data]],"T2 Toncil SUV",TRUE)</f>
        <v>2.84</v>
      </c>
      <c r="I7" cm="1">
        <f t="array" ref="I7">_FV(SUV_Data[[#This Row],[Patient Data]],"T2 Liver SUV",TRUE)</f>
        <v>1.93</v>
      </c>
      <c r="J7" cm="1">
        <f t="array" ref="J7">_FV(SUV_Data[[#This Row],[Patient Data]],"T2 Normalised Toncil SUV",TRUE)</f>
        <v>1.471502590673575</v>
      </c>
      <c r="K7" s="2" cm="1">
        <f t="array" ref="K7">_FV(SUV_Data[[#This Row],[Patient Data]],"% Change in Toncil SUV",TRUE)</f>
        <v>-0.76072137246250104</v>
      </c>
      <c r="L7" t="str" cm="1">
        <f t="array" ref="L7">_FV(SUV_Data[[#This Row],[Patient Data]],"Response")</f>
        <v>Response</v>
      </c>
      <c r="M7" t="str" cm="1">
        <f t="array" ref="M7">_FV(SUV_Data[[#This Row],[Patient Data]],"Ground Truth",TRUE)</f>
        <v>Progression</v>
      </c>
    </row>
    <row r="8" spans="1:13" x14ac:dyDescent="0.25">
      <c r="A8" t="e" vm="80">
        <v>#VALUE!</v>
      </c>
      <c r="B8" t="str" cm="1">
        <f t="array" ref="B8">_FV(SUV_Data[[#This Row],[Patient Data]],"PID")</f>
        <v>QIN-HEADNECK-01-0065</v>
      </c>
      <c r="C8" s="1" cm="1">
        <f t="array" ref="C8">_FV(SUV_Data[[#This Row],[Patient Data]],"T1 Date",TRUE)</f>
        <v>31880</v>
      </c>
      <c r="D8" cm="1">
        <f t="array" ref="D8">_FV(SUV_Data[[#This Row],[Patient Data]],"T1 Toncil SUV",TRUE)</f>
        <v>10.119</v>
      </c>
      <c r="E8" cm="1">
        <f t="array" ref="E8">_FV(SUV_Data[[#This Row],[Patient Data]],"T1 Liver SUV",TRUE)</f>
        <v>1.468</v>
      </c>
      <c r="F8" cm="1">
        <f t="array" ref="F8">_FV(SUV_Data[[#This Row],[Patient Data]],"T1 Normalised Toncil SUV",TRUE)</f>
        <v>6.8930517711171664</v>
      </c>
      <c r="G8" s="1" cm="1">
        <f t="array" ref="G8">_FV(SUV_Data[[#This Row],[Patient Data]],"T2 Date",TRUE)</f>
        <v>32048</v>
      </c>
      <c r="H8" cm="1">
        <f t="array" ref="H8">_FV(SUV_Data[[#This Row],[Patient Data]],"T2 Toncil SUV",TRUE)</f>
        <v>3.605</v>
      </c>
      <c r="I8" cm="1">
        <f t="array" ref="I8">_FV(SUV_Data[[#This Row],[Patient Data]],"T2 Liver SUV",TRUE)</f>
        <v>0.93300000000000005</v>
      </c>
      <c r="J8" cm="1">
        <f t="array" ref="J8">_FV(SUV_Data[[#This Row],[Patient Data]],"T2 Normalised Toncil SUV",TRUE)</f>
        <v>3.8638799571275455</v>
      </c>
      <c r="K8" s="2" cm="1">
        <f t="array" ref="K8">_FV(SUV_Data[[#This Row],[Patient Data]],"% Change in Toncil SUV",TRUE)</f>
        <v>-0.43945293239813799</v>
      </c>
      <c r="L8" t="str" cm="1">
        <f t="array" ref="L8">_FV(SUV_Data[[#This Row],[Patient Data]],"Response")</f>
        <v>Response</v>
      </c>
      <c r="M8" t="str" cm="1">
        <f t="array" ref="M8">_FV(SUV_Data[[#This Row],[Patient Data]],"Ground Truth",TRUE)</f>
        <v>Remission</v>
      </c>
    </row>
    <row r="9" spans="1:13" x14ac:dyDescent="0.25">
      <c r="A9" t="e" vm="81">
        <v>#VALUE!</v>
      </c>
      <c r="B9" t="str" cm="1">
        <f t="array" ref="B9">_FV(SUV_Data[[#This Row],[Patient Data]],"PID")</f>
        <v>QIN-HEADNECK-01-0073</v>
      </c>
      <c r="C9" s="1" cm="1">
        <f t="array" ref="C9">_FV(SUV_Data[[#This Row],[Patient Data]],"T1 Date",TRUE)</f>
        <v>31928</v>
      </c>
      <c r="D9" cm="1">
        <f t="array" ref="D9">_FV(SUV_Data[[#This Row],[Patient Data]],"T1 Toncil SUV",TRUE)</f>
        <v>4.7889999999999997</v>
      </c>
      <c r="E9" cm="1">
        <f t="array" ref="E9">_FV(SUV_Data[[#This Row],[Patient Data]],"T1 Liver SUV",TRUE)</f>
        <v>1.8120000000000001</v>
      </c>
      <c r="F9" cm="1">
        <f t="array" ref="F9">_FV(SUV_Data[[#This Row],[Patient Data]],"T1 Normalised Toncil SUV",TRUE)</f>
        <v>2.6429359823399556</v>
      </c>
      <c r="G9" s="1" cm="1">
        <f t="array" ref="G9">_FV(SUV_Data[[#This Row],[Patient Data]],"T2 Date",TRUE)</f>
        <v>32105</v>
      </c>
      <c r="H9" cm="1">
        <f t="array" ref="H9">_FV(SUV_Data[[#This Row],[Patient Data]],"T2 Toncil SUV",TRUE)</f>
        <v>2.2999999999999998</v>
      </c>
      <c r="I9" cm="1">
        <f t="array" ref="I9">_FV(SUV_Data[[#This Row],[Patient Data]],"T2 Liver SUV",TRUE)</f>
        <v>1.6479999999999999</v>
      </c>
      <c r="J9" cm="1">
        <f t="array" ref="J9">_FV(SUV_Data[[#This Row],[Patient Data]],"T2 Normalised Toncil SUV",TRUE)</f>
        <v>1.395631067961165</v>
      </c>
      <c r="K9" s="2" cm="1">
        <f t="array" ref="K9">_FV(SUV_Data[[#This Row],[Patient Data]],"% Change in Toncil SUV",TRUE)</f>
        <v>-0.47193913235631002</v>
      </c>
      <c r="L9" t="str" cm="1">
        <f t="array" ref="L9">_FV(SUV_Data[[#This Row],[Patient Data]],"Response")</f>
        <v>Response</v>
      </c>
      <c r="M9" t="str" cm="1">
        <f t="array" ref="M9">_FV(SUV_Data[[#This Row],[Patient Data]],"Ground Truth",TRUE)</f>
        <v>Remission</v>
      </c>
    </row>
    <row r="10" spans="1:13" x14ac:dyDescent="0.25">
      <c r="A10" t="e" vm="82">
        <v>#VALUE!</v>
      </c>
      <c r="B10" t="str" cm="1">
        <f t="array" ref="B10">_FV(SUV_Data[[#This Row],[Patient Data]],"PID")</f>
        <v>QIN-HEADNECK-01-0077</v>
      </c>
      <c r="C10" s="1" cm="1">
        <f t="array" ref="C10">_FV(SUV_Data[[#This Row],[Patient Data]],"T1 Date",TRUE)</f>
        <v>31945</v>
      </c>
      <c r="D10" cm="1">
        <f t="array" ref="D10">_FV(SUV_Data[[#This Row],[Patient Data]],"T1 Toncil SUV",TRUE)</f>
        <v>2.891</v>
      </c>
      <c r="E10" cm="1">
        <f t="array" ref="E10">_FV(SUV_Data[[#This Row],[Patient Data]],"T1 Liver SUV",TRUE)</f>
        <v>2.085</v>
      </c>
      <c r="F10" cm="1">
        <f t="array" ref="F10">_FV(SUV_Data[[#This Row],[Patient Data]],"T1 Normalised Toncil SUV",TRUE)</f>
        <v>1.3865707434052759</v>
      </c>
      <c r="G10" s="1" cm="1">
        <f t="array" ref="G10">_FV(SUV_Data[[#This Row],[Patient Data]],"T2 Date",TRUE)</f>
        <v>32125</v>
      </c>
      <c r="H10" cm="1">
        <f t="array" ref="H10">_FV(SUV_Data[[#This Row],[Patient Data]],"T2 Toncil SUV",TRUE)</f>
        <v>2.9089999999999998</v>
      </c>
      <c r="I10" cm="1">
        <f t="array" ref="I10">_FV(SUV_Data[[#This Row],[Patient Data]],"T2 Liver SUV",TRUE)</f>
        <v>2.073</v>
      </c>
      <c r="J10" cm="1">
        <f t="array" ref="J10">_FV(SUV_Data[[#This Row],[Patient Data]],"T2 Normalised Toncil SUV",TRUE)</f>
        <v>1.4032802701398939</v>
      </c>
      <c r="K10" s="2" cm="1">
        <f t="array" ref="K10">_FV(SUV_Data[[#This Row],[Patient Data]],"% Change in Toncil SUV",TRUE)</f>
        <v>1.20509731033132E-2</v>
      </c>
      <c r="L10" t="str" cm="1">
        <f t="array" ref="L10">_FV(SUV_Data[[#This Row],[Patient Data]],"Response")</f>
        <v>Stable</v>
      </c>
      <c r="M10" t="str" cm="1">
        <f t="array" ref="M10">_FV(SUV_Data[[#This Row],[Patient Data]],"Ground Truth",TRUE)</f>
        <v>Remission</v>
      </c>
    </row>
    <row r="11" spans="1:13" x14ac:dyDescent="0.25">
      <c r="A11" t="e" vm="83">
        <v>#VALUE!</v>
      </c>
      <c r="B11" t="str" cm="1">
        <f t="array" ref="B11">_FV(SUV_Data[[#This Row],[Patient Data]],"PID")</f>
        <v>QIN-HEADNECK-01-0081</v>
      </c>
      <c r="C11" s="1" cm="1">
        <f t="array" ref="C11">_FV(SUV_Data[[#This Row],[Patient Data]],"T1 Date",TRUE)</f>
        <v>32000</v>
      </c>
      <c r="D11" cm="1">
        <f t="array" ref="D11">_FV(SUV_Data[[#This Row],[Patient Data]],"T1 Toncil SUV",TRUE)</f>
        <v>3.9180000000000001</v>
      </c>
      <c r="E11" cm="1">
        <f t="array" ref="E11">_FV(SUV_Data[[#This Row],[Patient Data]],"T1 Liver SUV",TRUE)</f>
        <v>1.8620000000000001</v>
      </c>
      <c r="F11" cm="1">
        <f t="array" ref="F11">_FV(SUV_Data[[#This Row],[Patient Data]],"T1 Normalised Toncil SUV",TRUE)</f>
        <v>2.1041890440386681</v>
      </c>
      <c r="G11" s="1" cm="1">
        <f t="array" ref="G11">_FV(SUV_Data[[#This Row],[Patient Data]],"T2 Date",TRUE)</f>
        <v>32193</v>
      </c>
      <c r="H11" cm="1">
        <f t="array" ref="H11">_FV(SUV_Data[[#This Row],[Patient Data]],"T2 Toncil SUV",TRUE)</f>
        <v>2.76</v>
      </c>
      <c r="I11" cm="1">
        <f t="array" ref="I11">_FV(SUV_Data[[#This Row],[Patient Data]],"T2 Liver SUV",TRUE)</f>
        <v>1.92</v>
      </c>
      <c r="J11" cm="1">
        <f t="array" ref="J11">_FV(SUV_Data[[#This Row],[Patient Data]],"T2 Normalised Toncil SUV",TRUE)</f>
        <v>1.4375</v>
      </c>
      <c r="K11" s="2" cm="1">
        <f t="array" ref="K11">_FV(SUV_Data[[#This Row],[Patient Data]],"% Change in Toncil SUV",TRUE)</f>
        <v>-0.31683894844308302</v>
      </c>
      <c r="L11" t="str" cm="1">
        <f t="array" ref="L11">_FV(SUV_Data[[#This Row],[Patient Data]],"Response")</f>
        <v>Response</v>
      </c>
      <c r="M11" t="str" cm="1">
        <f t="array" ref="M11">_FV(SUV_Data[[#This Row],[Patient Data]],"Ground Truth",TRUE)</f>
        <v>Remission</v>
      </c>
    </row>
    <row r="12" spans="1:13" x14ac:dyDescent="0.25">
      <c r="A12" t="e" vm="84">
        <v>#VALUE!</v>
      </c>
      <c r="B12" t="str" cm="1">
        <f t="array" ref="B12">_FV(SUV_Data[[#This Row],[Patient Data]],"PID")</f>
        <v>QIN-HEADNECK-01-0086</v>
      </c>
      <c r="C12" s="1" cm="1">
        <f t="array" ref="C12">_FV(SUV_Data[[#This Row],[Patient Data]],"T1 Date",TRUE)</f>
        <v>32047</v>
      </c>
      <c r="D12" cm="1">
        <f t="array" ref="D12">_FV(SUV_Data[[#This Row],[Patient Data]],"T1 Toncil SUV",TRUE)</f>
        <v>7.726</v>
      </c>
      <c r="E12" cm="1">
        <f t="array" ref="E12">_FV(SUV_Data[[#This Row],[Patient Data]],"T1 Liver SUV",TRUE)</f>
        <v>1.357</v>
      </c>
      <c r="F12" cm="1">
        <f t="array" ref="F12">_FV(SUV_Data[[#This Row],[Patient Data]],"T1 Normalised Toncil SUV",TRUE)</f>
        <v>5.6934414148857773</v>
      </c>
      <c r="G12" s="1" cm="1">
        <f t="array" ref="G12">_FV(SUV_Data[[#This Row],[Patient Data]],"T2 Date",TRUE)</f>
        <v>32223</v>
      </c>
      <c r="H12" cm="1">
        <f t="array" ref="H12">_FV(SUV_Data[[#This Row],[Patient Data]],"T2 Toncil SUV",TRUE)</f>
        <v>3.03</v>
      </c>
      <c r="I12" cm="1">
        <f t="array" ref="I12">_FV(SUV_Data[[#This Row],[Patient Data]],"T2 Liver SUV",TRUE)</f>
        <v>2.02</v>
      </c>
      <c r="J12" cm="1">
        <f t="array" ref="J12">_FV(SUV_Data[[#This Row],[Patient Data]],"T2 Normalised Toncil SUV",TRUE)</f>
        <v>1.5</v>
      </c>
      <c r="K12" s="2" cm="1">
        <f t="array" ref="K12">_FV(SUV_Data[[#This Row],[Patient Data]],"% Change in Toncil SUV",TRUE)</f>
        <v>-0.73653895935801195</v>
      </c>
      <c r="L12" t="str" cm="1">
        <f t="array" ref="L12">_FV(SUV_Data[[#This Row],[Patient Data]],"Response")</f>
        <v>Response</v>
      </c>
      <c r="M12" t="str" cm="1">
        <f t="array" ref="M12">_FV(SUV_Data[[#This Row],[Patient Data]],"Ground Truth",TRUE)</f>
        <v>Remission</v>
      </c>
    </row>
    <row r="13" spans="1:13" x14ac:dyDescent="0.25">
      <c r="A13" t="e" vm="85">
        <v>#VALUE!</v>
      </c>
      <c r="B13" t="str" cm="1">
        <f t="array" ref="B13">_FV(SUV_Data[[#This Row],[Patient Data]],"PID")</f>
        <v>QIN-HEADNECK-01-0089</v>
      </c>
      <c r="C13" s="1" cm="1">
        <f t="array" ref="C13">_FV(SUV_Data[[#This Row],[Patient Data]],"T1 Date",TRUE)</f>
        <v>32098</v>
      </c>
      <c r="D13" cm="1">
        <f t="array" ref="D13">_FV(SUV_Data[[#This Row],[Patient Data]],"T1 Toncil SUV",TRUE)</f>
        <v>4.2779999999999996</v>
      </c>
      <c r="E13" cm="1">
        <f t="array" ref="E13">_FV(SUV_Data[[#This Row],[Patient Data]],"T1 Liver SUV",TRUE)</f>
        <v>2.5859999999999999</v>
      </c>
      <c r="F13" cm="1">
        <f t="array" ref="F13">_FV(SUV_Data[[#This Row],[Patient Data]],"T1 Normalised Toncil SUV",TRUE)</f>
        <v>1.654292343387471</v>
      </c>
      <c r="G13" s="1" cm="1">
        <f t="array" ref="G13">_FV(SUV_Data[[#This Row],[Patient Data]],"T2 Date",TRUE)</f>
        <v>32252</v>
      </c>
      <c r="H13" cm="1">
        <f t="array" ref="H13">_FV(SUV_Data[[#This Row],[Patient Data]],"T2 Toncil SUV",TRUE)</f>
        <v>4.4089999999999998</v>
      </c>
      <c r="I13" cm="1">
        <f t="array" ref="I13">_FV(SUV_Data[[#This Row],[Patient Data]],"T2 Liver SUV",TRUE)</f>
        <v>1.9350000000000001</v>
      </c>
      <c r="J13" cm="1">
        <f t="array" ref="J13">_FV(SUV_Data[[#This Row],[Patient Data]],"T2 Normalised Toncil SUV",TRUE)</f>
        <v>2.2785529715762274</v>
      </c>
      <c r="K13" s="2" cm="1">
        <f t="array" ref="K13">_FV(SUV_Data[[#This Row],[Patient Data]],"% Change in Toncil SUV",TRUE)</f>
        <v>0.37735810764285299</v>
      </c>
      <c r="L13" t="str" cm="1">
        <f t="array" ref="L13">_FV(SUV_Data[[#This Row],[Patient Data]],"Response")</f>
        <v>Progression</v>
      </c>
      <c r="M13" t="str" cm="1">
        <f t="array" ref="M13">_FV(SUV_Data[[#This Row],[Patient Data]],"Ground Truth",TRUE)</f>
        <v>Remission</v>
      </c>
    </row>
    <row r="14" spans="1:13" x14ac:dyDescent="0.25">
      <c r="A14" t="e" vm="86">
        <v>#VALUE!</v>
      </c>
      <c r="B14" t="str" cm="1">
        <f t="array" ref="B14">_FV(SUV_Data[[#This Row],[Patient Data]],"PID")</f>
        <v>QIN-HEADNECK-01-0098</v>
      </c>
      <c r="C14" s="1" cm="1">
        <f t="array" ref="C14">_FV(SUV_Data[[#This Row],[Patient Data]],"T1 Date",TRUE)</f>
        <v>32137</v>
      </c>
      <c r="D14" cm="1">
        <f t="array" ref="D14">_FV(SUV_Data[[#This Row],[Patient Data]],"T1 Toncil SUV",TRUE)</f>
        <v>5.2220000000000004</v>
      </c>
      <c r="E14" cm="1">
        <f t="array" ref="E14">_FV(SUV_Data[[#This Row],[Patient Data]],"T1 Liver SUV",TRUE)</f>
        <v>2.0609999999999999</v>
      </c>
      <c r="F14" cm="1">
        <f t="array" ref="F14">_FV(SUV_Data[[#This Row],[Patient Data]],"T1 Normalised Toncil SUV",TRUE)</f>
        <v>2.5337214944201847</v>
      </c>
      <c r="G14" s="1" cm="1">
        <f t="array" ref="G14">_FV(SUV_Data[[#This Row],[Patient Data]],"T2 Date",TRUE)</f>
        <v>32295</v>
      </c>
      <c r="H14" cm="1">
        <f t="array" ref="H14">_FV(SUV_Data[[#This Row],[Patient Data]],"T2 Toncil SUV",TRUE)</f>
        <v>4.234</v>
      </c>
      <c r="I14" cm="1">
        <f t="array" ref="I14">_FV(SUV_Data[[#This Row],[Patient Data]],"T2 Liver SUV",TRUE)</f>
        <v>2.8690000000000002</v>
      </c>
      <c r="J14" cm="1">
        <f t="array" ref="J14">_FV(SUV_Data[[#This Row],[Patient Data]],"T2 Normalised Toncil SUV",TRUE)</f>
        <v>1.4757755315440919</v>
      </c>
      <c r="K14" s="2" cm="1">
        <f t="array" ref="K14">_FV(SUV_Data[[#This Row],[Patient Data]],"% Change in Toncil SUV",TRUE)</f>
        <v>-0.417546271445352</v>
      </c>
      <c r="L14" t="str" cm="1">
        <f t="array" ref="L14">_FV(SUV_Data[[#This Row],[Patient Data]],"Response")</f>
        <v>Response</v>
      </c>
      <c r="M14" t="str" cm="1">
        <f t="array" ref="M14">_FV(SUV_Data[[#This Row],[Patient Data]],"Ground Truth",TRUE)</f>
        <v>Remission</v>
      </c>
    </row>
    <row r="15" spans="1:13" x14ac:dyDescent="0.25">
      <c r="A15" t="e" vm="87">
        <v>#VALUE!</v>
      </c>
      <c r="B15" t="str" cm="1">
        <f t="array" ref="B15">_FV(SUV_Data[[#This Row],[Patient Data]],"PID")</f>
        <v>QIN-HEADNECK-01-0115</v>
      </c>
      <c r="C15" s="1" cm="1">
        <f t="array" ref="C15">_FV(SUV_Data[[#This Row],[Patient Data]],"T1 Date",TRUE)</f>
        <v>32239</v>
      </c>
      <c r="D15" cm="1">
        <f t="array" ref="D15">_FV(SUV_Data[[#This Row],[Patient Data]],"T1 Toncil SUV",TRUE)</f>
        <v>8.282</v>
      </c>
      <c r="E15" cm="1">
        <f t="array" ref="E15">_FV(SUV_Data[[#This Row],[Patient Data]],"T1 Liver SUV",TRUE)</f>
        <v>1.9690000000000001</v>
      </c>
      <c r="F15" cm="1">
        <f t="array" ref="F15">_FV(SUV_Data[[#This Row],[Patient Data]],"T1 Normalised Toncil SUV",TRUE)</f>
        <v>4.2061960385982733</v>
      </c>
      <c r="G15" s="1" cm="1">
        <f t="array" ref="G15">_FV(SUV_Data[[#This Row],[Patient Data]],"T2 Date",TRUE)</f>
        <v>32435</v>
      </c>
      <c r="H15" cm="1">
        <f t="array" ref="H15">_FV(SUV_Data[[#This Row],[Patient Data]],"T2 Toncil SUV",TRUE)</f>
        <v>2.6909999999999998</v>
      </c>
      <c r="I15" cm="1">
        <f t="array" ref="I15">_FV(SUV_Data[[#This Row],[Patient Data]],"T2 Liver SUV",TRUE)</f>
        <v>1.901</v>
      </c>
      <c r="J15" cm="1">
        <f t="array" ref="J15">_FV(SUV_Data[[#This Row],[Patient Data]],"T2 Normalised Toncil SUV",TRUE)</f>
        <v>1.4155707522356653</v>
      </c>
      <c r="K15" s="2" cm="1">
        <f t="array" ref="K15">_FV(SUV_Data[[#This Row],[Patient Data]],"% Change in Toncil SUV",TRUE)</f>
        <v>-0.66345583057811797</v>
      </c>
      <c r="L15" t="str" cm="1">
        <f t="array" ref="L15">_FV(SUV_Data[[#This Row],[Patient Data]],"Response")</f>
        <v>Response</v>
      </c>
      <c r="M15" t="str" cm="1">
        <f t="array" ref="M15">_FV(SUV_Data[[#This Row],[Patient Data]],"Ground Truth",TRUE)</f>
        <v>Remission</v>
      </c>
    </row>
    <row r="16" spans="1:13" x14ac:dyDescent="0.25">
      <c r="A16" t="e" vm="88">
        <v>#VALUE!</v>
      </c>
      <c r="B16" t="str" cm="1">
        <f t="array" ref="B16">_FV(SUV_Data[[#This Row],[Patient Data]],"PID")</f>
        <v>QIN-HEADNECK-01-0118</v>
      </c>
      <c r="C16" s="1" cm="1">
        <f t="array" ref="C16">_FV(SUV_Data[[#This Row],[Patient Data]],"T1 Date",TRUE)</f>
        <v>32285</v>
      </c>
      <c r="D16" cm="1">
        <f t="array" ref="D16">_FV(SUV_Data[[#This Row],[Patient Data]],"T1 Toncil SUV",TRUE)</f>
        <v>14.922000000000001</v>
      </c>
      <c r="E16" cm="1">
        <f t="array" ref="E16">_FV(SUV_Data[[#This Row],[Patient Data]],"T1 Liver SUV",TRUE)</f>
        <v>3.141</v>
      </c>
      <c r="F16" cm="1">
        <f t="array" ref="F16">_FV(SUV_Data[[#This Row],[Patient Data]],"T1 Normalised Toncil SUV",TRUE)</f>
        <v>4.7507163323782233</v>
      </c>
      <c r="G16" s="1" cm="1">
        <f t="array" ref="G16">_FV(SUV_Data[[#This Row],[Patient Data]],"T2 Date",TRUE)</f>
        <v>32460</v>
      </c>
      <c r="H16" cm="1">
        <f t="array" ref="H16">_FV(SUV_Data[[#This Row],[Patient Data]],"T2 Toncil SUV",TRUE)</f>
        <v>5.8470000000000004</v>
      </c>
      <c r="I16" cm="1">
        <f t="array" ref="I16">_FV(SUV_Data[[#This Row],[Patient Data]],"T2 Liver SUV",TRUE)</f>
        <v>2.931</v>
      </c>
      <c r="J16" cm="1">
        <f t="array" ref="J16">_FV(SUV_Data[[#This Row],[Patient Data]],"T2 Normalised Toncil SUV",TRUE)</f>
        <v>1.9948822927328558</v>
      </c>
      <c r="K16" s="2" cm="1">
        <f t="array" ref="K16">_FV(SUV_Data[[#This Row],[Patient Data]],"% Change in Toncil SUV",TRUE)</f>
        <v>-0.58008810605321703</v>
      </c>
      <c r="L16" t="str" cm="1">
        <f t="array" ref="L16">_FV(SUV_Data[[#This Row],[Patient Data]],"Response")</f>
        <v>Response</v>
      </c>
      <c r="M16" t="str" cm="1">
        <f t="array" ref="M16">_FV(SUV_Data[[#This Row],[Patient Data]],"Ground Truth",TRUE)</f>
        <v>Remission</v>
      </c>
    </row>
    <row r="17" spans="1:13" x14ac:dyDescent="0.25">
      <c r="A17" t="e" vm="89">
        <v>#VALUE!</v>
      </c>
      <c r="B17" t="str" cm="1">
        <f t="array" ref="B17">_FV(SUV_Data[[#This Row],[Patient Data]],"PID")</f>
        <v>QIN-HEADNECK-01-0121</v>
      </c>
      <c r="C17" s="1" cm="1">
        <f t="array" ref="C17">_FV(SUV_Data[[#This Row],[Patient Data]],"T1 Date",TRUE)</f>
        <v>32341</v>
      </c>
      <c r="D17" cm="1">
        <f t="array" ref="D17">_FV(SUV_Data[[#This Row],[Patient Data]],"T1 Toncil SUV",TRUE)</f>
        <v>4.59</v>
      </c>
      <c r="E17" cm="1">
        <f t="array" ref="E17">_FV(SUV_Data[[#This Row],[Patient Data]],"T1 Liver SUV",TRUE)</f>
        <v>2.52</v>
      </c>
      <c r="F17" cm="1">
        <f t="array" ref="F17">_FV(SUV_Data[[#This Row],[Patient Data]],"T1 Normalised Toncil SUV",TRUE)</f>
        <v>1.8214285714285714</v>
      </c>
      <c r="G17" s="1" cm="1">
        <f t="array" ref="G17">_FV(SUV_Data[[#This Row],[Patient Data]],"T2 Date",TRUE)</f>
        <v>32501</v>
      </c>
      <c r="H17" cm="1">
        <f t="array" ref="H17">_FV(SUV_Data[[#This Row],[Patient Data]],"T2 Toncil SUV",TRUE)</f>
        <v>3.2170000000000001</v>
      </c>
      <c r="I17" cm="1">
        <f t="array" ref="I17">_FV(SUV_Data[[#This Row],[Patient Data]],"T2 Liver SUV",TRUE)</f>
        <v>2.5289999999999999</v>
      </c>
      <c r="J17" cm="1">
        <f t="array" ref="J17">_FV(SUV_Data[[#This Row],[Patient Data]],"T2 Normalised Toncil SUV",TRUE)</f>
        <v>1.2720442862791619</v>
      </c>
      <c r="K17" s="2" cm="1">
        <f t="array" ref="K17">_FV(SUV_Data[[#This Row],[Patient Data]],"% Change in Toncil SUV",TRUE)</f>
        <v>-0.30162274478791101</v>
      </c>
      <c r="L17" t="str" cm="1">
        <f t="array" ref="L17">_FV(SUV_Data[[#This Row],[Patient Data]],"Response")</f>
        <v>Response</v>
      </c>
      <c r="M17" t="str" cm="1">
        <f t="array" ref="M17">_FV(SUV_Data[[#This Row],[Patient Data]],"Ground Truth",TRUE)</f>
        <v>Remission</v>
      </c>
    </row>
    <row r="18" spans="1:13" x14ac:dyDescent="0.25">
      <c r="A18" t="e" vm="90">
        <v>#VALUE!</v>
      </c>
      <c r="B18" t="str" cm="1">
        <f t="array" ref="B18">_FV(SUV_Data[[#This Row],[Patient Data]],"PID")</f>
        <v>QIN-HEADNECK-01-0127</v>
      </c>
      <c r="C18" s="1" cm="1">
        <f t="array" ref="C18">_FV(SUV_Data[[#This Row],[Patient Data]],"T1 Date",TRUE)</f>
        <v>32389</v>
      </c>
      <c r="D18" cm="1">
        <f t="array" ref="D18">_FV(SUV_Data[[#This Row],[Patient Data]],"T1 Toncil SUV",TRUE)</f>
        <v>4.6130000000000004</v>
      </c>
      <c r="E18" cm="1">
        <f t="array" ref="E18">_FV(SUV_Data[[#This Row],[Patient Data]],"T1 Liver SUV",TRUE)</f>
        <v>1.7609999999999999</v>
      </c>
      <c r="F18" cm="1">
        <f t="array" ref="F18">_FV(SUV_Data[[#This Row],[Patient Data]],"T1 Normalised Toncil SUV",TRUE)</f>
        <v>2.6195343554798414</v>
      </c>
      <c r="G18" s="1" cm="1">
        <f t="array" ref="G18">_FV(SUV_Data[[#This Row],[Patient Data]],"T2 Date",TRUE)</f>
        <v>32564</v>
      </c>
      <c r="H18" cm="1">
        <f t="array" ref="H18">_FV(SUV_Data[[#This Row],[Patient Data]],"T2 Toncil SUV",TRUE)</f>
        <v>3.835</v>
      </c>
      <c r="I18" cm="1">
        <f t="array" ref="I18">_FV(SUV_Data[[#This Row],[Patient Data]],"T2 Liver SUV",TRUE)</f>
        <v>3.1869999999999998</v>
      </c>
      <c r="J18" cm="1">
        <f t="array" ref="J18">_FV(SUV_Data[[#This Row],[Patient Data]],"T2 Normalised Toncil SUV",TRUE)</f>
        <v>1.203326011923439</v>
      </c>
      <c r="K18" s="2" cm="1">
        <f t="array" ref="K18">_FV(SUV_Data[[#This Row],[Patient Data]],"% Change in Toncil SUV",TRUE)</f>
        <v>-0.54063362085472</v>
      </c>
      <c r="L18" t="str" cm="1">
        <f t="array" ref="L18">_FV(SUV_Data[[#This Row],[Patient Data]],"Response")</f>
        <v>Response</v>
      </c>
      <c r="M18" t="str" cm="1">
        <f t="array" ref="M18">_FV(SUV_Data[[#This Row],[Patient Data]],"Ground Truth",TRUE)</f>
        <v>Remission</v>
      </c>
    </row>
    <row r="19" spans="1:13" x14ac:dyDescent="0.25">
      <c r="A19" t="e" vm="91">
        <v>#VALUE!</v>
      </c>
      <c r="B19" t="str" cm="1">
        <f t="array" ref="B19">_FV(SUV_Data[[#This Row],[Patient Data]],"PID")</f>
        <v>QIN-HEADNECK-01-0131</v>
      </c>
      <c r="C19" s="1" cm="1">
        <f t="array" ref="C19">_FV(SUV_Data[[#This Row],[Patient Data]],"T1 Date",TRUE)</f>
        <v>32428</v>
      </c>
      <c r="D19" cm="1">
        <f t="array" ref="D19">_FV(SUV_Data[[#This Row],[Patient Data]],"T1 Toncil SUV",TRUE)</f>
        <v>6.7409999999999997</v>
      </c>
      <c r="E19" cm="1">
        <f t="array" ref="E19">_FV(SUV_Data[[#This Row],[Patient Data]],"T1 Liver SUV",TRUE)</f>
        <v>2.6909999999999998</v>
      </c>
      <c r="F19" cm="1">
        <f t="array" ref="F19">_FV(SUV_Data[[#This Row],[Patient Data]],"T1 Normalised Toncil SUV",TRUE)</f>
        <v>2.5050167224080266</v>
      </c>
      <c r="G19" s="1" cm="1">
        <f t="array" ref="G19">_FV(SUV_Data[[#This Row],[Patient Data]],"T2 Date",TRUE)</f>
        <v>32608</v>
      </c>
      <c r="H19" cm="1">
        <f t="array" ref="H19">_FV(SUV_Data[[#This Row],[Patient Data]],"T2 Toncil SUV",TRUE)</f>
        <v>2.9079999999999999</v>
      </c>
      <c r="I19" cm="1">
        <f t="array" ref="I19">_FV(SUV_Data[[#This Row],[Patient Data]],"T2 Liver SUV",TRUE)</f>
        <v>1.915</v>
      </c>
      <c r="J19" cm="1">
        <f t="array" ref="J19">_FV(SUV_Data[[#This Row],[Patient Data]],"T2 Normalised Toncil SUV",TRUE)</f>
        <v>1.5185378590078329</v>
      </c>
      <c r="K19" s="2" cm="1">
        <f t="array" ref="K19">_FV(SUV_Data[[#This Row],[Patient Data]],"% Change in Toncil SUV",TRUE)</f>
        <v>-0.39380130862037099</v>
      </c>
      <c r="L19" t="str" cm="1">
        <f t="array" ref="L19">_FV(SUV_Data[[#This Row],[Patient Data]],"Response")</f>
        <v>Response</v>
      </c>
      <c r="M19" t="str" cm="1">
        <f t="array" ref="M19">_FV(SUV_Data[[#This Row],[Patient Data]],"Ground Truth",TRUE)</f>
        <v>Remission</v>
      </c>
    </row>
    <row r="20" spans="1:13" x14ac:dyDescent="0.25">
      <c r="A20" t="e" vm="92">
        <v>#VALUE!</v>
      </c>
      <c r="B20" t="str" cm="1">
        <f t="array" ref="B20">_FV(SUV_Data[[#This Row],[Patient Data]],"PID")</f>
        <v>QIN-HEADNECK-01-0135</v>
      </c>
      <c r="C20" s="1" cm="1">
        <f t="array" ref="C20">_FV(SUV_Data[[#This Row],[Patient Data]],"T1 Date",TRUE)</f>
        <v>32448</v>
      </c>
      <c r="D20" cm="1">
        <f t="array" ref="D20">_FV(SUV_Data[[#This Row],[Patient Data]],"T1 Toncil SUV",TRUE)</f>
        <v>12.420999999999999</v>
      </c>
      <c r="E20" cm="1">
        <f t="array" ref="E20">_FV(SUV_Data[[#This Row],[Patient Data]],"T1 Liver SUV",TRUE)</f>
        <v>2.0569999999999999</v>
      </c>
      <c r="F20" cm="1">
        <f t="array" ref="F20">_FV(SUV_Data[[#This Row],[Patient Data]],"T1 Normalised Toncil SUV",TRUE)</f>
        <v>6.0384054448225566</v>
      </c>
      <c r="G20" s="1" cm="1">
        <f t="array" ref="G20">_FV(SUV_Data[[#This Row],[Patient Data]],"T2 Date",TRUE)</f>
        <v>32602</v>
      </c>
      <c r="H20" cm="1">
        <f t="array" ref="H20">_FV(SUV_Data[[#This Row],[Patient Data]],"T2 Toncil SUV",TRUE)</f>
        <v>3.1739999999999999</v>
      </c>
      <c r="I20" cm="1">
        <f t="array" ref="I20">_FV(SUV_Data[[#This Row],[Patient Data]],"T2 Liver SUV",TRUE)</f>
        <v>1.798</v>
      </c>
      <c r="J20" cm="1">
        <f t="array" ref="J20">_FV(SUV_Data[[#This Row],[Patient Data]],"T2 Normalised Toncil SUV",TRUE)</f>
        <v>1.7652947719688541</v>
      </c>
      <c r="K20" s="2" cm="1">
        <f t="array" ref="K20">_FV(SUV_Data[[#This Row],[Patient Data]],"% Change in Toncil SUV",TRUE)</f>
        <v>-0.70765547492633996</v>
      </c>
      <c r="L20" t="str" cm="1">
        <f t="array" ref="L20">_FV(SUV_Data[[#This Row],[Patient Data]],"Response")</f>
        <v>Response</v>
      </c>
      <c r="M20" t="str" cm="1">
        <f t="array" ref="M20">_FV(SUV_Data[[#This Row],[Patient Data]],"Ground Truth",TRUE)</f>
        <v>Progression</v>
      </c>
    </row>
    <row r="21" spans="1:13" x14ac:dyDescent="0.25">
      <c r="A21" t="e" vm="93">
        <v>#VALUE!</v>
      </c>
      <c r="B21" t="str" cm="1">
        <f t="array" ref="B21">_FV(SUV_Data[[#This Row],[Patient Data]],"PID")</f>
        <v>QIN-HEADNECK-01-0165</v>
      </c>
      <c r="C21" s="1" cm="1">
        <f t="array" ref="C21">_FV(SUV_Data[[#This Row],[Patient Data]],"T1 Date",TRUE)</f>
        <v>31118</v>
      </c>
      <c r="D21" cm="1">
        <f t="array" ref="D21">_FV(SUV_Data[[#This Row],[Patient Data]],"T1 Toncil SUV",TRUE)</f>
        <v>12.750999999999999</v>
      </c>
      <c r="E21" cm="1">
        <f t="array" ref="E21">_FV(SUV_Data[[#This Row],[Patient Data]],"T1 Liver SUV",TRUE)</f>
        <v>2.3029999999999999</v>
      </c>
      <c r="F21" cm="1">
        <f t="array" ref="F21">_FV(SUV_Data[[#This Row],[Patient Data]],"T1 Normalised Toncil SUV",TRUE)</f>
        <v>5.5366912722535826</v>
      </c>
      <c r="G21" s="1" cm="1">
        <f t="array" ref="G21">_FV(SUV_Data[[#This Row],[Patient Data]],"T2 Date",TRUE)</f>
        <v>31266</v>
      </c>
      <c r="H21" cm="1">
        <f t="array" ref="H21">_FV(SUV_Data[[#This Row],[Patient Data]],"T2 Toncil SUV",TRUE)</f>
        <v>3.2309999999999999</v>
      </c>
      <c r="I21" cm="1">
        <f t="array" ref="I21">_FV(SUV_Data[[#This Row],[Patient Data]],"T2 Liver SUV",TRUE)</f>
        <v>2.601</v>
      </c>
      <c r="J21" cm="1">
        <f t="array" ref="J21">_FV(SUV_Data[[#This Row],[Patient Data]],"T2 Normalised Toncil SUV",TRUE)</f>
        <v>1.2422145328719723</v>
      </c>
      <c r="K21" s="2" cm="1">
        <f t="array" ref="K21">_FV(SUV_Data[[#This Row],[Patient Data]],"% Change in Toncil SUV",TRUE)</f>
        <v>-0.77563955225439996</v>
      </c>
      <c r="L21" t="str" cm="1">
        <f t="array" ref="L21">_FV(SUV_Data[[#This Row],[Patient Data]],"Response")</f>
        <v>Response</v>
      </c>
      <c r="M21" t="str" cm="1">
        <f t="array" ref="M21">_FV(SUV_Data[[#This Row],[Patient Data]],"Ground Truth",TRUE)</f>
        <v>Progression</v>
      </c>
    </row>
    <row r="22" spans="1:13" x14ac:dyDescent="0.25">
      <c r="A22" t="e" vm="94">
        <v>#VALUE!</v>
      </c>
      <c r="B22" t="str" cm="1">
        <f t="array" ref="B22">_FV(SUV_Data[[#This Row],[Patient Data]],"PID")</f>
        <v>QIN-HEADNECK-01-0172</v>
      </c>
      <c r="C22" s="1" cm="1">
        <f t="array" ref="C22">_FV(SUV_Data[[#This Row],[Patient Data]],"T1 Date",TRUE)</f>
        <v>31168</v>
      </c>
      <c r="D22" cm="1">
        <f t="array" ref="D22">_FV(SUV_Data[[#This Row],[Patient Data]],"T1 Toncil SUV",TRUE)</f>
        <v>9.9359999999999999</v>
      </c>
      <c r="E22" cm="1">
        <f t="array" ref="E22">_FV(SUV_Data[[#This Row],[Patient Data]],"T1 Liver SUV",TRUE)</f>
        <v>1.6419999999999999</v>
      </c>
      <c r="F22" cm="1">
        <f t="array" ref="F22">_FV(SUV_Data[[#This Row],[Patient Data]],"T1 Normalised Toncil SUV",TRUE)</f>
        <v>6.0511571254567604</v>
      </c>
      <c r="G22" s="1" cm="1">
        <f t="array" ref="G22">_FV(SUV_Data[[#This Row],[Patient Data]],"T2 Date",TRUE)</f>
        <v>31397</v>
      </c>
      <c r="H22" cm="1">
        <f t="array" ref="H22">_FV(SUV_Data[[#This Row],[Patient Data]],"T2 Toncil SUV",TRUE)</f>
        <v>2.0419999999999998</v>
      </c>
      <c r="I22" cm="1">
        <f t="array" ref="I22">_FV(SUV_Data[[#This Row],[Patient Data]],"T2 Liver SUV",TRUE)</f>
        <v>1.827</v>
      </c>
      <c r="J22" cm="1">
        <f t="array" ref="J22">_FV(SUV_Data[[#This Row],[Patient Data]],"T2 Normalised Toncil SUV",TRUE)</f>
        <v>1.1176792556102899</v>
      </c>
      <c r="K22" s="2" cm="1">
        <f t="array" ref="K22">_FV(SUV_Data[[#This Row],[Patient Data]],"% Change in Toncil SUV",TRUE)</f>
        <v>-0.815294953933968</v>
      </c>
      <c r="L22" t="str" cm="1">
        <f t="array" ref="L22">_FV(SUV_Data[[#This Row],[Patient Data]],"Response")</f>
        <v>Response</v>
      </c>
      <c r="M22" t="str" cm="1">
        <f t="array" ref="M22">_FV(SUV_Data[[#This Row],[Patient Data]],"Ground Truth",TRUE)</f>
        <v>Remission</v>
      </c>
    </row>
    <row r="23" spans="1:13" x14ac:dyDescent="0.25">
      <c r="A23" t="e" vm="95">
        <v>#VALUE!</v>
      </c>
      <c r="B23" t="str" cm="1">
        <f t="array" ref="B23">_FV(SUV_Data[[#This Row],[Patient Data]],"PID")</f>
        <v>QIN-HEADNECK-01-0200</v>
      </c>
      <c r="C23" s="1" cm="1">
        <f t="array" ref="C23">_FV(SUV_Data[[#This Row],[Patient Data]],"T1 Date",TRUE)</f>
        <v>31397</v>
      </c>
      <c r="D23" cm="1">
        <f t="array" ref="D23">_FV(SUV_Data[[#This Row],[Patient Data]],"T1 Toncil SUV",TRUE)</f>
        <v>10.369</v>
      </c>
      <c r="E23" cm="1">
        <f t="array" ref="E23">_FV(SUV_Data[[#This Row],[Patient Data]],"T1 Liver SUV",TRUE)</f>
        <v>3.0880000000000001</v>
      </c>
      <c r="F23" cm="1">
        <f t="array" ref="F23">_FV(SUV_Data[[#This Row],[Patient Data]],"T1 Normalised Toncil SUV",TRUE)</f>
        <v>3.3578367875647666</v>
      </c>
      <c r="G23" s="1" cm="1">
        <f t="array" ref="G23">_FV(SUV_Data[[#This Row],[Patient Data]],"T2 Date",TRUE)</f>
        <v>31578</v>
      </c>
      <c r="H23" cm="1">
        <f t="array" ref="H23">_FV(SUV_Data[[#This Row],[Patient Data]],"T2 Toncil SUV",TRUE)</f>
        <v>3.831</v>
      </c>
      <c r="I23" cm="1">
        <f t="array" ref="I23">_FV(SUV_Data[[#This Row],[Patient Data]],"T2 Liver SUV",TRUE)</f>
        <v>2.7610000000000001</v>
      </c>
      <c r="J23" cm="1">
        <f t="array" ref="J23">_FV(SUV_Data[[#This Row],[Patient Data]],"T2 Normalised Toncil SUV",TRUE)</f>
        <v>1.387540746106483</v>
      </c>
      <c r="K23" s="2" cm="1">
        <f t="array" ref="K23">_FV(SUV_Data[[#This Row],[Patient Data]],"% Change in Toncil SUV",TRUE)</f>
        <v>-0.58677540515220195</v>
      </c>
      <c r="L23" t="str" cm="1">
        <f t="array" ref="L23">_FV(SUV_Data[[#This Row],[Patient Data]],"Response")</f>
        <v>Response</v>
      </c>
      <c r="M23" t="str" cm="1">
        <f t="array" ref="M23">_FV(SUV_Data[[#This Row],[Patient Data]],"Ground Truth",TRUE)</f>
        <v>Remission</v>
      </c>
    </row>
    <row r="24" spans="1:13" x14ac:dyDescent="0.25">
      <c r="A24" t="e" vm="96">
        <v>#VALUE!</v>
      </c>
      <c r="B24" t="str" cm="1">
        <f t="array" ref="B24">_FV(SUV_Data[[#This Row],[Patient Data]],"PID")</f>
        <v>QIN-HEADNECK-01-0212</v>
      </c>
      <c r="C24" s="1" cm="1">
        <f t="array" ref="C24">_FV(SUV_Data[[#This Row],[Patient Data]],"T1 Date",TRUE)</f>
        <v>31479</v>
      </c>
      <c r="D24" cm="1">
        <f t="array" ref="D24">_FV(SUV_Data[[#This Row],[Patient Data]],"T1 Toncil SUV",TRUE)</f>
        <v>16.952999999999999</v>
      </c>
      <c r="E24" cm="1">
        <f t="array" ref="E24">_FV(SUV_Data[[#This Row],[Patient Data]],"T1 Liver SUV",TRUE)</f>
        <v>2.3730000000000002</v>
      </c>
      <c r="F24" cm="1">
        <f t="array" ref="F24">_FV(SUV_Data[[#This Row],[Patient Data]],"T1 Normalised Toncil SUV",TRUE)</f>
        <v>7.1441213653603022</v>
      </c>
      <c r="G24" s="1" cm="1">
        <f t="array" ref="G24">_FV(SUV_Data[[#This Row],[Patient Data]],"T2 Date",TRUE)</f>
        <v>31636</v>
      </c>
      <c r="H24" cm="1">
        <f t="array" ref="H24">_FV(SUV_Data[[#This Row],[Patient Data]],"T2 Toncil SUV",TRUE)</f>
        <v>3.25</v>
      </c>
      <c r="I24" cm="1">
        <f t="array" ref="I24">_FV(SUV_Data[[#This Row],[Patient Data]],"T2 Liver SUV",TRUE)</f>
        <v>2.0760000000000001</v>
      </c>
      <c r="J24" cm="1">
        <f t="array" ref="J24">_FV(SUV_Data[[#This Row],[Patient Data]],"T2 Normalised Toncil SUV",TRUE)</f>
        <v>1.5655105973025047</v>
      </c>
      <c r="K24" s="2" cm="1">
        <f t="array" ref="K24">_FV(SUV_Data[[#This Row],[Patient Data]],"% Change in Toncil SUV",TRUE)</f>
        <v>-0.78086730092615797</v>
      </c>
      <c r="L24" t="str" cm="1">
        <f t="array" ref="L24">_FV(SUV_Data[[#This Row],[Patient Data]],"Response")</f>
        <v>Response</v>
      </c>
      <c r="M24" t="str" cm="1">
        <f t="array" ref="M24">_FV(SUV_Data[[#This Row],[Patient Data]],"Ground Truth",TRUE)</f>
        <v>Remission</v>
      </c>
    </row>
    <row r="25" spans="1:13" x14ac:dyDescent="0.25">
      <c r="A25" t="e" vm="97">
        <v>#VALUE!</v>
      </c>
      <c r="B25" t="str" cm="1">
        <f t="array" ref="B25">_FV(SUV_Data[[#This Row],[Patient Data]],"PID")</f>
        <v>QIN-HEADNECK-01-0222</v>
      </c>
      <c r="C25" s="1" cm="1">
        <f t="array" ref="C25">_FV(SUV_Data[[#This Row],[Patient Data]],"T1 Date",TRUE)</f>
        <v>31665</v>
      </c>
      <c r="D25" cm="1">
        <f t="array" ref="D25">_FV(SUV_Data[[#This Row],[Patient Data]],"T1 Toncil SUV",TRUE)</f>
        <v>8.7479999999999993</v>
      </c>
      <c r="E25" cm="1">
        <f t="array" ref="E25">_FV(SUV_Data[[#This Row],[Patient Data]],"T1 Liver SUV",TRUE)</f>
        <v>1.7270000000000001</v>
      </c>
      <c r="F25" cm="1">
        <f t="array" ref="F25">_FV(SUV_Data[[#This Row],[Patient Data]],"T1 Normalised Toncil SUV",TRUE)</f>
        <v>5.0654313839027205</v>
      </c>
      <c r="G25" s="1" cm="1">
        <f t="array" ref="G25">_FV(SUV_Data[[#This Row],[Patient Data]],"T2 Date",TRUE)</f>
        <v>31788</v>
      </c>
      <c r="H25" cm="1">
        <f t="array" ref="H25">_FV(SUV_Data[[#This Row],[Patient Data]],"T2 Toncil SUV",TRUE)</f>
        <v>2.8519999999999999</v>
      </c>
      <c r="I25" cm="1">
        <f t="array" ref="I25">_FV(SUV_Data[[#This Row],[Patient Data]],"T2 Liver SUV",TRUE)</f>
        <v>2.0059999999999998</v>
      </c>
      <c r="J25" cm="1">
        <f t="array" ref="J25">_FV(SUV_Data[[#This Row],[Patient Data]],"T2 Normalised Toncil SUV",TRUE)</f>
        <v>1.4217347956131605</v>
      </c>
      <c r="K25" s="2" cm="1">
        <f t="array" ref="K25">_FV(SUV_Data[[#This Row],[Patient Data]],"% Change in Toncil SUV",TRUE)</f>
        <v>-0.71932601828716003</v>
      </c>
      <c r="L25" t="str" cm="1">
        <f t="array" ref="L25">_FV(SUV_Data[[#This Row],[Patient Data]],"Response")</f>
        <v>Response</v>
      </c>
      <c r="M25" t="str" cm="1">
        <f t="array" ref="M25">_FV(SUV_Data[[#This Row],[Patient Data]],"Ground Truth",TRUE)</f>
        <v>Remission</v>
      </c>
    </row>
    <row r="26" spans="1:13" x14ac:dyDescent="0.25">
      <c r="A26" t="e" vm="98">
        <v>#VALUE!</v>
      </c>
      <c r="B26" t="str" cm="1">
        <f t="array" ref="B26">_FV(SUV_Data[[#This Row],[Patient Data]],"PID")</f>
        <v>QIN-HEADNECK-01-0224</v>
      </c>
      <c r="C26" s="1" cm="1">
        <f t="array" ref="C26">_FV(SUV_Data[[#This Row],[Patient Data]],"T1 Date",TRUE)</f>
        <v>31746</v>
      </c>
      <c r="D26" cm="1">
        <f t="array" ref="D26">_FV(SUV_Data[[#This Row],[Patient Data]],"T1 Toncil SUV",TRUE)</f>
        <v>16.963000000000001</v>
      </c>
      <c r="E26" cm="1">
        <f t="array" ref="E26">_FV(SUV_Data[[#This Row],[Patient Data]],"T1 Liver SUV",TRUE)</f>
        <v>2.0539999999999998</v>
      </c>
      <c r="F26" cm="1">
        <f t="array" ref="F26">_FV(SUV_Data[[#This Row],[Patient Data]],"T1 Normalised Toncil SUV",TRUE)</f>
        <v>8.2585199610516078</v>
      </c>
      <c r="G26" s="1" cm="1">
        <f t="array" ref="G26">_FV(SUV_Data[[#This Row],[Patient Data]],"T2 Date",TRUE)</f>
        <v>31886</v>
      </c>
      <c r="H26" cm="1">
        <f t="array" ref="H26">_FV(SUV_Data[[#This Row],[Patient Data]],"T2 Toncil SUV",TRUE)</f>
        <v>2.617</v>
      </c>
      <c r="I26" cm="1">
        <f t="array" ref="I26">_FV(SUV_Data[[#This Row],[Patient Data]],"T2 Liver SUV",TRUE)</f>
        <v>1.792</v>
      </c>
      <c r="J26" cm="1">
        <f t="array" ref="J26">_FV(SUV_Data[[#This Row],[Patient Data]],"T2 Normalised Toncil SUV",TRUE)</f>
        <v>1.4603794642857142</v>
      </c>
      <c r="K26" s="2" cm="1">
        <f t="array" ref="K26">_FV(SUV_Data[[#This Row],[Patient Data]],"% Change in Toncil SUV",TRUE)</f>
        <v>-0.82316692686182502</v>
      </c>
      <c r="L26" t="str" cm="1">
        <f t="array" ref="L26">_FV(SUV_Data[[#This Row],[Patient Data]],"Response")</f>
        <v>Response</v>
      </c>
      <c r="M26" t="str" cm="1">
        <f t="array" ref="M26">_FV(SUV_Data[[#This Row],[Patient Data]],"Ground Truth",TRUE)</f>
        <v>Remission</v>
      </c>
    </row>
    <row r="27" spans="1:13" x14ac:dyDescent="0.25">
      <c r="A27" t="e" vm="99">
        <v>#VALUE!</v>
      </c>
      <c r="B27" t="str" cm="1">
        <f t="array" ref="B27">_FV(SUV_Data[[#This Row],[Patient Data]],"PID")</f>
        <v>QIN-HEADNECK-01-0244</v>
      </c>
      <c r="C27" s="1" cm="1">
        <f t="array" ref="C27">_FV(SUV_Data[[#This Row],[Patient Data]],"T1 Date",TRUE)</f>
        <v>32141</v>
      </c>
      <c r="D27" cm="1">
        <f t="array" ref="D27">_FV(SUV_Data[[#This Row],[Patient Data]],"T1 Toncil SUV",TRUE)</f>
        <v>16.759</v>
      </c>
      <c r="E27" cm="1">
        <f t="array" ref="E27">_FV(SUV_Data[[#This Row],[Patient Data]],"T1 Liver SUV",TRUE)</f>
        <v>1.9530000000000001</v>
      </c>
      <c r="F27" cm="1">
        <f t="array" ref="F27">_FV(SUV_Data[[#This Row],[Patient Data]],"T1 Normalised Toncil SUV",TRUE)</f>
        <v>8.5811571940604203</v>
      </c>
      <c r="G27" s="1" cm="1">
        <f t="array" ref="G27">_FV(SUV_Data[[#This Row],[Patient Data]],"T2 Date",TRUE)</f>
        <v>32336</v>
      </c>
      <c r="H27" cm="1">
        <f t="array" ref="H27">_FV(SUV_Data[[#This Row],[Patient Data]],"T2 Toncil SUV",TRUE)</f>
        <v>5.4729999999999999</v>
      </c>
      <c r="I27" cm="1">
        <f t="array" ref="I27">_FV(SUV_Data[[#This Row],[Patient Data]],"T2 Liver SUV",TRUE)</f>
        <v>1.6830000000000001</v>
      </c>
      <c r="J27" cm="1">
        <f t="array" ref="J27">_FV(SUV_Data[[#This Row],[Patient Data]],"T2 Normalised Toncil SUV",TRUE)</f>
        <v>3.2519310754604871</v>
      </c>
      <c r="K27" s="2" cm="1">
        <f t="array" ref="K27">_FV(SUV_Data[[#This Row],[Patient Data]],"% Change in Toncil SUV",TRUE)</f>
        <v>-0.62103816514264998</v>
      </c>
      <c r="L27" t="str" cm="1">
        <f t="array" ref="L27">_FV(SUV_Data[[#This Row],[Patient Data]],"Response")</f>
        <v>Response</v>
      </c>
      <c r="M27" t="str" cm="1">
        <f t="array" ref="M27">_FV(SUV_Data[[#This Row],[Patient Data]],"Ground Truth",TRUE)</f>
        <v>Progression</v>
      </c>
    </row>
    <row r="28" spans="1:13" x14ac:dyDescent="0.25">
      <c r="A28" t="e" vm="100">
        <v>#VALUE!</v>
      </c>
      <c r="B28" t="str" cm="1">
        <f t="array" ref="B28">_FV(SUV_Data[[#This Row],[Patient Data]],"PID")</f>
        <v>QIN-HEADNECK-01-0253</v>
      </c>
      <c r="C28" s="1" cm="1">
        <f t="array" ref="C28">_FV(SUV_Data[[#This Row],[Patient Data]],"T1 Date",TRUE)</f>
        <v>31783</v>
      </c>
      <c r="D28" cm="1">
        <f t="array" ref="D28">_FV(SUV_Data[[#This Row],[Patient Data]],"T1 Toncil SUV",TRUE)</f>
        <v>3.6949999999999998</v>
      </c>
      <c r="E28" cm="1">
        <f t="array" ref="E28">_FV(SUV_Data[[#This Row],[Patient Data]],"T1 Liver SUV",TRUE)</f>
        <v>2.077</v>
      </c>
      <c r="F28" cm="1">
        <f t="array" ref="F28">_FV(SUV_Data[[#This Row],[Patient Data]],"T1 Normalised Toncil SUV",TRUE)</f>
        <v>1.7790081848820414</v>
      </c>
      <c r="G28" s="1" cm="1">
        <f t="array" ref="G28">_FV(SUV_Data[[#This Row],[Patient Data]],"T2 Date",TRUE)</f>
        <v>31942</v>
      </c>
      <c r="H28" cm="1">
        <f t="array" ref="H28">_FV(SUV_Data[[#This Row],[Patient Data]],"T2 Toncil SUV",TRUE)</f>
        <v>3.4660000000000002</v>
      </c>
      <c r="I28" cm="1">
        <f t="array" ref="I28">_FV(SUV_Data[[#This Row],[Patient Data]],"T2 Liver SUV",TRUE)</f>
        <v>1.9910000000000001</v>
      </c>
      <c r="J28" cm="1">
        <f t="array" ref="J28">_FV(SUV_Data[[#This Row],[Patient Data]],"T2 Normalised Toncil SUV",TRUE)</f>
        <v>1.7408337518834756</v>
      </c>
      <c r="K28" s="2" cm="1">
        <f t="array" ref="K28">_FV(SUV_Data[[#This Row],[Patient Data]],"% Change in Toncil SUV",TRUE)</f>
        <v>-2.1458267209207401E-2</v>
      </c>
      <c r="L28" t="str" cm="1">
        <f t="array" ref="L28">_FV(SUV_Data[[#This Row],[Patient Data]],"Response")</f>
        <v>Stable</v>
      </c>
      <c r="M28" t="str" cm="1">
        <f t="array" ref="M28">_FV(SUV_Data[[#This Row],[Patient Data]],"Ground Truth",TRUE)</f>
        <v>Remission</v>
      </c>
    </row>
    <row r="29" spans="1:13" x14ac:dyDescent="0.25">
      <c r="A29" t="e" vm="101">
        <v>#VALUE!</v>
      </c>
      <c r="B29" t="str" cm="1">
        <f t="array" ref="B29">_FV(SUV_Data[[#This Row],[Patient Data]],"PID")</f>
        <v>QIN-HEADNECK-01-0366</v>
      </c>
      <c r="C29" s="1" cm="1">
        <f t="array" ref="C29">_FV(SUV_Data[[#This Row],[Patient Data]],"T1 Date",TRUE)</f>
        <v>31311</v>
      </c>
      <c r="D29" cm="1">
        <f t="array" ref="D29">_FV(SUV_Data[[#This Row],[Patient Data]],"T1 Toncil SUV",TRUE)</f>
        <v>13.851000000000001</v>
      </c>
      <c r="E29" cm="1">
        <f t="array" ref="E29">_FV(SUV_Data[[#This Row],[Patient Data]],"T1 Liver SUV",TRUE)</f>
        <v>2.1</v>
      </c>
      <c r="F29" cm="1">
        <f t="array" ref="F29">_FV(SUV_Data[[#This Row],[Patient Data]],"T1 Normalised Toncil SUV",TRUE)</f>
        <v>6.5957142857142861</v>
      </c>
      <c r="G29" s="1" cm="1">
        <f t="array" ref="G29">_FV(SUV_Data[[#This Row],[Patient Data]],"T2 Date",TRUE)</f>
        <v>31474</v>
      </c>
      <c r="H29" cm="1">
        <f t="array" ref="H29">_FV(SUV_Data[[#This Row],[Patient Data]],"T2 Toncil SUV",TRUE)</f>
        <v>3.089</v>
      </c>
      <c r="I29" cm="1">
        <f t="array" ref="I29">_FV(SUV_Data[[#This Row],[Patient Data]],"T2 Liver SUV",TRUE)</f>
        <v>2.0299999999999998</v>
      </c>
      <c r="J29" cm="1">
        <f t="array" ref="J29">_FV(SUV_Data[[#This Row],[Patient Data]],"T2 Normalised Toncil SUV",TRUE)</f>
        <v>1.5216748768472907</v>
      </c>
      <c r="K29" s="2" cm="1">
        <f t="array" ref="K29">_FV(SUV_Data[[#This Row],[Patient Data]],"% Change in Toncil SUV",TRUE)</f>
        <v>-0.769293390991314</v>
      </c>
      <c r="L29" t="str" cm="1">
        <f t="array" ref="L29">_FV(SUV_Data[[#This Row],[Patient Data]],"Response")</f>
        <v>Response</v>
      </c>
      <c r="M29" t="str" cm="1">
        <f t="array" ref="M29">_FV(SUV_Data[[#This Row],[Patient Data]],"Ground Truth",TRUE)</f>
        <v>Progression</v>
      </c>
    </row>
    <row r="30" spans="1:13" x14ac:dyDescent="0.25">
      <c r="A30" t="e" vm="102">
        <v>#VALUE!</v>
      </c>
      <c r="B30" t="str" cm="1">
        <f t="array" ref="B30">_FV(SUV_Data[[#This Row],[Patient Data]],"PID")</f>
        <v>QIN-HEADNECK-01-0584</v>
      </c>
      <c r="C30" s="1" cm="1">
        <f t="array" ref="C30">_FV(SUV_Data[[#This Row],[Patient Data]],"T1 Date",TRUE)</f>
        <v>32565</v>
      </c>
      <c r="D30" cm="1">
        <f t="array" ref="D30">_FV(SUV_Data[[#This Row],[Patient Data]],"T1 Toncil SUV",TRUE)</f>
        <v>7.1689999999999996</v>
      </c>
      <c r="E30" cm="1">
        <f t="array" ref="E30">_FV(SUV_Data[[#This Row],[Patient Data]],"T1 Liver SUV",TRUE)</f>
        <v>2.2330000000000001</v>
      </c>
      <c r="F30" cm="1">
        <f t="array" ref="F30">_FV(SUV_Data[[#This Row],[Patient Data]],"T1 Normalised Toncil SUV",TRUE)</f>
        <v>3.2104791759964169</v>
      </c>
      <c r="G30" s="1" cm="1">
        <f t="array" ref="G30">_FV(SUV_Data[[#This Row],[Patient Data]],"T2 Date",TRUE)</f>
        <v>32728</v>
      </c>
      <c r="H30" cm="1">
        <f t="array" ref="H30">_FV(SUV_Data[[#This Row],[Patient Data]],"T2 Toncil SUV",TRUE)</f>
        <v>3.952</v>
      </c>
      <c r="I30" cm="1">
        <f t="array" ref="I30">_FV(SUV_Data[[#This Row],[Patient Data]],"T2 Liver SUV",TRUE)</f>
        <v>2.2610000000000001</v>
      </c>
      <c r="J30" cm="1">
        <f t="array" ref="J30">_FV(SUV_Data[[#This Row],[Patient Data]],"T2 Normalised Toncil SUV",TRUE)</f>
        <v>1.7478991596638653</v>
      </c>
      <c r="K30" s="2" cm="1">
        <f t="array" ref="K30">_FV(SUV_Data[[#This Row],[Patient Data]],"% Change in Toncil SUV",TRUE)</f>
        <v>-0.45556439900552198</v>
      </c>
      <c r="L30" t="str" cm="1">
        <f t="array" ref="L30">_FV(SUV_Data[[#This Row],[Patient Data]],"Response")</f>
        <v>Response</v>
      </c>
      <c r="M30" t="str" cm="1">
        <f t="array" ref="M30">_FV(SUV_Data[[#This Row],[Patient Data]],"Ground Truth",TRUE)</f>
        <v>Remission</v>
      </c>
    </row>
    <row r="31" spans="1:13" x14ac:dyDescent="0.25">
      <c r="A31" t="e" vm="103">
        <v>#VALUE!</v>
      </c>
      <c r="B31" t="str" cm="1">
        <f t="array" ref="B31">_FV(SUV_Data[[#This Row],[Patient Data]],"PID")</f>
        <v>QIN-HEADNECK-01-0622</v>
      </c>
      <c r="C31" s="1" cm="1">
        <f t="array" ref="C31">_FV(SUV_Data[[#This Row],[Patient Data]],"T1 Date",TRUE)</f>
        <v>32705</v>
      </c>
      <c r="D31" cm="1">
        <f t="array" ref="D31">_FV(SUV_Data[[#This Row],[Patient Data]],"T1 Toncil SUV",TRUE)</f>
        <v>15.090999999999999</v>
      </c>
      <c r="E31" cm="1">
        <f t="array" ref="E31">_FV(SUV_Data[[#This Row],[Patient Data]],"T1 Liver SUV",TRUE)</f>
        <v>2.4900000000000002</v>
      </c>
      <c r="F31" cm="1">
        <f t="array" ref="F31">_FV(SUV_Data[[#This Row],[Patient Data]],"T1 Normalised Toncil SUV",TRUE)</f>
        <v>6.0606425702811233</v>
      </c>
      <c r="G31" s="1" cm="1">
        <f t="array" ref="G31">_FV(SUV_Data[[#This Row],[Patient Data]],"T2 Date",TRUE)</f>
        <v>32881</v>
      </c>
      <c r="H31" cm="1">
        <f t="array" ref="H31">_FV(SUV_Data[[#This Row],[Patient Data]],"T2 Toncil SUV",TRUE)</f>
        <v>3.2090000000000001</v>
      </c>
      <c r="I31" cm="1">
        <f t="array" ref="I31">_FV(SUV_Data[[#This Row],[Patient Data]],"T2 Liver SUV",TRUE)</f>
        <v>2.72</v>
      </c>
      <c r="J31" cm="1">
        <f t="array" ref="J31">_FV(SUV_Data[[#This Row],[Patient Data]],"T2 Normalised Toncil SUV",TRUE)</f>
        <v>1.1797794117647058</v>
      </c>
      <c r="K31" s="2" cm="1">
        <f t="array" ref="K31">_FV(SUV_Data[[#This Row],[Patient Data]],"% Change in Toncil SUV",TRUE)</f>
        <v>-0.805337569724066</v>
      </c>
      <c r="L31" t="str" cm="1">
        <f t="array" ref="L31">_FV(SUV_Data[[#This Row],[Patient Data]],"Response")</f>
        <v>Response</v>
      </c>
      <c r="M31" t="str" cm="1">
        <f t="array" ref="M31">_FV(SUV_Data[[#This Row],[Patient Data]],"Ground Truth",TRUE)</f>
        <v>Remission</v>
      </c>
    </row>
    <row r="32" spans="1:13" x14ac:dyDescent="0.25">
      <c r="A32" t="e" vm="104">
        <v>#VALUE!</v>
      </c>
      <c r="B32" t="str" cm="1">
        <f t="array" ref="B32">_FV(SUV_Data[[#This Row],[Patient Data]],"PID")</f>
        <v>QIN-HEADNECK-02-0070</v>
      </c>
      <c r="C32" s="1" cm="1">
        <f t="array" ref="C32">_FV(SUV_Data[[#This Row],[Patient Data]],"T1 Date",TRUE)</f>
        <v>31879</v>
      </c>
      <c r="D32" cm="1">
        <f t="array" ref="D32">_FV(SUV_Data[[#This Row],[Patient Data]],"T1 Toncil SUV",TRUE)</f>
        <v>13.62</v>
      </c>
      <c r="E32" cm="1">
        <f t="array" ref="E32">_FV(SUV_Data[[#This Row],[Patient Data]],"T1 Liver SUV",TRUE)</f>
        <v>2.0619999999999998</v>
      </c>
      <c r="F32" cm="1">
        <f t="array" ref="F32">_FV(SUV_Data[[#This Row],[Patient Data]],"T1 Normalised Toncil SUV",TRUE)</f>
        <v>6.6052376333656646</v>
      </c>
      <c r="G32" s="1" cm="1">
        <f t="array" ref="G32">_FV(SUV_Data[[#This Row],[Patient Data]],"T2 Date",TRUE)</f>
        <v>32062</v>
      </c>
      <c r="H32" cm="1">
        <f t="array" ref="H32">_FV(SUV_Data[[#This Row],[Patient Data]],"T2 Toncil SUV",TRUE)</f>
        <v>4.0220000000000002</v>
      </c>
      <c r="I32" cm="1">
        <f t="array" ref="I32">_FV(SUV_Data[[#This Row],[Patient Data]],"T2 Liver SUV",TRUE)</f>
        <v>2.0270000000000001</v>
      </c>
      <c r="J32" cm="1">
        <f t="array" ref="J32">_FV(SUV_Data[[#This Row],[Patient Data]],"T2 Normalised Toncil SUV",TRUE)</f>
        <v>1.984213122841638</v>
      </c>
      <c r="K32" s="2" cm="1">
        <f t="array" ref="K32">_FV(SUV_Data[[#This Row],[Patient Data]],"% Change in Toncil SUV",TRUE)</f>
        <v>-0.69960003969901197</v>
      </c>
      <c r="L32" t="str" cm="1">
        <f t="array" ref="L32">_FV(SUV_Data[[#This Row],[Patient Data]],"Response")</f>
        <v>Response</v>
      </c>
      <c r="M32" t="str" cm="1">
        <f t="array" ref="M32">_FV(SUV_Data[[#This Row],[Patient Data]],"Ground Truth",TRUE)</f>
        <v>Remission</v>
      </c>
    </row>
    <row r="33" spans="1:13" x14ac:dyDescent="0.25">
      <c r="A33" t="e" vm="105">
        <v>#VALUE!</v>
      </c>
      <c r="B33" t="str" cm="1">
        <f t="array" ref="B33">_FV(SUV_Data[[#This Row],[Patient Data]],"PID")</f>
        <v>QIN-HEADNECK-02-0261</v>
      </c>
      <c r="C33" s="1" cm="1">
        <f t="array" ref="C33">_FV(SUV_Data[[#This Row],[Patient Data]],"T1 Date",TRUE)</f>
        <v>31203</v>
      </c>
      <c r="D33" cm="1">
        <f t="array" ref="D33">_FV(SUV_Data[[#This Row],[Patient Data]],"T1 Toncil SUV",TRUE)</f>
        <v>3.58</v>
      </c>
      <c r="E33" cm="1">
        <f t="array" ref="E33">_FV(SUV_Data[[#This Row],[Patient Data]],"T1 Liver SUV",TRUE)</f>
        <v>1.903</v>
      </c>
      <c r="F33" cm="1">
        <f t="array" ref="F33">_FV(SUV_Data[[#This Row],[Patient Data]],"T1 Normalised Toncil SUV",TRUE)</f>
        <v>1.8812401471361009</v>
      </c>
      <c r="G33" s="1" cm="1">
        <f t="array" ref="G33">_FV(SUV_Data[[#This Row],[Patient Data]],"T2 Date",TRUE)</f>
        <v>31509</v>
      </c>
      <c r="H33" cm="1">
        <f t="array" ref="H33">_FV(SUV_Data[[#This Row],[Patient Data]],"T2 Toncil SUV",TRUE)</f>
        <v>2.9260000000000002</v>
      </c>
      <c r="I33" cm="1">
        <f t="array" ref="I33">_FV(SUV_Data[[#This Row],[Patient Data]],"T2 Liver SUV",TRUE)</f>
        <v>1.583</v>
      </c>
      <c r="J33" cm="1">
        <f t="array" ref="J33">_FV(SUV_Data[[#This Row],[Patient Data]],"T2 Normalised Toncil SUV",TRUE)</f>
        <v>1.8483891345546433</v>
      </c>
      <c r="K33" s="2" cm="1">
        <f t="array" ref="K33">_FV(SUV_Data[[#This Row],[Patient Data]],"% Change in Toncil SUV",TRUE)</f>
        <v>-1.7462423726959199E-2</v>
      </c>
      <c r="L33" t="str" cm="1">
        <f t="array" ref="L33">_FV(SUV_Data[[#This Row],[Patient Data]],"Response")</f>
        <v>Stable</v>
      </c>
      <c r="M33" t="str" cm="1">
        <f t="array" ref="M33">_FV(SUV_Data[[#This Row],[Patient Data]],"Ground Truth",TRUE)</f>
        <v>Remission</v>
      </c>
    </row>
    <row r="34" spans="1:13" x14ac:dyDescent="0.25">
      <c r="A34" t="e" vm="106">
        <v>#VALUE!</v>
      </c>
      <c r="B34" t="str" cm="1">
        <f t="array" ref="B34">_FV(SUV_Data[[#This Row],[Patient Data]],"PID")</f>
        <v>QIN-HEADNECK-02-0618</v>
      </c>
      <c r="C34" s="1" cm="1">
        <f t="array" ref="C34">_FV(SUV_Data[[#This Row],[Patient Data]],"T1 Date",TRUE)</f>
        <v>32761</v>
      </c>
      <c r="D34" cm="1">
        <f t="array" ref="D34">_FV(SUV_Data[[#This Row],[Patient Data]],"T1 Toncil SUV",TRUE)</f>
        <v>17.12</v>
      </c>
      <c r="E34" cm="1">
        <f t="array" ref="E34">_FV(SUV_Data[[#This Row],[Patient Data]],"T1 Liver SUV",TRUE)</f>
        <v>1.8660000000000001</v>
      </c>
      <c r="F34" cm="1">
        <f t="array" ref="F34">_FV(SUV_Data[[#This Row],[Patient Data]],"T1 Normalised Toncil SUV",TRUE)</f>
        <v>9.17470525187567</v>
      </c>
      <c r="G34" s="1" cm="1">
        <f t="array" ref="G34">_FV(SUV_Data[[#This Row],[Patient Data]],"T2 Date",TRUE)</f>
        <v>32935</v>
      </c>
      <c r="H34" cm="1">
        <f t="array" ref="H34">_FV(SUV_Data[[#This Row],[Patient Data]],"T2 Toncil SUV",TRUE)</f>
        <v>3.42</v>
      </c>
      <c r="I34" cm="1">
        <f t="array" ref="I34">_FV(SUV_Data[[#This Row],[Patient Data]],"T2 Liver SUV",TRUE)</f>
        <v>2.29</v>
      </c>
      <c r="J34" cm="1">
        <f t="array" ref="J34">_FV(SUV_Data[[#This Row],[Patient Data]],"T2 Normalised Toncil SUV",TRUE)</f>
        <v>1.4934497816593886</v>
      </c>
      <c r="K34" s="2" cm="1">
        <f t="array" ref="K34">_FV(SUV_Data[[#This Row],[Patient Data]],"% Change in Toncil SUV",TRUE)</f>
        <v>-0.83722095253642403</v>
      </c>
      <c r="L34" t="str" cm="1">
        <f t="array" ref="L34">_FV(SUV_Data[[#This Row],[Patient Data]],"Response")</f>
        <v>Response</v>
      </c>
      <c r="M34" t="str" cm="1">
        <f t="array" ref="M34">_FV(SUV_Data[[#This Row],[Patient Data]],"Ground Truth",TRUE)</f>
        <v>Remission</v>
      </c>
    </row>
    <row r="35" spans="1:13" x14ac:dyDescent="0.25">
      <c r="A35" t="e" vm="107">
        <v>#VALUE!</v>
      </c>
      <c r="B35" t="str" cm="1">
        <f t="array" ref="B35">_FV(SUV_Data[[#This Row],[Patient Data]],"PID")</f>
        <v>QIN-HEADNECK-02-0996</v>
      </c>
      <c r="C35" s="1" cm="1">
        <f t="array" ref="C35">_FV(SUV_Data[[#This Row],[Patient Data]],"T1 Date",TRUE)</f>
        <v>32824</v>
      </c>
      <c r="D35" cm="1">
        <f t="array" ref="D35">_FV(SUV_Data[[#This Row],[Patient Data]],"T1 Toncil SUV",TRUE)</f>
        <v>10.353999999999999</v>
      </c>
      <c r="E35" cm="1">
        <f t="array" ref="E35">_FV(SUV_Data[[#This Row],[Patient Data]],"T1 Liver SUV",TRUE)</f>
        <v>2.1240000000000001</v>
      </c>
      <c r="F35" cm="1">
        <f t="array" ref="F35">_FV(SUV_Data[[#This Row],[Patient Data]],"T1 Normalised Toncil SUV",TRUE)</f>
        <v>4.8747645951035778</v>
      </c>
      <c r="G35" s="1" cm="1">
        <f t="array" ref="G35">_FV(SUV_Data[[#This Row],[Patient Data]],"T2 Date",TRUE)</f>
        <v>32986</v>
      </c>
      <c r="H35" cm="1">
        <f t="array" ref="H35">_FV(SUV_Data[[#This Row],[Patient Data]],"T2 Toncil SUV",TRUE)</f>
        <v>2.298</v>
      </c>
      <c r="I35" cm="1">
        <f t="array" ref="I35">_FV(SUV_Data[[#This Row],[Patient Data]],"T2 Liver SUV",TRUE)</f>
        <v>2.113</v>
      </c>
      <c r="J35" cm="1">
        <f t="array" ref="J35">_FV(SUV_Data[[#This Row],[Patient Data]],"T2 Normalised Toncil SUV",TRUE)</f>
        <v>1.0875532418362519</v>
      </c>
      <c r="K35" s="2" cm="1">
        <f t="array" ref="K35">_FV(SUV_Data[[#This Row],[Patient Data]],"% Change in Toncil SUV",TRUE)</f>
        <v>-0.776901382493703</v>
      </c>
      <c r="L35" t="str" cm="1">
        <f t="array" ref="L35">_FV(SUV_Data[[#This Row],[Patient Data]],"Response")</f>
        <v>Response</v>
      </c>
      <c r="M35" t="str" cm="1">
        <f t="array" ref="M35">_FV(SUV_Data[[#This Row],[Patient Data]],"Ground Truth",TRUE)</f>
        <v>Remission</v>
      </c>
    </row>
    <row r="36" spans="1:13" x14ac:dyDescent="0.25">
      <c r="A36" t="e" vm="108">
        <v>#VALUE!</v>
      </c>
      <c r="B36" t="str" cm="1">
        <f t="array" ref="B36">_FV(SUV_Data[[#This Row],[Patient Data]],"PID")</f>
        <v>QIN-HEADNECK-02-1000</v>
      </c>
      <c r="C36" s="1" cm="1">
        <f t="array" ref="C36">_FV(SUV_Data[[#This Row],[Patient Data]],"T1 Date",TRUE)</f>
        <v>33065</v>
      </c>
      <c r="D36" cm="1">
        <f t="array" ref="D36">_FV(SUV_Data[[#This Row],[Patient Data]],"T1 Toncil SUV",TRUE)</f>
        <v>9.6750000000000007</v>
      </c>
      <c r="E36" cm="1">
        <f t="array" ref="E36">_FV(SUV_Data[[#This Row],[Patient Data]],"T1 Liver SUV",TRUE)</f>
        <v>2.0859999999999999</v>
      </c>
      <c r="F36" cm="1">
        <f t="array" ref="F36">_FV(SUV_Data[[#This Row],[Patient Data]],"T1 Normalised Toncil SUV",TRUE)</f>
        <v>4.6380632790028766</v>
      </c>
      <c r="G36" s="1" cm="1">
        <f t="array" ref="G36">_FV(SUV_Data[[#This Row],[Patient Data]],"T2 Date",TRUE)</f>
        <v>33226</v>
      </c>
      <c r="H36" cm="1">
        <f t="array" ref="H36">_FV(SUV_Data[[#This Row],[Patient Data]],"T2 Toncil SUV",TRUE)</f>
        <v>3.69</v>
      </c>
      <c r="I36" cm="1">
        <f t="array" ref="I36">_FV(SUV_Data[[#This Row],[Patient Data]],"T2 Liver SUV",TRUE)</f>
        <v>2.403</v>
      </c>
      <c r="J36" cm="1">
        <f t="array" ref="J36">_FV(SUV_Data[[#This Row],[Patient Data]],"T2 Normalised Toncil SUV",TRUE)</f>
        <v>1.5355805243445693</v>
      </c>
      <c r="K36" s="2" cm="1">
        <f t="array" ref="K36">_FV(SUV_Data[[#This Row],[Patient Data]],"% Change in Toncil SUV",TRUE)</f>
        <v>-0.66891772880798195</v>
      </c>
      <c r="L36" t="str" cm="1">
        <f t="array" ref="L36">_FV(SUV_Data[[#This Row],[Patient Data]],"Response")</f>
        <v>Response</v>
      </c>
      <c r="M36" t="str" cm="1">
        <f t="array" ref="M36">_FV(SUV_Data[[#This Row],[Patient Data]],"Ground Truth",TRUE)</f>
        <v>Remission</v>
      </c>
    </row>
    <row r="37" spans="1:13" x14ac:dyDescent="0.25">
      <c r="A37" t="e" vm="109">
        <v>#VALUE!</v>
      </c>
      <c r="B37" t="str" cm="1">
        <f t="array" ref="B37">_FV(SUV_Data[[#This Row],[Patient Data]],"PID")</f>
        <v>QIN-HEADNECK-02-1048</v>
      </c>
      <c r="C37" s="1" cm="1">
        <f t="array" ref="C37">_FV(SUV_Data[[#This Row],[Patient Data]],"T1 Date",TRUE)</f>
        <v>32796</v>
      </c>
      <c r="D37" cm="1">
        <f t="array" ref="D37">_FV(SUV_Data[[#This Row],[Patient Data]],"T1 Toncil SUV",TRUE)</f>
        <v>11.811999999999999</v>
      </c>
      <c r="E37" cm="1">
        <f t="array" ref="E37">_FV(SUV_Data[[#This Row],[Patient Data]],"T1 Liver SUV",TRUE)</f>
        <v>2.4060000000000001</v>
      </c>
      <c r="F37" cm="1">
        <f t="array" ref="F37">_FV(SUV_Data[[#This Row],[Patient Data]],"T1 Normalised Toncil SUV",TRUE)</f>
        <v>4.9093931837073974</v>
      </c>
      <c r="G37" s="1" cm="1">
        <f t="array" ref="G37">_FV(SUV_Data[[#This Row],[Patient Data]],"T2 Date",TRUE)</f>
        <v>32967</v>
      </c>
      <c r="H37" cm="1">
        <f t="array" ref="H37">_FV(SUV_Data[[#This Row],[Patient Data]],"T2 Toncil SUV",TRUE)</f>
        <v>3.4089999999999998</v>
      </c>
      <c r="I37" cm="1">
        <f t="array" ref="I37">_FV(SUV_Data[[#This Row],[Patient Data]],"T2 Liver SUV",TRUE)</f>
        <v>2.5760000000000001</v>
      </c>
      <c r="J37" cm="1">
        <f t="array" ref="J37">_FV(SUV_Data[[#This Row],[Patient Data]],"T2 Normalised Toncil SUV",TRUE)</f>
        <v>1.3233695652173911</v>
      </c>
      <c r="K37" s="2" cm="1">
        <f t="array" ref="K37">_FV(SUV_Data[[#This Row],[Patient Data]],"% Change in Toncil SUV",TRUE)</f>
        <v>-0.73044131612656205</v>
      </c>
      <c r="L37" t="str" cm="1">
        <f t="array" ref="L37">_FV(SUV_Data[[#This Row],[Patient Data]],"Response")</f>
        <v>Response</v>
      </c>
      <c r="M37" t="str" cm="1">
        <f t="array" ref="M37">_FV(SUV_Data[[#This Row],[Patient Data]],"Ground Truth",TRUE)</f>
        <v>Remission</v>
      </c>
    </row>
    <row r="38" spans="1:13" x14ac:dyDescent="0.25">
      <c r="A38" t="e" vm="110">
        <v>#VALUE!</v>
      </c>
      <c r="B38" t="str" cm="1">
        <f t="array" ref="B38">_FV(SUV_Data[[#This Row],[Patient Data]],"PID")</f>
        <v>QIN-HEADNECK-02-1051</v>
      </c>
      <c r="C38" s="1" cm="1">
        <f t="array" ref="C38">_FV(SUV_Data[[#This Row],[Patient Data]],"T1 Date",TRUE)</f>
        <v>32826</v>
      </c>
      <c r="D38" cm="1">
        <f t="array" ref="D38">_FV(SUV_Data[[#This Row],[Patient Data]],"T1 Toncil SUV",TRUE)</f>
        <v>15.288</v>
      </c>
      <c r="E38" cm="1">
        <f t="array" ref="E38">_FV(SUV_Data[[#This Row],[Patient Data]],"T1 Liver SUV",TRUE)</f>
        <v>2.7160000000000002</v>
      </c>
      <c r="F38" cm="1">
        <f t="array" ref="F38">_FV(SUV_Data[[#This Row],[Patient Data]],"T1 Normalised Toncil SUV",TRUE)</f>
        <v>5.6288659793814428</v>
      </c>
      <c r="G38" s="1" cm="1">
        <f t="array" ref="G38">_FV(SUV_Data[[#This Row],[Patient Data]],"T2 Date",TRUE)</f>
        <v>32979</v>
      </c>
      <c r="H38" cm="1">
        <f t="array" ref="H38">_FV(SUV_Data[[#This Row],[Patient Data]],"T2 Toncil SUV",TRUE)</f>
        <v>8.9550000000000001</v>
      </c>
      <c r="I38" cm="1">
        <f t="array" ref="I38">_FV(SUV_Data[[#This Row],[Patient Data]],"T2 Liver SUV",TRUE)</f>
        <v>2.1259999999999999</v>
      </c>
      <c r="J38" cm="1">
        <f t="array" ref="J38">_FV(SUV_Data[[#This Row],[Patient Data]],"T2 Normalised Toncil SUV",TRUE)</f>
        <v>4.2121354656632173</v>
      </c>
      <c r="K38" s="2" cm="1">
        <f t="array" ref="K38">_FV(SUV_Data[[#This Row],[Patient Data]],"% Change in Toncil SUV",TRUE)</f>
        <v>-0.25169021947008802</v>
      </c>
      <c r="L38" t="str" cm="1">
        <f t="array" ref="L38">_FV(SUV_Data[[#This Row],[Patient Data]],"Response")</f>
        <v>Stable</v>
      </c>
      <c r="M38" t="str" cm="1">
        <f t="array" ref="M38">_FV(SUV_Data[[#This Row],[Patient Data]],"Ground Truth",TRUE)</f>
        <v>Remission</v>
      </c>
    </row>
    <row r="39" spans="1:13" x14ac:dyDescent="0.25">
      <c r="A39" t="e" vm="111">
        <v>#VALUE!</v>
      </c>
      <c r="B39" t="str" cm="1">
        <f t="array" ref="B39">_FV(SUV_Data[[#This Row],[Patient Data]],"PID")</f>
        <v>QIN-HEADNECK-02-1056</v>
      </c>
      <c r="C39" s="1" cm="1">
        <f t="array" ref="C39">_FV(SUV_Data[[#This Row],[Patient Data]],"T1 Date",TRUE)</f>
        <v>33134</v>
      </c>
      <c r="D39" cm="1">
        <f t="array" ref="D39">_FV(SUV_Data[[#This Row],[Patient Data]],"T1 Toncil SUV",TRUE)</f>
        <v>12.439</v>
      </c>
      <c r="E39" cm="1">
        <f t="array" ref="E39">_FV(SUV_Data[[#This Row],[Patient Data]],"T1 Liver SUV",TRUE)</f>
        <v>2.0910000000000002</v>
      </c>
      <c r="F39" cm="1">
        <f t="array" ref="F39">_FV(SUV_Data[[#This Row],[Patient Data]],"T1 Normalised Toncil SUV",TRUE)</f>
        <v>5.9488283118125294</v>
      </c>
      <c r="G39" s="1" cm="1">
        <f t="array" ref="G39">_FV(SUV_Data[[#This Row],[Patient Data]],"T2 Date",TRUE)</f>
        <v>33310</v>
      </c>
      <c r="H39" cm="1">
        <f t="array" ref="H39">_FV(SUV_Data[[#This Row],[Patient Data]],"T2 Toncil SUV",TRUE)</f>
        <v>4.2210000000000001</v>
      </c>
      <c r="I39" cm="1">
        <f t="array" ref="I39">_FV(SUV_Data[[#This Row],[Patient Data]],"T2 Liver SUV",TRUE)</f>
        <v>1.85</v>
      </c>
      <c r="J39" cm="1">
        <f t="array" ref="J39">_FV(SUV_Data[[#This Row],[Patient Data]],"T2 Normalised Toncil SUV",TRUE)</f>
        <v>2.2816216216216216</v>
      </c>
      <c r="K39" s="2" cm="1">
        <f t="array" ref="K39">_FV(SUV_Data[[#This Row],[Patient Data]],"% Change in Toncil SUV",TRUE)</f>
        <v>-0.61645865336354899</v>
      </c>
      <c r="L39" t="str" cm="1">
        <f t="array" ref="L39">_FV(SUV_Data[[#This Row],[Patient Data]],"Response")</f>
        <v>Response</v>
      </c>
      <c r="M39" t="str" cm="1">
        <f t="array" ref="M39">_FV(SUV_Data[[#This Row],[Patient Data]],"Ground Truth",TRUE)</f>
        <v>Remission</v>
      </c>
    </row>
    <row r="40" spans="1:13" x14ac:dyDescent="0.25">
      <c r="A40" t="e" vm="112">
        <v>#VALUE!</v>
      </c>
      <c r="B40" t="str" cm="1">
        <f t="array" ref="B40">_FV(SUV_Data[[#This Row],[Patient Data]],"PID")</f>
        <v>QIN-HEADNECK-02-2431</v>
      </c>
      <c r="C40" s="1" cm="1">
        <f t="array" ref="C40">_FV(SUV_Data[[#This Row],[Patient Data]],"T1 Date",TRUE)</f>
        <v>31851</v>
      </c>
      <c r="D40" cm="1">
        <f t="array" ref="D40">_FV(SUV_Data[[#This Row],[Patient Data]],"T1 Toncil SUV",TRUE)</f>
        <v>11.15</v>
      </c>
      <c r="E40" cm="1">
        <f t="array" ref="E40">_FV(SUV_Data[[#This Row],[Patient Data]],"T1 Liver SUV",TRUE)</f>
        <v>2.7269999999999999</v>
      </c>
      <c r="F40" cm="1">
        <f t="array" ref="F40">_FV(SUV_Data[[#This Row],[Patient Data]],"T1 Normalised Toncil SUV",TRUE)</f>
        <v>4.0887422075540893</v>
      </c>
      <c r="G40" s="1" cm="1">
        <f t="array" ref="G40">_FV(SUV_Data[[#This Row],[Patient Data]],"T2 Date",TRUE)</f>
        <v>32012</v>
      </c>
      <c r="H40" cm="1">
        <f t="array" ref="H40">_FV(SUV_Data[[#This Row],[Patient Data]],"T2 Toncil SUV",TRUE)</f>
        <v>2.9510000000000001</v>
      </c>
      <c r="I40" cm="1">
        <f t="array" ref="I40">_FV(SUV_Data[[#This Row],[Patient Data]],"T2 Liver SUV",TRUE)</f>
        <v>1.901</v>
      </c>
      <c r="J40" cm="1">
        <f t="array" ref="J40">_FV(SUV_Data[[#This Row],[Patient Data]],"T2 Normalised Toncil SUV",TRUE)</f>
        <v>1.5523408732246187</v>
      </c>
      <c r="K40" s="2" cm="1">
        <f t="array" ref="K40">_FV(SUV_Data[[#This Row],[Patient Data]],"% Change in Toncil SUV",TRUE)</f>
        <v>-0.62033779719430204</v>
      </c>
      <c r="L40" t="str" cm="1">
        <f t="array" ref="L40">_FV(SUV_Data[[#This Row],[Patient Data]],"Response")</f>
        <v>Response</v>
      </c>
      <c r="M40" t="str" cm="1">
        <f t="array" ref="M40">_FV(SUV_Data[[#This Row],[Patient Data]],"Ground Truth",TRUE)</f>
        <v>Remission</v>
      </c>
    </row>
    <row r="41" spans="1:13" x14ac:dyDescent="0.25">
      <c r="A41" t="e" vm="113">
        <v>#VALUE!</v>
      </c>
      <c r="B41" t="str" cm="1">
        <f t="array" ref="B41">_FV(SUV_Data[[#This Row],[Patient Data]],"PID")</f>
        <v>QIN-HEADNECK-02-2434</v>
      </c>
      <c r="C41" s="1" cm="1">
        <f t="array" ref="C41">_FV(SUV_Data[[#This Row],[Patient Data]],"T1 Date",TRUE)</f>
        <v>33275</v>
      </c>
      <c r="D41" cm="1">
        <f t="array" ref="D41">_FV(SUV_Data[[#This Row],[Patient Data]],"T1 Toncil SUV",TRUE)</f>
        <v>7.0739999999999998</v>
      </c>
      <c r="E41" cm="1">
        <f t="array" ref="E41">_FV(SUV_Data[[#This Row],[Patient Data]],"T1 Liver SUV",TRUE)</f>
        <v>1.669</v>
      </c>
      <c r="F41" cm="1">
        <f t="array" ref="F41">_FV(SUV_Data[[#This Row],[Patient Data]],"T1 Normalised Toncil SUV",TRUE)</f>
        <v>4.2384661473936491</v>
      </c>
      <c r="G41" s="1" cm="1">
        <f t="array" ref="G41">_FV(SUV_Data[[#This Row],[Patient Data]],"T2 Date",TRUE)</f>
        <v>33359</v>
      </c>
      <c r="H41" cm="1">
        <f t="array" ref="H41">_FV(SUV_Data[[#This Row],[Patient Data]],"T2 Toncil SUV",TRUE)</f>
        <v>2.2069999999999999</v>
      </c>
      <c r="I41" cm="1">
        <f t="array" ref="I41">_FV(SUV_Data[[#This Row],[Patient Data]],"T2 Liver SUV",TRUE)</f>
        <v>2.2709999999999999</v>
      </c>
      <c r="J41" cm="1">
        <f t="array" ref="J41">_FV(SUV_Data[[#This Row],[Patient Data]],"T2 Normalised Toncil SUV",TRUE)</f>
        <v>0.97181858212241301</v>
      </c>
      <c r="K41" s="2" cm="1">
        <f t="array" ref="K41">_FV(SUV_Data[[#This Row],[Patient Data]],"% Change in Toncil SUV",TRUE)</f>
        <v>-0.77071455844468395</v>
      </c>
      <c r="L41" t="str" cm="1">
        <f t="array" ref="L41">_FV(SUV_Data[[#This Row],[Patient Data]],"Response")</f>
        <v>Response</v>
      </c>
      <c r="M41" t="str" cm="1">
        <f t="array" ref="M41">_FV(SUV_Data[[#This Row],[Patient Data]],"Ground Truth",TRUE)</f>
        <v>Remission</v>
      </c>
    </row>
    <row r="42" spans="1:13" x14ac:dyDescent="0.25">
      <c r="A42" t="e" vm="114">
        <v>#VALUE!</v>
      </c>
      <c r="B42" t="str" cm="1">
        <f t="array" ref="B42">_FV(SUV_Data[[#This Row],[Patient Data]],"PID")</f>
        <v>QIN-HEADNECK-02-2438</v>
      </c>
      <c r="C42" s="1" cm="1">
        <f t="array" ref="C42">_FV(SUV_Data[[#This Row],[Patient Data]],"T1 Date",TRUE)</f>
        <v>32952</v>
      </c>
      <c r="D42" cm="1">
        <f t="array" ref="D42">_FV(SUV_Data[[#This Row],[Patient Data]],"T1 Toncil SUV",TRUE)</f>
        <v>8.032</v>
      </c>
      <c r="E42" cm="1">
        <f t="array" ref="E42">_FV(SUV_Data[[#This Row],[Patient Data]],"T1 Liver SUV",TRUE)</f>
        <v>2.3540000000000001</v>
      </c>
      <c r="F42" cm="1">
        <f t="array" ref="F42">_FV(SUV_Data[[#This Row],[Patient Data]],"T1 Normalised Toncil SUV",TRUE)</f>
        <v>3.4120645709430755</v>
      </c>
      <c r="G42" s="1" cm="1">
        <f t="array" ref="G42">_FV(SUV_Data[[#This Row],[Patient Data]],"T2 Date",TRUE)</f>
        <v>33126</v>
      </c>
      <c r="H42" cm="1">
        <f t="array" ref="H42">_FV(SUV_Data[[#This Row],[Patient Data]],"T2 Toncil SUV",TRUE)</f>
        <v>3.7719999999999998</v>
      </c>
      <c r="I42" cm="1">
        <f t="array" ref="I42">_FV(SUV_Data[[#This Row],[Patient Data]],"T2 Liver SUV",TRUE)</f>
        <v>2.17</v>
      </c>
      <c r="J42" cm="1">
        <f t="array" ref="J42">_FV(SUV_Data[[#This Row],[Patient Data]],"T2 Normalised Toncil SUV",TRUE)</f>
        <v>1.7382488479262672</v>
      </c>
      <c r="K42" s="2" cm="1">
        <f t="array" ref="K42">_FV(SUV_Data[[#This Row],[Patient Data]],"% Change in Toncil SUV",TRUE)</f>
        <v>-0.490558044320414</v>
      </c>
      <c r="L42" t="str" cm="1">
        <f t="array" ref="L42">_FV(SUV_Data[[#This Row],[Patient Data]],"Response")</f>
        <v>Response</v>
      </c>
      <c r="M42" t="str" cm="1">
        <f t="array" ref="M42">_FV(SUV_Data[[#This Row],[Patient Data]],"Ground Truth",TRUE)</f>
        <v>Remission</v>
      </c>
    </row>
    <row r="43" spans="1:13" x14ac:dyDescent="0.25">
      <c r="A43" t="e" vm="115">
        <v>#VALUE!</v>
      </c>
      <c r="B43" t="str" cm="1">
        <f t="array" ref="B43">_FV(SUV_Data[[#This Row],[Patient Data]],"PID")</f>
        <v>QIN-HEADNECK-02-2439</v>
      </c>
      <c r="C43" s="1" cm="1">
        <f t="array" ref="C43">_FV(SUV_Data[[#This Row],[Patient Data]],"T1 Date",TRUE)</f>
        <v>33429</v>
      </c>
      <c r="D43" cm="1">
        <f t="array" ref="D43">_FV(SUV_Data[[#This Row],[Patient Data]],"T1 Toncil SUV",TRUE)</f>
        <v>3.0630000000000002</v>
      </c>
      <c r="E43" cm="1">
        <f t="array" ref="E43">_FV(SUV_Data[[#This Row],[Patient Data]],"T1 Liver SUV",TRUE)</f>
        <v>1.6890000000000001</v>
      </c>
      <c r="F43" cm="1">
        <f t="array" ref="F43">_FV(SUV_Data[[#This Row],[Patient Data]],"T1 Normalised Toncil SUV",TRUE)</f>
        <v>1.8134991119005328</v>
      </c>
      <c r="G43" s="1" cm="1">
        <f t="array" ref="G43">_FV(SUV_Data[[#This Row],[Patient Data]],"T2 Date",TRUE)</f>
        <v>33601</v>
      </c>
      <c r="H43" cm="1">
        <f t="array" ref="H43">_FV(SUV_Data[[#This Row],[Patient Data]],"T2 Toncil SUV",TRUE)</f>
        <v>2.44</v>
      </c>
      <c r="I43" cm="1">
        <f t="array" ref="I43">_FV(SUV_Data[[#This Row],[Patient Data]],"T2 Liver SUV",TRUE)</f>
        <v>1.6040000000000001</v>
      </c>
      <c r="J43" cm="1">
        <f t="array" ref="J43">_FV(SUV_Data[[#This Row],[Patient Data]],"T2 Normalised Toncil SUV",TRUE)</f>
        <v>1.5211970074812966</v>
      </c>
      <c r="K43" s="2" cm="1">
        <f t="array" ref="K43">_FV(SUV_Data[[#This Row],[Patient Data]],"% Change in Toncil SUV",TRUE)</f>
        <v>-0.16118127795105799</v>
      </c>
      <c r="L43" t="str" cm="1">
        <f t="array" ref="L43">_FV(SUV_Data[[#This Row],[Patient Data]],"Response")</f>
        <v>Stable</v>
      </c>
      <c r="M43" t="str" cm="1">
        <f t="array" ref="M43">_FV(SUV_Data[[#This Row],[Patient Data]],"Ground Truth",TRUE)</f>
        <v>Remission</v>
      </c>
    </row>
    <row r="44" spans="1:13" x14ac:dyDescent="0.25">
      <c r="A44" t="e" vm="116">
        <v>#VALUE!</v>
      </c>
      <c r="B44" t="str" cm="1">
        <f t="array" ref="B44">_FV(SUV_Data[[#This Row],[Patient Data]],"PID")</f>
        <v>QIN-HEADNECK-02-2441</v>
      </c>
      <c r="C44" s="1" cm="1">
        <f t="array" ref="C44">_FV(SUV_Data[[#This Row],[Patient Data]],"T1 Date",TRUE)</f>
        <v>33103</v>
      </c>
      <c r="D44" cm="1">
        <f t="array" ref="D44">_FV(SUV_Data[[#This Row],[Patient Data]],"T1 Toncil SUV",TRUE)</f>
        <v>14.673</v>
      </c>
      <c r="E44" cm="1">
        <f t="array" ref="E44">_FV(SUV_Data[[#This Row],[Patient Data]],"T1 Liver SUV",TRUE)</f>
        <v>2.0059999999999998</v>
      </c>
      <c r="F44" cm="1">
        <f t="array" ref="F44">_FV(SUV_Data[[#This Row],[Patient Data]],"T1 Normalised Toncil SUV",TRUE)</f>
        <v>7.3145563310069797</v>
      </c>
      <c r="G44" s="1" cm="1">
        <f t="array" ref="G44">_FV(SUV_Data[[#This Row],[Patient Data]],"T2 Date",TRUE)</f>
        <v>33268</v>
      </c>
      <c r="H44" cm="1">
        <f t="array" ref="H44">_FV(SUV_Data[[#This Row],[Patient Data]],"T2 Toncil SUV",TRUE)</f>
        <v>2.3820000000000001</v>
      </c>
      <c r="I44" cm="1">
        <f t="array" ref="I44">_FV(SUV_Data[[#This Row],[Patient Data]],"T2 Liver SUV",TRUE)</f>
        <v>1.9</v>
      </c>
      <c r="J44" cm="1">
        <f t="array" ref="J44">_FV(SUV_Data[[#This Row],[Patient Data]],"T2 Normalised Toncil SUV",TRUE)</f>
        <v>1.253684210526316</v>
      </c>
      <c r="K44" s="2" cm="1">
        <f t="array" ref="K44">_FV(SUV_Data[[#This Row],[Patient Data]],"% Change in Toncil SUV",TRUE)</f>
        <v>-0.82860420320890105</v>
      </c>
      <c r="L44" t="str" cm="1">
        <f t="array" ref="L44">_FV(SUV_Data[[#This Row],[Patient Data]],"Response")</f>
        <v>Response</v>
      </c>
      <c r="M44" t="str" cm="1">
        <f t="array" ref="M44">_FV(SUV_Data[[#This Row],[Patient Data]],"Ground Truth",TRUE)</f>
        <v>Remission</v>
      </c>
    </row>
    <row r="45" spans="1:13" x14ac:dyDescent="0.25">
      <c r="A45" t="e" vm="117">
        <v>#VALUE!</v>
      </c>
      <c r="B45" t="str" cm="1">
        <f t="array" ref="B45">_FV(SUV_Data[[#This Row],[Patient Data]],"PID")</f>
        <v>QIN-HEADNECK-02-2444</v>
      </c>
      <c r="C45" s="1" cm="1">
        <f t="array" ref="C45">_FV(SUV_Data[[#This Row],[Patient Data]],"T1 Date",TRUE)</f>
        <v>33413</v>
      </c>
      <c r="D45" cm="1">
        <f t="array" ref="D45">_FV(SUV_Data[[#This Row],[Patient Data]],"T1 Toncil SUV",TRUE)</f>
        <v>10.445</v>
      </c>
      <c r="E45" cm="1">
        <f t="array" ref="E45">_FV(SUV_Data[[#This Row],[Patient Data]],"T1 Liver SUV",TRUE)</f>
        <v>1.663</v>
      </c>
      <c r="F45" cm="1">
        <f t="array" ref="F45">_FV(SUV_Data[[#This Row],[Patient Data]],"T1 Normalised Toncil SUV",TRUE)</f>
        <v>6.2808177991581475</v>
      </c>
      <c r="G45" s="1" cm="1">
        <f t="array" ref="G45">_FV(SUV_Data[[#This Row],[Patient Data]],"T2 Date",TRUE)</f>
        <v>33583</v>
      </c>
      <c r="H45" cm="1">
        <f t="array" ref="H45">_FV(SUV_Data[[#This Row],[Patient Data]],"T2 Toncil SUV",TRUE)</f>
        <v>3.5129999999999999</v>
      </c>
      <c r="I45" cm="1">
        <f t="array" ref="I45">_FV(SUV_Data[[#This Row],[Patient Data]],"T2 Liver SUV",TRUE)</f>
        <v>2.1320000000000001</v>
      </c>
      <c r="J45" cm="1">
        <f t="array" ref="J45">_FV(SUV_Data[[#This Row],[Patient Data]],"T2 Normalised Toncil SUV",TRUE)</f>
        <v>1.647748592870544</v>
      </c>
      <c r="K45" s="2" cm="1">
        <f t="array" ref="K45">_FV(SUV_Data[[#This Row],[Patient Data]],"% Change in Toncil SUV",TRUE)</f>
        <v>-0.73765381427058696</v>
      </c>
      <c r="L45" t="str" cm="1">
        <f t="array" ref="L45">_FV(SUV_Data[[#This Row],[Patient Data]],"Response")</f>
        <v>Response</v>
      </c>
      <c r="M45" t="str" cm="1">
        <f t="array" ref="M45">_FV(SUV_Data[[#This Row],[Patient Data]],"Ground Truth",TRUE)</f>
        <v>Remission</v>
      </c>
    </row>
    <row r="46" spans="1:13" x14ac:dyDescent="0.25">
      <c r="A46" t="e" vm="118">
        <v>#VALUE!</v>
      </c>
      <c r="B46" t="str" cm="1">
        <f t="array" ref="B46">_FV(SUV_Data[[#This Row],[Patient Data]],"PID")</f>
        <v>QIN-HEADNECK-02-2445</v>
      </c>
      <c r="C46" s="1" cm="1">
        <f t="array" ref="C46">_FV(SUV_Data[[#This Row],[Patient Data]],"T1 Date",TRUE)</f>
        <v>33422</v>
      </c>
      <c r="D46" cm="1">
        <f t="array" ref="D46">_FV(SUV_Data[[#This Row],[Patient Data]],"T1 Toncil SUV",TRUE)</f>
        <v>15.39</v>
      </c>
      <c r="E46" cm="1">
        <f t="array" ref="E46">_FV(SUV_Data[[#This Row],[Patient Data]],"T1 Liver SUV",TRUE)</f>
        <v>1.665</v>
      </c>
      <c r="F46" cm="1">
        <f t="array" ref="F46">_FV(SUV_Data[[#This Row],[Patient Data]],"T1 Normalised Toncil SUV",TRUE)</f>
        <v>9.2432432432432439</v>
      </c>
      <c r="G46" s="1" cm="1">
        <f t="array" ref="G46">_FV(SUV_Data[[#This Row],[Patient Data]],"T2 Date",TRUE)</f>
        <v>33567</v>
      </c>
      <c r="H46" cm="1">
        <f t="array" ref="H46">_FV(SUV_Data[[#This Row],[Patient Data]],"T2 Toncil SUV",TRUE)</f>
        <v>3.2309999999999999</v>
      </c>
      <c r="I46" cm="1">
        <f t="array" ref="I46">_FV(SUV_Data[[#This Row],[Patient Data]],"T2 Liver SUV",TRUE)</f>
        <v>1.9810000000000001</v>
      </c>
      <c r="J46" cm="1">
        <f t="array" ref="J46">_FV(SUV_Data[[#This Row],[Patient Data]],"T2 Normalised Toncil SUV",TRUE)</f>
        <v>1.630994447248864</v>
      </c>
      <c r="K46" s="2" cm="1">
        <f t="array" ref="K46">_FV(SUV_Data[[#This Row],[Patient Data]],"% Change in Toncil SUV",TRUE)</f>
        <v>-0.82354738436196495</v>
      </c>
      <c r="L46" t="str" cm="1">
        <f t="array" ref="L46">_FV(SUV_Data[[#This Row],[Patient Data]],"Response")</f>
        <v>Response</v>
      </c>
      <c r="M46" t="str" cm="1">
        <f t="array" ref="M46">_FV(SUV_Data[[#This Row],[Patient Data]],"Ground Truth",TRUE)</f>
        <v>Remission</v>
      </c>
    </row>
    <row r="47" spans="1:13" x14ac:dyDescent="0.25">
      <c r="A47" t="e" vm="119">
        <v>#VALUE!</v>
      </c>
      <c r="B47" t="str" cm="1">
        <f t="array" ref="B47">_FV(SUV_Data[[#This Row],[Patient Data]],"PID")</f>
        <v>QIN-HEADNECK-02-2447</v>
      </c>
      <c r="C47" s="1" cm="1">
        <f t="array" ref="C47">_FV(SUV_Data[[#This Row],[Patient Data]],"T1 Date",TRUE)</f>
        <v>33587</v>
      </c>
      <c r="D47" cm="1">
        <f t="array" ref="D47">_FV(SUV_Data[[#This Row],[Patient Data]],"T1 Toncil SUV",TRUE)</f>
        <v>11.989000000000001</v>
      </c>
      <c r="E47" cm="1">
        <f t="array" ref="E47">_FV(SUV_Data[[#This Row],[Patient Data]],"T1 Liver SUV",TRUE)</f>
        <v>1.76</v>
      </c>
      <c r="F47" cm="1">
        <f t="array" ref="F47">_FV(SUV_Data[[#This Row],[Patient Data]],"T1 Normalised Toncil SUV",TRUE)</f>
        <v>6.8119318181818187</v>
      </c>
      <c r="G47" s="1" cm="1">
        <f t="array" ref="G47">_FV(SUV_Data[[#This Row],[Patient Data]],"T2 Date",TRUE)</f>
        <v>33737</v>
      </c>
      <c r="H47" cm="1">
        <f t="array" ref="H47">_FV(SUV_Data[[#This Row],[Patient Data]],"T2 Toncil SUV",TRUE)</f>
        <v>4.3600000000000003</v>
      </c>
      <c r="I47" cm="1">
        <f t="array" ref="I47">_FV(SUV_Data[[#This Row],[Patient Data]],"T2 Liver SUV",TRUE)</f>
        <v>2.2250000000000001</v>
      </c>
      <c r="J47" cm="1">
        <f t="array" ref="J47">_FV(SUV_Data[[#This Row],[Patient Data]],"T2 Normalised Toncil SUV",TRUE)</f>
        <v>1.9595505617977529</v>
      </c>
      <c r="K47" s="2" cm="1">
        <f t="array" ref="K47">_FV(SUV_Data[[#This Row],[Patient Data]],"% Change in Toncil SUV",TRUE)</f>
        <v>-0.71233555853164998</v>
      </c>
      <c r="L47" t="str" cm="1">
        <f t="array" ref="L47">_FV(SUV_Data[[#This Row],[Patient Data]],"Response")</f>
        <v>Response</v>
      </c>
      <c r="M47" t="str" cm="1">
        <f t="array" ref="M47">_FV(SUV_Data[[#This Row],[Patient Data]],"Ground Truth",TRUE)</f>
        <v>Remission</v>
      </c>
    </row>
    <row r="48" spans="1:13" x14ac:dyDescent="0.25">
      <c r="A48" t="e" vm="120">
        <v>#VALUE!</v>
      </c>
      <c r="B48" t="str" cm="1">
        <f t="array" ref="B48">_FV(SUV_Data[[#This Row],[Patient Data]],"PID")</f>
        <v>QIN-HEADNECK-02-2448</v>
      </c>
      <c r="C48" s="1" cm="1">
        <f t="array" ref="C48">_FV(SUV_Data[[#This Row],[Patient Data]],"T1 Date",TRUE)</f>
        <v>33637</v>
      </c>
      <c r="D48" cm="1">
        <f t="array" ref="D48">_FV(SUV_Data[[#This Row],[Patient Data]],"T1 Toncil SUV",TRUE)</f>
        <v>25.997</v>
      </c>
      <c r="E48" cm="1">
        <f t="array" ref="E48">_FV(SUV_Data[[#This Row],[Patient Data]],"T1 Liver SUV",TRUE)</f>
        <v>1.7010000000000001</v>
      </c>
      <c r="F48" cm="1">
        <f t="array" ref="F48">_FV(SUV_Data[[#This Row],[Patient Data]],"T1 Normalised Toncil SUV",TRUE)</f>
        <v>15.283362727807171</v>
      </c>
      <c r="G48" s="1" cm="1">
        <f t="array" ref="G48">_FV(SUV_Data[[#This Row],[Patient Data]],"T2 Date",TRUE)</f>
        <v>33707</v>
      </c>
      <c r="H48" cm="1">
        <f t="array" ref="H48">_FV(SUV_Data[[#This Row],[Patient Data]],"T2 Toncil SUV",TRUE)</f>
        <v>17.806999999999999</v>
      </c>
      <c r="I48" cm="1">
        <f t="array" ref="I48">_FV(SUV_Data[[#This Row],[Patient Data]],"T2 Liver SUV",TRUE)</f>
        <v>1.9910000000000001</v>
      </c>
      <c r="J48" cm="1">
        <f t="array" ref="J48">_FV(SUV_Data[[#This Row],[Patient Data]],"T2 Normalised Toncil SUV",TRUE)</f>
        <v>8.9437468608739312</v>
      </c>
      <c r="K48" s="2" cm="1">
        <f t="array" ref="K48">_FV(SUV_Data[[#This Row],[Patient Data]],"% Change in Toncil SUV",TRUE)</f>
        <v>-0.41480503864497598</v>
      </c>
      <c r="L48" t="str" cm="1">
        <f t="array" ref="L48">_FV(SUV_Data[[#This Row],[Patient Data]],"Response")</f>
        <v>Response</v>
      </c>
      <c r="M48" t="str" cm="1">
        <f t="array" ref="M48">_FV(SUV_Data[[#This Row],[Patient Data]],"Ground Truth",TRUE)</f>
        <v>Progression</v>
      </c>
    </row>
    <row r="49" spans="1:13" x14ac:dyDescent="0.25">
      <c r="A49" t="e" vm="121">
        <v>#VALUE!</v>
      </c>
      <c r="B49" t="str" cm="1">
        <f t="array" ref="B49">_FV(SUV_Data[[#This Row],[Patient Data]],"PID")</f>
        <v>QIN-HEADNECK-02-2449</v>
      </c>
      <c r="C49" s="1" cm="1">
        <f t="array" ref="C49">_FV(SUV_Data[[#This Row],[Patient Data]],"T1 Date",TRUE)</f>
        <v>33699</v>
      </c>
      <c r="D49" cm="1">
        <f t="array" ref="D49">_FV(SUV_Data[[#This Row],[Patient Data]],"T1 Toncil SUV",TRUE)</f>
        <v>4.8319999999999999</v>
      </c>
      <c r="E49" cm="1">
        <f t="array" ref="E49">_FV(SUV_Data[[#This Row],[Patient Data]],"T1 Liver SUV",TRUE)</f>
        <v>1.9370000000000001</v>
      </c>
      <c r="F49" cm="1">
        <f t="array" ref="F49">_FV(SUV_Data[[#This Row],[Patient Data]],"T1 Normalised Toncil SUV",TRUE)</f>
        <v>2.4945792462570986</v>
      </c>
      <c r="G49" s="1" cm="1">
        <f t="array" ref="G49">_FV(SUV_Data[[#This Row],[Patient Data]],"T2 Date",TRUE)</f>
        <v>33877</v>
      </c>
      <c r="H49" cm="1">
        <f t="array" ref="H49">_FV(SUV_Data[[#This Row],[Patient Data]],"T2 Toncil SUV",TRUE)</f>
        <v>3.1539999999999999</v>
      </c>
      <c r="I49" cm="1">
        <f t="array" ref="I49">_FV(SUV_Data[[#This Row],[Patient Data]],"T2 Liver SUV",TRUE)</f>
        <v>1.9770000000000001</v>
      </c>
      <c r="J49" cm="1">
        <f t="array" ref="J49">_FV(SUV_Data[[#This Row],[Patient Data]],"T2 Normalised Toncil SUV",TRUE)</f>
        <v>1.5953464845725847</v>
      </c>
      <c r="K49" s="2" cm="1">
        <f t="array" ref="K49">_FV(SUV_Data[[#This Row],[Patient Data]],"% Change in Toncil SUV",TRUE)</f>
        <v>-0.36047472255440899</v>
      </c>
      <c r="L49" t="str" cm="1">
        <f t="array" ref="L49">_FV(SUV_Data[[#This Row],[Patient Data]],"Response")</f>
        <v>Response</v>
      </c>
      <c r="M49" t="str" cm="1">
        <f t="array" ref="M49">_FV(SUV_Data[[#This Row],[Patient Data]],"Ground Truth",TRUE)</f>
        <v>Remission</v>
      </c>
    </row>
    <row r="50" spans="1:13" x14ac:dyDescent="0.25">
      <c r="A50" t="e" vm="122">
        <v>#VALUE!</v>
      </c>
      <c r="B50" t="str" cm="1">
        <f t="array" ref="B50">_FV(SUV_Data[[#This Row],[Patient Data]],"PID")</f>
        <v>QIN-HEADNECK-02-2450</v>
      </c>
      <c r="C50" s="1" cm="1">
        <f t="array" ref="C50">_FV(SUV_Data[[#This Row],[Patient Data]],"T1 Date",TRUE)</f>
        <v>34752</v>
      </c>
      <c r="D50" cm="1">
        <f t="array" ref="D50">_FV(SUV_Data[[#This Row],[Patient Data]],"T1 Toncil SUV",TRUE)</f>
        <v>9.7590000000000003</v>
      </c>
      <c r="E50" cm="1">
        <f t="array" ref="E50">_FV(SUV_Data[[#This Row],[Patient Data]],"T1 Liver SUV",TRUE)</f>
        <v>2.5019999999999998</v>
      </c>
      <c r="F50" cm="1">
        <f t="array" ref="F50">_FV(SUV_Data[[#This Row],[Patient Data]],"T1 Normalised Toncil SUV",TRUE)</f>
        <v>3.9004796163069551</v>
      </c>
      <c r="G50" s="1" cm="1">
        <f t="array" ref="G50">_FV(SUV_Data[[#This Row],[Patient Data]],"T2 Date",TRUE)</f>
        <v>34954</v>
      </c>
      <c r="H50" cm="1">
        <f t="array" ref="H50">_FV(SUV_Data[[#This Row],[Patient Data]],"T2 Toncil SUV",TRUE)</f>
        <v>2.6429999999999998</v>
      </c>
      <c r="I50" cm="1">
        <f t="array" ref="I50">_FV(SUV_Data[[#This Row],[Patient Data]],"T2 Liver SUV",TRUE)</f>
        <v>2.1640000000000001</v>
      </c>
      <c r="J50" cm="1">
        <f t="array" ref="J50">_FV(SUV_Data[[#This Row],[Patient Data]],"T2 Normalised Toncil SUV",TRUE)</f>
        <v>1.2213493530499073</v>
      </c>
      <c r="K50" s="2" cm="1">
        <f t="array" ref="K50">_FV(SUV_Data[[#This Row],[Patient Data]],"% Change in Toncil SUV",TRUE)</f>
        <v>-0.68687200724143205</v>
      </c>
      <c r="L50" t="str" cm="1">
        <f t="array" ref="L50">_FV(SUV_Data[[#This Row],[Patient Data]],"Response")</f>
        <v>Response</v>
      </c>
      <c r="M50" t="str" cm="1">
        <f t="array" ref="M50">_FV(SUV_Data[[#This Row],[Patient Data]],"Ground Truth",TRUE)</f>
        <v>Remission</v>
      </c>
    </row>
    <row r="51" spans="1:13" x14ac:dyDescent="0.25">
      <c r="A51" t="e" vm="123">
        <v>#VALUE!</v>
      </c>
      <c r="B51" t="str" cm="1">
        <f t="array" ref="B51">_FV(SUV_Data[[#This Row],[Patient Data]],"PID")</f>
        <v>QIN-HEADNECK-02-2454</v>
      </c>
      <c r="C51" s="1" cm="1">
        <f t="array" ref="C51">_FV(SUV_Data[[#This Row],[Patient Data]],"T1 Date",TRUE)</f>
        <v>33947</v>
      </c>
      <c r="D51" cm="1">
        <f t="array" ref="D51">_FV(SUV_Data[[#This Row],[Patient Data]],"T1 Toncil SUV",TRUE)</f>
        <v>8.7119999999999997</v>
      </c>
      <c r="E51" cm="1">
        <f t="array" ref="E51">_FV(SUV_Data[[#This Row],[Patient Data]],"T1 Liver SUV",TRUE)</f>
        <v>2.34</v>
      </c>
      <c r="F51" cm="1">
        <f t="array" ref="F51">_FV(SUV_Data[[#This Row],[Patient Data]],"T1 Normalised Toncil SUV",TRUE)</f>
        <v>3.7230769230769232</v>
      </c>
      <c r="G51" s="1" cm="1">
        <f t="array" ref="G51">_FV(SUV_Data[[#This Row],[Patient Data]],"T2 Date",TRUE)</f>
        <v>34101</v>
      </c>
      <c r="H51" cm="1">
        <f t="array" ref="H51">_FV(SUV_Data[[#This Row],[Patient Data]],"T2 Toncil SUV",TRUE)</f>
        <v>3.9449999999999998</v>
      </c>
      <c r="I51" cm="1">
        <f t="array" ref="I51">_FV(SUV_Data[[#This Row],[Patient Data]],"T2 Liver SUV",TRUE)</f>
        <v>2.25</v>
      </c>
      <c r="J51" cm="1">
        <f t="array" ref="J51">_FV(SUV_Data[[#This Row],[Patient Data]],"T2 Normalised Toncil SUV",TRUE)</f>
        <v>1.7533333333333332</v>
      </c>
      <c r="K51" s="2" cm="1">
        <f t="array" ref="K51">_FV(SUV_Data[[#This Row],[Patient Data]],"% Change in Toncil SUV",TRUE)</f>
        <v>-0.52906336088154304</v>
      </c>
      <c r="L51" t="str" cm="1">
        <f t="array" ref="L51">_FV(SUV_Data[[#This Row],[Patient Data]],"Response")</f>
        <v>Response</v>
      </c>
      <c r="M51" t="str" cm="1">
        <f t="array" ref="M51">_FV(SUV_Data[[#This Row],[Patient Data]],"Ground Truth",TRUE)</f>
        <v>Remission</v>
      </c>
    </row>
    <row r="52" spans="1:13" x14ac:dyDescent="0.25">
      <c r="A52" t="e" vm="124">
        <v>#VALUE!</v>
      </c>
      <c r="B52" t="str" cm="1">
        <f t="array" ref="B52">_FV(SUV_Data[[#This Row],[Patient Data]],"PID")</f>
        <v>QIN-HEADNECK-02-2459</v>
      </c>
      <c r="C52" s="1" cm="1">
        <f t="array" ref="C52">_FV(SUV_Data[[#This Row],[Patient Data]],"T1 Date",TRUE)</f>
        <v>34813</v>
      </c>
      <c r="D52" cm="1">
        <f t="array" ref="D52">_FV(SUV_Data[[#This Row],[Patient Data]],"T1 Toncil SUV",TRUE)</f>
        <v>12.271000000000001</v>
      </c>
      <c r="E52" cm="1">
        <f t="array" ref="E52">_FV(SUV_Data[[#This Row],[Patient Data]],"T1 Liver SUV",TRUE)</f>
        <v>1.66</v>
      </c>
      <c r="F52" cm="1">
        <f t="array" ref="F52">_FV(SUV_Data[[#This Row],[Patient Data]],"T1 Normalised Toncil SUV",TRUE)</f>
        <v>7.3921686746987962</v>
      </c>
      <c r="G52" s="1" cm="1">
        <f t="array" ref="G52">_FV(SUV_Data[[#This Row],[Patient Data]],"T2 Date",TRUE)</f>
        <v>34980</v>
      </c>
      <c r="H52" cm="1">
        <f t="array" ref="H52">_FV(SUV_Data[[#This Row],[Patient Data]],"T2 Toncil SUV",TRUE)</f>
        <v>2.4980000000000002</v>
      </c>
      <c r="I52" cm="1">
        <f t="array" ref="I52">_FV(SUV_Data[[#This Row],[Patient Data]],"T2 Liver SUV",TRUE)</f>
        <v>2.1030000000000002</v>
      </c>
      <c r="J52" cm="1">
        <f t="array" ref="J52">_FV(SUV_Data[[#This Row],[Patient Data]],"T2 Normalised Toncil SUV",TRUE)</f>
        <v>1.1878269139324773</v>
      </c>
      <c r="K52" s="2" cm="1">
        <f t="array" ref="K52">_FV(SUV_Data[[#This Row],[Patient Data]],"% Change in Toncil SUV",TRUE)</f>
        <v>-0.83931279625719901</v>
      </c>
      <c r="L52" t="str" cm="1">
        <f t="array" ref="L52">_FV(SUV_Data[[#This Row],[Patient Data]],"Response")</f>
        <v>Response</v>
      </c>
      <c r="M52" t="str" cm="1">
        <f t="array" ref="M52">_FV(SUV_Data[[#This Row],[Patient Data]],"Ground Truth",TRUE)</f>
        <v>Remission</v>
      </c>
    </row>
    <row r="53" spans="1:13" x14ac:dyDescent="0.25">
      <c r="A53" t="e" vm="125">
        <v>#VALUE!</v>
      </c>
      <c r="B53" t="str" cm="1">
        <f t="array" ref="B53">_FV(SUV_Data[[#This Row],[Patient Data]],"PID")</f>
        <v>QIN-HEADNECK-02-2460</v>
      </c>
      <c r="C53" s="1" cm="1">
        <f t="array" ref="C53">_FV(SUV_Data[[#This Row],[Patient Data]],"T1 Date",TRUE)</f>
        <v>35389</v>
      </c>
      <c r="D53" cm="1">
        <f t="array" ref="D53">_FV(SUV_Data[[#This Row],[Patient Data]],"T1 Toncil SUV",TRUE)</f>
        <v>19.626000000000001</v>
      </c>
      <c r="E53" cm="1">
        <f t="array" ref="E53">_FV(SUV_Data[[#This Row],[Patient Data]],"T1 Liver SUV",TRUE)</f>
        <v>2.5249999999999999</v>
      </c>
      <c r="F53" cm="1">
        <f t="array" ref="F53">_FV(SUV_Data[[#This Row],[Patient Data]],"T1 Normalised Toncil SUV",TRUE)</f>
        <v>7.7726732673267334</v>
      </c>
      <c r="G53" s="1" cm="1">
        <f t="array" ref="G53">_FV(SUV_Data[[#This Row],[Patient Data]],"T2 Date",TRUE)</f>
        <v>35568</v>
      </c>
      <c r="H53" cm="1">
        <f t="array" ref="H53">_FV(SUV_Data[[#This Row],[Patient Data]],"T2 Toncil SUV",TRUE)</f>
        <v>3.9569999999999999</v>
      </c>
      <c r="I53" cm="1">
        <f t="array" ref="I53">_FV(SUV_Data[[#This Row],[Patient Data]],"T2 Liver SUV",TRUE)</f>
        <v>2.6579999999999999</v>
      </c>
      <c r="J53" cm="1">
        <f t="array" ref="J53">_FV(SUV_Data[[#This Row],[Patient Data]],"T2 Normalised Toncil SUV",TRUE)</f>
        <v>1.4887133182844243</v>
      </c>
      <c r="K53" s="2" cm="1">
        <f t="array" ref="K53">_FV(SUV_Data[[#This Row],[Patient Data]],"% Change in Toncil SUV",TRUE)</f>
        <v>-0.80846830079138998</v>
      </c>
      <c r="L53" t="str" cm="1">
        <f t="array" ref="L53">_FV(SUV_Data[[#This Row],[Patient Data]],"Response")</f>
        <v>Response</v>
      </c>
      <c r="M53" t="str" cm="1">
        <f t="array" ref="M53">_FV(SUV_Data[[#This Row],[Patient Data]],"Ground Truth",TRUE)</f>
        <v>Remission</v>
      </c>
    </row>
    <row r="54" spans="1:13" x14ac:dyDescent="0.25">
      <c r="A54" t="e" vm="126">
        <v>#VALUE!</v>
      </c>
      <c r="B54" t="str" cm="1">
        <f t="array" ref="B54">_FV(SUV_Data[[#This Row],[Patient Data]],"PID")</f>
        <v>QIN-HEADNECK-02-2464</v>
      </c>
      <c r="C54" s="1" cm="1">
        <f t="array" ref="C54">_FV(SUV_Data[[#This Row],[Patient Data]],"T1 Date",TRUE)</f>
        <v>35625</v>
      </c>
      <c r="D54" cm="1">
        <f t="array" ref="D54">_FV(SUV_Data[[#This Row],[Patient Data]],"T1 Toncil SUV",TRUE)</f>
        <v>14.734999999999999</v>
      </c>
      <c r="E54" cm="1">
        <f t="array" ref="E54">_FV(SUV_Data[[#This Row],[Patient Data]],"T1 Liver SUV",TRUE)</f>
        <v>2.4449999999999998</v>
      </c>
      <c r="F54" cm="1">
        <f t="array" ref="F54">_FV(SUV_Data[[#This Row],[Patient Data]],"T1 Normalised Toncil SUV",TRUE)</f>
        <v>6.0265848670756652</v>
      </c>
      <c r="G54" s="1" cm="1">
        <f t="array" ref="G54">_FV(SUV_Data[[#This Row],[Patient Data]],"T2 Date",TRUE)</f>
        <v>35778</v>
      </c>
      <c r="H54" cm="1">
        <f t="array" ref="H54">_FV(SUV_Data[[#This Row],[Patient Data]],"T2 Toncil SUV",TRUE)</f>
        <v>3.4940000000000002</v>
      </c>
      <c r="I54" cm="1">
        <f t="array" ref="I54">_FV(SUV_Data[[#This Row],[Patient Data]],"T2 Liver SUV",TRUE)</f>
        <v>2.9780000000000002</v>
      </c>
      <c r="J54" cm="1">
        <f t="array" ref="J54">_FV(SUV_Data[[#This Row],[Patient Data]],"T2 Normalised Toncil SUV",TRUE)</f>
        <v>1.1732706514439222</v>
      </c>
      <c r="K54" s="2" cm="1">
        <f t="array" ref="K54">_FV(SUV_Data[[#This Row],[Patient Data]],"% Change in Toncil SUV",TRUE)</f>
        <v>-0.80531749285508003</v>
      </c>
      <c r="L54" t="str" cm="1">
        <f t="array" ref="L54">_FV(SUV_Data[[#This Row],[Patient Data]],"Response")</f>
        <v>Response</v>
      </c>
      <c r="M54" t="str" cm="1">
        <f t="array" ref="M54">_FV(SUV_Data[[#This Row],[Patient Data]],"Ground Truth",TRUE)</f>
        <v>Remission</v>
      </c>
    </row>
    <row r="55" spans="1:13" x14ac:dyDescent="0.25">
      <c r="A55" t="e" vm="127">
        <v>#VALUE!</v>
      </c>
      <c r="B55" t="str" cm="1">
        <f t="array" ref="B55">_FV(SUV_Data[[#This Row],[Patient Data]],"PID")</f>
        <v>QIN-HEADNECK-02-2466</v>
      </c>
      <c r="C55" s="1" cm="1">
        <f t="array" ref="C55">_FV(SUV_Data[[#This Row],[Patient Data]],"T1 Date",TRUE)</f>
        <v>35191</v>
      </c>
      <c r="D55" cm="1">
        <f t="array" ref="D55">_FV(SUV_Data[[#This Row],[Patient Data]],"T1 Toncil SUV",TRUE)</f>
        <v>8.7769999999999992</v>
      </c>
      <c r="E55" cm="1">
        <f t="array" ref="E55">_FV(SUV_Data[[#This Row],[Patient Data]],"T1 Liver SUV",TRUE)</f>
        <v>1.827</v>
      </c>
      <c r="F55" cm="1">
        <f t="array" ref="F55">_FV(SUV_Data[[#This Row],[Patient Data]],"T1 Normalised Toncil SUV",TRUE)</f>
        <v>4.8040503557744936</v>
      </c>
      <c r="G55" s="1" cm="1">
        <f t="array" ref="G55">_FV(SUV_Data[[#This Row],[Patient Data]],"T2 Date",TRUE)</f>
        <v>35326</v>
      </c>
      <c r="H55" cm="1">
        <f t="array" ref="H55">_FV(SUV_Data[[#This Row],[Patient Data]],"T2 Toncil SUV",TRUE)</f>
        <v>2.3149999999999999</v>
      </c>
      <c r="I55" cm="1">
        <f t="array" ref="I55">_FV(SUV_Data[[#This Row],[Patient Data]],"T2 Liver SUV",TRUE)</f>
        <v>2.1709999999999998</v>
      </c>
      <c r="J55" cm="1">
        <f t="array" ref="J55">_FV(SUV_Data[[#This Row],[Patient Data]],"T2 Normalised Toncil SUV",TRUE)</f>
        <v>1.0663288807001383</v>
      </c>
      <c r="K55" s="2" cm="1">
        <f t="array" ref="K55">_FV(SUV_Data[[#This Row],[Patient Data]],"% Change in Toncil SUV",TRUE)</f>
        <v>-0.77803544889607501</v>
      </c>
      <c r="L55" t="str" cm="1">
        <f t="array" ref="L55">_FV(SUV_Data[[#This Row],[Patient Data]],"Response")</f>
        <v>Response</v>
      </c>
      <c r="M55" t="str" cm="1">
        <f t="array" ref="M55">_FV(SUV_Data[[#This Row],[Patient Data]],"Ground Truth",TRUE)</f>
        <v>Remission</v>
      </c>
    </row>
    <row r="56" spans="1:13" x14ac:dyDescent="0.25">
      <c r="A56" t="e" vm="128">
        <v>#VALUE!</v>
      </c>
      <c r="B56" t="str" cm="1">
        <f t="array" ref="B56">_FV(SUV_Data[[#This Row],[Patient Data]],"PID")</f>
        <v>QIN-HEADNECK-02-2467</v>
      </c>
      <c r="C56" s="1" cm="1">
        <f t="array" ref="C56">_FV(SUV_Data[[#This Row],[Patient Data]],"T1 Date",TRUE)</f>
        <v>35214</v>
      </c>
      <c r="D56" cm="1">
        <f t="array" ref="D56">_FV(SUV_Data[[#This Row],[Patient Data]],"T1 Toncil SUV",TRUE)</f>
        <v>20.585000000000001</v>
      </c>
      <c r="E56" cm="1">
        <f t="array" ref="E56">_FV(SUV_Data[[#This Row],[Patient Data]],"T1 Liver SUV",TRUE)</f>
        <v>2.8410000000000002</v>
      </c>
      <c r="F56" cm="1">
        <f t="array" ref="F56">_FV(SUV_Data[[#This Row],[Patient Data]],"T1 Normalised Toncil SUV",TRUE)</f>
        <v>7.2456881379795846</v>
      </c>
      <c r="G56" s="1" cm="1">
        <f t="array" ref="G56">_FV(SUV_Data[[#This Row],[Patient Data]],"T2 Date",TRUE)</f>
        <v>35357</v>
      </c>
      <c r="H56" cm="1">
        <f t="array" ref="H56">_FV(SUV_Data[[#This Row],[Patient Data]],"T2 Toncil SUV",TRUE)</f>
        <v>3.6219999999999999</v>
      </c>
      <c r="I56" cm="1">
        <f t="array" ref="I56">_FV(SUV_Data[[#This Row],[Patient Data]],"T2 Liver SUV",TRUE)</f>
        <v>2.1819999999999999</v>
      </c>
      <c r="J56" cm="1">
        <f t="array" ref="J56">_FV(SUV_Data[[#This Row],[Patient Data]],"T2 Normalised Toncil SUV",TRUE)</f>
        <v>1.6599450045829514</v>
      </c>
      <c r="K56" s="2" cm="1">
        <f t="array" ref="K56">_FV(SUV_Data[[#This Row],[Patient Data]],"% Change in Toncil SUV",TRUE)</f>
        <v>-0.770905816953113</v>
      </c>
      <c r="L56" t="str" cm="1">
        <f t="array" ref="L56">_FV(SUV_Data[[#This Row],[Patient Data]],"Response")</f>
        <v>Response</v>
      </c>
      <c r="M56" t="str" cm="1">
        <f t="array" ref="M56">_FV(SUV_Data[[#This Row],[Patient Data]],"Ground Truth",TRUE)</f>
        <v>Remission</v>
      </c>
    </row>
    <row r="57" spans="1:13" x14ac:dyDescent="0.25">
      <c r="A57" t="e" vm="129">
        <v>#VALUE!</v>
      </c>
      <c r="B57" t="str" cm="1">
        <f t="array" ref="B57">_FV(SUV_Data[[#This Row],[Patient Data]],"PID")</f>
        <v>QIN-HEADNECK-02-2471</v>
      </c>
      <c r="C57" s="1" cm="1">
        <f t="array" ref="C57">_FV(SUV_Data[[#This Row],[Patient Data]],"T1 Date",TRUE)</f>
        <v>35550</v>
      </c>
      <c r="D57" cm="1">
        <f t="array" ref="D57">_FV(SUV_Data[[#This Row],[Patient Data]],"T1 Toncil SUV",TRUE)</f>
        <v>5.9089999999999998</v>
      </c>
      <c r="E57" cm="1">
        <f t="array" ref="E57">_FV(SUV_Data[[#This Row],[Patient Data]],"T1 Liver SUV",TRUE)</f>
        <v>1.8380000000000001</v>
      </c>
      <c r="F57" cm="1">
        <f t="array" ref="F57">_FV(SUV_Data[[#This Row],[Patient Data]],"T1 Normalised Toncil SUV",TRUE)</f>
        <v>3.2149075081610445</v>
      </c>
      <c r="G57" s="1" cm="1">
        <f t="array" ref="G57">_FV(SUV_Data[[#This Row],[Patient Data]],"T2 Date",TRUE)</f>
        <v>35707</v>
      </c>
      <c r="H57" cm="1">
        <f t="array" ref="H57">_FV(SUV_Data[[#This Row],[Patient Data]],"T2 Toncil SUV",TRUE)</f>
        <v>2.76</v>
      </c>
      <c r="I57" cm="1">
        <f t="array" ref="I57">_FV(SUV_Data[[#This Row],[Patient Data]],"T2 Liver SUV",TRUE)</f>
        <v>1.87</v>
      </c>
      <c r="J57" cm="1">
        <f t="array" ref="J57">_FV(SUV_Data[[#This Row],[Patient Data]],"T2 Normalised Toncil SUV",TRUE)</f>
        <v>1.4759358288770053</v>
      </c>
      <c r="K57" s="2" cm="1">
        <f t="array" ref="K57">_FV(SUV_Data[[#This Row],[Patient Data]],"% Change in Toncil SUV",TRUE)</f>
        <v>-0.54090877416213601</v>
      </c>
      <c r="L57" t="str" cm="1">
        <f t="array" ref="L57">_FV(SUV_Data[[#This Row],[Patient Data]],"Response")</f>
        <v>Response</v>
      </c>
      <c r="M57" t="str" cm="1">
        <f t="array" ref="M57">_FV(SUV_Data[[#This Row],[Patient Data]],"Ground Truth",TRUE)</f>
        <v>Remission</v>
      </c>
    </row>
    <row r="58" spans="1:13" x14ac:dyDescent="0.25">
      <c r="A58" t="e" vm="130">
        <v>#VALUE!</v>
      </c>
      <c r="B58" t="str" cm="1">
        <f t="array" ref="B58">_FV(SUV_Data[[#This Row],[Patient Data]],"PID")</f>
        <v>QIN-HEADNECK-02-2474</v>
      </c>
      <c r="C58" s="1" cm="1">
        <f t="array" ref="C58">_FV(SUV_Data[[#This Row],[Patient Data]],"T1 Date",TRUE)</f>
        <v>35724</v>
      </c>
      <c r="D58" cm="1">
        <f t="array" ref="D58">_FV(SUV_Data[[#This Row],[Patient Data]],"T1 Toncil SUV",TRUE)</f>
        <v>20.526</v>
      </c>
      <c r="E58" cm="1">
        <f t="array" ref="E58">_FV(SUV_Data[[#This Row],[Patient Data]],"T1 Liver SUV",TRUE)</f>
        <v>2.2000000000000002</v>
      </c>
      <c r="F58" cm="1">
        <f t="array" ref="F58">_FV(SUV_Data[[#This Row],[Patient Data]],"T1 Normalised Toncil SUV",TRUE)</f>
        <v>9.3299999999999983</v>
      </c>
      <c r="G58" s="1" cm="1">
        <f t="array" ref="G58">_FV(SUV_Data[[#This Row],[Patient Data]],"T2 Date",TRUE)</f>
        <v>35872</v>
      </c>
      <c r="H58" cm="1">
        <f t="array" ref="H58">_FV(SUV_Data[[#This Row],[Patient Data]],"T2 Toncil SUV",TRUE)</f>
        <v>2.8079999999999998</v>
      </c>
      <c r="I58" cm="1">
        <f t="array" ref="I58">_FV(SUV_Data[[#This Row],[Patient Data]],"T2 Liver SUV",TRUE)</f>
        <v>2.2839999999999998</v>
      </c>
      <c r="J58" cm="1">
        <f t="array" ref="J58">_FV(SUV_Data[[#This Row],[Patient Data]],"T2 Normalised Toncil SUV",TRUE)</f>
        <v>1.2294220665499125</v>
      </c>
      <c r="K58" s="2" cm="1">
        <f t="array" ref="K58">_FV(SUV_Data[[#This Row],[Patient Data]],"% Change in Toncil SUV",TRUE)</f>
        <v>-0.868229146136129</v>
      </c>
      <c r="L58" t="str" cm="1">
        <f t="array" ref="L58">_FV(SUV_Data[[#This Row],[Patient Data]],"Response")</f>
        <v>Response</v>
      </c>
      <c r="M58" t="str" cm="1">
        <f t="array" ref="M58">_FV(SUV_Data[[#This Row],[Patient Data]],"Ground Truth",TRUE)</f>
        <v>Remission</v>
      </c>
    </row>
    <row r="59" spans="1:13" x14ac:dyDescent="0.25">
      <c r="A59" t="e" vm="131">
        <v>#VALUE!</v>
      </c>
      <c r="B59" t="str" cm="1">
        <f t="array" ref="B59">_FV(SUV_Data[[#This Row],[Patient Data]],"PID")</f>
        <v>QIN-HEADNECK-02-2476</v>
      </c>
      <c r="C59" s="1" cm="1">
        <f t="array" ref="C59">_FV(SUV_Data[[#This Row],[Patient Data]],"T1 Date",TRUE)</f>
        <v>33085</v>
      </c>
      <c r="D59" cm="1">
        <f t="array" ref="D59">_FV(SUV_Data[[#This Row],[Patient Data]],"T1 Toncil SUV",TRUE)</f>
        <v>8.8770000000000007</v>
      </c>
      <c r="E59" cm="1">
        <f t="array" ref="E59">_FV(SUV_Data[[#This Row],[Patient Data]],"T1 Liver SUV",TRUE)</f>
        <v>1.774</v>
      </c>
      <c r="F59" cm="1">
        <f t="array" ref="F59">_FV(SUV_Data[[#This Row],[Patient Data]],"T1 Normalised Toncil SUV",TRUE)</f>
        <v>5.0039458850056375</v>
      </c>
      <c r="G59" s="1" cm="1">
        <f t="array" ref="G59">_FV(SUV_Data[[#This Row],[Patient Data]],"T2 Date",TRUE)</f>
        <v>33237</v>
      </c>
      <c r="H59" cm="1">
        <f t="array" ref="H59">_FV(SUV_Data[[#This Row],[Patient Data]],"T2 Toncil SUV",TRUE)</f>
        <v>4.5819999999999999</v>
      </c>
      <c r="I59" cm="1">
        <f t="array" ref="I59">_FV(SUV_Data[[#This Row],[Patient Data]],"T2 Liver SUV",TRUE)</f>
        <v>2.548</v>
      </c>
      <c r="J59" cm="1">
        <f t="array" ref="J59">_FV(SUV_Data[[#This Row],[Patient Data]],"T2 Normalised Toncil SUV",TRUE)</f>
        <v>1.7982731554160125</v>
      </c>
      <c r="K59" s="2" cm="1">
        <f t="array" ref="K59">_FV(SUV_Data[[#This Row],[Patient Data]],"% Change in Toncil SUV",TRUE)</f>
        <v>-0.64062897626360205</v>
      </c>
      <c r="L59" t="str" cm="1">
        <f t="array" ref="L59">_FV(SUV_Data[[#This Row],[Patient Data]],"Response")</f>
        <v>Response</v>
      </c>
      <c r="M59" t="str" cm="1">
        <f t="array" ref="M59">_FV(SUV_Data[[#This Row],[Patient Data]],"Ground Truth",TRUE)</f>
        <v>Progression</v>
      </c>
    </row>
    <row r="60" spans="1:13" x14ac:dyDescent="0.25">
      <c r="A60" t="e" vm="132">
        <v>#VALUE!</v>
      </c>
      <c r="B60" t="str" cm="1">
        <f t="array" ref="B60">_FV(SUV_Data[[#This Row],[Patient Data]],"PID")</f>
        <v>QIN-HEADNECK-02-2477</v>
      </c>
      <c r="C60" s="1" cm="1">
        <f t="array" ref="C60">_FV(SUV_Data[[#This Row],[Patient Data]],"T1 Date",TRUE)</f>
        <v>35359</v>
      </c>
      <c r="D60" cm="1">
        <f t="array" ref="D60">_FV(SUV_Data[[#This Row],[Patient Data]],"T1 Toncil SUV",TRUE)</f>
        <v>7.5629999999999997</v>
      </c>
      <c r="E60" cm="1">
        <f t="array" ref="E60">_FV(SUV_Data[[#This Row],[Patient Data]],"T1 Liver SUV",TRUE)</f>
        <v>2.1280000000000001</v>
      </c>
      <c r="F60" cm="1">
        <f t="array" ref="F60">_FV(SUV_Data[[#This Row],[Patient Data]],"T1 Normalised Toncil SUV",TRUE)</f>
        <v>3.5540413533834583</v>
      </c>
      <c r="G60" s="1" cm="1">
        <f t="array" ref="G60">_FV(SUV_Data[[#This Row],[Patient Data]],"T2 Date",TRUE)</f>
        <v>35511</v>
      </c>
      <c r="H60" cm="1">
        <f t="array" ref="H60">_FV(SUV_Data[[#This Row],[Patient Data]],"T2 Toncil SUV",TRUE)</f>
        <v>2.85</v>
      </c>
      <c r="I60" cm="1">
        <f t="array" ref="I60">_FV(SUV_Data[[#This Row],[Patient Data]],"T2 Liver SUV",TRUE)</f>
        <v>2.3069999999999999</v>
      </c>
      <c r="J60" cm="1">
        <f t="array" ref="J60">_FV(SUV_Data[[#This Row],[Patient Data]],"T2 Normalised Toncil SUV",TRUE)</f>
        <v>1.2353706111833551</v>
      </c>
      <c r="K60" s="2" cm="1">
        <f t="array" ref="K60">_FV(SUV_Data[[#This Row],[Patient Data]],"% Change in Toncil SUV",TRUE)</f>
        <v>-0.65240398511196895</v>
      </c>
      <c r="L60" t="str" cm="1">
        <f t="array" ref="L60">_FV(SUV_Data[[#This Row],[Patient Data]],"Response")</f>
        <v>Response</v>
      </c>
      <c r="M60" t="str" cm="1">
        <f t="array" ref="M60">_FV(SUV_Data[[#This Row],[Patient Data]],"Ground Truth",TRUE)</f>
        <v>Remission</v>
      </c>
    </row>
    <row r="61" spans="1:13" x14ac:dyDescent="0.25">
      <c r="A61" t="e" vm="133">
        <v>#VALUE!</v>
      </c>
      <c r="B61" t="str" cm="1">
        <f t="array" ref="B61">_FV(SUV_Data[[#This Row],[Patient Data]],"PID")</f>
        <v>QIN-HEADNECK-02-2479</v>
      </c>
      <c r="C61" s="1" cm="1">
        <f t="array" ref="C61">_FV(SUV_Data[[#This Row],[Patient Data]],"T1 Date",TRUE)</f>
        <v>35123</v>
      </c>
      <c r="D61" cm="1">
        <f t="array" ref="D61">_FV(SUV_Data[[#This Row],[Patient Data]],"T1 Toncil SUV",TRUE)</f>
        <v>22.332000000000001</v>
      </c>
      <c r="E61" cm="1">
        <f t="array" ref="E61">_FV(SUV_Data[[#This Row],[Patient Data]],"T1 Liver SUV",TRUE)</f>
        <v>2.7480000000000002</v>
      </c>
      <c r="F61" cm="1">
        <f t="array" ref="F61">_FV(SUV_Data[[#This Row],[Patient Data]],"T1 Normalised Toncil SUV",TRUE)</f>
        <v>8.1266375545851517</v>
      </c>
      <c r="G61" s="1" cm="1">
        <f t="array" ref="G61">_FV(SUV_Data[[#This Row],[Patient Data]],"T2 Date",TRUE)</f>
        <v>35301</v>
      </c>
      <c r="H61" cm="1">
        <f t="array" ref="H61">_FV(SUV_Data[[#This Row],[Patient Data]],"T2 Toncil SUV",TRUE)</f>
        <v>4.484</v>
      </c>
      <c r="I61" cm="1">
        <f t="array" ref="I61">_FV(SUV_Data[[#This Row],[Patient Data]],"T2 Liver SUV",TRUE)</f>
        <v>2.706</v>
      </c>
      <c r="J61" cm="1">
        <f t="array" ref="J61">_FV(SUV_Data[[#This Row],[Patient Data]],"T2 Normalised Toncil SUV",TRUE)</f>
        <v>1.6570583887657058</v>
      </c>
      <c r="K61" s="2" cm="1">
        <f t="array" ref="K61">_FV(SUV_Data[[#This Row],[Patient Data]],"% Change in Toncil SUV",TRUE)</f>
        <v>-0.79609544813146405</v>
      </c>
      <c r="L61" t="str" cm="1">
        <f t="array" ref="L61">_FV(SUV_Data[[#This Row],[Patient Data]],"Response")</f>
        <v>Response</v>
      </c>
      <c r="M61" t="str" cm="1">
        <f t="array" ref="M61">_FV(SUV_Data[[#This Row],[Patient Data]],"Ground Truth",TRUE)</f>
        <v>Remission</v>
      </c>
    </row>
    <row r="62" spans="1:13" x14ac:dyDescent="0.25">
      <c r="A62" t="e" vm="134">
        <v>#VALUE!</v>
      </c>
      <c r="B62" t="str" cm="1">
        <f t="array" ref="B62">_FV(SUV_Data[[#This Row],[Patient Data]],"PID")</f>
        <v>QIN-HEADNECK-02-2483</v>
      </c>
      <c r="C62" s="1" cm="1">
        <f t="array" ref="C62">_FV(SUV_Data[[#This Row],[Patient Data]],"T1 Date",TRUE)</f>
        <v>33107</v>
      </c>
      <c r="D62" cm="1">
        <f t="array" ref="D62">_FV(SUV_Data[[#This Row],[Patient Data]],"T1 Toncil SUV",TRUE)</f>
        <v>6.8230000000000004</v>
      </c>
      <c r="E62" cm="1">
        <f t="array" ref="E62">_FV(SUV_Data[[#This Row],[Patient Data]],"T1 Liver SUV",TRUE)</f>
        <v>1.4990000000000001</v>
      </c>
      <c r="F62" cm="1">
        <f t="array" ref="F62">_FV(SUV_Data[[#This Row],[Patient Data]],"T1 Normalised Toncil SUV",TRUE)</f>
        <v>4.5517011340893925</v>
      </c>
      <c r="G62" s="1" cm="1">
        <f t="array" ref="G62">_FV(SUV_Data[[#This Row],[Patient Data]],"T2 Date",TRUE)</f>
        <v>33275</v>
      </c>
      <c r="H62" cm="1">
        <f t="array" ref="H62">_FV(SUV_Data[[#This Row],[Patient Data]],"T2 Toncil SUV",TRUE)</f>
        <v>2.802</v>
      </c>
      <c r="I62" cm="1">
        <f t="array" ref="I62">_FV(SUV_Data[[#This Row],[Patient Data]],"T2 Liver SUV",TRUE)</f>
        <v>1.8109999999999999</v>
      </c>
      <c r="J62" cm="1">
        <f t="array" ref="J62">_FV(SUV_Data[[#This Row],[Patient Data]],"T2 Normalised Toncil SUV",TRUE)</f>
        <v>1.5472114853672005</v>
      </c>
      <c r="K62" s="2" cm="1">
        <f t="array" ref="K62">_FV(SUV_Data[[#This Row],[Patient Data]],"% Change in Toncil SUV",TRUE)</f>
        <v>-0.66008060727459605</v>
      </c>
      <c r="L62" t="str" cm="1">
        <f t="array" ref="L62">_FV(SUV_Data[[#This Row],[Patient Data]],"Response")</f>
        <v>Response</v>
      </c>
      <c r="M62" t="str" cm="1">
        <f t="array" ref="M62">_FV(SUV_Data[[#This Row],[Patient Data]],"Ground Truth",TRUE)</f>
        <v>Remission</v>
      </c>
    </row>
    <row r="63" spans="1:13" x14ac:dyDescent="0.25">
      <c r="A63" t="e" vm="135">
        <v>#VALUE!</v>
      </c>
      <c r="B63" t="str" cm="1">
        <f t="array" ref="B63">_FV(SUV_Data[[#This Row],[Patient Data]],"PID")</f>
        <v>QIN-HEADNECK-02-2484</v>
      </c>
      <c r="C63" s="1" cm="1">
        <f t="array" ref="C63">_FV(SUV_Data[[#This Row],[Patient Data]],"T1 Date",TRUE)</f>
        <v>34547</v>
      </c>
      <c r="D63" cm="1">
        <f t="array" ref="D63">_FV(SUV_Data[[#This Row],[Patient Data]],"T1 Toncil SUV",TRUE)</f>
        <v>14.49</v>
      </c>
      <c r="E63" cm="1">
        <f t="array" ref="E63">_FV(SUV_Data[[#This Row],[Patient Data]],"T1 Liver SUV",TRUE)</f>
        <v>2.2010000000000001</v>
      </c>
      <c r="F63" cm="1">
        <f t="array" ref="F63">_FV(SUV_Data[[#This Row],[Patient Data]],"T1 Normalised Toncil SUV",TRUE)</f>
        <v>6.583371194911404</v>
      </c>
      <c r="G63" s="1" cm="1">
        <f t="array" ref="G63">_FV(SUV_Data[[#This Row],[Patient Data]],"T2 Date",TRUE)</f>
        <v>34703</v>
      </c>
      <c r="H63" cm="1">
        <f t="array" ref="H63">_FV(SUV_Data[[#This Row],[Patient Data]],"T2 Toncil SUV",TRUE)</f>
        <v>3.7069999999999999</v>
      </c>
      <c r="I63" cm="1">
        <f t="array" ref="I63">_FV(SUV_Data[[#This Row],[Patient Data]],"T2 Liver SUV",TRUE)</f>
        <v>2.4929999999999999</v>
      </c>
      <c r="J63" cm="1">
        <f t="array" ref="J63">_FV(SUV_Data[[#This Row],[Patient Data]],"T2 Normalised Toncil SUV",TRUE)</f>
        <v>1.4869634977938226</v>
      </c>
      <c r="K63" s="2" cm="1">
        <f t="array" ref="K63">_FV(SUV_Data[[#This Row],[Patient Data]],"% Change in Toncil SUV",TRUE)</f>
        <v>-0.77413342590447198</v>
      </c>
      <c r="L63" t="str" cm="1">
        <f t="array" ref="L63">_FV(SUV_Data[[#This Row],[Patient Data]],"Response")</f>
        <v>Response</v>
      </c>
      <c r="M63" t="str" cm="1">
        <f t="array" ref="M63">_FV(SUV_Data[[#This Row],[Patient Data]],"Ground Truth",TRUE)</f>
        <v>Remission</v>
      </c>
    </row>
    <row r="64" spans="1:13" x14ac:dyDescent="0.25">
      <c r="A64" t="e" vm="136">
        <v>#VALUE!</v>
      </c>
      <c r="B64" t="str" cm="1">
        <f t="array" ref="B64">_FV(SUV_Data[[#This Row],[Patient Data]],"PID")</f>
        <v>QIN-HEADNECK-02-2487</v>
      </c>
      <c r="C64" s="1" cm="1">
        <f t="array" ref="C64">_FV(SUV_Data[[#This Row],[Patient Data]],"T1 Date",TRUE)</f>
        <v>33457</v>
      </c>
      <c r="D64" cm="1">
        <f t="array" ref="D64">_FV(SUV_Data[[#This Row],[Patient Data]],"T1 Toncil SUV",TRUE)</f>
        <v>5.2220000000000004</v>
      </c>
      <c r="E64" cm="1">
        <f t="array" ref="E64">_FV(SUV_Data[[#This Row],[Patient Data]],"T1 Liver SUV",TRUE)</f>
        <v>2.1389999999999998</v>
      </c>
      <c r="F64" cm="1">
        <f t="array" ref="F64">_FV(SUV_Data[[#This Row],[Patient Data]],"T1 Normalised Toncil SUV",TRUE)</f>
        <v>2.4413277232351569</v>
      </c>
      <c r="G64" s="1" cm="1">
        <f t="array" ref="G64">_FV(SUV_Data[[#This Row],[Patient Data]],"T2 Date",TRUE)</f>
        <v>33628</v>
      </c>
      <c r="H64" cm="1">
        <f t="array" ref="H64">_FV(SUV_Data[[#This Row],[Patient Data]],"T2 Toncil SUV",TRUE)</f>
        <v>3.0379999999999998</v>
      </c>
      <c r="I64" cm="1">
        <f t="array" ref="I64">_FV(SUV_Data[[#This Row],[Patient Data]],"T2 Liver SUV",TRUE)</f>
        <v>1.4810000000000001</v>
      </c>
      <c r="J64" cm="1">
        <f t="array" ref="J64">_FV(SUV_Data[[#This Row],[Patient Data]],"T2 Normalised Toncil SUV",TRUE)</f>
        <v>2.0513166779203238</v>
      </c>
      <c r="K64" s="2" cm="1">
        <f t="array" ref="K64">_FV(SUV_Data[[#This Row],[Patient Data]],"% Change in Toncil SUV",TRUE)</f>
        <v>-0.159753662567681</v>
      </c>
      <c r="L64" t="str" cm="1">
        <f t="array" ref="L64">_FV(SUV_Data[[#This Row],[Patient Data]],"Response")</f>
        <v>Stable</v>
      </c>
      <c r="M64" t="str" cm="1">
        <f t="array" ref="M64">_FV(SUV_Data[[#This Row],[Patient Data]],"Ground Truth",TRUE)</f>
        <v>Remission</v>
      </c>
    </row>
    <row r="65" spans="1:13" x14ac:dyDescent="0.25">
      <c r="A65" t="e" vm="137">
        <v>#VALUE!</v>
      </c>
      <c r="B65" t="str" cm="1">
        <f t="array" ref="B65">_FV(SUV_Data[[#This Row],[Patient Data]],"PID")</f>
        <v>QIN-HEADNECK-02-2489</v>
      </c>
      <c r="C65" s="1" cm="1">
        <f t="array" ref="C65">_FV(SUV_Data[[#This Row],[Patient Data]],"T1 Date",TRUE)</f>
        <v>35172</v>
      </c>
      <c r="D65" cm="1">
        <f t="array" ref="D65">_FV(SUV_Data[[#This Row],[Patient Data]],"T1 Toncil SUV",TRUE)</f>
        <v>6.1779999999999999</v>
      </c>
      <c r="E65" cm="1">
        <f t="array" ref="E65">_FV(SUV_Data[[#This Row],[Patient Data]],"T1 Liver SUV",TRUE)</f>
        <v>2.113</v>
      </c>
      <c r="F65" cm="1">
        <f t="array" ref="F65">_FV(SUV_Data[[#This Row],[Patient Data]],"T1 Normalised Toncil SUV",TRUE)</f>
        <v>2.9238050165641267</v>
      </c>
      <c r="G65" s="1" cm="1">
        <f t="array" ref="G65">_FV(SUV_Data[[#This Row],[Patient Data]],"T2 Date",TRUE)</f>
        <v>35343</v>
      </c>
      <c r="H65" cm="1">
        <f t="array" ref="H65">_FV(SUV_Data[[#This Row],[Patient Data]],"T2 Toncil SUV",TRUE)</f>
        <v>3.3170000000000002</v>
      </c>
      <c r="I65" cm="1">
        <f t="array" ref="I65">_FV(SUV_Data[[#This Row],[Patient Data]],"T2 Liver SUV",TRUE)</f>
        <v>2.4460000000000002</v>
      </c>
      <c r="J65" cm="1">
        <f t="array" ref="J65">_FV(SUV_Data[[#This Row],[Patient Data]],"T2 Normalised Toncil SUV",TRUE)</f>
        <v>1.356091578086672</v>
      </c>
      <c r="K65" s="2" cm="1">
        <f t="array" ref="K65">_FV(SUV_Data[[#This Row],[Patient Data]],"% Change in Toncil SUV",TRUE)</f>
        <v>-0.53618946188133099</v>
      </c>
      <c r="L65" t="str" cm="1">
        <f t="array" ref="L65">_FV(SUV_Data[[#This Row],[Patient Data]],"Response")</f>
        <v>Response</v>
      </c>
      <c r="M65" t="str" cm="1">
        <f t="array" ref="M65">_FV(SUV_Data[[#This Row],[Patient Data]],"Ground Truth",TRUE)</f>
        <v>Remission</v>
      </c>
    </row>
    <row r="66" spans="1:13" x14ac:dyDescent="0.25">
      <c r="A66" t="e" vm="138">
        <v>#VALUE!</v>
      </c>
      <c r="B66" t="str" cm="1">
        <f t="array" ref="B66">_FV(SUV_Data[[#This Row],[Patient Data]],"PID")</f>
        <v>QIN-HEADNECK-02-2490</v>
      </c>
      <c r="C66" s="1" cm="1">
        <f t="array" ref="C66">_FV(SUV_Data[[#This Row],[Patient Data]],"T1 Date",TRUE)</f>
        <v>35109</v>
      </c>
      <c r="D66" cm="1">
        <f t="array" ref="D66">_FV(SUV_Data[[#This Row],[Patient Data]],"T1 Toncil SUV",TRUE)</f>
        <v>13.265000000000001</v>
      </c>
      <c r="E66" cm="1">
        <f t="array" ref="E66">_FV(SUV_Data[[#This Row],[Patient Data]],"T1 Liver SUV",TRUE)</f>
        <v>2.375</v>
      </c>
      <c r="F66" cm="1">
        <f t="array" ref="F66">_FV(SUV_Data[[#This Row],[Patient Data]],"T1 Normalised Toncil SUV",TRUE)</f>
        <v>5.5852631578947367</v>
      </c>
      <c r="G66" s="1" cm="1">
        <f t="array" ref="G66">_FV(SUV_Data[[#This Row],[Patient Data]],"T2 Date",TRUE)</f>
        <v>35270</v>
      </c>
      <c r="H66" cm="1">
        <f t="array" ref="H66">_FV(SUV_Data[[#This Row],[Patient Data]],"T2 Toncil SUV",TRUE)</f>
        <v>2.3839999999999999</v>
      </c>
      <c r="I66" cm="1">
        <f t="array" ref="I66">_FV(SUV_Data[[#This Row],[Patient Data]],"T2 Liver SUV",TRUE)</f>
        <v>2.2450000000000001</v>
      </c>
      <c r="J66" cm="1">
        <f t="array" ref="J66">_FV(SUV_Data[[#This Row],[Patient Data]],"T2 Normalised Toncil SUV",TRUE)</f>
        <v>1.0619153674832962</v>
      </c>
      <c r="K66" s="2" cm="1">
        <f t="array" ref="K66">_FV(SUV_Data[[#This Row],[Patient Data]],"% Change in Toncil SUV",TRUE)</f>
        <v>-0.80987191875063502</v>
      </c>
      <c r="L66" t="str" cm="1">
        <f t="array" ref="L66">_FV(SUV_Data[[#This Row],[Patient Data]],"Response")</f>
        <v>Response</v>
      </c>
      <c r="M66" t="str" cm="1">
        <f t="array" ref="M66">_FV(SUV_Data[[#This Row],[Patient Data]],"Ground Truth",TRUE)</f>
        <v>Remission</v>
      </c>
    </row>
    <row r="67" spans="1:13" x14ac:dyDescent="0.25">
      <c r="A67" t="e" vm="139">
        <v>#VALUE!</v>
      </c>
      <c r="B67" t="str" cm="1">
        <f t="array" ref="B67">_FV(SUV_Data[[#This Row],[Patient Data]],"PID")</f>
        <v>QIN-HEADNECK-02-2492</v>
      </c>
      <c r="C67" s="1" cm="1">
        <f t="array" ref="C67">_FV(SUV_Data[[#This Row],[Patient Data]],"T1 Date",TRUE)</f>
        <v>33064</v>
      </c>
      <c r="D67" cm="1">
        <f t="array" ref="D67">_FV(SUV_Data[[#This Row],[Patient Data]],"T1 Toncil SUV",TRUE)</f>
        <v>3.931</v>
      </c>
      <c r="E67" cm="1">
        <f t="array" ref="E67">_FV(SUV_Data[[#This Row],[Patient Data]],"T1 Liver SUV",TRUE)</f>
        <v>2.06</v>
      </c>
      <c r="F67" cm="1">
        <f t="array" ref="F67">_FV(SUV_Data[[#This Row],[Patient Data]],"T1 Normalised Toncil SUV",TRUE)</f>
        <v>1.9082524271844661</v>
      </c>
      <c r="G67" s="1" cm="1">
        <f t="array" ref="G67">_FV(SUV_Data[[#This Row],[Patient Data]],"T2 Date",TRUE)</f>
        <v>33212</v>
      </c>
      <c r="H67" cm="1">
        <f t="array" ref="H67">_FV(SUV_Data[[#This Row],[Patient Data]],"T2 Toncil SUV",TRUE)</f>
        <v>2.9790000000000001</v>
      </c>
      <c r="I67" cm="1">
        <f t="array" ref="I67">_FV(SUV_Data[[#This Row],[Patient Data]],"T2 Liver SUV",TRUE)</f>
        <v>2.1520000000000001</v>
      </c>
      <c r="J67" cm="1">
        <f t="array" ref="J67">_FV(SUV_Data[[#This Row],[Patient Data]],"T2 Normalised Toncil SUV",TRUE)</f>
        <v>1.3842936802973977</v>
      </c>
      <c r="K67" s="2" cm="1">
        <f t="array" ref="K67">_FV(SUV_Data[[#This Row],[Patient Data]],"% Change in Toncil SUV",TRUE)</f>
        <v>-0.274575176440438</v>
      </c>
      <c r="L67" t="str" cm="1">
        <f t="array" ref="L67">_FV(SUV_Data[[#This Row],[Patient Data]],"Response")</f>
        <v>Stable</v>
      </c>
      <c r="M67" t="str" cm="1">
        <f t="array" ref="M67">_FV(SUV_Data[[#This Row],[Patient Data]],"Ground Truth",TRUE)</f>
        <v>Remission</v>
      </c>
    </row>
    <row r="68" spans="1:13" x14ac:dyDescent="0.25">
      <c r="A68" t="e" vm="140">
        <v>#VALUE!</v>
      </c>
      <c r="B68" t="str" cm="1">
        <f t="array" ref="B68">_FV(SUV_Data[[#This Row],[Patient Data]],"PID")</f>
        <v>QIN-HEADNECK-02-2493</v>
      </c>
      <c r="C68" s="1" cm="1">
        <f t="array" ref="C68">_FV(SUV_Data[[#This Row],[Patient Data]],"T1 Date",TRUE)</f>
        <v>33022</v>
      </c>
      <c r="D68" cm="1">
        <f t="array" ref="D68">_FV(SUV_Data[[#This Row],[Patient Data]],"T1 Toncil SUV",TRUE)</f>
        <v>7.9020000000000001</v>
      </c>
      <c r="E68" cm="1">
        <f t="array" ref="E68">_FV(SUV_Data[[#This Row],[Patient Data]],"T1 Liver SUV",TRUE)</f>
        <v>2.5190000000000001</v>
      </c>
      <c r="F68" cm="1">
        <f t="array" ref="F68">_FV(SUV_Data[[#This Row],[Patient Data]],"T1 Normalised Toncil SUV",TRUE)</f>
        <v>3.1369591107582373</v>
      </c>
      <c r="G68" s="1" cm="1">
        <f t="array" ref="G68">_FV(SUV_Data[[#This Row],[Patient Data]],"T2 Date",TRUE)</f>
        <v>33188</v>
      </c>
      <c r="H68" cm="1">
        <f t="array" ref="H68">_FV(SUV_Data[[#This Row],[Patient Data]],"T2 Toncil SUV",TRUE)</f>
        <v>3.1619999999999999</v>
      </c>
      <c r="I68" cm="1">
        <f t="array" ref="I68">_FV(SUV_Data[[#This Row],[Patient Data]],"T2 Liver SUV",TRUE)</f>
        <v>2.5339999999999998</v>
      </c>
      <c r="J68" cm="1">
        <f t="array" ref="J68">_FV(SUV_Data[[#This Row],[Patient Data]],"T2 Normalised Toncil SUV",TRUE)</f>
        <v>1.2478295185477506</v>
      </c>
      <c r="K68" s="2" cm="1">
        <f t="array" ref="K68">_FV(SUV_Data[[#This Row],[Patient Data]],"% Change in Toncil SUV",TRUE)</f>
        <v>-0.60221683659557301</v>
      </c>
      <c r="L68" t="str" cm="1">
        <f t="array" ref="L68">_FV(SUV_Data[[#This Row],[Patient Data]],"Response")</f>
        <v>Response</v>
      </c>
      <c r="M68" t="str" cm="1">
        <f t="array" ref="M68">_FV(SUV_Data[[#This Row],[Patient Data]],"Ground Truth",TRUE)</f>
        <v>Progression</v>
      </c>
    </row>
    <row r="69" spans="1:13" x14ac:dyDescent="0.25">
      <c r="A69" t="e" vm="141">
        <v>#VALUE!</v>
      </c>
      <c r="B69" t="str" cm="1">
        <f t="array" ref="B69">_FV(SUV_Data[[#This Row],[Patient Data]],"PID")</f>
        <v>QIN-HEADNECK-02-2494</v>
      </c>
      <c r="C69" s="1" cm="1">
        <f t="array" ref="C69">_FV(SUV_Data[[#This Row],[Patient Data]],"T1 Date",TRUE)</f>
        <v>32917</v>
      </c>
      <c r="D69" cm="1">
        <f t="array" ref="D69">_FV(SUV_Data[[#This Row],[Patient Data]],"T1 Toncil SUV",TRUE)</f>
        <v>18.791</v>
      </c>
      <c r="E69" cm="1">
        <f t="array" ref="E69">_FV(SUV_Data[[#This Row],[Patient Data]],"T1 Liver SUV",TRUE)</f>
        <v>2.7410000000000001</v>
      </c>
      <c r="F69" cm="1">
        <f t="array" ref="F69">_FV(SUV_Data[[#This Row],[Patient Data]],"T1 Normalised Toncil SUV",TRUE)</f>
        <v>6.8555271798613644</v>
      </c>
      <c r="G69" s="1" cm="1">
        <f t="array" ref="G69">_FV(SUV_Data[[#This Row],[Patient Data]],"T2 Date",TRUE)</f>
        <v>33083</v>
      </c>
      <c r="H69" cm="1">
        <f t="array" ref="H69">_FV(SUV_Data[[#This Row],[Patient Data]],"T2 Toncil SUV",TRUE)</f>
        <v>2.9590000000000001</v>
      </c>
      <c r="I69" cm="1">
        <f t="array" ref="I69">_FV(SUV_Data[[#This Row],[Patient Data]],"T2 Liver SUV",TRUE)</f>
        <v>2.8780000000000001</v>
      </c>
      <c r="J69" cm="1">
        <f t="array" ref="J69">_FV(SUV_Data[[#This Row],[Patient Data]],"T2 Normalised Toncil SUV",TRUE)</f>
        <v>1.0281445448227935</v>
      </c>
      <c r="K69" s="2" cm="1">
        <f t="array" ref="K69">_FV(SUV_Data[[#This Row],[Patient Data]],"% Change in Toncil SUV",TRUE)</f>
        <v>-0.85002691728171598</v>
      </c>
      <c r="L69" t="str" cm="1">
        <f t="array" ref="L69">_FV(SUV_Data[[#This Row],[Patient Data]],"Response")</f>
        <v>Response</v>
      </c>
      <c r="M69" t="str" cm="1">
        <f t="array" ref="M69">_FV(SUV_Data[[#This Row],[Patient Data]],"Ground Truth",TRUE)</f>
        <v>Remission</v>
      </c>
    </row>
    <row r="70" spans="1:13" x14ac:dyDescent="0.25">
      <c r="A70" t="e" vm="142">
        <v>#VALUE!</v>
      </c>
      <c r="B70" t="str" cm="1">
        <f t="array" ref="B70">_FV(SUV_Data[[#This Row],[Patient Data]],"PID")</f>
        <v>QIN-HEADNECK-02-2499</v>
      </c>
      <c r="C70" s="1" cm="1">
        <f t="array" ref="C70">_FV(SUV_Data[[#This Row],[Patient Data]],"T1 Date",TRUE)</f>
        <v>32363</v>
      </c>
      <c r="D70" cm="1">
        <f t="array" ref="D70">_FV(SUV_Data[[#This Row],[Patient Data]],"T1 Toncil SUV",TRUE)</f>
        <v>15.247</v>
      </c>
      <c r="E70" cm="1">
        <f t="array" ref="E70">_FV(SUV_Data[[#This Row],[Patient Data]],"T1 Liver SUV",TRUE)</f>
        <v>1.8720000000000001</v>
      </c>
      <c r="F70" cm="1">
        <f t="array" ref="F70">_FV(SUV_Data[[#This Row],[Patient Data]],"T1 Normalised Toncil SUV",TRUE)</f>
        <v>8.1447649572649574</v>
      </c>
      <c r="G70" s="1" cm="1">
        <f t="array" ref="G70">_FV(SUV_Data[[#This Row],[Patient Data]],"T2 Date",TRUE)</f>
        <v>32523</v>
      </c>
      <c r="H70" cm="1">
        <f t="array" ref="H70">_FV(SUV_Data[[#This Row],[Patient Data]],"T2 Toncil SUV",TRUE)</f>
        <v>4.4850000000000003</v>
      </c>
      <c r="I70" cm="1">
        <f t="array" ref="I70">_FV(SUV_Data[[#This Row],[Patient Data]],"T2 Liver SUV",TRUE)</f>
        <v>1.968</v>
      </c>
      <c r="J70" cm="1">
        <f t="array" ref="J70">_FV(SUV_Data[[#This Row],[Patient Data]],"T2 Normalised Toncil SUV",TRUE)</f>
        <v>2.2789634146341466</v>
      </c>
      <c r="K70" s="2" cm="1">
        <f t="array" ref="K70">_FV(SUV_Data[[#This Row],[Patient Data]],"% Change in Toncil SUV",TRUE)</f>
        <v>-0.72019285681149603</v>
      </c>
      <c r="L70" t="str" cm="1">
        <f t="array" ref="L70">_FV(SUV_Data[[#This Row],[Patient Data]],"Response")</f>
        <v>Response</v>
      </c>
      <c r="M70" t="str" cm="1">
        <f t="array" ref="M70">_FV(SUV_Data[[#This Row],[Patient Data]],"Ground Truth",TRUE)</f>
        <v>Remission</v>
      </c>
    </row>
    <row r="71" spans="1:13" x14ac:dyDescent="0.25">
      <c r="A71" t="e" vm="143">
        <v>#VALUE!</v>
      </c>
      <c r="B71" t="str" cm="1">
        <f t="array" ref="B71">_FV(SUV_Data[[#This Row],[Patient Data]],"PID")</f>
        <v>QIN-HEADNECK-02-2505</v>
      </c>
      <c r="C71" s="1" cm="1">
        <f t="array" ref="C71">_FV(SUV_Data[[#This Row],[Patient Data]],"T1 Date",TRUE)</f>
        <v>33173</v>
      </c>
      <c r="D71" cm="1">
        <f t="array" ref="D71">_FV(SUV_Data[[#This Row],[Patient Data]],"T1 Toncil SUV",TRUE)</f>
        <v>15.333</v>
      </c>
      <c r="E71" cm="1">
        <f t="array" ref="E71">_FV(SUV_Data[[#This Row],[Patient Data]],"T1 Liver SUV",TRUE)</f>
        <v>2.2069999999999999</v>
      </c>
      <c r="F71" cm="1">
        <f t="array" ref="F71">_FV(SUV_Data[[#This Row],[Patient Data]],"T1 Normalised Toncil SUV",TRUE)</f>
        <v>6.9474399637516999</v>
      </c>
      <c r="G71" s="1" cm="1">
        <f t="array" ref="G71">_FV(SUV_Data[[#This Row],[Patient Data]],"T2 Date",TRUE)</f>
        <v>33310</v>
      </c>
      <c r="H71" cm="1">
        <f t="array" ref="H71">_FV(SUV_Data[[#This Row],[Patient Data]],"T2 Toncil SUV",TRUE)</f>
        <v>4.13</v>
      </c>
      <c r="I71" cm="1">
        <f t="array" ref="I71">_FV(SUV_Data[[#This Row],[Patient Data]],"T2 Liver SUV",TRUE)</f>
        <v>2.41</v>
      </c>
      <c r="J71" cm="1">
        <f t="array" ref="J71">_FV(SUV_Data[[#This Row],[Patient Data]],"T2 Normalised Toncil SUV",TRUE)</f>
        <v>1.7136929460580912</v>
      </c>
      <c r="K71" s="2" cm="1">
        <f t="array" ref="K71">_FV(SUV_Data[[#This Row],[Patient Data]],"% Change in Toncil SUV",TRUE)</f>
        <v>-0.75333461606011798</v>
      </c>
      <c r="L71" t="str" cm="1">
        <f t="array" ref="L71">_FV(SUV_Data[[#This Row],[Patient Data]],"Response")</f>
        <v>Response</v>
      </c>
      <c r="M71" t="str" cm="1">
        <f t="array" ref="M71">_FV(SUV_Data[[#This Row],[Patient Data]],"Ground Truth",TRUE)</f>
        <v>Remission</v>
      </c>
    </row>
    <row r="72" spans="1:13" x14ac:dyDescent="0.25">
      <c r="A72" t="e" vm="144">
        <v>#VALUE!</v>
      </c>
      <c r="B72" t="str" cm="1">
        <f t="array" ref="B72">_FV(SUV_Data[[#This Row],[Patient Data]],"PID")</f>
        <v>QIN-HEADNECK-02-2507</v>
      </c>
      <c r="C72" s="1" cm="1">
        <f t="array" ref="C72">_FV(SUV_Data[[#This Row],[Patient Data]],"T1 Date",TRUE)</f>
        <v>35179</v>
      </c>
      <c r="D72" cm="1">
        <f t="array" ref="D72">_FV(SUV_Data[[#This Row],[Patient Data]],"T1 Toncil SUV",TRUE)</f>
        <v>10.391999999999999</v>
      </c>
      <c r="E72" cm="1">
        <f t="array" ref="E72">_FV(SUV_Data[[#This Row],[Patient Data]],"T1 Liver SUV",TRUE)</f>
        <v>2.4780000000000002</v>
      </c>
      <c r="F72" cm="1">
        <f t="array" ref="F72">_FV(SUV_Data[[#This Row],[Patient Data]],"T1 Normalised Toncil SUV",TRUE)</f>
        <v>4.1937046004842609</v>
      </c>
      <c r="G72" s="1" cm="1">
        <f t="array" ref="G72">_FV(SUV_Data[[#This Row],[Patient Data]],"T2 Date",TRUE)</f>
        <v>35354</v>
      </c>
      <c r="H72" cm="1">
        <f t="array" ref="H72">_FV(SUV_Data[[#This Row],[Patient Data]],"T2 Toncil SUV",TRUE)</f>
        <v>2.403</v>
      </c>
      <c r="I72" cm="1">
        <f t="array" ref="I72">_FV(SUV_Data[[#This Row],[Patient Data]],"T2 Liver SUV",TRUE)</f>
        <v>3.0459999999999998</v>
      </c>
      <c r="J72" cm="1">
        <f t="array" ref="J72">_FV(SUV_Data[[#This Row],[Patient Data]],"T2 Normalised Toncil SUV",TRUE)</f>
        <v>0.78890347997373611</v>
      </c>
      <c r="K72" s="2" cm="1">
        <f t="array" ref="K72">_FV(SUV_Data[[#This Row],[Patient Data]],"% Change in Toncil SUV",TRUE)</f>
        <v>-0.811883869960073</v>
      </c>
      <c r="L72" t="str" cm="1">
        <f t="array" ref="L72">_FV(SUV_Data[[#This Row],[Patient Data]],"Response")</f>
        <v>Response</v>
      </c>
      <c r="M72" t="str" cm="1">
        <f t="array" ref="M72">_FV(SUV_Data[[#This Row],[Patient Data]],"Ground Truth",TRUE)</f>
        <v>Remission</v>
      </c>
    </row>
    <row r="73" spans="1:13" x14ac:dyDescent="0.25">
      <c r="A73" t="e" vm="145">
        <v>#VALUE!</v>
      </c>
      <c r="B73" t="str" cm="1">
        <f t="array" ref="B73">_FV(SUV_Data[[#This Row],[Patient Data]],"PID")</f>
        <v>QIN-HEADNECK-02-2508</v>
      </c>
      <c r="C73" s="1" cm="1">
        <f t="array" ref="C73">_FV(SUV_Data[[#This Row],[Patient Data]],"T1 Date",TRUE)</f>
        <v>32504</v>
      </c>
      <c r="D73" cm="1">
        <f t="array" ref="D73">_FV(SUV_Data[[#This Row],[Patient Data]],"T1 Toncil SUV",TRUE)</f>
        <v>10.207000000000001</v>
      </c>
      <c r="E73" cm="1">
        <f t="array" ref="E73">_FV(SUV_Data[[#This Row],[Patient Data]],"T1 Liver SUV",TRUE)</f>
        <v>1.911</v>
      </c>
      <c r="F73" cm="1">
        <f t="array" ref="F73">_FV(SUV_Data[[#This Row],[Patient Data]],"T1 Normalised Toncil SUV",TRUE)</f>
        <v>5.3411826268969129</v>
      </c>
      <c r="G73" s="1" cm="1">
        <f t="array" ref="G73">_FV(SUV_Data[[#This Row],[Patient Data]],"T2 Date",TRUE)</f>
        <v>32643</v>
      </c>
      <c r="H73" cm="1">
        <f t="array" ref="H73">_FV(SUV_Data[[#This Row],[Patient Data]],"T2 Toncil SUV",TRUE)</f>
        <v>3.722</v>
      </c>
      <c r="I73" cm="1">
        <f t="array" ref="I73">_FV(SUV_Data[[#This Row],[Patient Data]],"T2 Liver SUV",TRUE)</f>
        <v>2.2120000000000002</v>
      </c>
      <c r="J73" cm="1">
        <f t="array" ref="J73">_FV(SUV_Data[[#This Row],[Patient Data]],"T2 Normalised Toncil SUV",TRUE)</f>
        <v>1.6826401446654609</v>
      </c>
      <c r="K73" s="2" cm="1">
        <f t="array" ref="K73">_FV(SUV_Data[[#This Row],[Patient Data]],"% Change in Toncil SUV",TRUE)</f>
        <v>-0.684968617962604</v>
      </c>
      <c r="L73" t="str" cm="1">
        <f t="array" ref="L73">_FV(SUV_Data[[#This Row],[Patient Data]],"Response")</f>
        <v>Response</v>
      </c>
      <c r="M73" t="str" cm="1">
        <f t="array" ref="M73">_FV(SUV_Data[[#This Row],[Patient Data]],"Ground Truth",TRUE)</f>
        <v>Remission</v>
      </c>
    </row>
    <row r="74" spans="1:13" x14ac:dyDescent="0.25">
      <c r="A74" t="e" vm="146">
        <v>#VALUE!</v>
      </c>
      <c r="B74" t="str" cm="1">
        <f t="array" ref="B74">_FV(SUV_Data[[#This Row],[Patient Data]],"PID")</f>
        <v>QIN-HEADNECK-02-2509</v>
      </c>
      <c r="C74" s="1" cm="1">
        <f t="array" ref="C74">_FV(SUV_Data[[#This Row],[Patient Data]],"T1 Date",TRUE)</f>
        <v>34555</v>
      </c>
      <c r="D74" cm="1">
        <f t="array" ref="D74">_FV(SUV_Data[[#This Row],[Patient Data]],"T1 Toncil SUV",TRUE)</f>
        <v>8.4489999999999998</v>
      </c>
      <c r="E74" cm="1">
        <f t="array" ref="E74">_FV(SUV_Data[[#This Row],[Patient Data]],"T1 Liver SUV",TRUE)</f>
        <v>2.9</v>
      </c>
      <c r="F74" cm="1">
        <f t="array" ref="F74">_FV(SUV_Data[[#This Row],[Patient Data]],"T1 Normalised Toncil SUV",TRUE)</f>
        <v>2.913448275862069</v>
      </c>
      <c r="G74" s="1" cm="1">
        <f t="array" ref="G74">_FV(SUV_Data[[#This Row],[Patient Data]],"T2 Date",TRUE)</f>
        <v>34624</v>
      </c>
      <c r="H74" cm="1">
        <f t="array" ref="H74">_FV(SUV_Data[[#This Row],[Patient Data]],"T2 Toncil SUV",TRUE)</f>
        <v>4.5960000000000001</v>
      </c>
      <c r="I74" cm="1">
        <f t="array" ref="I74">_FV(SUV_Data[[#This Row],[Patient Data]],"T2 Liver SUV",TRUE)</f>
        <v>2.5350000000000001</v>
      </c>
      <c r="J74" cm="1">
        <f t="array" ref="J74">_FV(SUV_Data[[#This Row],[Patient Data]],"T2 Normalised Toncil SUV",TRUE)</f>
        <v>1.8130177514792898</v>
      </c>
      <c r="K74" s="2" cm="1">
        <f t="array" ref="K74">_FV(SUV_Data[[#This Row],[Patient Data]],"% Change in Toncil SUV",TRUE)</f>
        <v>-0.37770724591194899</v>
      </c>
      <c r="L74" t="str" cm="1">
        <f t="array" ref="L74">_FV(SUV_Data[[#This Row],[Patient Data]],"Response")</f>
        <v>Response</v>
      </c>
      <c r="M74" t="str" cm="1">
        <f t="array" ref="M74">_FV(SUV_Data[[#This Row],[Patient Data]],"Ground Truth",TRUE)</f>
        <v>Remission</v>
      </c>
    </row>
  </sheetData>
  <conditionalFormatting sqref="E76:E1048576">
    <cfRule type="cellIs" dxfId="12" priority="11" operator="lessThan">
      <formula>1.5</formula>
    </cfRule>
  </conditionalFormatting>
  <conditionalFormatting sqref="F2:F74">
    <cfRule type="cellIs" dxfId="11" priority="9" operator="lessThan">
      <formula>1.5</formula>
    </cfRule>
  </conditionalFormatting>
  <conditionalFormatting sqref="K2:K74">
    <cfRule type="cellIs" dxfId="10" priority="8" operator="lessThan">
      <formula>-0.3</formula>
    </cfRule>
    <cfRule type="cellIs" dxfId="9" priority="7" operator="between">
      <formula>-0.3</formula>
      <formula>0.3</formula>
    </cfRule>
    <cfRule type="cellIs" dxfId="8" priority="6" operator="greaterThan">
      <formula>0.3</formula>
    </cfRule>
  </conditionalFormatting>
  <conditionalFormatting sqref="L2:L74">
    <cfRule type="containsText" dxfId="7" priority="5" operator="containsText" text="Response">
      <formula>NOT(ISERROR(SEARCH("Response",L2)))</formula>
    </cfRule>
    <cfRule type="containsText" dxfId="6" priority="4" operator="containsText" text="Stable">
      <formula>NOT(ISERROR(SEARCH("Stable",L2)))</formula>
    </cfRule>
    <cfRule type="containsText" dxfId="5" priority="3" operator="containsText" text="Progression">
      <formula>NOT(ISERROR(SEARCH("Progression",L2)))</formula>
    </cfRule>
  </conditionalFormatting>
  <conditionalFormatting sqref="M2:M74">
    <cfRule type="containsText" dxfId="4" priority="2" operator="containsText" text="Remission">
      <formula>NOT(ISERROR(SEARCH("Remission",M2)))</formula>
    </cfRule>
    <cfRule type="containsText" dxfId="3" priority="1" operator="containsText" text="Progression">
      <formula>NOT(ISERROR(SEARCH("Progression",M2)))</formula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2D01E2-0F35-4C6A-AA7B-E3E6F353D7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</vt:lpstr>
      <vt:lpstr>SUVs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Hearne</dc:creator>
  <cp:lastModifiedBy>Ronan Hearne</cp:lastModifiedBy>
  <dcterms:created xsi:type="dcterms:W3CDTF">2021-04-13T15:19:30Z</dcterms:created>
  <dcterms:modified xsi:type="dcterms:W3CDTF">2021-04-24T23:24:45Z</dcterms:modified>
</cp:coreProperties>
</file>