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10.7.1.11\espacotemp\Planilhas\"/>
    </mc:Choice>
  </mc:AlternateContent>
  <bookViews>
    <workbookView xWindow="0" yWindow="0" windowWidth="24000" windowHeight="891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Plan1!$A$1:$CO$23</definedName>
  </definedNames>
  <calcPr calcId="162913"/>
</workbook>
</file>

<file path=xl/calcChain.xml><?xml version="1.0" encoding="utf-8"?>
<calcChain xmlns="http://schemas.openxmlformats.org/spreadsheetml/2006/main">
  <c r="BV16" i="1" l="1"/>
  <c r="BV17" i="1"/>
  <c r="BV18" i="1"/>
  <c r="BV19" i="1"/>
  <c r="BV15" i="1"/>
  <c r="BR18" i="1" l="1"/>
  <c r="BR19" i="1"/>
  <c r="BR16" i="1"/>
  <c r="BR17" i="1"/>
  <c r="BZ19" i="1" l="1"/>
  <c r="BR15" i="1" l="1"/>
  <c r="BZ15" i="1" l="1"/>
  <c r="BZ17" i="1" l="1"/>
  <c r="BZ16" i="1"/>
  <c r="BR20" i="1"/>
  <c r="BZ18" i="1" s="1"/>
  <c r="CE16" i="1"/>
  <c r="CE17" i="1"/>
  <c r="CE18" i="1"/>
  <c r="CE19" i="1"/>
  <c r="BZ20" i="1" l="1"/>
  <c r="BV20" i="1"/>
  <c r="CI18" i="1"/>
  <c r="CE15" i="1" l="1"/>
  <c r="CE20" i="1" s="1"/>
  <c r="CI17" i="1"/>
  <c r="CI19" i="1"/>
  <c r="CI16" i="1" l="1"/>
  <c r="CI15" i="1"/>
  <c r="CI20" i="1" l="1"/>
</calcChain>
</file>

<file path=xl/sharedStrings.xml><?xml version="1.0" encoding="utf-8"?>
<sst xmlns="http://schemas.openxmlformats.org/spreadsheetml/2006/main" count="31" uniqueCount="31">
  <si>
    <t>N°</t>
  </si>
  <si>
    <t>NOME</t>
  </si>
  <si>
    <t>PIS</t>
  </si>
  <si>
    <t>CPF</t>
  </si>
  <si>
    <t>RG</t>
  </si>
  <si>
    <t>CH</t>
  </si>
  <si>
    <t>MÊS/ANO:</t>
  </si>
  <si>
    <t>BRUTO</t>
  </si>
  <si>
    <t>INSS</t>
  </si>
  <si>
    <t>IRPF</t>
  </si>
  <si>
    <t>LÍQUIDO</t>
  </si>
  <si>
    <t>VALORES</t>
  </si>
  <si>
    <t>SIMAS</t>
  </si>
  <si>
    <t>AÇÃO:</t>
  </si>
  <si>
    <t>TOTAL</t>
  </si>
  <si>
    <t>Função:</t>
  </si>
  <si>
    <t>ATIVIDADE</t>
  </si>
  <si>
    <t>Responsável pelas informações/Diretoria:</t>
  </si>
  <si>
    <t>Descrição da Oficina:</t>
  </si>
  <si>
    <t>Controle de Versão</t>
  </si>
  <si>
    <t>VERSÃO Nº</t>
  </si>
  <si>
    <t>Descontar ISS?</t>
  </si>
  <si>
    <t>ISS(5%)</t>
  </si>
  <si>
    <t>ÚLTIMA ALTERAÇÃO</t>
  </si>
  <si>
    <t xml:space="preserve">CBO: </t>
  </si>
  <si>
    <t>Classificação da Despesa</t>
  </si>
  <si>
    <t>Tecnologia da Informação - FCP</t>
  </si>
  <si>
    <t>ENDEREÇO</t>
  </si>
  <si>
    <t>PAGAMENTO DE CAPACITAÇÃO</t>
  </si>
  <si>
    <t>01/2017</t>
  </si>
  <si>
    <t>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</si>
</sst>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 applyProtection="1">
      <alignment horizontal="center"/>
      <protection locked="0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 applyProtection="1">
      <alignment horizontal="center" vertical="center"/>
      <protection locked="0"/>
    </xf>
    <xf numFmtId="164" fontId="4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1" fontId="0" fillId="0" borderId="2" xfId="0" applyNumberFormat="1" applyBorder="1" applyAlignment="1" applyProtection="1">
      <alignment horizontal="center" vertical="center" wrapText="1" shrinkToFit="1"/>
      <protection locked="0"/>
    </xf>
    <xf numFmtId="1" fontId="0" fillId="0" borderId="3" xfId="0" applyNumberFormat="1" applyBorder="1" applyAlignment="1" applyProtection="1">
      <alignment horizontal="center" vertical="center" wrapText="1" shrinkToFit="1"/>
      <protection locked="0"/>
    </xf>
    <xf numFmtId="1" fontId="0" fillId="0" borderId="4" xfId="0" applyNumberFormat="1" applyBorder="1" applyAlignment="1" applyProtection="1">
      <alignment horizontal="center" vertical="center" wrapText="1" shrinkToFit="1"/>
      <protection locked="0"/>
    </xf>
    <xf numFmtId="1" fontId="0" fillId="0" borderId="2" xfId="0" applyNumberFormat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3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 shrinkToFit="1"/>
      <protection locked="0"/>
    </xf>
    <xf numFmtId="0" fontId="0" fillId="0" borderId="3" xfId="0" applyBorder="1" applyAlignment="1" applyProtection="1">
      <alignment horizontal="center" vertical="center" wrapText="1" shrinkToFit="1"/>
      <protection locked="0"/>
    </xf>
    <xf numFmtId="0" fontId="0" fillId="0" borderId="4" xfId="0" applyBorder="1" applyAlignment="1" applyProtection="1">
      <alignment horizontal="center" vertical="center" wrapText="1" shrinkToFit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0" fontId="2" fillId="0" borderId="2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O$15" lockText="1" noThreeD="1"/>
</file>

<file path=xl/ctrlProps/ctrlProp2.xml><?xml version="1.0" encoding="utf-8"?>
<formControlPr xmlns="http://schemas.microsoft.com/office/spreadsheetml/2009/9/main" objectType="CheckBox" fmlaLink="$CO$16" lockText="1" noThreeD="1"/>
</file>

<file path=xl/ctrlProps/ctrlProp3.xml><?xml version="1.0" encoding="utf-8"?>
<formControlPr xmlns="http://schemas.microsoft.com/office/spreadsheetml/2009/9/main" objectType="CheckBox" fmlaLink="$CO$17" lockText="1" noThreeD="1"/>
</file>

<file path=xl/ctrlProps/ctrlProp4.xml><?xml version="1.0" encoding="utf-8"?>
<formControlPr xmlns="http://schemas.microsoft.com/office/spreadsheetml/2009/9/main" objectType="CheckBox" fmlaLink="$CO$18" lockText="1" noThreeD="1"/>
</file>

<file path=xl/ctrlProps/ctrlProp5.xml><?xml version="1.0" encoding="utf-8"?>
<formControlPr xmlns="http://schemas.microsoft.com/office/spreadsheetml/2009/9/main" objectType="CheckBox" fmlaLink="$CO$1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14</xdr:row>
          <xdr:rowOff>180975</xdr:rowOff>
        </xdr:from>
        <xdr:to>
          <xdr:col>84</xdr:col>
          <xdr:colOff>76200</xdr:colOff>
          <xdr:row>14</xdr:row>
          <xdr:rowOff>1057275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15</xdr:row>
          <xdr:rowOff>180975</xdr:rowOff>
        </xdr:from>
        <xdr:to>
          <xdr:col>83</xdr:col>
          <xdr:colOff>38100</xdr:colOff>
          <xdr:row>15</xdr:row>
          <xdr:rowOff>971550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228600</xdr:colOff>
          <xdr:row>16</xdr:row>
          <xdr:rowOff>219075</xdr:rowOff>
        </xdr:from>
        <xdr:to>
          <xdr:col>83</xdr:col>
          <xdr:colOff>57150</xdr:colOff>
          <xdr:row>16</xdr:row>
          <xdr:rowOff>1009650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17</xdr:row>
          <xdr:rowOff>276225</xdr:rowOff>
        </xdr:from>
        <xdr:to>
          <xdr:col>81</xdr:col>
          <xdr:colOff>771525</xdr:colOff>
          <xdr:row>17</xdr:row>
          <xdr:rowOff>990600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200025</xdr:colOff>
          <xdr:row>18</xdr:row>
          <xdr:rowOff>200025</xdr:rowOff>
        </xdr:from>
        <xdr:to>
          <xdr:col>83</xdr:col>
          <xdr:colOff>28575</xdr:colOff>
          <xdr:row>18</xdr:row>
          <xdr:rowOff>981075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xdr:twoCellAnchor editAs="oneCell">
    <xdr:from>
      <xdr:col>53</xdr:col>
      <xdr:colOff>133349</xdr:colOff>
      <xdr:row>0</xdr:row>
      <xdr:rowOff>0</xdr:rowOff>
    </xdr:from>
    <xdr:to>
      <xdr:col>59</xdr:col>
      <xdr:colOff>71436</xdr:colOff>
      <xdr:row>4</xdr:row>
      <xdr:rowOff>199667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3813" y="0"/>
          <a:ext cx="754516" cy="988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3:CO23"/>
  <sheetViews>
    <sheetView showGridLines="0" tabSelected="1" view="pageBreakPreview" topLeftCell="H16" zoomScale="90" zoomScaleNormal="70" zoomScaleSheetLayoutView="90" zoomScalePageLayoutView="80" workbookViewId="0">
      <selection activeCell="H23" sqref="H23:AE23"/>
    </sheetView>
  </sheetViews>
  <sheetFormatPr defaultColWidth="2" defaultRowHeight="15" x14ac:dyDescent="0.25"/>
  <cols>
    <col min="2" max="2" width="1.42578125" customWidth="1"/>
    <col min="7" max="7" width="1.42578125" customWidth="1"/>
    <col min="10" max="10" width="0.7109375" customWidth="1"/>
    <col min="11" max="11" width="1" customWidth="1"/>
    <col min="18" max="18" width="1.140625" customWidth="1"/>
    <col min="23" max="23" width="2" customWidth="1"/>
    <col min="27" max="27" width="1.140625" customWidth="1"/>
    <col min="29" max="29" width="1.140625" customWidth="1"/>
    <col min="39" max="39" width="1.5703125" customWidth="1"/>
    <col min="40" max="40" width="4.85546875" customWidth="1"/>
    <col min="67" max="67" width="1.42578125" customWidth="1"/>
    <col min="73" max="73" width="10.28515625" customWidth="1"/>
    <col min="77" max="77" width="8.5703125" customWidth="1"/>
    <col min="81" max="81" width="6.5703125" customWidth="1"/>
    <col min="82" max="82" width="11.7109375" customWidth="1"/>
    <col min="86" max="86" width="6.7109375" customWidth="1"/>
    <col min="92" max="92" width="5.5703125" customWidth="1"/>
    <col min="93" max="93" width="1" style="10" customWidth="1"/>
    <col min="101" max="101" width="6.85546875" customWidth="1"/>
  </cols>
  <sheetData>
    <row r="3" spans="1:93" ht="15.75" customHeight="1" x14ac:dyDescent="0.25">
      <c r="BZ3" s="45" t="s">
        <v>19</v>
      </c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7"/>
    </row>
    <row r="4" spans="1:93" ht="15.75" x14ac:dyDescent="0.25">
      <c r="BP4" s="84"/>
      <c r="BQ4" s="84"/>
      <c r="BR4" s="84"/>
      <c r="BS4" s="84"/>
      <c r="BZ4" s="45" t="s">
        <v>20</v>
      </c>
      <c r="CA4" s="46"/>
      <c r="CB4" s="46"/>
      <c r="CC4" s="47"/>
      <c r="CD4" s="75" t="s">
        <v>26</v>
      </c>
      <c r="CE4" s="76"/>
      <c r="CF4" s="77"/>
      <c r="CG4" s="45" t="s">
        <v>23</v>
      </c>
      <c r="CH4" s="46"/>
      <c r="CI4" s="46"/>
      <c r="CJ4" s="46"/>
      <c r="CK4" s="46"/>
      <c r="CL4" s="46"/>
      <c r="CM4" s="46"/>
      <c r="CN4" s="47"/>
    </row>
    <row r="5" spans="1:93" ht="15.75" x14ac:dyDescent="0.25">
      <c r="BZ5" s="72" t="s">
        <v>29</v>
      </c>
      <c r="CA5" s="73"/>
      <c r="CB5" s="73"/>
      <c r="CC5" s="74"/>
      <c r="CD5" s="78"/>
      <c r="CE5" s="79"/>
      <c r="CF5" s="80"/>
      <c r="CG5" s="81">
        <v>42746</v>
      </c>
      <c r="CH5" s="82"/>
      <c r="CI5" s="82"/>
      <c r="CJ5" s="82"/>
      <c r="CK5" s="82"/>
      <c r="CL5" s="82"/>
      <c r="CM5" s="82"/>
      <c r="CN5" s="83"/>
    </row>
    <row r="6" spans="1:93" ht="15.75" x14ac:dyDescent="0.25">
      <c r="BZ6" s="12"/>
      <c r="CA6" s="12"/>
      <c r="CB6" s="12"/>
      <c r="CC6" s="12"/>
      <c r="CD6" s="13"/>
      <c r="CE6" s="13"/>
      <c r="CF6" s="13"/>
      <c r="CG6" s="14"/>
      <c r="CH6" s="14"/>
      <c r="CI6" s="14"/>
      <c r="CJ6" s="14"/>
      <c r="CK6" s="14"/>
      <c r="CL6" s="14"/>
      <c r="CM6" s="14"/>
      <c r="CN6" s="14"/>
    </row>
    <row r="7" spans="1:93" ht="15.75" x14ac:dyDescent="0.25">
      <c r="BZ7" s="12"/>
      <c r="CA7" s="12"/>
      <c r="CB7" s="12"/>
      <c r="CC7" s="12"/>
      <c r="CD7" s="13"/>
      <c r="CE7" s="13"/>
      <c r="CF7" s="13"/>
      <c r="CG7" s="14"/>
      <c r="CH7" s="14"/>
      <c r="CI7" s="14"/>
      <c r="CJ7" s="14"/>
      <c r="CK7" s="14"/>
      <c r="CL7" s="14"/>
      <c r="CM7" s="14"/>
      <c r="CN7" s="14"/>
    </row>
    <row r="8" spans="1:93" ht="15.75" x14ac:dyDescent="0.25">
      <c r="BZ8" s="12"/>
      <c r="CA8" s="12"/>
      <c r="CB8" s="12"/>
      <c r="CC8" s="12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</row>
    <row r="9" spans="1:93" ht="21" x14ac:dyDescent="0.35">
      <c r="A9" s="50" t="s">
        <v>28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</row>
    <row r="10" spans="1:93" s="5" customFormat="1" ht="46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8" t="s">
        <v>18</v>
      </c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11"/>
    </row>
    <row r="11" spans="1:93" ht="9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3" ht="50.25" customHeight="1" x14ac:dyDescent="0.25">
      <c r="A12" s="51" t="s">
        <v>25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2"/>
      <c r="AP12" s="53" t="s">
        <v>13</v>
      </c>
      <c r="AQ12" s="53"/>
      <c r="AR12" s="54"/>
      <c r="AS12" s="55"/>
      <c r="AT12" s="56"/>
      <c r="AU12" s="56"/>
      <c r="AV12" s="56"/>
      <c r="AW12" s="56"/>
      <c r="AX12" s="56"/>
      <c r="AY12" s="56"/>
      <c r="AZ12" s="56"/>
      <c r="BA12" s="56"/>
      <c r="BB12" s="56"/>
      <c r="BC12" s="2"/>
      <c r="BD12" s="57" t="s">
        <v>24</v>
      </c>
      <c r="BE12" s="58"/>
      <c r="BF12" s="58"/>
      <c r="BG12" s="58"/>
      <c r="BH12" s="58"/>
      <c r="BI12" s="58"/>
      <c r="BJ12" s="59"/>
      <c r="BK12" s="3"/>
      <c r="BL12" s="64" t="s">
        <v>12</v>
      </c>
      <c r="BM12" s="64"/>
      <c r="BN12" s="64"/>
      <c r="BO12" s="64"/>
      <c r="BP12" s="65"/>
      <c r="BQ12" s="55"/>
      <c r="BR12" s="56"/>
      <c r="BS12" s="56"/>
      <c r="BT12" s="56"/>
      <c r="BU12" s="56"/>
      <c r="BV12" s="56"/>
      <c r="BW12" s="56"/>
      <c r="BX12" s="2"/>
      <c r="BY12" s="60" t="s">
        <v>6</v>
      </c>
      <c r="BZ12" s="60"/>
      <c r="CA12" s="60"/>
      <c r="CB12" s="60"/>
      <c r="CC12" s="61"/>
      <c r="CD12" s="19"/>
      <c r="CE12" s="19"/>
      <c r="CF12" s="19"/>
      <c r="CG12" s="19"/>
      <c r="CH12" s="19"/>
      <c r="CI12" s="19"/>
      <c r="CJ12" s="19"/>
      <c r="CK12" s="19"/>
      <c r="CL12" s="62" t="s">
        <v>30</v>
      </c>
      <c r="CM12" s="62"/>
      <c r="CN12" s="63"/>
    </row>
    <row r="13" spans="1:9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85" t="s">
        <v>11</v>
      </c>
      <c r="BS13" s="85"/>
      <c r="BT13" s="85"/>
      <c r="BU13" s="85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</row>
    <row r="14" spans="1:93" ht="39" customHeight="1" x14ac:dyDescent="0.25">
      <c r="A14" s="36" t="s">
        <v>0</v>
      </c>
      <c r="B14" s="36"/>
      <c r="C14" s="36" t="s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 t="s">
        <v>27</v>
      </c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 t="s">
        <v>3</v>
      </c>
      <c r="AI14" s="36"/>
      <c r="AJ14" s="36"/>
      <c r="AK14" s="36"/>
      <c r="AL14" s="36"/>
      <c r="AM14" s="36"/>
      <c r="AN14" s="36"/>
      <c r="AO14" s="36" t="s">
        <v>2</v>
      </c>
      <c r="AP14" s="36"/>
      <c r="AQ14" s="36"/>
      <c r="AR14" s="36"/>
      <c r="AS14" s="36"/>
      <c r="AT14" s="36"/>
      <c r="AU14" s="36"/>
      <c r="AV14" s="36"/>
      <c r="AW14" s="36"/>
      <c r="AX14" s="36" t="s">
        <v>4</v>
      </c>
      <c r="AY14" s="36"/>
      <c r="AZ14" s="36"/>
      <c r="BA14" s="36"/>
      <c r="BB14" s="36"/>
      <c r="BC14" s="36"/>
      <c r="BD14" s="36"/>
      <c r="BE14" s="36" t="s">
        <v>16</v>
      </c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40" t="s">
        <v>5</v>
      </c>
      <c r="BQ14" s="41"/>
      <c r="BR14" s="36" t="s">
        <v>7</v>
      </c>
      <c r="BS14" s="36"/>
      <c r="BT14" s="36"/>
      <c r="BU14" s="36"/>
      <c r="BV14" s="36" t="s">
        <v>8</v>
      </c>
      <c r="BW14" s="36"/>
      <c r="BX14" s="36"/>
      <c r="BY14" s="36"/>
      <c r="BZ14" s="36" t="s">
        <v>9</v>
      </c>
      <c r="CA14" s="36"/>
      <c r="CB14" s="36"/>
      <c r="CC14" s="36"/>
      <c r="CD14" s="7" t="s">
        <v>21</v>
      </c>
      <c r="CE14" s="36" t="s">
        <v>22</v>
      </c>
      <c r="CF14" s="36"/>
      <c r="CG14" s="36"/>
      <c r="CH14" s="36"/>
      <c r="CI14" s="36" t="s">
        <v>10</v>
      </c>
      <c r="CJ14" s="36"/>
      <c r="CK14" s="36"/>
      <c r="CL14" s="36"/>
      <c r="CM14" s="36"/>
      <c r="CN14" s="36"/>
    </row>
    <row r="15" spans="1:93" ht="96" customHeight="1" x14ac:dyDescent="0.25">
      <c r="A15" s="21">
        <v>1</v>
      </c>
      <c r="B15" s="21"/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/>
      <c r="AJ15" s="24"/>
      <c r="AK15" s="24"/>
      <c r="AL15" s="24"/>
      <c r="AM15" s="24"/>
      <c r="AN15" s="25"/>
      <c r="AO15" s="26"/>
      <c r="AP15" s="27"/>
      <c r="AQ15" s="27"/>
      <c r="AR15" s="27"/>
      <c r="AS15" s="27"/>
      <c r="AT15" s="27"/>
      <c r="AU15" s="27"/>
      <c r="AV15" s="27"/>
      <c r="AW15" s="28"/>
      <c r="AX15" s="29"/>
      <c r="AY15" s="22"/>
      <c r="AZ15" s="22"/>
      <c r="BA15" s="22"/>
      <c r="BB15" s="22"/>
      <c r="BC15" s="22"/>
      <c r="BD15" s="22"/>
      <c r="BE15" s="37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30"/>
      <c r="BQ15" s="30"/>
      <c r="BR15" s="20">
        <f>BP15*50</f>
        <v>0</v>
      </c>
      <c r="BS15" s="20"/>
      <c r="BT15" s="20"/>
      <c r="BU15" s="20"/>
      <c r="BV15" s="31">
        <f>IF((BR15*11%)&lt;608.44,BR15*11%,608.44)</f>
        <v>0</v>
      </c>
      <c r="BW15" s="32"/>
      <c r="BX15" s="32"/>
      <c r="BY15" s="33"/>
      <c r="BZ15" s="20" t="b">
        <f>IF(AND((BR15-BV15)&gt;=0.1,(BR15-BV15)&lt;=1903.98),0,IF(AND((BR15-BV15)&gt;=1903.99,(BR15-BV15)&lt;=2826.65),(BR15-BV15)*7.5%-142.8,IF(AND((BR15-BV15)&gt;=2826.66,(BR15-BV15)&lt;=3751.06),(BR15-BV15)*15%-354.8,IF(AND((BR15-BV15)&gt;=3751.06,(BR15-BV15)&lt;=4664.68),(BR15-BV15)*22.5%-636.13,IF((BR15-BV15)&gt;4664.68,(BR15-BV15)*27.5%-869.36)))))</f>
        <v>0</v>
      </c>
      <c r="CA15" s="20"/>
      <c r="CB15" s="20"/>
      <c r="CC15" s="20"/>
      <c r="CD15" s="8"/>
      <c r="CE15" s="20">
        <f>IF(CO15=TRUE,BR15*5%,0)</f>
        <v>0</v>
      </c>
      <c r="CF15" s="34"/>
      <c r="CG15" s="34"/>
      <c r="CH15" s="34"/>
      <c r="CI15" s="35">
        <f>BR15-BV15-BZ15-CE15</f>
        <v>0</v>
      </c>
      <c r="CJ15" s="36"/>
      <c r="CK15" s="36"/>
      <c r="CL15" s="36"/>
      <c r="CM15" s="36"/>
      <c r="CN15" s="36"/>
      <c r="CO15" s="10" t="b">
        <v>0</v>
      </c>
    </row>
    <row r="16" spans="1:93" ht="96" customHeight="1" x14ac:dyDescent="0.25">
      <c r="A16" s="21">
        <v>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24"/>
      <c r="AJ16" s="24"/>
      <c r="AK16" s="24"/>
      <c r="AL16" s="24"/>
      <c r="AM16" s="24"/>
      <c r="AN16" s="25"/>
      <c r="AO16" s="26"/>
      <c r="AP16" s="27"/>
      <c r="AQ16" s="27"/>
      <c r="AR16" s="27"/>
      <c r="AS16" s="27"/>
      <c r="AT16" s="27"/>
      <c r="AU16" s="27"/>
      <c r="AV16" s="27"/>
      <c r="AW16" s="28"/>
      <c r="AX16" s="29"/>
      <c r="AY16" s="22"/>
      <c r="AZ16" s="22"/>
      <c r="BA16" s="22"/>
      <c r="BB16" s="22"/>
      <c r="BC16" s="22"/>
      <c r="BD16" s="22"/>
      <c r="BE16" s="37"/>
      <c r="BF16" s="38"/>
      <c r="BG16" s="38"/>
      <c r="BH16" s="38"/>
      <c r="BI16" s="38"/>
      <c r="BJ16" s="38"/>
      <c r="BK16" s="38"/>
      <c r="BL16" s="38"/>
      <c r="BM16" s="38"/>
      <c r="BN16" s="38"/>
      <c r="BO16" s="39"/>
      <c r="BP16" s="30"/>
      <c r="BQ16" s="30"/>
      <c r="BR16" s="20">
        <f t="shared" ref="BR16:BR17" si="0">BP16*50</f>
        <v>0</v>
      </c>
      <c r="BS16" s="20"/>
      <c r="BT16" s="20"/>
      <c r="BU16" s="20"/>
      <c r="BV16" s="31">
        <f t="shared" ref="BV16:BV19" si="1">IF((BR16*11%)&lt;608.44,BR16*11%,608.44)</f>
        <v>0</v>
      </c>
      <c r="BW16" s="32"/>
      <c r="BX16" s="32"/>
      <c r="BY16" s="33"/>
      <c r="BZ16" s="20" t="b">
        <f t="shared" ref="BZ16:BZ18" si="2">IF(AND((BR16-BV16)&gt;=0.1,(BR16-BV16)&lt;=1903.98),0,IF(AND((BR16-BV16)&gt;=1903.99,(BR16-BV16)&lt;=2826.65),(BR16-BV16)*7.5%-142.8,IF(AND((BR16-BV16)&gt;=2826.66,(BR16-BV16)&lt;=3751.06),(BR16-BV16)*15%-354.8,IF(AND((BR16-BV16)&gt;=3751.06,(BR16-BV16)&lt;=4664.68),(BR16-BV16)*22.5%-636.13,IF((BR16-BV16)&gt;4664.68,(BR16-BV16)*27.5%-869.36)))))</f>
        <v>0</v>
      </c>
      <c r="CA16" s="20"/>
      <c r="CB16" s="20"/>
      <c r="CC16" s="20"/>
      <c r="CD16" s="6"/>
      <c r="CE16" s="20">
        <f>IF(CO16=TRUE,BR16*5%,0)</f>
        <v>0</v>
      </c>
      <c r="CF16" s="34"/>
      <c r="CG16" s="34"/>
      <c r="CH16" s="34"/>
      <c r="CI16" s="35">
        <f t="shared" ref="CI16:CI19" si="3">BR16-BV16-BZ16-CE16</f>
        <v>0</v>
      </c>
      <c r="CJ16" s="36"/>
      <c r="CK16" s="36"/>
      <c r="CL16" s="36"/>
      <c r="CM16" s="36"/>
      <c r="CN16" s="36"/>
      <c r="CO16" s="10" t="b">
        <v>0</v>
      </c>
    </row>
    <row r="17" spans="1:93" ht="96" customHeight="1" x14ac:dyDescent="0.25">
      <c r="A17" s="21">
        <v>3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/>
      <c r="AJ17" s="24"/>
      <c r="AK17" s="24"/>
      <c r="AL17" s="24"/>
      <c r="AM17" s="24"/>
      <c r="AN17" s="25"/>
      <c r="AO17" s="26"/>
      <c r="AP17" s="27"/>
      <c r="AQ17" s="27"/>
      <c r="AR17" s="27"/>
      <c r="AS17" s="27"/>
      <c r="AT17" s="27"/>
      <c r="AU17" s="27"/>
      <c r="AV17" s="27"/>
      <c r="AW17" s="28"/>
      <c r="AX17" s="29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30"/>
      <c r="BQ17" s="30"/>
      <c r="BR17" s="20">
        <f t="shared" si="0"/>
        <v>0</v>
      </c>
      <c r="BS17" s="20"/>
      <c r="BT17" s="20"/>
      <c r="BU17" s="20"/>
      <c r="BV17" s="31">
        <f t="shared" si="1"/>
        <v>0</v>
      </c>
      <c r="BW17" s="32"/>
      <c r="BX17" s="32"/>
      <c r="BY17" s="33"/>
      <c r="BZ17" s="20" t="b">
        <f t="shared" si="2"/>
        <v>0</v>
      </c>
      <c r="CA17" s="20"/>
      <c r="CB17" s="20"/>
      <c r="CC17" s="20"/>
      <c r="CD17" s="6"/>
      <c r="CE17" s="20">
        <f t="shared" ref="CE17:CE19" si="4">IF(CO17=TRUE,BR17*5%,0)</f>
        <v>0</v>
      </c>
      <c r="CF17" s="34"/>
      <c r="CG17" s="34"/>
      <c r="CH17" s="34"/>
      <c r="CI17" s="35">
        <f t="shared" si="3"/>
        <v>0</v>
      </c>
      <c r="CJ17" s="36"/>
      <c r="CK17" s="36"/>
      <c r="CL17" s="36"/>
      <c r="CM17" s="36"/>
      <c r="CN17" s="36"/>
      <c r="CO17" s="10" t="b">
        <v>0</v>
      </c>
    </row>
    <row r="18" spans="1:93" ht="96" customHeight="1" x14ac:dyDescent="0.25">
      <c r="A18" s="21">
        <v>4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/>
      <c r="AJ18" s="24"/>
      <c r="AK18" s="24"/>
      <c r="AL18" s="24"/>
      <c r="AM18" s="24"/>
      <c r="AN18" s="25"/>
      <c r="AO18" s="26"/>
      <c r="AP18" s="27"/>
      <c r="AQ18" s="27"/>
      <c r="AR18" s="27"/>
      <c r="AS18" s="27"/>
      <c r="AT18" s="27"/>
      <c r="AU18" s="27"/>
      <c r="AV18" s="27"/>
      <c r="AW18" s="28"/>
      <c r="AX18" s="29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30"/>
      <c r="BQ18" s="30"/>
      <c r="BR18" s="20">
        <f>BP18*50</f>
        <v>0</v>
      </c>
      <c r="BS18" s="20"/>
      <c r="BT18" s="20"/>
      <c r="BU18" s="20"/>
      <c r="BV18" s="31">
        <f t="shared" si="1"/>
        <v>0</v>
      </c>
      <c r="BW18" s="32"/>
      <c r="BX18" s="32"/>
      <c r="BY18" s="33"/>
      <c r="BZ18" s="20" t="b">
        <f t="shared" si="2"/>
        <v>0</v>
      </c>
      <c r="CA18" s="20"/>
      <c r="CB18" s="20"/>
      <c r="CC18" s="20"/>
      <c r="CD18" s="6"/>
      <c r="CE18" s="20">
        <f t="shared" si="4"/>
        <v>0</v>
      </c>
      <c r="CF18" s="34"/>
      <c r="CG18" s="34"/>
      <c r="CH18" s="34"/>
      <c r="CI18" s="35">
        <f t="shared" si="3"/>
        <v>0</v>
      </c>
      <c r="CJ18" s="36"/>
      <c r="CK18" s="36"/>
      <c r="CL18" s="36"/>
      <c r="CM18" s="36"/>
      <c r="CN18" s="36"/>
      <c r="CO18" s="10" t="b">
        <v>0</v>
      </c>
    </row>
    <row r="19" spans="1:93" ht="96" customHeight="1" x14ac:dyDescent="0.25">
      <c r="A19" s="21">
        <v>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/>
      <c r="AJ19" s="24"/>
      <c r="AK19" s="24"/>
      <c r="AL19" s="24"/>
      <c r="AM19" s="24"/>
      <c r="AN19" s="25"/>
      <c r="AO19" s="26"/>
      <c r="AP19" s="27"/>
      <c r="AQ19" s="27"/>
      <c r="AR19" s="27"/>
      <c r="AS19" s="27"/>
      <c r="AT19" s="27"/>
      <c r="AU19" s="27"/>
      <c r="AV19" s="27"/>
      <c r="AW19" s="28"/>
      <c r="AX19" s="29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30"/>
      <c r="BQ19" s="30"/>
      <c r="BR19" s="20">
        <f t="shared" ref="BR19" si="5">BP19*50</f>
        <v>0</v>
      </c>
      <c r="BS19" s="20"/>
      <c r="BT19" s="20"/>
      <c r="BU19" s="20"/>
      <c r="BV19" s="31">
        <f t="shared" si="1"/>
        <v>0</v>
      </c>
      <c r="BW19" s="32"/>
      <c r="BX19" s="32"/>
      <c r="BY19" s="33"/>
      <c r="BZ19" s="20" t="b">
        <f>IF(AND((BR19-BV19)&gt;=0.1,(BR19-BV19)&lt;=1903.98),0,IF(AND((BR19-BV19)&gt;=1903.99,(BR19-BV19)&lt;=2826.65),(BR19-BV19)*7.5%-142.8,IF(AND((BR19-BV19)&gt;=2826.66,(BR19-BV19)&lt;=3751.06),(BR19-BV19)*15%-354.8,IF(AND((BR19-BV19)&gt;=3751.06,(BR19-BV19)&lt;=4664.68),(BR19-BV19)*22.5%-636.13,IF((BR19-BV19)&gt;4664.68,(BR19-BV19)*27.5%-869.36)))))</f>
        <v>0</v>
      </c>
      <c r="CA19" s="20"/>
      <c r="CB19" s="20"/>
      <c r="CC19" s="20"/>
      <c r="CD19" s="6"/>
      <c r="CE19" s="20">
        <f t="shared" si="4"/>
        <v>0</v>
      </c>
      <c r="CF19" s="34"/>
      <c r="CG19" s="34"/>
      <c r="CH19" s="34"/>
      <c r="CI19" s="35">
        <f t="shared" si="3"/>
        <v>0</v>
      </c>
      <c r="CJ19" s="36"/>
      <c r="CK19" s="36"/>
      <c r="CL19" s="36"/>
      <c r="CM19" s="36"/>
      <c r="CN19" s="36"/>
      <c r="CO19" s="10" t="b">
        <v>0</v>
      </c>
    </row>
    <row r="20" spans="1:93" x14ac:dyDescent="0.25">
      <c r="A20" s="69" t="s">
        <v>14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1"/>
      <c r="BR20" s="66">
        <f t="shared" ref="BR20" si="6">SUM(BR15:BU19)</f>
        <v>0</v>
      </c>
      <c r="BS20" s="67"/>
      <c r="BT20" s="67"/>
      <c r="BU20" s="68"/>
      <c r="BV20" s="66">
        <f t="shared" ref="BV20" si="7">SUM(BV15:BY19)</f>
        <v>0</v>
      </c>
      <c r="BW20" s="67"/>
      <c r="BX20" s="67"/>
      <c r="BY20" s="68"/>
      <c r="BZ20" s="66">
        <f>SUM(BZ15:CC19)</f>
        <v>0</v>
      </c>
      <c r="CA20" s="67"/>
      <c r="CB20" s="67"/>
      <c r="CC20" s="68"/>
      <c r="CD20" s="9"/>
      <c r="CE20" s="66">
        <f>SUM(CE15:CH19)</f>
        <v>0</v>
      </c>
      <c r="CF20" s="67"/>
      <c r="CG20" s="67"/>
      <c r="CH20" s="68"/>
      <c r="CI20" s="17">
        <f>SUM(CI15:CI19)</f>
        <v>0</v>
      </c>
      <c r="CJ20" s="18"/>
      <c r="CK20" s="18"/>
      <c r="CL20" s="18"/>
      <c r="CM20" s="18"/>
      <c r="CN20" s="18"/>
    </row>
    <row r="21" spans="1:93" ht="6.75" customHeight="1" x14ac:dyDescent="0.25"/>
    <row r="22" spans="1:93" ht="17.100000000000001" customHeight="1" x14ac:dyDescent="0.25">
      <c r="C22" s="15" t="s">
        <v>17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spans="1:93" ht="17.100000000000001" customHeight="1" x14ac:dyDescent="0.25">
      <c r="C23" s="15" t="s">
        <v>15</v>
      </c>
      <c r="D23" s="15"/>
      <c r="E23" s="15"/>
      <c r="F23" s="15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</sheetData>
  <sheetProtection algorithmName="SHA-512" hashValue="ekCbxeGC5Rd6aC+YhmGD+EUUp68q5IO8tVOVofUp7FWoJY2ehRHge9PlLiWXyKo0KfVAfNTL2TmK5dFlOswbSg==" saltValue="Z0g7XBdfGw4+GYgsq+OgAQ==" spinCount="100000" sheet="1" objects="1" scenarios="1" selectLockedCells="1"/>
  <mergeCells count="109">
    <mergeCell ref="CE20:CH20"/>
    <mergeCell ref="BZ20:CC20"/>
    <mergeCell ref="BV20:BY20"/>
    <mergeCell ref="BR20:BU20"/>
    <mergeCell ref="A20:BQ20"/>
    <mergeCell ref="BZ5:CC5"/>
    <mergeCell ref="CD4:CF5"/>
    <mergeCell ref="CG5:CN5"/>
    <mergeCell ref="CG4:CN4"/>
    <mergeCell ref="BP4:BS4"/>
    <mergeCell ref="C14:R14"/>
    <mergeCell ref="BR14:BU14"/>
    <mergeCell ref="S15:AG15"/>
    <mergeCell ref="BR15:BU15"/>
    <mergeCell ref="S14:AG14"/>
    <mergeCell ref="BR13:CN13"/>
    <mergeCell ref="AX14:BD14"/>
    <mergeCell ref="AX15:BD15"/>
    <mergeCell ref="BV16:BY16"/>
    <mergeCell ref="BZ16:CC16"/>
    <mergeCell ref="CE16:CH16"/>
    <mergeCell ref="CI14:CN14"/>
    <mergeCell ref="CI15:CN15"/>
    <mergeCell ref="CI16:CN16"/>
    <mergeCell ref="BZ3:CN3"/>
    <mergeCell ref="BZ4:CC4"/>
    <mergeCell ref="N10:AB10"/>
    <mergeCell ref="AC10:CN10"/>
    <mergeCell ref="A9:CN9"/>
    <mergeCell ref="A12:P12"/>
    <mergeCell ref="AP12:AR12"/>
    <mergeCell ref="Q12:AN12"/>
    <mergeCell ref="AS12:BB12"/>
    <mergeCell ref="BD12:BJ12"/>
    <mergeCell ref="BY12:CC12"/>
    <mergeCell ref="CL12:CN12"/>
    <mergeCell ref="BQ12:BW12"/>
    <mergeCell ref="BL12:BP12"/>
    <mergeCell ref="A15:B15"/>
    <mergeCell ref="A16:B16"/>
    <mergeCell ref="BV15:BY15"/>
    <mergeCell ref="BZ14:CC14"/>
    <mergeCell ref="BZ15:CC15"/>
    <mergeCell ref="CE15:CH15"/>
    <mergeCell ref="AO15:AW15"/>
    <mergeCell ref="AH15:AN15"/>
    <mergeCell ref="AO14:AW14"/>
    <mergeCell ref="AH14:AN14"/>
    <mergeCell ref="BE14:BO14"/>
    <mergeCell ref="BE15:BO15"/>
    <mergeCell ref="AH16:AN16"/>
    <mergeCell ref="AO16:AW16"/>
    <mergeCell ref="AX16:BD16"/>
    <mergeCell ref="BE16:BO16"/>
    <mergeCell ref="BR16:BU16"/>
    <mergeCell ref="BP14:BQ14"/>
    <mergeCell ref="BV14:BY14"/>
    <mergeCell ref="BP15:BQ15"/>
    <mergeCell ref="A14:B14"/>
    <mergeCell ref="CE14:CH14"/>
    <mergeCell ref="C15:R15"/>
    <mergeCell ref="C16:R16"/>
    <mergeCell ref="A18:B18"/>
    <mergeCell ref="C18:R18"/>
    <mergeCell ref="S18:AG18"/>
    <mergeCell ref="AH18:AN18"/>
    <mergeCell ref="AO18:AW18"/>
    <mergeCell ref="AX18:BD18"/>
    <mergeCell ref="S17:AG17"/>
    <mergeCell ref="AH17:AN17"/>
    <mergeCell ref="AO17:AW17"/>
    <mergeCell ref="AX17:BD17"/>
    <mergeCell ref="C17:R17"/>
    <mergeCell ref="BE18:BO18"/>
    <mergeCell ref="BP18:BQ18"/>
    <mergeCell ref="BR18:BU18"/>
    <mergeCell ref="BV18:BY18"/>
    <mergeCell ref="CI18:CN18"/>
    <mergeCell ref="BP17:BQ17"/>
    <mergeCell ref="BR17:BU17"/>
    <mergeCell ref="BV17:BY17"/>
    <mergeCell ref="BZ17:CC17"/>
    <mergeCell ref="CE17:CH17"/>
    <mergeCell ref="BE17:BO17"/>
    <mergeCell ref="BZ18:CC18"/>
    <mergeCell ref="C23:G23"/>
    <mergeCell ref="H23:AE23"/>
    <mergeCell ref="CI20:CN20"/>
    <mergeCell ref="C22:Z22"/>
    <mergeCell ref="AB22:BM22"/>
    <mergeCell ref="CD12:CK12"/>
    <mergeCell ref="BZ19:CC19"/>
    <mergeCell ref="A19:B19"/>
    <mergeCell ref="C19:R19"/>
    <mergeCell ref="S19:AG19"/>
    <mergeCell ref="AH19:AN19"/>
    <mergeCell ref="AO19:AW19"/>
    <mergeCell ref="AX19:BD19"/>
    <mergeCell ref="BE19:BO19"/>
    <mergeCell ref="BP19:BQ19"/>
    <mergeCell ref="BR19:BU19"/>
    <mergeCell ref="BV19:BY19"/>
    <mergeCell ref="CE19:CH19"/>
    <mergeCell ref="CI19:CN19"/>
    <mergeCell ref="S16:AG16"/>
    <mergeCell ref="CE18:CH18"/>
    <mergeCell ref="BP16:BQ16"/>
    <mergeCell ref="A17:B17"/>
    <mergeCell ref="CI17:CN17"/>
  </mergeCells>
  <printOptions horizontalCentered="1"/>
  <pageMargins left="7.874015748031496E-2" right="7.874015748031496E-2" top="0.19685039370078741" bottom="0.19685039370078741" header="0.78740157480314965" footer="0.19685039370078741"/>
  <pageSetup paperSize="9" scale="66" orientation="landscape" verticalDpi="200" r:id="rId1"/>
  <headerFooter>
    <oddHeader>&amp;C&amp;"-,Negrito"
GOVERNO DO ESTADO DO PARÁ
FUNDAÇÃO CULTURAL DO ESTADO DO PARÁ</oddHeader>
  </headerFooter>
  <colBreaks count="1" manualBreakCount="1">
    <brk id="9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 altText="">
                <anchor moveWithCells="1">
                  <from>
                    <xdr:col>81</xdr:col>
                    <xdr:colOff>219075</xdr:colOff>
                    <xdr:row>14</xdr:row>
                    <xdr:rowOff>180975</xdr:rowOff>
                  </from>
                  <to>
                    <xdr:col>84</xdr:col>
                    <xdr:colOff>76200</xdr:colOff>
                    <xdr:row>14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81</xdr:col>
                    <xdr:colOff>219075</xdr:colOff>
                    <xdr:row>15</xdr:row>
                    <xdr:rowOff>180975</xdr:rowOff>
                  </from>
                  <to>
                    <xdr:col>83</xdr:col>
                    <xdr:colOff>38100</xdr:colOff>
                    <xdr:row>15</xdr:row>
                    <xdr:rowOff>971550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81</xdr:col>
                    <xdr:colOff>228600</xdr:colOff>
                    <xdr:row>16</xdr:row>
                    <xdr:rowOff>219075</xdr:rowOff>
                  </from>
                  <to>
                    <xdr:col>83</xdr:col>
                    <xdr:colOff>57150</xdr:colOff>
                    <xdr:row>16</xdr:row>
                    <xdr:rowOff>1009650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81</xdr:col>
                    <xdr:colOff>219075</xdr:colOff>
                    <xdr:row>17</xdr:row>
                    <xdr:rowOff>276225</xdr:rowOff>
                  </from>
                  <to>
                    <xdr:col>81</xdr:col>
                    <xdr:colOff>771525</xdr:colOff>
                    <xdr:row>17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81</xdr:col>
                    <xdr:colOff>200025</xdr:colOff>
                    <xdr:row>18</xdr:row>
                    <xdr:rowOff>200025</xdr:rowOff>
                  </from>
                  <to>
                    <xdr:col>83</xdr:col>
                    <xdr:colOff>28575</xdr:colOff>
                    <xdr:row>18</xdr:row>
                    <xdr:rowOff>981075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Augusto Machado Martins</dc:creator>
  <cp:lastModifiedBy>Cezar Augusto Machado Martins</cp:lastModifiedBy>
  <cp:lastPrinted>2015-01-15T14:22:34Z</cp:lastPrinted>
  <dcterms:created xsi:type="dcterms:W3CDTF">2011-09-02T13:21:39Z</dcterms:created>
  <dcterms:modified xsi:type="dcterms:W3CDTF">2017-02-21T12:57:49Z</dcterms:modified>
</cp:coreProperties>
</file>