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\Documents\"/>
    </mc:Choice>
  </mc:AlternateContent>
  <xr:revisionPtr revIDLastSave="0" documentId="8_{ADE40BC7-6819-4915-8D93-BF46C9CD45C2}" xr6:coauthVersionLast="41" xr6:coauthVersionMax="41" xr10:uidLastSave="{00000000-0000-0000-0000-000000000000}"/>
  <bookViews>
    <workbookView xWindow="10572" yWindow="1272" windowWidth="11340" windowHeight="11268" xr2:uid="{0B5D43AB-3641-4965-94C1-F851A7553DB7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3" i="1" l="1" a="1"/>
  <c r="A73" i="1" s="1"/>
  <c r="A69" i="1" a="1"/>
  <c r="A69" i="1" s="1"/>
  <c r="D66" i="1"/>
  <c r="D65" i="1"/>
  <c r="D64" i="1"/>
  <c r="C64" i="1"/>
  <c r="B64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43" i="1"/>
  <c r="B42" i="1"/>
  <c r="A64" i="1"/>
  <c r="E33" i="1" a="1"/>
  <c r="E33" i="1" s="1"/>
  <c r="F34" i="1"/>
  <c r="B34" i="1"/>
  <c r="A34" i="1"/>
  <c r="H29" i="1" a="1"/>
  <c r="H29" i="1" s="1"/>
  <c r="I25" i="1"/>
  <c r="E29" i="1" a="1"/>
  <c r="E29" i="1" s="1"/>
  <c r="I2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" i="1"/>
  <c r="L1" i="1" a="1"/>
  <c r="L1" i="1" s="1"/>
  <c r="I1" i="1" a="1"/>
  <c r="I2" i="1" s="1"/>
  <c r="F26" i="1" a="1"/>
  <c r="F26" i="1" s="1"/>
  <c r="F23" i="1" a="1"/>
  <c r="F23" i="1" s="1"/>
  <c r="B26" i="1" a="1"/>
  <c r="B26" i="1" s="1"/>
  <c r="B23" i="1" a="1"/>
  <c r="B23" i="1" s="1"/>
  <c r="A20" i="1" a="1"/>
  <c r="A20" i="1" s="1"/>
  <c r="A74" i="1" l="1"/>
  <c r="B69" i="1"/>
  <c r="B70" i="1"/>
  <c r="A70" i="1"/>
  <c r="E34" i="1"/>
  <c r="F33" i="1"/>
  <c r="I30" i="1"/>
  <c r="H30" i="1"/>
  <c r="I29" i="1"/>
  <c r="B32" i="1"/>
  <c r="A32" i="1"/>
  <c r="F30" i="1"/>
  <c r="F29" i="1"/>
  <c r="E30" i="1"/>
  <c r="L8" i="1"/>
  <c r="L16" i="1"/>
  <c r="L12" i="1"/>
  <c r="L4" i="1"/>
  <c r="L15" i="1"/>
  <c r="L11" i="1"/>
  <c r="L7" i="1"/>
  <c r="L3" i="1"/>
  <c r="L18" i="1"/>
  <c r="L14" i="1"/>
  <c r="L10" i="1"/>
  <c r="L6" i="1"/>
  <c r="L2" i="1"/>
  <c r="L17" i="1"/>
  <c r="L13" i="1"/>
  <c r="L9" i="1"/>
  <c r="L5" i="1"/>
  <c r="I15" i="1"/>
  <c r="I11" i="1"/>
  <c r="I7" i="1"/>
  <c r="I3" i="1"/>
  <c r="I17" i="1"/>
  <c r="I13" i="1"/>
  <c r="I9" i="1"/>
  <c r="I5" i="1"/>
  <c r="I1" i="1"/>
  <c r="I16" i="1"/>
  <c r="I12" i="1"/>
  <c r="I8" i="1"/>
  <c r="I4" i="1"/>
  <c r="I18" i="1"/>
  <c r="I14" i="1"/>
  <c r="I10" i="1"/>
  <c r="I6" i="1"/>
  <c r="F27" i="1"/>
  <c r="F24" i="1"/>
  <c r="C27" i="1"/>
  <c r="B27" i="1"/>
  <c r="C26" i="1"/>
  <c r="C24" i="1"/>
  <c r="B24" i="1"/>
  <c r="C23" i="1"/>
  <c r="N21" i="1"/>
  <c r="F21" i="1"/>
  <c r="P20" i="1"/>
  <c r="H20" i="1"/>
  <c r="D20" i="1"/>
  <c r="M21" i="1"/>
  <c r="E21" i="1"/>
  <c r="O20" i="1"/>
  <c r="C20" i="1"/>
  <c r="B20" i="1"/>
  <c r="R21" i="1"/>
  <c r="J21" i="1"/>
  <c r="B21" i="1"/>
  <c r="L20" i="1"/>
  <c r="Q21" i="1"/>
  <c r="I21" i="1"/>
  <c r="A21" i="1"/>
  <c r="K20" i="1"/>
  <c r="G20" i="1"/>
  <c r="P21" i="1"/>
  <c r="L21" i="1"/>
  <c r="H21" i="1"/>
  <c r="D21" i="1"/>
  <c r="R20" i="1"/>
  <c r="N20" i="1"/>
  <c r="J20" i="1"/>
  <c r="F20" i="1"/>
  <c r="O21" i="1"/>
  <c r="K21" i="1"/>
  <c r="G21" i="1"/>
  <c r="C21" i="1"/>
  <c r="Q20" i="1"/>
  <c r="M20" i="1"/>
  <c r="I20" i="1"/>
  <c r="E20" i="1"/>
</calcChain>
</file>

<file path=xl/sharedStrings.xml><?xml version="1.0" encoding="utf-8"?>
<sst xmlns="http://schemas.openxmlformats.org/spreadsheetml/2006/main" count="26" uniqueCount="25">
  <si>
    <t>Y</t>
    <phoneticPr fontId="1" type="noConversion"/>
  </si>
  <si>
    <t>X</t>
    <phoneticPr fontId="1" type="noConversion"/>
  </si>
  <si>
    <t>(X'X)</t>
    <phoneticPr fontId="1" type="noConversion"/>
  </si>
  <si>
    <t>(X'X)-1</t>
    <phoneticPr fontId="1" type="noConversion"/>
  </si>
  <si>
    <t>X'Y</t>
    <phoneticPr fontId="1" type="noConversion"/>
  </si>
  <si>
    <t>beta</t>
    <phoneticPr fontId="1" type="noConversion"/>
  </si>
  <si>
    <t>Y hat</t>
    <phoneticPr fontId="1" type="noConversion"/>
  </si>
  <si>
    <t>Error</t>
    <phoneticPr fontId="1" type="noConversion"/>
  </si>
  <si>
    <t>SSE</t>
    <phoneticPr fontId="1" type="noConversion"/>
  </si>
  <si>
    <t>Error square</t>
    <phoneticPr fontId="1" type="noConversion"/>
  </si>
  <si>
    <t>Var</t>
    <phoneticPr fontId="1" type="noConversion"/>
  </si>
  <si>
    <t>Cov matrix</t>
    <phoneticPr fontId="1" type="noConversion"/>
  </si>
  <si>
    <t>Var(l)</t>
    <phoneticPr fontId="1" type="noConversion"/>
  </si>
  <si>
    <t>fine 1</t>
    <phoneticPr fontId="1" type="noConversion"/>
  </si>
  <si>
    <t>fine 2</t>
    <phoneticPr fontId="1" type="noConversion"/>
  </si>
  <si>
    <t>Coe Matrix</t>
    <phoneticPr fontId="1" type="noConversion"/>
  </si>
  <si>
    <t>Y-bar</t>
    <phoneticPr fontId="1" type="noConversion"/>
  </si>
  <si>
    <t>t=0</t>
    <phoneticPr fontId="1" type="noConversion"/>
  </si>
  <si>
    <t>t=1</t>
    <phoneticPr fontId="1" type="noConversion"/>
  </si>
  <si>
    <t>t=2</t>
    <phoneticPr fontId="1" type="noConversion"/>
  </si>
  <si>
    <t>Cov</t>
    <phoneticPr fontId="1" type="noConversion"/>
  </si>
  <si>
    <t>P</t>
    <phoneticPr fontId="1" type="noConversion"/>
  </si>
  <si>
    <t>inver_coe</t>
    <phoneticPr fontId="1" type="noConversion"/>
  </si>
  <si>
    <t>fine est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</si>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</sst>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EA92-97E0-4B1F-BFF9-8188F08B2198}">
  <dimension ref="A1:R76"/>
  <sheetViews>
    <sheetView tabSelected="1" workbookViewId="0">
      <selection activeCell="A77" sqref="A77"/>
    </sheetView>
  </sheetViews>
  <sheetFormatPr defaultRowHeight="16.2" x14ac:dyDescent="0.3"/>
  <cols>
    <col min="1" max="1" width="10.33203125" bestFit="1" customWidth="1"/>
    <col min="4" max="4" width="13" bestFit="1" customWidth="1"/>
    <col min="5" max="6" width="10.88671875" bestFit="1" customWidth="1"/>
  </cols>
  <sheetData>
    <row r="1" spans="1:15" x14ac:dyDescent="0.3">
      <c r="A1" t="s">
        <v>0</v>
      </c>
      <c r="B1">
        <v>-1.31</v>
      </c>
      <c r="D1" t="s">
        <v>1</v>
      </c>
      <c r="E1">
        <v>-0.56000000000000005</v>
      </c>
      <c r="F1">
        <v>1.33</v>
      </c>
      <c r="H1" t="s">
        <v>6</v>
      </c>
      <c r="I1">
        <f t="array" ref="I1:I18">MMULT(E1:F18,F26:F27)</f>
        <v>-0.42844627135915581</v>
      </c>
      <c r="K1" t="s">
        <v>7</v>
      </c>
      <c r="L1">
        <f t="array" ref="L1:L18">I1:I18-B1:B18</f>
        <v>0.88155372864084425</v>
      </c>
      <c r="N1" t="s">
        <v>9</v>
      </c>
      <c r="O1">
        <f>L1*L1</f>
        <v>0.77713697648057523</v>
      </c>
    </row>
    <row r="2" spans="1:15" x14ac:dyDescent="0.3">
      <c r="B2">
        <v>-0.37</v>
      </c>
      <c r="E2">
        <v>-1.31</v>
      </c>
      <c r="F2">
        <v>-0.56000000000000005</v>
      </c>
      <c r="I2">
        <v>-0.18342815388512254</v>
      </c>
      <c r="L2">
        <v>0.18657184611487745</v>
      </c>
      <c r="O2">
        <f t="shared" ref="O2:O18" si="0">L2*L2</f>
        <v>3.4809053762713517E-2</v>
      </c>
    </row>
    <row r="3" spans="1:15" x14ac:dyDescent="0.3">
      <c r="B3">
        <v>0.05</v>
      </c>
      <c r="E3">
        <v>-0.37</v>
      </c>
      <c r="F3">
        <v>-1.31</v>
      </c>
      <c r="I3">
        <v>0.20509494169795972</v>
      </c>
      <c r="L3">
        <v>0.15509494169795973</v>
      </c>
      <c r="O3">
        <f t="shared" si="0"/>
        <v>2.4054440940293527E-2</v>
      </c>
    </row>
    <row r="4" spans="1:15" x14ac:dyDescent="0.3">
      <c r="B4">
        <v>0.46</v>
      </c>
      <c r="E4">
        <v>0.05</v>
      </c>
      <c r="F4">
        <v>-0.37</v>
      </c>
      <c r="I4">
        <v>9.4292554148646526E-2</v>
      </c>
      <c r="L4">
        <v>-0.36570744585135351</v>
      </c>
      <c r="O4">
        <f t="shared" si="0"/>
        <v>0.13374193595112066</v>
      </c>
    </row>
    <row r="5" spans="1:15" x14ac:dyDescent="0.3">
      <c r="B5">
        <v>2</v>
      </c>
      <c r="E5">
        <v>0.46</v>
      </c>
      <c r="F5">
        <v>0.05</v>
      </c>
      <c r="I5">
        <v>9.7116523947563219E-2</v>
      </c>
      <c r="L5">
        <v>-1.9028834760524367</v>
      </c>
      <c r="O5">
        <f t="shared" si="0"/>
        <v>3.6209655234334042</v>
      </c>
    </row>
    <row r="6" spans="1:15" x14ac:dyDescent="0.3">
      <c r="B6">
        <v>-0.19</v>
      </c>
      <c r="E6">
        <v>2</v>
      </c>
      <c r="F6">
        <v>0.46</v>
      </c>
      <c r="I6">
        <v>0.36813467706428366</v>
      </c>
      <c r="L6">
        <v>0.55813467706428366</v>
      </c>
      <c r="O6">
        <f t="shared" si="0"/>
        <v>0.31151431774165222</v>
      </c>
    </row>
    <row r="7" spans="1:15" x14ac:dyDescent="0.3">
      <c r="B7">
        <v>-0.25</v>
      </c>
      <c r="E7">
        <v>-0.19</v>
      </c>
      <c r="F7">
        <v>2</v>
      </c>
      <c r="I7">
        <v>-0.49079657394281601</v>
      </c>
      <c r="L7">
        <v>-0.24079657394281601</v>
      </c>
      <c r="O7">
        <f t="shared" si="0"/>
        <v>5.7982990022598054E-2</v>
      </c>
    </row>
    <row r="8" spans="1:15" x14ac:dyDescent="0.3">
      <c r="B8">
        <v>1.07</v>
      </c>
      <c r="E8">
        <v>-0.25</v>
      </c>
      <c r="F8">
        <v>-0.19</v>
      </c>
      <c r="I8">
        <v>-1.6464233566403148E-2</v>
      </c>
      <c r="L8">
        <v>-1.0864642335664032</v>
      </c>
      <c r="O8">
        <f t="shared" si="0"/>
        <v>1.1804045308190318</v>
      </c>
    </row>
    <row r="9" spans="1:15" x14ac:dyDescent="0.3">
      <c r="B9">
        <v>-0.17</v>
      </c>
      <c r="E9">
        <v>1.07</v>
      </c>
      <c r="F9">
        <v>-0.25</v>
      </c>
      <c r="I9">
        <v>0.30760145139283546</v>
      </c>
      <c r="L9">
        <v>0.4776014513928355</v>
      </c>
      <c r="O9">
        <f t="shared" si="0"/>
        <v>0.228103146372543</v>
      </c>
    </row>
    <row r="10" spans="1:15" x14ac:dyDescent="0.3">
      <c r="B10">
        <v>1.1399999999999999</v>
      </c>
      <c r="E10">
        <v>-0.17</v>
      </c>
      <c r="F10">
        <v>1.07</v>
      </c>
      <c r="I10">
        <v>-0.27866344636557278</v>
      </c>
      <c r="L10">
        <v>-1.4186634463655727</v>
      </c>
      <c r="O10">
        <f t="shared" si="0"/>
        <v>2.0126059740538444</v>
      </c>
    </row>
    <row r="11" spans="1:15" x14ac:dyDescent="0.3">
      <c r="B11">
        <v>0.63</v>
      </c>
      <c r="E11">
        <v>1.1399999999999999</v>
      </c>
      <c r="F11">
        <v>-0.17</v>
      </c>
      <c r="I11">
        <v>0.30623400502851705</v>
      </c>
      <c r="L11">
        <v>-0.32376599497148295</v>
      </c>
      <c r="O11">
        <f t="shared" si="0"/>
        <v>0.10482441949987432</v>
      </c>
    </row>
    <row r="12" spans="1:15" x14ac:dyDescent="0.3">
      <c r="B12">
        <v>-0.75</v>
      </c>
      <c r="E12">
        <v>0.63</v>
      </c>
      <c r="F12">
        <v>1.1399999999999999</v>
      </c>
      <c r="I12">
        <v>-0.10598318669762466</v>
      </c>
      <c r="L12">
        <v>0.64401681330237537</v>
      </c>
      <c r="O12">
        <f t="shared" si="0"/>
        <v>0.4147576558161466</v>
      </c>
    </row>
    <row r="13" spans="1:15" x14ac:dyDescent="0.3">
      <c r="B13">
        <v>0.15</v>
      </c>
      <c r="E13">
        <v>-0.75</v>
      </c>
      <c r="F13">
        <v>0.63</v>
      </c>
      <c r="I13">
        <v>-0.31703889903852089</v>
      </c>
      <c r="L13">
        <v>-0.46703889903852092</v>
      </c>
      <c r="O13">
        <f t="shared" si="0"/>
        <v>0.21812533321511374</v>
      </c>
    </row>
    <row r="14" spans="1:15" x14ac:dyDescent="0.3">
      <c r="B14">
        <v>0.71</v>
      </c>
      <c r="E14">
        <v>0.15</v>
      </c>
      <c r="F14">
        <v>-0.75</v>
      </c>
      <c r="I14">
        <v>0.20258380294414613</v>
      </c>
      <c r="L14">
        <v>-0.50741619705585383</v>
      </c>
      <c r="O14">
        <f t="shared" si="0"/>
        <v>0.25747119703462507</v>
      </c>
    </row>
    <row r="15" spans="1:15" x14ac:dyDescent="0.3">
      <c r="B15">
        <v>0.45</v>
      </c>
      <c r="E15">
        <v>0.71</v>
      </c>
      <c r="F15">
        <v>0.15</v>
      </c>
      <c r="I15">
        <v>0.13365422238941474</v>
      </c>
      <c r="L15">
        <v>-0.31634577761058524</v>
      </c>
      <c r="O15">
        <f t="shared" si="0"/>
        <v>0.10007465101204585</v>
      </c>
    </row>
    <row r="16" spans="1:15" x14ac:dyDescent="0.3">
      <c r="B16">
        <v>-0.14000000000000001</v>
      </c>
      <c r="E16">
        <v>0.45</v>
      </c>
      <c r="F16">
        <v>0.71</v>
      </c>
      <c r="I16">
        <v>-5.2442547071196499E-2</v>
      </c>
      <c r="L16">
        <v>8.7557452928803514E-2</v>
      </c>
      <c r="O16">
        <f t="shared" si="0"/>
        <v>7.6663075633796431E-3</v>
      </c>
    </row>
    <row r="17" spans="1:18" x14ac:dyDescent="0.3">
      <c r="B17">
        <v>0.56999999999999995</v>
      </c>
      <c r="E17">
        <v>-0.14000000000000001</v>
      </c>
      <c r="F17">
        <v>0.45</v>
      </c>
      <c r="I17">
        <v>-0.13331859142717986</v>
      </c>
      <c r="L17">
        <v>-0.70331859142717978</v>
      </c>
      <c r="O17">
        <f t="shared" si="0"/>
        <v>0.49465704104711222</v>
      </c>
    </row>
    <row r="18" spans="1:18" x14ac:dyDescent="0.3">
      <c r="B18">
        <v>1.43</v>
      </c>
      <c r="E18">
        <v>0.56999999999999995</v>
      </c>
      <c r="F18">
        <v>-0.14000000000000001</v>
      </c>
      <c r="I18">
        <v>0.16538411993814361</v>
      </c>
      <c r="L18">
        <v>-1.2646158800618563</v>
      </c>
      <c r="O18">
        <f t="shared" si="0"/>
        <v>1.5992533241046234</v>
      </c>
    </row>
    <row r="20" spans="1:18" x14ac:dyDescent="0.3">
      <c r="A20">
        <f t="array" ref="A20:R21">TRANSPOSE(E1:F18)</f>
        <v>-0.56000000000000005</v>
      </c>
      <c r="B20">
        <v>-1.31</v>
      </c>
      <c r="C20">
        <v>-0.37</v>
      </c>
      <c r="D20">
        <v>0.05</v>
      </c>
      <c r="E20">
        <v>0.46</v>
      </c>
      <c r="F20">
        <v>2</v>
      </c>
      <c r="G20">
        <v>-0.19</v>
      </c>
      <c r="H20">
        <v>-0.25</v>
      </c>
      <c r="I20">
        <v>1.07</v>
      </c>
      <c r="J20">
        <v>-0.17</v>
      </c>
      <c r="K20">
        <v>1.1399999999999999</v>
      </c>
      <c r="L20">
        <v>0.63</v>
      </c>
      <c r="M20">
        <v>-0.75</v>
      </c>
      <c r="N20">
        <v>0.15</v>
      </c>
      <c r="O20">
        <v>0.71</v>
      </c>
      <c r="P20">
        <v>0.45</v>
      </c>
      <c r="Q20">
        <v>-0.14000000000000001</v>
      </c>
      <c r="R20">
        <v>0.56999999999999995</v>
      </c>
    </row>
    <row r="21" spans="1:18" x14ac:dyDescent="0.3">
      <c r="A21">
        <v>1.33</v>
      </c>
      <c r="B21">
        <v>-0.56000000000000005</v>
      </c>
      <c r="C21">
        <v>-1.31</v>
      </c>
      <c r="D21">
        <v>-0.37</v>
      </c>
      <c r="E21">
        <v>0.05</v>
      </c>
      <c r="F21">
        <v>0.46</v>
      </c>
      <c r="G21">
        <v>2</v>
      </c>
      <c r="H21">
        <v>-0.19</v>
      </c>
      <c r="I21">
        <v>-0.25</v>
      </c>
      <c r="J21">
        <v>1.07</v>
      </c>
      <c r="K21">
        <v>-0.17</v>
      </c>
      <c r="L21">
        <v>1.1399999999999999</v>
      </c>
      <c r="M21">
        <v>0.63</v>
      </c>
      <c r="N21">
        <v>-0.75</v>
      </c>
      <c r="O21">
        <v>0.15</v>
      </c>
      <c r="P21">
        <v>0.71</v>
      </c>
      <c r="Q21">
        <v>0.45</v>
      </c>
      <c r="R21">
        <v>-0.14000000000000001</v>
      </c>
    </row>
    <row r="23" spans="1:18" x14ac:dyDescent="0.3">
      <c r="A23" t="s">
        <v>2</v>
      </c>
      <c r="B23">
        <f t="array" ref="B23:C24">MMULT(A20:R21,E1:F18)</f>
        <v>10.985700000000001</v>
      </c>
      <c r="C23">
        <v>0.83870000000000033</v>
      </c>
      <c r="E23" t="s">
        <v>4</v>
      </c>
      <c r="F23">
        <f t="array" ref="F23:F24">MMULT(A20:R21,B1:B18)</f>
        <v>2.3986000000000001</v>
      </c>
      <c r="H23" t="s">
        <v>8</v>
      </c>
      <c r="I23">
        <f>SUM(O1:O18)</f>
        <v>11.578148818870696</v>
      </c>
    </row>
    <row r="24" spans="1:18" x14ac:dyDescent="0.3">
      <c r="B24">
        <v>0.83870000000000033</v>
      </c>
      <c r="C24">
        <v>12.4297</v>
      </c>
      <c r="F24">
        <v>-2.5749</v>
      </c>
    </row>
    <row r="25" spans="1:18" x14ac:dyDescent="0.3">
      <c r="H25" t="s">
        <v>10</v>
      </c>
      <c r="I25">
        <f>I23/(18-2)</f>
        <v>0.72363430117941852</v>
      </c>
    </row>
    <row r="26" spans="1:18" x14ac:dyDescent="0.3">
      <c r="A26" t="s">
        <v>3</v>
      </c>
      <c r="B26">
        <f t="array" ref="B26:C27">MINVERSE(B23:C24)</f>
        <v>9.1498772941658993E-2</v>
      </c>
      <c r="C26">
        <v>-6.1739238168394585E-3</v>
      </c>
      <c r="E26" t="s">
        <v>5</v>
      </c>
      <c r="F26">
        <f t="array" ref="F26:F27">MMULT(B26:C27,F23:F24)</f>
        <v>0.23536619321384319</v>
      </c>
    </row>
    <row r="27" spans="1:18" x14ac:dyDescent="0.3">
      <c r="B27">
        <v>-6.1739238168394585E-3</v>
      </c>
      <c r="C27">
        <v>8.0869053147315156E-2</v>
      </c>
      <c r="F27" s="1">
        <v>-0.2230384986160929</v>
      </c>
    </row>
    <row r="28" spans="1:18" x14ac:dyDescent="0.3">
      <c r="H28" t="s">
        <v>12</v>
      </c>
    </row>
    <row r="29" spans="1:18" x14ac:dyDescent="0.3">
      <c r="A29" t="s">
        <v>11</v>
      </c>
      <c r="B29">
        <v>0.64229999999999998</v>
      </c>
      <c r="C29">
        <v>2.3279999999999999E-2</v>
      </c>
      <c r="E29">
        <f t="array" ref="E29:F30">MINVERSE(B29:C30)</f>
        <v>1.558952840731439</v>
      </c>
      <c r="F29">
        <v>-5.650384887471261E-2</v>
      </c>
      <c r="H29">
        <f t="array" ref="H29:I30">(I25/20)*E29:F30</f>
        <v>5.6405587473718218E-2</v>
      </c>
      <c r="I29">
        <v>-2.0444061597200067E-3</v>
      </c>
    </row>
    <row r="30" spans="1:18" x14ac:dyDescent="0.3">
      <c r="B30">
        <v>2.3279999999999999E-2</v>
      </c>
      <c r="C30">
        <v>0.64229999999999998</v>
      </c>
      <c r="E30" s="1">
        <v>-5.6503848874712596E-2</v>
      </c>
      <c r="F30">
        <v>1.5589528407314392</v>
      </c>
      <c r="H30">
        <v>-2.0444061597200062E-3</v>
      </c>
      <c r="I30">
        <v>5.6405587473718224E-2</v>
      </c>
    </row>
    <row r="31" spans="1:18" x14ac:dyDescent="0.3">
      <c r="A31" t="s">
        <v>13</v>
      </c>
    </row>
    <row r="32" spans="1:18" x14ac:dyDescent="0.3">
      <c r="A32">
        <f>F26-2*SQRT(H29)</f>
        <v>-0.23963101719362104</v>
      </c>
      <c r="B32">
        <f>F26+2*SQRT(H29)</f>
        <v>0.71036340362130745</v>
      </c>
      <c r="E32" t="s">
        <v>15</v>
      </c>
    </row>
    <row r="33" spans="1:6" x14ac:dyDescent="0.3">
      <c r="A33" t="s">
        <v>14</v>
      </c>
      <c r="E33">
        <f t="array" ref="E33:F34">B29:C30/B29</f>
        <v>1</v>
      </c>
      <c r="F33">
        <v>3.6244745446053245E-2</v>
      </c>
    </row>
    <row r="34" spans="1:6" x14ac:dyDescent="0.3">
      <c r="A34">
        <f>F27-2*SQRT(H29)</f>
        <v>-0.69803570902355716</v>
      </c>
      <c r="B34">
        <f>F27+2*SQRT(H29)</f>
        <v>0.2519587117913713</v>
      </c>
      <c r="E34">
        <v>3.6244745446053245E-2</v>
      </c>
      <c r="F34">
        <v>1</v>
      </c>
    </row>
    <row r="41" spans="1:6" x14ac:dyDescent="0.3">
      <c r="A41" t="s">
        <v>0</v>
      </c>
      <c r="B41" t="s">
        <v>17</v>
      </c>
      <c r="C41" t="s">
        <v>18</v>
      </c>
      <c r="D41" t="s">
        <v>19</v>
      </c>
    </row>
    <row r="42" spans="1:6" x14ac:dyDescent="0.3">
      <c r="A42">
        <v>1.33</v>
      </c>
      <c r="B42">
        <f>(A42-A$64)*(A42-A$64)</f>
        <v>1.0353062500000001</v>
      </c>
      <c r="C42">
        <f>(A42-A$64)*(A43-A$64)</f>
        <v>-0.88776875000000011</v>
      </c>
      <c r="D42">
        <f>(A42-A$64)*(A44-A$64)</f>
        <v>-1.6508937500000003</v>
      </c>
    </row>
    <row r="43" spans="1:6" x14ac:dyDescent="0.3">
      <c r="A43">
        <v>-0.56000000000000005</v>
      </c>
      <c r="B43">
        <f>(A43-A$64)*(A43-A$64)</f>
        <v>0.76125625000000008</v>
      </c>
      <c r="C43">
        <f t="shared" ref="C43:C60" si="1">(A43-A$64)*(A44-A$64)</f>
        <v>1.4156312500000001</v>
      </c>
      <c r="D43">
        <f t="shared" ref="D43:D59" si="2">(A43-A$64)*(A45-A$64)</f>
        <v>0.59548125000000007</v>
      </c>
    </row>
    <row r="44" spans="1:6" x14ac:dyDescent="0.3">
      <c r="A44">
        <v>-1.31</v>
      </c>
      <c r="B44">
        <f t="shared" ref="B44:B61" si="3">(A44-A$64)*(A44-A$64)</f>
        <v>2.63250625</v>
      </c>
      <c r="C44">
        <f t="shared" si="1"/>
        <v>1.10735625</v>
      </c>
      <c r="D44">
        <f t="shared" si="2"/>
        <v>0.42590625000000004</v>
      </c>
    </row>
    <row r="45" spans="1:6" x14ac:dyDescent="0.3">
      <c r="A45">
        <v>-0.37</v>
      </c>
      <c r="B45">
        <f t="shared" si="3"/>
        <v>0.46580624999999998</v>
      </c>
      <c r="C45">
        <f t="shared" si="1"/>
        <v>0.17915625000000002</v>
      </c>
      <c r="D45">
        <f t="shared" si="2"/>
        <v>-0.10066875000000002</v>
      </c>
    </row>
    <row r="46" spans="1:6" x14ac:dyDescent="0.3">
      <c r="A46">
        <v>0.05</v>
      </c>
      <c r="B46">
        <f t="shared" si="3"/>
        <v>6.8906250000000002E-2</v>
      </c>
      <c r="C46">
        <f t="shared" si="1"/>
        <v>-3.871875000000001E-2</v>
      </c>
      <c r="D46">
        <f t="shared" si="2"/>
        <v>-0.44296875000000002</v>
      </c>
    </row>
    <row r="47" spans="1:6" x14ac:dyDescent="0.3">
      <c r="A47">
        <v>0.46</v>
      </c>
      <c r="B47">
        <f t="shared" si="3"/>
        <v>2.1756250000000005E-2</v>
      </c>
      <c r="C47">
        <f t="shared" si="1"/>
        <v>0.24890625000000002</v>
      </c>
      <c r="D47">
        <f t="shared" si="2"/>
        <v>-7.4118749999999997E-2</v>
      </c>
    </row>
    <row r="48" spans="1:6" x14ac:dyDescent="0.3">
      <c r="A48">
        <v>2</v>
      </c>
      <c r="B48">
        <f t="shared" si="3"/>
        <v>2.84765625</v>
      </c>
      <c r="C48">
        <f t="shared" si="1"/>
        <v>-0.84796874999999994</v>
      </c>
      <c r="D48">
        <f t="shared" si="2"/>
        <v>-0.94921875</v>
      </c>
    </row>
    <row r="49" spans="1:4" x14ac:dyDescent="0.3">
      <c r="A49">
        <v>-0.19</v>
      </c>
      <c r="B49">
        <f t="shared" si="3"/>
        <v>0.25250624999999993</v>
      </c>
      <c r="C49">
        <f t="shared" si="1"/>
        <v>0.28265624999999994</v>
      </c>
      <c r="D49">
        <f t="shared" si="2"/>
        <v>-0.38064375</v>
      </c>
    </row>
    <row r="50" spans="1:4" x14ac:dyDescent="0.3">
      <c r="A50">
        <v>-0.25</v>
      </c>
      <c r="B50">
        <f t="shared" si="3"/>
        <v>0.31640625</v>
      </c>
      <c r="C50">
        <f t="shared" si="1"/>
        <v>-0.42609375000000005</v>
      </c>
      <c r="D50">
        <f t="shared" si="2"/>
        <v>0.27140625000000002</v>
      </c>
    </row>
    <row r="51" spans="1:4" x14ac:dyDescent="0.3">
      <c r="A51">
        <v>1.07</v>
      </c>
      <c r="B51">
        <f t="shared" si="3"/>
        <v>0.57380625000000007</v>
      </c>
      <c r="C51">
        <f t="shared" si="1"/>
        <v>-0.36549375000000006</v>
      </c>
      <c r="D51">
        <f t="shared" si="2"/>
        <v>0.62683124999999995</v>
      </c>
    </row>
    <row r="52" spans="1:4" x14ac:dyDescent="0.3">
      <c r="A52">
        <v>-0.17</v>
      </c>
      <c r="B52">
        <f t="shared" si="3"/>
        <v>0.23280625000000005</v>
      </c>
      <c r="C52">
        <f t="shared" si="1"/>
        <v>-0.39926875000000001</v>
      </c>
      <c r="D52">
        <f t="shared" si="2"/>
        <v>-0.15319375000000002</v>
      </c>
    </row>
    <row r="53" spans="1:4" x14ac:dyDescent="0.3">
      <c r="A53">
        <v>1.1399999999999999</v>
      </c>
      <c r="B53">
        <f t="shared" si="3"/>
        <v>0.68475624999999984</v>
      </c>
      <c r="C53">
        <f t="shared" si="1"/>
        <v>0.26273124999999997</v>
      </c>
      <c r="D53">
        <f t="shared" si="2"/>
        <v>-0.87921874999999994</v>
      </c>
    </row>
    <row r="54" spans="1:4" x14ac:dyDescent="0.3">
      <c r="A54">
        <v>0.63</v>
      </c>
      <c r="B54">
        <f t="shared" si="3"/>
        <v>0.10080625</v>
      </c>
      <c r="C54">
        <f t="shared" si="1"/>
        <v>-0.33734375</v>
      </c>
      <c r="D54">
        <f t="shared" si="2"/>
        <v>-5.1593750000000001E-2</v>
      </c>
    </row>
    <row r="55" spans="1:4" x14ac:dyDescent="0.3">
      <c r="A55">
        <v>-0.75</v>
      </c>
      <c r="B55">
        <f t="shared" si="3"/>
        <v>1.12890625</v>
      </c>
      <c r="C55">
        <f t="shared" si="1"/>
        <v>0.17265625000000001</v>
      </c>
      <c r="D55">
        <f t="shared" si="2"/>
        <v>-0.42234374999999996</v>
      </c>
    </row>
    <row r="56" spans="1:4" x14ac:dyDescent="0.3">
      <c r="A56">
        <v>0.15</v>
      </c>
      <c r="B56">
        <f t="shared" si="3"/>
        <v>2.6406250000000003E-2</v>
      </c>
      <c r="C56">
        <f t="shared" si="1"/>
        <v>-6.4593749999999991E-2</v>
      </c>
      <c r="D56">
        <f t="shared" si="2"/>
        <v>-2.2343750000000002E-2</v>
      </c>
    </row>
    <row r="57" spans="1:4" x14ac:dyDescent="0.3">
      <c r="A57">
        <v>0.71</v>
      </c>
      <c r="B57">
        <f t="shared" si="3"/>
        <v>0.15800624999999996</v>
      </c>
      <c r="C57">
        <f t="shared" si="1"/>
        <v>5.4656249999999997E-2</v>
      </c>
      <c r="D57">
        <f t="shared" si="2"/>
        <v>-0.17986874999999999</v>
      </c>
    </row>
    <row r="58" spans="1:4" x14ac:dyDescent="0.3">
      <c r="A58">
        <v>0.45</v>
      </c>
      <c r="B58">
        <f t="shared" si="3"/>
        <v>1.8906250000000003E-2</v>
      </c>
      <c r="C58">
        <f t="shared" si="1"/>
        <v>-6.221875000000001E-2</v>
      </c>
      <c r="D58">
        <f t="shared" si="2"/>
        <v>3.5406249999999993E-2</v>
      </c>
    </row>
    <row r="59" spans="1:4" x14ac:dyDescent="0.3">
      <c r="A59">
        <v>-0.14000000000000001</v>
      </c>
      <c r="B59">
        <f t="shared" si="3"/>
        <v>0.20475625</v>
      </c>
      <c r="C59">
        <f t="shared" si="1"/>
        <v>-0.11651874999999998</v>
      </c>
      <c r="D59">
        <f t="shared" si="2"/>
        <v>-0.50566875</v>
      </c>
    </row>
    <row r="60" spans="1:4" x14ac:dyDescent="0.3">
      <c r="A60">
        <v>0.56999999999999995</v>
      </c>
      <c r="B60">
        <f t="shared" si="3"/>
        <v>6.6306249999999969E-2</v>
      </c>
      <c r="C60">
        <f t="shared" si="1"/>
        <v>0.28775624999999994</v>
      </c>
    </row>
    <row r="61" spans="1:4" x14ac:dyDescent="0.3">
      <c r="A61">
        <v>1.43</v>
      </c>
      <c r="B61">
        <f t="shared" si="3"/>
        <v>1.2488062499999999</v>
      </c>
    </row>
    <row r="63" spans="1:4" x14ac:dyDescent="0.3">
      <c r="A63" t="s">
        <v>16</v>
      </c>
      <c r="B63" t="s">
        <v>20</v>
      </c>
    </row>
    <row r="64" spans="1:4" x14ac:dyDescent="0.3">
      <c r="A64">
        <f>SUM(A42:A61)/20</f>
        <v>0.3125</v>
      </c>
      <c r="B64">
        <f>SUM(B42:B61)/20</f>
        <v>0.64231875000000005</v>
      </c>
      <c r="C64">
        <f>SUM(C42:C60)/20</f>
        <v>2.3275937499999982E-2</v>
      </c>
      <c r="D64">
        <f>SUM(D42:D59)/20</f>
        <v>-0.19288562499999998</v>
      </c>
    </row>
    <row r="65" spans="1:4" x14ac:dyDescent="0.3">
      <c r="B65" t="s">
        <v>21</v>
      </c>
      <c r="D65">
        <f>C64/B64</f>
        <v>3.6237362680133473E-2</v>
      </c>
    </row>
    <row r="66" spans="1:4" x14ac:dyDescent="0.3">
      <c r="B66">
        <v>1</v>
      </c>
      <c r="D66" s="1">
        <f>D64/B64</f>
        <v>-0.30029580329081157</v>
      </c>
    </row>
    <row r="68" spans="1:4" x14ac:dyDescent="0.3">
      <c r="A68" t="s">
        <v>22</v>
      </c>
    </row>
    <row r="69" spans="1:4" x14ac:dyDescent="0.3">
      <c r="A69">
        <f t="array" ref="A69:B70">MINVERSE(E33:F34)</f>
        <v>1.0013154096018033</v>
      </c>
      <c r="B69">
        <v>-3.62924221322279E-2</v>
      </c>
    </row>
    <row r="70" spans="1:4" x14ac:dyDescent="0.3">
      <c r="A70">
        <v>-3.62924221322279E-2</v>
      </c>
      <c r="B70">
        <v>1.0013154096018033</v>
      </c>
    </row>
    <row r="72" spans="1:4" x14ac:dyDescent="0.3">
      <c r="A72" t="s">
        <v>23</v>
      </c>
    </row>
    <row r="73" spans="1:4" x14ac:dyDescent="0.3">
      <c r="A73">
        <f t="array" ref="A73:A74">MMULT(A69:B70,D65:D66)</f>
        <v>4.7183491712513556E-2</v>
      </c>
    </row>
    <row r="74" spans="1:4" x14ac:dyDescent="0.3">
      <c r="A74">
        <v>-0.30200595693718763</v>
      </c>
    </row>
    <row r="76" spans="1:4" x14ac:dyDescent="0.3">
      <c r="A76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2019-03-25T12:25:58Z</dcterms:created>
  <dcterms:modified xsi:type="dcterms:W3CDTF">2019-03-26T03:41:47Z</dcterms:modified>
</cp:coreProperties>
</file>