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zhang/Documents/UOALearning/OperatorPaper/figure/"/>
    </mc:Choice>
  </mc:AlternateContent>
  <xr:revisionPtr revIDLastSave="0" documentId="13_ncr:1_{4679C160-531F-814C-A91A-0282520867FB}" xr6:coauthVersionLast="45" xr6:coauthVersionMax="45" xr10:uidLastSave="{00000000-0000-0000-0000-000000000000}"/>
  <bookViews>
    <workbookView xWindow="35800" yWindow="1400" windowWidth="33180" windowHeight="17440" xr2:uid="{3FB4DF38-F6E0-1E40-BC74-3A8B570BED1B}"/>
  </bookViews>
  <sheets>
    <sheet name="Absolute" sheetId="1" r:id="rId1"/>
    <sheet name="Percent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2" l="1"/>
  <c r="D8" i="2"/>
  <c r="D19" i="2"/>
  <c r="D18" i="2"/>
  <c r="D15" i="2"/>
  <c r="D14" i="2"/>
  <c r="D13" i="2"/>
  <c r="D12" i="2"/>
  <c r="D11" i="2"/>
  <c r="D10" i="2"/>
  <c r="D5" i="2"/>
  <c r="D4" i="2"/>
  <c r="C19" i="2"/>
  <c r="C18" i="2"/>
  <c r="C15" i="2"/>
  <c r="C14" i="2"/>
  <c r="C13" i="2"/>
  <c r="C12" i="2"/>
  <c r="C11" i="2"/>
  <c r="C10" i="2"/>
  <c r="C9" i="2"/>
  <c r="C8" i="2"/>
  <c r="C5" i="2"/>
  <c r="C4" i="2"/>
  <c r="C3" i="2"/>
  <c r="J12" i="2"/>
  <c r="J17" i="2"/>
  <c r="J14" i="2"/>
  <c r="J13" i="2"/>
  <c r="J11" i="2"/>
  <c r="J10" i="2"/>
  <c r="J9" i="2"/>
  <c r="J8" i="2"/>
  <c r="J7" i="2"/>
  <c r="J6" i="2"/>
  <c r="J5" i="2"/>
  <c r="J4" i="2"/>
  <c r="I17" i="2"/>
  <c r="I14" i="2"/>
  <c r="I13" i="2"/>
  <c r="I12" i="2"/>
  <c r="I11" i="2"/>
  <c r="I10" i="2"/>
  <c r="I9" i="2"/>
  <c r="I8" i="2"/>
  <c r="I7" i="2"/>
  <c r="I6" i="2"/>
  <c r="I5" i="2"/>
  <c r="I4" i="2"/>
  <c r="I3" i="2"/>
  <c r="H9" i="2"/>
  <c r="H5" i="2"/>
  <c r="H4" i="2"/>
  <c r="H6" i="2"/>
  <c r="H8" i="2"/>
  <c r="H7" i="2"/>
  <c r="H10" i="2"/>
  <c r="H11" i="2"/>
  <c r="H12" i="2"/>
  <c r="H13" i="2"/>
  <c r="H14" i="2"/>
  <c r="H17" i="2"/>
  <c r="J19" i="2"/>
  <c r="J18" i="2"/>
  <c r="I19" i="2"/>
  <c r="I18" i="2"/>
  <c r="H19" i="2"/>
  <c r="H18" i="2"/>
  <c r="G19" i="2"/>
  <c r="G18" i="2"/>
  <c r="G17" i="2"/>
  <c r="G14" i="2"/>
  <c r="G13" i="2"/>
  <c r="G12" i="2"/>
  <c r="G11" i="2"/>
  <c r="G10" i="2"/>
  <c r="G9" i="2"/>
  <c r="G8" i="2"/>
  <c r="G7" i="2"/>
  <c r="G6" i="2"/>
  <c r="G5" i="2"/>
  <c r="G4" i="2"/>
  <c r="G3" i="2"/>
  <c r="F19" i="2"/>
  <c r="F18" i="2"/>
  <c r="F16" i="2"/>
  <c r="F15" i="2"/>
  <c r="F14" i="2"/>
  <c r="F13" i="2"/>
  <c r="F12" i="2"/>
  <c r="F11" i="2"/>
  <c r="F10" i="2"/>
  <c r="F9" i="2"/>
  <c r="F8" i="2"/>
  <c r="F5" i="2"/>
  <c r="F4" i="2"/>
  <c r="E19" i="2"/>
  <c r="E18" i="2"/>
  <c r="E16" i="2"/>
  <c r="E15" i="2"/>
  <c r="E14" i="2"/>
  <c r="E13" i="2"/>
  <c r="E12" i="2"/>
  <c r="E11" i="2"/>
  <c r="E10" i="2"/>
  <c r="E9" i="2"/>
  <c r="E8" i="2"/>
  <c r="E5" i="2"/>
  <c r="E4" i="2"/>
  <c r="E3" i="2"/>
</calcChain>
</file>

<file path=xl/sharedStrings.xml><?xml version="1.0" encoding="utf-8"?>
<sst xmlns="http://schemas.openxmlformats.org/spreadsheetml/2006/main" count="71" uniqueCount="29">
  <si>
    <t>rates&amp;times</t>
  </si>
  <si>
    <t>Operator class</t>
  </si>
  <si>
    <t>Name</t>
  </si>
  <si>
    <t>ConstantDistance Operator</t>
  </si>
  <si>
    <t>InternalNodeTime Scale Operator</t>
  </si>
  <si>
    <t>RootAge Scale Operator</t>
  </si>
  <si>
    <t>AllNodeTimes Uniform Operator</t>
  </si>
  <si>
    <t>Tree</t>
  </si>
  <si>
    <t>SubtreeSlide Operator</t>
  </si>
  <si>
    <t>NarrowExchange Operator</t>
  </si>
  <si>
    <t>WideExchange Operator</t>
  </si>
  <si>
    <t>WilsonBoalding Operator</t>
  </si>
  <si>
    <t>BirthRate Scale Operator</t>
  </si>
  <si>
    <t>DeathRate Scale Operator</t>
  </si>
  <si>
    <t>Substituion model</t>
  </si>
  <si>
    <t>Kappa Scale Operator</t>
  </si>
  <si>
    <t>Frequencies DeltaExchange Operator</t>
  </si>
  <si>
    <r>
      <t>Rate Normal Operators</t>
    </r>
    <r>
      <rPr>
        <vertAlign val="superscript"/>
        <sz val="24"/>
        <color theme="1"/>
        <rFont val="Calibri (Body)"/>
      </rPr>
      <t>1</t>
    </r>
  </si>
  <si>
    <r>
      <t>UcldStdev Scale Operator</t>
    </r>
    <r>
      <rPr>
        <vertAlign val="superscript"/>
        <sz val="24"/>
        <color theme="1"/>
        <rFont val="Calibri (Body)"/>
      </rPr>
      <t>2</t>
    </r>
  </si>
  <si>
    <t>UcldMean Scale Operator</t>
  </si>
  <si>
    <t>UcldMean&amp;Tree UpperDown Operator</t>
  </si>
  <si>
    <t>PopulationSize Scale Operator</t>
  </si>
  <si>
    <t>anolis</t>
  </si>
  <si>
    <t>Cons</t>
  </si>
  <si>
    <t>Category</t>
  </si>
  <si>
    <t>RSV2</t>
  </si>
  <si>
    <t>Shankarappa</t>
  </si>
  <si>
    <t>simulated data</t>
  </si>
  <si>
    <t>primates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</si>
</sst>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vertAlign val="superscript"/>
      <sz val="24"/>
      <color theme="1"/>
      <name val="Calibri (Body)"/>
    </font>
    <font>
      <sz val="24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C00000"/>
      </right>
      <top/>
      <bottom/>
      <diagonal/>
    </border>
    <border>
      <left/>
      <right style="thin">
        <color rgb="FFC00000"/>
      </right>
      <top style="thin">
        <color indexed="64"/>
      </top>
      <bottom/>
      <diagonal/>
    </border>
    <border>
      <left style="thin">
        <color rgb="FFC00000"/>
      </left>
      <right/>
      <top/>
      <bottom/>
      <diagonal/>
    </border>
    <border>
      <left style="thin">
        <color rgb="FFC00000"/>
      </left>
      <right/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0" xfId="0" applyFont="1" applyBorder="1" applyAlignme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/>
    <xf numFmtId="0" fontId="1" fillId="0" borderId="9" xfId="0" applyFont="1" applyBorder="1" applyAlignment="1"/>
    <xf numFmtId="0" fontId="3" fillId="0" borderId="8" xfId="0" applyFont="1" applyBorder="1" applyAlignment="1"/>
    <xf numFmtId="0" fontId="1" fillId="0" borderId="12" xfId="0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11" xfId="0" applyNumberFormat="1" applyFont="1" applyBorder="1" applyAlignment="1"/>
    <xf numFmtId="164" fontId="1" fillId="0" borderId="8" xfId="0" applyNumberFormat="1" applyFont="1" applyBorder="1" applyAlignment="1"/>
    <xf numFmtId="164" fontId="1" fillId="0" borderId="14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/>
    <xf numFmtId="164" fontId="1" fillId="0" borderId="1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5" xfId="0" applyNumberFormat="1" applyFont="1" applyBorder="1" applyAlignment="1"/>
    <xf numFmtId="164" fontId="1" fillId="0" borderId="8" xfId="0" applyNumberFormat="1" applyFont="1" applyFill="1" applyBorder="1" applyAlignment="1">
      <alignment horizontal="center"/>
    </xf>
    <xf numFmtId="164" fontId="1" fillId="0" borderId="10" xfId="0" applyNumberFormat="1" applyFont="1" applyBorder="1" applyAlignment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0927F-C9A1-4443-B16F-5623ACA02806}">
  <dimension ref="A1:L28"/>
  <sheetViews>
    <sheetView tabSelected="1" topLeftCell="B1" workbookViewId="0">
      <selection activeCell="K20" sqref="K20"/>
    </sheetView>
  </sheetViews>
  <sheetFormatPr baseColWidth="10" defaultRowHeight="16"/>
  <cols>
    <col min="1" max="1" width="36.33203125" customWidth="1"/>
    <col min="2" max="2" width="69.83203125" customWidth="1"/>
    <col min="3" max="3" width="16" customWidth="1"/>
    <col min="4" max="4" width="19.5" customWidth="1"/>
    <col min="5" max="5" width="16.1640625" customWidth="1"/>
    <col min="6" max="6" width="17.5" customWidth="1"/>
    <col min="7" max="7" width="21.33203125" customWidth="1"/>
    <col min="8" max="9" width="17.83203125" customWidth="1"/>
    <col min="10" max="10" width="17.33203125" customWidth="1"/>
    <col min="11" max="11" width="16" customWidth="1"/>
    <col min="12" max="12" width="18.6640625" customWidth="1"/>
    <col min="13" max="13" width="21.33203125" customWidth="1"/>
    <col min="14" max="14" width="19.5" customWidth="1"/>
    <col min="16" max="16" width="19.83203125" customWidth="1"/>
    <col min="17" max="18" width="10.83203125" customWidth="1"/>
  </cols>
  <sheetData>
    <row r="1" spans="1:12" ht="31">
      <c r="A1" s="1" t="s">
        <v>1</v>
      </c>
      <c r="B1" s="1" t="s">
        <v>2</v>
      </c>
      <c r="C1" s="44" t="s">
        <v>22</v>
      </c>
      <c r="D1" s="45"/>
      <c r="E1" s="44" t="s">
        <v>25</v>
      </c>
      <c r="F1" s="48"/>
      <c r="G1" s="52" t="s">
        <v>26</v>
      </c>
      <c r="H1" s="48"/>
      <c r="I1" s="44" t="s">
        <v>27</v>
      </c>
      <c r="J1" s="50"/>
      <c r="K1" s="44" t="s">
        <v>28</v>
      </c>
      <c r="L1" s="50"/>
    </row>
    <row r="2" spans="1:12" ht="31">
      <c r="C2" s="8" t="s">
        <v>23</v>
      </c>
      <c r="D2" s="15" t="s">
        <v>24</v>
      </c>
      <c r="E2" s="8" t="s">
        <v>23</v>
      </c>
      <c r="F2" s="10" t="s">
        <v>24</v>
      </c>
      <c r="G2" s="12" t="s">
        <v>23</v>
      </c>
      <c r="H2" s="10" t="s">
        <v>24</v>
      </c>
      <c r="I2" s="8" t="s">
        <v>23</v>
      </c>
      <c r="J2" s="9" t="s">
        <v>24</v>
      </c>
      <c r="K2" s="39" t="s">
        <v>23</v>
      </c>
      <c r="L2" s="40" t="s">
        <v>24</v>
      </c>
    </row>
    <row r="3" spans="1:12" ht="31">
      <c r="A3" s="2" t="s">
        <v>0</v>
      </c>
      <c r="B3" s="1" t="s">
        <v>3</v>
      </c>
      <c r="C3" s="8">
        <v>25</v>
      </c>
      <c r="D3" s="15">
        <v>0</v>
      </c>
      <c r="E3" s="8">
        <v>25</v>
      </c>
      <c r="F3" s="10">
        <v>0</v>
      </c>
      <c r="G3" s="12">
        <v>25</v>
      </c>
      <c r="H3" s="10">
        <v>0</v>
      </c>
      <c r="I3" s="8">
        <v>20</v>
      </c>
      <c r="J3" s="9">
        <v>0</v>
      </c>
      <c r="K3" s="39">
        <v>11</v>
      </c>
      <c r="L3" s="40">
        <v>0</v>
      </c>
    </row>
    <row r="4" spans="1:12" ht="35">
      <c r="A4" s="2"/>
      <c r="B4" s="1" t="s">
        <v>17</v>
      </c>
      <c r="C4" s="8">
        <v>15</v>
      </c>
      <c r="D4" s="15">
        <v>30</v>
      </c>
      <c r="E4" s="8">
        <v>15</v>
      </c>
      <c r="F4" s="10">
        <v>30</v>
      </c>
      <c r="G4" s="12">
        <v>15</v>
      </c>
      <c r="H4" s="10">
        <v>30</v>
      </c>
      <c r="I4" s="42">
        <v>20</v>
      </c>
      <c r="J4" s="9">
        <v>30</v>
      </c>
      <c r="K4" s="39">
        <v>29</v>
      </c>
      <c r="L4" s="40">
        <v>30</v>
      </c>
    </row>
    <row r="5" spans="1:12" ht="35">
      <c r="A5" s="2"/>
      <c r="B5" s="1" t="s">
        <v>18</v>
      </c>
      <c r="C5" s="44">
        <v>3</v>
      </c>
      <c r="D5" s="45"/>
      <c r="E5" s="44">
        <v>3</v>
      </c>
      <c r="F5" s="48"/>
      <c r="G5" s="52">
        <v>3</v>
      </c>
      <c r="H5" s="48"/>
      <c r="I5" s="8">
        <v>3</v>
      </c>
      <c r="J5" s="9">
        <v>3</v>
      </c>
      <c r="K5" s="39">
        <v>3</v>
      </c>
      <c r="L5" s="40">
        <v>3</v>
      </c>
    </row>
    <row r="6" spans="1:12" ht="31">
      <c r="B6" s="1" t="s">
        <v>19</v>
      </c>
      <c r="C6" s="44">
        <v>0</v>
      </c>
      <c r="D6" s="45"/>
      <c r="E6" s="8">
        <v>4</v>
      </c>
      <c r="F6" s="10">
        <v>1</v>
      </c>
      <c r="G6" s="12">
        <v>1</v>
      </c>
      <c r="H6" s="10">
        <v>1</v>
      </c>
      <c r="I6" s="44">
        <v>0</v>
      </c>
      <c r="J6" s="50"/>
      <c r="K6" s="39">
        <v>0</v>
      </c>
      <c r="L6" s="40">
        <v>0</v>
      </c>
    </row>
    <row r="7" spans="1:12" ht="31">
      <c r="B7" s="1" t="s">
        <v>20</v>
      </c>
      <c r="C7" s="44">
        <v>0</v>
      </c>
      <c r="D7" s="45"/>
      <c r="E7" s="8">
        <v>5</v>
      </c>
      <c r="F7" s="10">
        <v>3</v>
      </c>
      <c r="G7" s="12">
        <v>3</v>
      </c>
      <c r="H7" s="10">
        <v>3</v>
      </c>
      <c r="I7" s="44">
        <v>0</v>
      </c>
      <c r="J7" s="50"/>
      <c r="K7" s="39">
        <v>0</v>
      </c>
      <c r="L7" s="40">
        <v>0</v>
      </c>
    </row>
    <row r="8" spans="1:12" ht="31">
      <c r="A8" s="2"/>
      <c r="B8" s="1" t="s">
        <v>4</v>
      </c>
      <c r="C8" s="44">
        <v>3</v>
      </c>
      <c r="D8" s="45"/>
      <c r="E8" s="44">
        <v>3</v>
      </c>
      <c r="F8" s="48"/>
      <c r="G8" s="52">
        <v>3</v>
      </c>
      <c r="H8" s="48"/>
      <c r="I8" s="43">
        <v>5</v>
      </c>
      <c r="J8" s="41">
        <v>10</v>
      </c>
      <c r="K8" s="39">
        <v>5</v>
      </c>
      <c r="L8" s="40">
        <v>5</v>
      </c>
    </row>
    <row r="9" spans="1:12" ht="31">
      <c r="A9" s="2"/>
      <c r="B9" s="1" t="s">
        <v>5</v>
      </c>
      <c r="C9" s="44">
        <v>3</v>
      </c>
      <c r="D9" s="45"/>
      <c r="E9" s="44">
        <v>3</v>
      </c>
      <c r="F9" s="48"/>
      <c r="G9" s="52">
        <v>3</v>
      </c>
      <c r="H9" s="48"/>
      <c r="I9" s="44">
        <v>5</v>
      </c>
      <c r="J9" s="50"/>
      <c r="K9" s="39">
        <v>5</v>
      </c>
      <c r="L9" s="40">
        <v>5</v>
      </c>
    </row>
    <row r="10" spans="1:12" ht="31">
      <c r="A10" s="2"/>
      <c r="B10" s="1" t="s">
        <v>6</v>
      </c>
      <c r="C10" s="7">
        <v>20</v>
      </c>
      <c r="D10" s="16">
        <v>30</v>
      </c>
      <c r="E10" s="8">
        <v>15</v>
      </c>
      <c r="F10" s="10">
        <v>30</v>
      </c>
      <c r="G10" s="12">
        <v>20</v>
      </c>
      <c r="H10" s="10">
        <v>30</v>
      </c>
      <c r="I10" s="8">
        <v>5</v>
      </c>
      <c r="J10" s="9">
        <v>10</v>
      </c>
      <c r="K10" s="39">
        <v>20</v>
      </c>
      <c r="L10" s="40">
        <v>30</v>
      </c>
    </row>
    <row r="11" spans="1:12" ht="31">
      <c r="A11" s="3" t="s">
        <v>7</v>
      </c>
      <c r="B11" s="4" t="s">
        <v>8</v>
      </c>
      <c r="C11" s="3">
        <v>11</v>
      </c>
      <c r="D11" s="17">
        <v>15</v>
      </c>
      <c r="E11" s="6">
        <v>12</v>
      </c>
      <c r="F11" s="14">
        <v>15</v>
      </c>
      <c r="G11" s="13">
        <v>13</v>
      </c>
      <c r="H11" s="14">
        <v>15</v>
      </c>
      <c r="I11" s="46">
        <v>15</v>
      </c>
      <c r="J11" s="51"/>
      <c r="K11" s="39">
        <v>15</v>
      </c>
      <c r="L11" s="40">
        <v>15</v>
      </c>
    </row>
    <row r="12" spans="1:12" ht="31">
      <c r="A12" s="2"/>
      <c r="B12" s="1" t="s">
        <v>9</v>
      </c>
      <c r="C12" s="7">
        <v>11</v>
      </c>
      <c r="D12" s="16">
        <v>15</v>
      </c>
      <c r="E12" s="8">
        <v>12</v>
      </c>
      <c r="F12" s="10">
        <v>15</v>
      </c>
      <c r="G12" s="12">
        <v>13</v>
      </c>
      <c r="H12" s="10">
        <v>15</v>
      </c>
      <c r="I12" s="44">
        <v>15</v>
      </c>
      <c r="J12" s="50"/>
      <c r="K12" s="39">
        <v>15</v>
      </c>
      <c r="L12" s="40">
        <v>15</v>
      </c>
    </row>
    <row r="13" spans="1:12" ht="31">
      <c r="A13" s="2"/>
      <c r="B13" s="1" t="s">
        <v>10</v>
      </c>
      <c r="C13" s="44">
        <v>3</v>
      </c>
      <c r="D13" s="45"/>
      <c r="E13" s="44">
        <v>3</v>
      </c>
      <c r="F13" s="48"/>
      <c r="G13" s="52">
        <v>3</v>
      </c>
      <c r="H13" s="48"/>
      <c r="I13" s="44">
        <v>5</v>
      </c>
      <c r="J13" s="50"/>
      <c r="K13" s="39">
        <v>10</v>
      </c>
      <c r="L13" s="40">
        <v>10</v>
      </c>
    </row>
    <row r="14" spans="1:12" ht="31">
      <c r="A14" s="2"/>
      <c r="B14" s="1" t="s">
        <v>11</v>
      </c>
      <c r="C14" s="44">
        <v>3</v>
      </c>
      <c r="D14" s="45"/>
      <c r="E14" s="44">
        <v>3</v>
      </c>
      <c r="F14" s="48"/>
      <c r="G14" s="52">
        <v>3</v>
      </c>
      <c r="H14" s="48"/>
      <c r="I14" s="44">
        <v>5</v>
      </c>
      <c r="J14" s="50"/>
      <c r="K14" s="39">
        <v>10</v>
      </c>
      <c r="L14" s="40">
        <v>10</v>
      </c>
    </row>
    <row r="15" spans="1:12" ht="31">
      <c r="A15" s="2"/>
      <c r="B15" s="1" t="s">
        <v>12</v>
      </c>
      <c r="C15" s="7">
        <v>7</v>
      </c>
      <c r="D15" s="16">
        <v>3</v>
      </c>
      <c r="E15" s="44">
        <v>0</v>
      </c>
      <c r="F15" s="48"/>
      <c r="G15" s="52">
        <v>0</v>
      </c>
      <c r="H15" s="48"/>
      <c r="I15" s="44">
        <v>5</v>
      </c>
      <c r="J15" s="50"/>
      <c r="K15" s="39">
        <v>3</v>
      </c>
      <c r="L15" s="40">
        <v>3</v>
      </c>
    </row>
    <row r="16" spans="1:12" ht="31">
      <c r="A16" s="2"/>
      <c r="B16" s="1" t="s">
        <v>13</v>
      </c>
      <c r="C16" s="11">
        <v>7</v>
      </c>
      <c r="D16" s="18">
        <v>3</v>
      </c>
      <c r="E16" s="44">
        <v>0</v>
      </c>
      <c r="F16" s="48"/>
      <c r="G16" s="52">
        <v>0</v>
      </c>
      <c r="H16" s="48"/>
      <c r="I16" s="44">
        <v>0</v>
      </c>
      <c r="J16" s="50"/>
      <c r="K16" s="39">
        <v>0</v>
      </c>
      <c r="L16" s="40">
        <v>0</v>
      </c>
    </row>
    <row r="17" spans="1:12" ht="31">
      <c r="B17" s="1" t="s">
        <v>21</v>
      </c>
      <c r="C17" s="44">
        <v>0</v>
      </c>
      <c r="D17" s="45"/>
      <c r="E17" s="8">
        <v>9</v>
      </c>
      <c r="F17" s="10">
        <v>3</v>
      </c>
      <c r="G17" s="12">
        <v>7</v>
      </c>
      <c r="H17" s="10">
        <v>3</v>
      </c>
      <c r="I17" s="44">
        <v>0</v>
      </c>
      <c r="J17" s="50"/>
      <c r="K17" s="39">
        <v>0</v>
      </c>
      <c r="L17" s="40">
        <v>0</v>
      </c>
    </row>
    <row r="18" spans="1:12" ht="31">
      <c r="A18" s="3" t="s">
        <v>14</v>
      </c>
      <c r="B18" s="4" t="s">
        <v>15</v>
      </c>
      <c r="C18" s="46">
        <v>0.1</v>
      </c>
      <c r="D18" s="47"/>
      <c r="E18" s="46">
        <v>0.1</v>
      </c>
      <c r="F18" s="49"/>
      <c r="G18" s="53">
        <v>0.1</v>
      </c>
      <c r="H18" s="49"/>
      <c r="I18" s="46">
        <v>1</v>
      </c>
      <c r="J18" s="51"/>
      <c r="K18" s="39">
        <v>2</v>
      </c>
      <c r="L18" s="40">
        <v>2</v>
      </c>
    </row>
    <row r="19" spans="1:12" ht="31">
      <c r="A19" s="2"/>
      <c r="B19" s="1" t="s">
        <v>16</v>
      </c>
      <c r="C19" s="44">
        <v>0.1</v>
      </c>
      <c r="D19" s="45"/>
      <c r="E19" s="44">
        <v>0.1</v>
      </c>
      <c r="F19" s="48"/>
      <c r="G19" s="52">
        <v>0.1</v>
      </c>
      <c r="H19" s="48"/>
      <c r="I19" s="44">
        <v>0.2</v>
      </c>
      <c r="J19" s="50"/>
      <c r="K19" s="39">
        <v>0.1</v>
      </c>
      <c r="L19" s="40">
        <v>0.1</v>
      </c>
    </row>
    <row r="20" spans="1:12" ht="31">
      <c r="A20" s="1"/>
      <c r="B20" s="1"/>
      <c r="C20" s="1"/>
    </row>
    <row r="21" spans="1:12" ht="31">
      <c r="A21" s="1"/>
      <c r="B21" s="1"/>
      <c r="C21" s="1"/>
    </row>
    <row r="22" spans="1:12" ht="31">
      <c r="A22" s="1"/>
      <c r="B22" s="1"/>
      <c r="C22" s="1"/>
    </row>
    <row r="23" spans="1:12" ht="31">
      <c r="A23" s="1"/>
      <c r="B23" s="1"/>
      <c r="C23" s="1"/>
    </row>
    <row r="24" spans="1:12" ht="31">
      <c r="A24" s="1"/>
      <c r="B24" s="1"/>
      <c r="C24" s="1"/>
    </row>
    <row r="25" spans="1:12" ht="31">
      <c r="A25" s="1"/>
      <c r="B25" s="1"/>
      <c r="C25" s="1"/>
    </row>
    <row r="26" spans="1:12" ht="31">
      <c r="A26" s="1"/>
      <c r="B26" s="1"/>
      <c r="C26" s="1"/>
    </row>
    <row r="27" spans="1:12" ht="31">
      <c r="A27" s="1"/>
      <c r="B27" s="1"/>
      <c r="C27" s="1"/>
    </row>
    <row r="28" spans="1:12" ht="31">
      <c r="A28" s="1"/>
      <c r="B28" s="1"/>
      <c r="C28" s="1"/>
    </row>
  </sheetData>
  <mergeCells count="45">
    <mergeCell ref="K1:L1"/>
    <mergeCell ref="I13:J13"/>
    <mergeCell ref="I14:J14"/>
    <mergeCell ref="I15:J15"/>
    <mergeCell ref="I1:J1"/>
    <mergeCell ref="I6:J6"/>
    <mergeCell ref="I7:J7"/>
    <mergeCell ref="I9:J9"/>
    <mergeCell ref="I16:J16"/>
    <mergeCell ref="I17:J17"/>
    <mergeCell ref="I18:J18"/>
    <mergeCell ref="I19:J19"/>
    <mergeCell ref="G1:H1"/>
    <mergeCell ref="G5:H5"/>
    <mergeCell ref="G19:H19"/>
    <mergeCell ref="G13:H13"/>
    <mergeCell ref="G14:H14"/>
    <mergeCell ref="G8:H8"/>
    <mergeCell ref="G9:H9"/>
    <mergeCell ref="G15:H15"/>
    <mergeCell ref="G16:H16"/>
    <mergeCell ref="G18:H18"/>
    <mergeCell ref="I11:J11"/>
    <mergeCell ref="I12:J12"/>
    <mergeCell ref="E13:F13"/>
    <mergeCell ref="E14:F14"/>
    <mergeCell ref="E15:F15"/>
    <mergeCell ref="E16:F16"/>
    <mergeCell ref="C9:D9"/>
    <mergeCell ref="C17:D17"/>
    <mergeCell ref="C18:D18"/>
    <mergeCell ref="C19:D19"/>
    <mergeCell ref="E1:F1"/>
    <mergeCell ref="E18:F18"/>
    <mergeCell ref="E19:F19"/>
    <mergeCell ref="E8:F8"/>
    <mergeCell ref="E9:F9"/>
    <mergeCell ref="E5:F5"/>
    <mergeCell ref="C13:D13"/>
    <mergeCell ref="C14:D14"/>
    <mergeCell ref="C1:D1"/>
    <mergeCell ref="C5:D5"/>
    <mergeCell ref="C6:D6"/>
    <mergeCell ref="C7:D7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63EBC-35EB-8D4A-94A4-8966FDA7430E}">
  <dimension ref="A1:J21"/>
  <sheetViews>
    <sheetView zoomScale="91" zoomScaleNormal="91" workbookViewId="0">
      <selection activeCell="D20" sqref="D20"/>
    </sheetView>
  </sheetViews>
  <sheetFormatPr baseColWidth="10" defaultRowHeight="16"/>
  <cols>
    <col min="1" max="1" width="34.83203125" customWidth="1"/>
    <col min="2" max="2" width="67.83203125" customWidth="1"/>
    <col min="3" max="3" width="25" customWidth="1"/>
    <col min="4" max="4" width="18.1640625" customWidth="1"/>
    <col min="5" max="5" width="21.6640625" customWidth="1"/>
    <col min="6" max="6" width="27.83203125" customWidth="1"/>
    <col min="7" max="7" width="21.6640625" customWidth="1"/>
    <col min="8" max="8" width="23.6640625" customWidth="1"/>
    <col min="9" max="9" width="19.6640625" customWidth="1"/>
    <col min="10" max="10" width="33.83203125" customWidth="1"/>
  </cols>
  <sheetData>
    <row r="1" spans="1:10" ht="31">
      <c r="A1" s="5" t="s">
        <v>1</v>
      </c>
      <c r="B1" s="5" t="s">
        <v>2</v>
      </c>
      <c r="C1" s="44" t="s">
        <v>27</v>
      </c>
      <c r="D1" s="45"/>
      <c r="E1" s="54" t="s">
        <v>22</v>
      </c>
      <c r="F1" s="45"/>
      <c r="G1" s="54" t="s">
        <v>25</v>
      </c>
      <c r="H1" s="45"/>
      <c r="I1" s="54" t="s">
        <v>26</v>
      </c>
      <c r="J1" s="45"/>
    </row>
    <row r="2" spans="1:10" ht="31">
      <c r="C2" s="8" t="s">
        <v>23</v>
      </c>
      <c r="D2" s="15" t="s">
        <v>24</v>
      </c>
      <c r="E2" s="19" t="s">
        <v>23</v>
      </c>
      <c r="F2" s="15" t="s">
        <v>24</v>
      </c>
      <c r="G2" s="19" t="s">
        <v>23</v>
      </c>
      <c r="H2" s="15" t="s">
        <v>24</v>
      </c>
      <c r="I2" s="19" t="s">
        <v>23</v>
      </c>
      <c r="J2" s="15" t="s">
        <v>24</v>
      </c>
    </row>
    <row r="3" spans="1:10" ht="31">
      <c r="A3" s="2" t="s">
        <v>0</v>
      </c>
      <c r="B3" s="5" t="s">
        <v>3</v>
      </c>
      <c r="C3" s="27">
        <f>25/104.2</f>
        <v>0.23992322456813819</v>
      </c>
      <c r="D3" s="21">
        <v>0</v>
      </c>
      <c r="E3" s="27">
        <f>25/111.2</f>
        <v>0.22482014388489208</v>
      </c>
      <c r="F3" s="21">
        <v>0</v>
      </c>
      <c r="G3" s="20">
        <f>25/112.2</f>
        <v>0.22281639928698752</v>
      </c>
      <c r="H3" s="21">
        <v>0</v>
      </c>
      <c r="I3" s="20">
        <f>25/112.2</f>
        <v>0.22281639928698752</v>
      </c>
      <c r="J3" s="21">
        <v>0</v>
      </c>
    </row>
    <row r="4" spans="1:10" ht="35">
      <c r="A4" s="2"/>
      <c r="B4" s="5" t="s">
        <v>17</v>
      </c>
      <c r="C4" s="27">
        <f>10/104.2</f>
        <v>9.5969289827255277E-2</v>
      </c>
      <c r="D4" s="21">
        <f>30/104.2</f>
        <v>0.28790786948176583</v>
      </c>
      <c r="E4" s="27">
        <f>15/111.2</f>
        <v>0.13489208633093525</v>
      </c>
      <c r="F4" s="21">
        <f>30/111.2</f>
        <v>0.26978417266187049</v>
      </c>
      <c r="G4" s="20">
        <f>15/112.2</f>
        <v>0.13368983957219252</v>
      </c>
      <c r="H4" s="21">
        <f>30/112.2</f>
        <v>0.26737967914438504</v>
      </c>
      <c r="I4" s="20">
        <f>15/112.2</f>
        <v>0.13368983957219252</v>
      </c>
      <c r="J4" s="21">
        <f>30/112.2</f>
        <v>0.26737967914438504</v>
      </c>
    </row>
    <row r="5" spans="1:10" ht="35">
      <c r="A5" s="2"/>
      <c r="B5" s="5" t="s">
        <v>18</v>
      </c>
      <c r="C5" s="27">
        <f>3/104.2</f>
        <v>2.8790786948176581E-2</v>
      </c>
      <c r="D5" s="21">
        <f>3/104.2</f>
        <v>2.8790786948176581E-2</v>
      </c>
      <c r="E5" s="27">
        <f>3/111.2</f>
        <v>2.6978417266187049E-2</v>
      </c>
      <c r="F5" s="21">
        <f>3/111.2</f>
        <v>2.6978417266187049E-2</v>
      </c>
      <c r="G5" s="20">
        <f>3/112.2</f>
        <v>2.6737967914438502E-2</v>
      </c>
      <c r="H5" s="21">
        <f>3/112.2</f>
        <v>2.6737967914438502E-2</v>
      </c>
      <c r="I5" s="20">
        <f>3/112.2</f>
        <v>2.6737967914438502E-2</v>
      </c>
      <c r="J5" s="21">
        <f>3/112.2</f>
        <v>2.6737967914438502E-2</v>
      </c>
    </row>
    <row r="6" spans="1:10" ht="31">
      <c r="B6" s="5" t="s">
        <v>19</v>
      </c>
      <c r="C6" s="28">
        <v>0</v>
      </c>
      <c r="D6" s="23">
        <v>0</v>
      </c>
      <c r="E6" s="27">
        <v>0</v>
      </c>
      <c r="F6" s="21">
        <v>0</v>
      </c>
      <c r="G6" s="20">
        <f>4/112.2</f>
        <v>3.5650623885918005E-2</v>
      </c>
      <c r="H6" s="21">
        <f>1/112.2</f>
        <v>8.9126559714795012E-3</v>
      </c>
      <c r="I6" s="20">
        <f>1/112.2</f>
        <v>8.9126559714795012E-3</v>
      </c>
      <c r="J6" s="21">
        <f>1/112.2</f>
        <v>8.9126559714795012E-3</v>
      </c>
    </row>
    <row r="7" spans="1:10" ht="31">
      <c r="B7" s="5" t="s">
        <v>20</v>
      </c>
      <c r="C7" s="28">
        <v>0</v>
      </c>
      <c r="D7" s="23">
        <v>0</v>
      </c>
      <c r="E7" s="27">
        <v>0</v>
      </c>
      <c r="F7" s="21">
        <v>0</v>
      </c>
      <c r="G7" s="20">
        <f>5/112.2</f>
        <v>4.4563279857397504E-2</v>
      </c>
      <c r="H7" s="21">
        <f t="shared" ref="H7:J9" si="0">3/112.2</f>
        <v>2.6737967914438502E-2</v>
      </c>
      <c r="I7" s="20">
        <f t="shared" si="0"/>
        <v>2.6737967914438502E-2</v>
      </c>
      <c r="J7" s="21">
        <f t="shared" si="0"/>
        <v>2.6737967914438502E-2</v>
      </c>
    </row>
    <row r="8" spans="1:10" ht="31">
      <c r="A8" s="2"/>
      <c r="B8" s="5" t="s">
        <v>4</v>
      </c>
      <c r="C8" s="28">
        <f>10/104.2</f>
        <v>9.5969289827255277E-2</v>
      </c>
      <c r="D8" s="23">
        <f>10/104.2</f>
        <v>9.5969289827255277E-2</v>
      </c>
      <c r="E8" s="27">
        <f>3/111.2</f>
        <v>2.6978417266187049E-2</v>
      </c>
      <c r="F8" s="21">
        <f>3/111.2</f>
        <v>2.6978417266187049E-2</v>
      </c>
      <c r="G8" s="20">
        <f>3/112.2</f>
        <v>2.6737967914438502E-2</v>
      </c>
      <c r="H8" s="21">
        <f t="shared" si="0"/>
        <v>2.6737967914438502E-2</v>
      </c>
      <c r="I8" s="20">
        <f t="shared" si="0"/>
        <v>2.6737967914438502E-2</v>
      </c>
      <c r="J8" s="21">
        <f t="shared" si="0"/>
        <v>2.6737967914438502E-2</v>
      </c>
    </row>
    <row r="9" spans="1:10" ht="31">
      <c r="A9" s="2"/>
      <c r="B9" s="5" t="s">
        <v>5</v>
      </c>
      <c r="C9" s="28">
        <f>5/104.2</f>
        <v>4.7984644913627639E-2</v>
      </c>
      <c r="D9" s="23">
        <f>5/104.2</f>
        <v>4.7984644913627639E-2</v>
      </c>
      <c r="E9" s="27">
        <f>3/111.2</f>
        <v>2.6978417266187049E-2</v>
      </c>
      <c r="F9" s="21">
        <f>3/111.2</f>
        <v>2.6978417266187049E-2</v>
      </c>
      <c r="G9" s="20">
        <f>3/112.2</f>
        <v>2.6737967914438502E-2</v>
      </c>
      <c r="H9" s="21">
        <f t="shared" si="0"/>
        <v>2.6737967914438502E-2</v>
      </c>
      <c r="I9" s="20">
        <f t="shared" si="0"/>
        <v>2.6737967914438502E-2</v>
      </c>
      <c r="J9" s="21">
        <f t="shared" si="0"/>
        <v>2.6737967914438502E-2</v>
      </c>
    </row>
    <row r="10" spans="1:10" ht="31">
      <c r="A10" s="2"/>
      <c r="B10" s="5" t="s">
        <v>6</v>
      </c>
      <c r="C10" s="33">
        <f>5/104.2</f>
        <v>4.7984644913627639E-2</v>
      </c>
      <c r="D10" s="34">
        <f>10/104.2</f>
        <v>9.5969289827255277E-2</v>
      </c>
      <c r="E10" s="27">
        <f>20/111.2</f>
        <v>0.17985611510791366</v>
      </c>
      <c r="F10" s="21">
        <f>30/111.2</f>
        <v>0.26978417266187049</v>
      </c>
      <c r="G10" s="35">
        <f>15/112.2</f>
        <v>0.13368983957219252</v>
      </c>
      <c r="H10" s="34">
        <f>30/112.2</f>
        <v>0.26737967914438504</v>
      </c>
      <c r="I10" s="20">
        <f>20/112.2</f>
        <v>0.17825311942959002</v>
      </c>
      <c r="J10" s="21">
        <f>30/112.2</f>
        <v>0.26737967914438504</v>
      </c>
    </row>
    <row r="11" spans="1:10" ht="31">
      <c r="A11" s="3" t="s">
        <v>7</v>
      </c>
      <c r="B11" s="6" t="s">
        <v>8</v>
      </c>
      <c r="C11" s="28">
        <f>15/104.2</f>
        <v>0.14395393474088292</v>
      </c>
      <c r="D11" s="36">
        <f>15/104.2</f>
        <v>0.14395393474088292</v>
      </c>
      <c r="E11" s="29">
        <f>11/111.2</f>
        <v>9.8920863309352514E-2</v>
      </c>
      <c r="F11" s="25">
        <f>15/111.2</f>
        <v>0.13489208633093525</v>
      </c>
      <c r="G11" s="20">
        <f>12/112.2</f>
        <v>0.10695187165775401</v>
      </c>
      <c r="H11" s="21">
        <f>15/112.2</f>
        <v>0.13368983957219252</v>
      </c>
      <c r="I11" s="24">
        <f>13/112.2</f>
        <v>0.11586452762923351</v>
      </c>
      <c r="J11" s="25">
        <f>15/112.2</f>
        <v>0.13368983957219252</v>
      </c>
    </row>
    <row r="12" spans="1:10" ht="31">
      <c r="A12" s="2"/>
      <c r="B12" s="5" t="s">
        <v>9</v>
      </c>
      <c r="C12" s="28">
        <f>15/104.2</f>
        <v>0.14395393474088292</v>
      </c>
      <c r="D12" s="23">
        <f>15/104.2</f>
        <v>0.14395393474088292</v>
      </c>
      <c r="E12" s="27">
        <f>11/111.2</f>
        <v>9.8920863309352514E-2</v>
      </c>
      <c r="F12" s="21">
        <f>15/111.2</f>
        <v>0.13489208633093525</v>
      </c>
      <c r="G12" s="20">
        <f>12/112.2</f>
        <v>0.10695187165775401</v>
      </c>
      <c r="H12" s="21">
        <f>15/112.2</f>
        <v>0.13368983957219252</v>
      </c>
      <c r="I12" s="20">
        <f>13/112.2</f>
        <v>0.11586452762923351</v>
      </c>
      <c r="J12" s="21">
        <f>15/112.2</f>
        <v>0.13368983957219252</v>
      </c>
    </row>
    <row r="13" spans="1:10" ht="31">
      <c r="A13" s="2"/>
      <c r="B13" s="5" t="s">
        <v>10</v>
      </c>
      <c r="C13" s="28">
        <f t="shared" ref="C13:D15" si="1">5/104.2</f>
        <v>4.7984644913627639E-2</v>
      </c>
      <c r="D13" s="23">
        <f t="shared" si="1"/>
        <v>4.7984644913627639E-2</v>
      </c>
      <c r="E13" s="27">
        <f>3/111.2</f>
        <v>2.6978417266187049E-2</v>
      </c>
      <c r="F13" s="21">
        <f>3/111.2</f>
        <v>2.6978417266187049E-2</v>
      </c>
      <c r="G13" s="20">
        <f t="shared" ref="G13:J14" si="2">3/112.2</f>
        <v>2.6737967914438502E-2</v>
      </c>
      <c r="H13" s="21">
        <f t="shared" si="2"/>
        <v>2.6737967914438502E-2</v>
      </c>
      <c r="I13" s="20">
        <f t="shared" si="2"/>
        <v>2.6737967914438502E-2</v>
      </c>
      <c r="J13" s="37">
        <f t="shared" si="2"/>
        <v>2.6737967914438502E-2</v>
      </c>
    </row>
    <row r="14" spans="1:10" ht="31">
      <c r="A14" s="2"/>
      <c r="B14" s="5" t="s">
        <v>11</v>
      </c>
      <c r="C14" s="28">
        <f t="shared" si="1"/>
        <v>4.7984644913627639E-2</v>
      </c>
      <c r="D14" s="23">
        <f t="shared" si="1"/>
        <v>4.7984644913627639E-2</v>
      </c>
      <c r="E14" s="27">
        <f>3/111.2</f>
        <v>2.6978417266187049E-2</v>
      </c>
      <c r="F14" s="21">
        <f>3/111.2</f>
        <v>2.6978417266187049E-2</v>
      </c>
      <c r="G14" s="20">
        <f t="shared" si="2"/>
        <v>2.6737967914438502E-2</v>
      </c>
      <c r="H14" s="21">
        <f t="shared" si="2"/>
        <v>2.6737967914438502E-2</v>
      </c>
      <c r="I14" s="20">
        <f t="shared" si="2"/>
        <v>2.6737967914438502E-2</v>
      </c>
      <c r="J14" s="21">
        <f t="shared" si="2"/>
        <v>2.6737967914438502E-2</v>
      </c>
    </row>
    <row r="15" spans="1:10" ht="31">
      <c r="A15" s="2"/>
      <c r="B15" s="5" t="s">
        <v>12</v>
      </c>
      <c r="C15" s="28">
        <f t="shared" si="1"/>
        <v>4.7984644913627639E-2</v>
      </c>
      <c r="D15" s="23">
        <f t="shared" si="1"/>
        <v>4.7984644913627639E-2</v>
      </c>
      <c r="E15" s="27">
        <f>7/111.2</f>
        <v>6.2949640287769781E-2</v>
      </c>
      <c r="F15" s="21">
        <f>3/111.2</f>
        <v>2.6978417266187049E-2</v>
      </c>
      <c r="G15" s="20">
        <v>0</v>
      </c>
      <c r="H15" s="21">
        <v>0</v>
      </c>
      <c r="I15" s="20">
        <v>0</v>
      </c>
      <c r="J15" s="21">
        <v>0</v>
      </c>
    </row>
    <row r="16" spans="1:10" ht="31">
      <c r="A16" s="2"/>
      <c r="B16" s="5" t="s">
        <v>13</v>
      </c>
      <c r="C16" s="28">
        <v>0</v>
      </c>
      <c r="D16" s="23">
        <v>0</v>
      </c>
      <c r="E16" s="30">
        <f>7/111.2</f>
        <v>6.2949640287769781E-2</v>
      </c>
      <c r="F16" s="31">
        <f>3/111.2</f>
        <v>2.6978417266187049E-2</v>
      </c>
      <c r="G16" s="20">
        <v>0</v>
      </c>
      <c r="H16" s="21">
        <v>0</v>
      </c>
      <c r="I16" s="20">
        <v>0</v>
      </c>
      <c r="J16" s="21">
        <v>0</v>
      </c>
    </row>
    <row r="17" spans="1:10" ht="31">
      <c r="B17" s="5" t="s">
        <v>21</v>
      </c>
      <c r="C17" s="38">
        <v>0</v>
      </c>
      <c r="D17" s="22">
        <v>0</v>
      </c>
      <c r="E17" s="27">
        <v>0</v>
      </c>
      <c r="F17" s="21">
        <v>0</v>
      </c>
      <c r="G17" s="20">
        <f>9/112.2</f>
        <v>8.0213903743315509E-2</v>
      </c>
      <c r="H17" s="21">
        <f>3/112.2</f>
        <v>2.6737967914438502E-2</v>
      </c>
      <c r="I17" s="20">
        <f>7/112.2</f>
        <v>6.2388591800356503E-2</v>
      </c>
      <c r="J17" s="21">
        <f>3/112.2</f>
        <v>2.6737967914438502E-2</v>
      </c>
    </row>
    <row r="18" spans="1:10" ht="31">
      <c r="A18" s="3" t="s">
        <v>14</v>
      </c>
      <c r="B18" s="6" t="s">
        <v>15</v>
      </c>
      <c r="C18" s="28">
        <f>1/104.2</f>
        <v>9.5969289827255271E-3</v>
      </c>
      <c r="D18" s="23">
        <f>1/104.2</f>
        <v>9.5969289827255271E-3</v>
      </c>
      <c r="E18" s="29">
        <f>0.1/111.2</f>
        <v>8.9928057553956839E-4</v>
      </c>
      <c r="F18" s="25">
        <f>0.1/111.2</f>
        <v>8.9928057553956839E-4</v>
      </c>
      <c r="G18" s="24">
        <f t="shared" ref="G18:J19" si="3">0.1/112.2</f>
        <v>8.9126559714795015E-4</v>
      </c>
      <c r="H18" s="24">
        <f t="shared" si="3"/>
        <v>8.9126559714795015E-4</v>
      </c>
      <c r="I18" s="24">
        <f t="shared" si="3"/>
        <v>8.9126559714795015E-4</v>
      </c>
      <c r="J18" s="24">
        <f t="shared" si="3"/>
        <v>8.9126559714795015E-4</v>
      </c>
    </row>
    <row r="19" spans="1:10" ht="31">
      <c r="A19" s="2"/>
      <c r="B19" s="5" t="s">
        <v>16</v>
      </c>
      <c r="C19" s="28">
        <f>0.2/104.2</f>
        <v>1.9193857965451057E-3</v>
      </c>
      <c r="D19" s="23">
        <f>0.2/104.2</f>
        <v>1.9193857965451057E-3</v>
      </c>
      <c r="E19" s="27">
        <f>0.1/111.2</f>
        <v>8.9928057553956839E-4</v>
      </c>
      <c r="F19" s="21">
        <f>0.1/111.2</f>
        <v>8.9928057553956839E-4</v>
      </c>
      <c r="G19" s="20">
        <f t="shared" si="3"/>
        <v>8.9126559714795015E-4</v>
      </c>
      <c r="H19" s="20">
        <f t="shared" si="3"/>
        <v>8.9126559714795015E-4</v>
      </c>
      <c r="I19" s="20">
        <f t="shared" si="3"/>
        <v>8.9126559714795015E-4</v>
      </c>
      <c r="J19" s="20">
        <f t="shared" si="3"/>
        <v>8.9126559714795015E-4</v>
      </c>
    </row>
    <row r="20" spans="1:10" ht="31">
      <c r="D20" s="7"/>
      <c r="E20" s="7"/>
      <c r="F20" s="7"/>
      <c r="G20" s="7"/>
      <c r="I20" s="7"/>
      <c r="J20" s="7"/>
    </row>
    <row r="21" spans="1:10" ht="31">
      <c r="C21" s="7"/>
      <c r="E21" s="26"/>
      <c r="G21" s="26"/>
      <c r="H21" s="7"/>
      <c r="I21" s="32"/>
    </row>
  </sheetData>
  <mergeCells count="4">
    <mergeCell ref="C1:D1"/>
    <mergeCell ref="E1:F1"/>
    <mergeCell ref="G1:H1"/>
    <mergeCell ref="I1:J1"/>
  </mergeCells>
  <pageMargins left="0.7" right="0.7" top="0.75" bottom="0.75" header="0.3" footer="0.3"/>
  <ignoredErrors>
    <ignoredError sqref="H6 H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Absolute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Zhang</dc:creator>
  <cp:lastModifiedBy>Rong Zhang</cp:lastModifiedBy>
  <dcterms:created xsi:type="dcterms:W3CDTF">2019-11-22T03:36:06Z</dcterms:created>
  <dcterms:modified xsi:type="dcterms:W3CDTF">2019-11-25T04:09:27Z</dcterms:modified>
</cp:coreProperties>
</file>