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515" windowHeight="8340"/>
  </bookViews>
  <sheets>
    <sheet name="Bar" sheetId="1" r:id="rId1"/>
    <sheet name="Imposto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10" i="1" s="1"/>
  <c r="I8" i="1"/>
  <c r="F9" i="1"/>
  <c r="F10" i="1" s="1"/>
  <c r="F8" i="1"/>
  <c r="J19" i="2"/>
  <c r="J18" i="2"/>
  <c r="J20" i="2" s="1"/>
  <c r="J11" i="2"/>
  <c r="J10" i="2"/>
  <c r="J9" i="2"/>
  <c r="F19" i="2"/>
  <c r="F18" i="2"/>
  <c r="F20" i="2" s="1"/>
  <c r="F11" i="2"/>
  <c r="F10" i="2"/>
  <c r="F9" i="2"/>
  <c r="I11" i="1" l="1"/>
  <c r="I13" i="1" s="1"/>
  <c r="F11" i="1"/>
  <c r="F13" i="1" s="1"/>
  <c r="F12" i="2"/>
  <c r="J12" i="2"/>
  <c r="J23" i="2"/>
  <c r="J15" i="2"/>
  <c r="J24" i="2" s="1"/>
  <c r="F23" i="2"/>
  <c r="F15" i="2"/>
  <c r="F24" i="2" s="1"/>
  <c r="B11" i="2"/>
  <c r="B10" i="2"/>
  <c r="B9" i="2"/>
  <c r="B19" i="2"/>
  <c r="B18" i="2"/>
  <c r="B20" i="2" s="1"/>
  <c r="J25" i="2" l="1"/>
  <c r="F25" i="2"/>
  <c r="B12" i="2"/>
  <c r="B15" i="2" s="1"/>
  <c r="C9" i="1"/>
  <c r="C10" i="1" s="1"/>
  <c r="C8" i="1"/>
  <c r="B23" i="2" l="1"/>
  <c r="C11" i="1"/>
  <c r="C13" i="1" s="1"/>
  <c r="B24" i="2" l="1"/>
  <c r="B25" i="2" l="1"/>
</calcChain>
</file>

<file path=xl/sharedStrings.xml><?xml version="1.0" encoding="utf-8"?>
<sst xmlns="http://schemas.openxmlformats.org/spreadsheetml/2006/main" count="108" uniqueCount="34">
  <si>
    <t>Sexo</t>
  </si>
  <si>
    <t>Cervejas</t>
  </si>
  <si>
    <t>Refrigerantes</t>
  </si>
  <si>
    <t>Espetinho</t>
  </si>
  <si>
    <t>Bebida e Comida</t>
  </si>
  <si>
    <t>Cover</t>
  </si>
  <si>
    <t>Subtotal</t>
  </si>
  <si>
    <t>Total</t>
  </si>
  <si>
    <t>---------------</t>
  </si>
  <si>
    <t>Entrada</t>
  </si>
  <si>
    <t>Valores</t>
  </si>
  <si>
    <t>F</t>
  </si>
  <si>
    <t>Total de impostos:</t>
  </si>
  <si>
    <t>------------------------------------------</t>
  </si>
  <si>
    <t>Maximo a ser abatido:</t>
  </si>
  <si>
    <t>Total de valores possiveis de abater:</t>
  </si>
  <si>
    <t>Imposto total:</t>
  </si>
  <si>
    <t xml:space="preserve">Total de rendimentos bancarios: </t>
  </si>
  <si>
    <t>Total de outros rendimentos:</t>
  </si>
  <si>
    <t>Servicos medicos pagos:</t>
  </si>
  <si>
    <t>Servicos educacionais pagos:</t>
  </si>
  <si>
    <t>(sobre rendimentos bancarios)</t>
  </si>
  <si>
    <t>(sobre salarios servicos)</t>
  </si>
  <si>
    <t>(sobre outros rendimentos)</t>
  </si>
  <si>
    <t>(total)</t>
  </si>
  <si>
    <t>Total de rend. de salarios ou servicos:</t>
  </si>
  <si>
    <t>(servicos medicos)</t>
  </si>
  <si>
    <t>(servicos educacionais)</t>
  </si>
  <si>
    <t>(imposto bruto)</t>
  </si>
  <si>
    <t>(abatimentos)</t>
  </si>
  <si>
    <t>Exemplo 1</t>
  </si>
  <si>
    <t>Exemplo 2</t>
  </si>
  <si>
    <t>Exemplo 3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</si>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</sst>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R$ &quot;* #,##0.00_);_(&quot;R$ &quot;* \(#,##0.00\);_(&quot;R$ 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ourier New"/>
      <family val="3"/>
    </font>
    <font>
      <b/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b/>
      <sz val="10"/>
      <color theme="0" tint="-4.9989318521683403E-2"/>
      <name val="Courier New"/>
      <family val="3"/>
    </font>
    <font>
      <b/>
      <sz val="11"/>
      <color theme="0" tint="-4.9989318521683403E-2"/>
      <name val="Courier New"/>
      <family val="3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quotePrefix="1" applyFont="1" applyBorder="1"/>
    <xf numFmtId="164" fontId="0" fillId="0" borderId="0" xfId="1" applyFont="1"/>
    <xf numFmtId="164" fontId="3" fillId="0" borderId="2" xfId="1" quotePrefix="1" applyFont="1" applyBorder="1"/>
    <xf numFmtId="0" fontId="2" fillId="0" borderId="4" xfId="0" applyFont="1" applyBorder="1"/>
    <xf numFmtId="0" fontId="2" fillId="0" borderId="3" xfId="0" applyFont="1" applyBorder="1"/>
    <xf numFmtId="0" fontId="4" fillId="0" borderId="0" xfId="0" applyFont="1" applyBorder="1"/>
    <xf numFmtId="0" fontId="2" fillId="0" borderId="1" xfId="0" applyFont="1" applyBorder="1" applyAlignment="1">
      <alignment horizontal="center"/>
    </xf>
    <xf numFmtId="0" fontId="0" fillId="0" borderId="0" xfId="0" applyBorder="1"/>
    <xf numFmtId="0" fontId="4" fillId="0" borderId="0" xfId="0" applyFont="1"/>
    <xf numFmtId="0" fontId="0" fillId="0" borderId="3" xfId="0" applyBorder="1"/>
    <xf numFmtId="164" fontId="5" fillId="0" borderId="1" xfId="1" applyFont="1" applyBorder="1"/>
    <xf numFmtId="164" fontId="6" fillId="2" borderId="1" xfId="1" applyFont="1" applyFill="1" applyBorder="1"/>
    <xf numFmtId="164" fontId="7" fillId="2" borderId="1" xfId="1" applyFont="1" applyFill="1" applyBorder="1"/>
    <xf numFmtId="0" fontId="8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showGridLines="0" tabSelected="1" workbookViewId="0">
      <selection activeCell="C6" sqref="C6"/>
    </sheetView>
  </sheetViews>
  <sheetFormatPr defaultRowHeight="15" x14ac:dyDescent="0.25"/>
  <cols>
    <col min="2" max="2" width="21.140625" style="1" customWidth="1"/>
    <col min="3" max="3" width="12.28515625" style="1" customWidth="1"/>
    <col min="5" max="5" width="21.140625" style="1" customWidth="1"/>
    <col min="6" max="6" width="12.28515625" style="1" customWidth="1"/>
    <col min="8" max="8" width="21.140625" style="1" customWidth="1"/>
    <col min="9" max="9" width="12.28515625" style="1" customWidth="1"/>
    <col min="10" max="10" width="9.28515625" customWidth="1"/>
  </cols>
  <sheetData>
    <row r="1" spans="2:10" ht="15.75" x14ac:dyDescent="0.3">
      <c r="B1" s="11" t="s">
        <v>30</v>
      </c>
      <c r="E1" s="11" t="s">
        <v>31</v>
      </c>
      <c r="H1" s="11" t="s">
        <v>32</v>
      </c>
    </row>
    <row r="2" spans="2:10" x14ac:dyDescent="0.25">
      <c r="B2" s="1" t="s">
        <v>0</v>
      </c>
      <c r="C2" s="9" t="s">
        <v>11</v>
      </c>
      <c r="E2" s="1" t="s">
        <v>0</v>
      </c>
      <c r="F2" s="9" t="s">
        <v>33</v>
      </c>
      <c r="H2" s="1" t="s">
        <v>0</v>
      </c>
      <c r="I2" s="9" t="s">
        <v>33</v>
      </c>
      <c r="J2" s="4"/>
    </row>
    <row r="3" spans="2:10" x14ac:dyDescent="0.25">
      <c r="B3" s="1" t="s">
        <v>1</v>
      </c>
      <c r="C3" s="9">
        <v>5</v>
      </c>
      <c r="E3" s="1" t="s">
        <v>1</v>
      </c>
      <c r="F3" s="9">
        <v>5</v>
      </c>
      <c r="H3" s="1" t="s">
        <v>1</v>
      </c>
      <c r="I3" s="9">
        <v>0</v>
      </c>
      <c r="J3" s="4"/>
    </row>
    <row r="4" spans="2:10" x14ac:dyDescent="0.25">
      <c r="B4" s="1" t="s">
        <v>2</v>
      </c>
      <c r="C4" s="9">
        <v>1</v>
      </c>
      <c r="E4" s="1" t="s">
        <v>2</v>
      </c>
      <c r="F4" s="9">
        <v>4</v>
      </c>
      <c r="H4" s="1" t="s">
        <v>2</v>
      </c>
      <c r="I4" s="9">
        <v>1</v>
      </c>
      <c r="J4" s="4"/>
    </row>
    <row r="5" spans="2:10" x14ac:dyDescent="0.25">
      <c r="B5" s="1" t="s">
        <v>3</v>
      </c>
      <c r="C5" s="9">
        <v>0</v>
      </c>
      <c r="E5" s="1" t="s">
        <v>3</v>
      </c>
      <c r="F5" s="9">
        <v>4</v>
      </c>
      <c r="H5" s="1" t="s">
        <v>3</v>
      </c>
      <c r="I5" s="9">
        <v>3</v>
      </c>
      <c r="J5" s="4"/>
    </row>
    <row r="6" spans="2:10" x14ac:dyDescent="0.25">
      <c r="B6" s="2"/>
      <c r="C6" s="7"/>
      <c r="E6" s="2"/>
      <c r="F6" s="7"/>
      <c r="H6" s="2"/>
      <c r="I6" s="7"/>
    </row>
    <row r="7" spans="2:10" ht="15.75" x14ac:dyDescent="0.3">
      <c r="B7" s="8" t="s">
        <v>10</v>
      </c>
      <c r="C7" s="6"/>
      <c r="E7" s="8" t="s">
        <v>10</v>
      </c>
      <c r="F7" s="6"/>
      <c r="H7" s="8" t="s">
        <v>10</v>
      </c>
      <c r="I7" s="6"/>
    </row>
    <row r="8" spans="2:10" x14ac:dyDescent="0.25">
      <c r="B8" s="1" t="s">
        <v>9</v>
      </c>
      <c r="C8" s="14">
        <f>IF(C2="M",10,IF(C2="","",8))</f>
        <v>8</v>
      </c>
      <c r="E8" s="1" t="s">
        <v>9</v>
      </c>
      <c r="F8" s="14">
        <f>IF(F2="M",10,IF(F2="","",8))</f>
        <v>10</v>
      </c>
      <c r="H8" s="1" t="s">
        <v>9</v>
      </c>
      <c r="I8" s="14">
        <f>IF(I2="M",10,IF(I2="","",8))</f>
        <v>10</v>
      </c>
    </row>
    <row r="9" spans="2:10" x14ac:dyDescent="0.25">
      <c r="B9" s="1" t="s">
        <v>4</v>
      </c>
      <c r="C9" s="14">
        <f>C3*2.5+C4*2+C5*4</f>
        <v>14.5</v>
      </c>
      <c r="E9" s="1" t="s">
        <v>4</v>
      </c>
      <c r="F9" s="14">
        <f>F3*2.5+F4*2+F5*4</f>
        <v>36.5</v>
      </c>
      <c r="H9" s="1" t="s">
        <v>4</v>
      </c>
      <c r="I9" s="14">
        <f>I3*2.5+I4*2+I5*4</f>
        <v>14</v>
      </c>
    </row>
    <row r="10" spans="2:10" x14ac:dyDescent="0.25">
      <c r="B10" s="1" t="s">
        <v>5</v>
      </c>
      <c r="C10" s="14">
        <f>IF(C9&lt;=15,3,0)</f>
        <v>3</v>
      </c>
      <c r="E10" s="1" t="s">
        <v>5</v>
      </c>
      <c r="F10" s="14">
        <f>IF(F9&lt;=15,3,0)</f>
        <v>0</v>
      </c>
      <c r="H10" s="1" t="s">
        <v>5</v>
      </c>
      <c r="I10" s="14">
        <f>IF(I9&lt;=15,3,0)</f>
        <v>3</v>
      </c>
    </row>
    <row r="11" spans="2:10" x14ac:dyDescent="0.25">
      <c r="B11" s="1" t="s">
        <v>6</v>
      </c>
      <c r="C11" s="14">
        <f>SUM(C8:C10)</f>
        <v>25.5</v>
      </c>
      <c r="E11" s="1" t="s">
        <v>6</v>
      </c>
      <c r="F11" s="14">
        <f>SUM(F8:F10)</f>
        <v>46.5</v>
      </c>
      <c r="H11" s="1" t="s">
        <v>6</v>
      </c>
      <c r="I11" s="14">
        <f>SUM(I8:I10)</f>
        <v>27</v>
      </c>
    </row>
    <row r="12" spans="2:10" x14ac:dyDescent="0.25">
      <c r="B12" s="3" t="s">
        <v>8</v>
      </c>
      <c r="C12" s="5"/>
      <c r="E12" s="3" t="s">
        <v>8</v>
      </c>
      <c r="F12" s="5"/>
      <c r="H12" s="3" t="s">
        <v>8</v>
      </c>
      <c r="I12" s="5"/>
    </row>
    <row r="13" spans="2:10" ht="15.75" x14ac:dyDescent="0.3">
      <c r="B13" s="11" t="s">
        <v>7</v>
      </c>
      <c r="C13" s="14">
        <f>C11*110%</f>
        <v>28.05</v>
      </c>
      <c r="E13" s="11" t="s">
        <v>7</v>
      </c>
      <c r="F13" s="14">
        <f>F11*110%</f>
        <v>51.150000000000006</v>
      </c>
      <c r="H13" s="11" t="s">
        <v>7</v>
      </c>
      <c r="I13" s="14">
        <f>I11*110%</f>
        <v>29.700000000000003</v>
      </c>
    </row>
  </sheetData>
  <dataValidations count="1">
    <dataValidation type="list" allowBlank="1" showInputMessage="1" showErrorMessage="1" sqref="C2 F2 I2">
      <formula1>"M,F"</formula1>
    </dataValidation>
  </dataValidations>
  <pageMargins left="0.511811024" right="0.511811024" top="0.78740157499999996" bottom="0.78740157499999996" header="0.31496062000000002" footer="0.31496062000000002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5"/>
  <sheetViews>
    <sheetView showGridLines="0" workbookViewId="0">
      <selection activeCell="G30" sqref="G30"/>
    </sheetView>
  </sheetViews>
  <sheetFormatPr defaultRowHeight="15" x14ac:dyDescent="0.25"/>
  <cols>
    <col min="2" max="2" width="20.42578125" customWidth="1"/>
    <col min="3" max="3" width="34.85546875" customWidth="1"/>
    <col min="4" max="4" width="17.42578125" customWidth="1"/>
    <col min="6" max="6" width="20.42578125" customWidth="1"/>
    <col min="7" max="7" width="34.85546875" customWidth="1"/>
    <col min="8" max="8" width="17.42578125" customWidth="1"/>
    <col min="10" max="10" width="20.42578125" customWidth="1"/>
    <col min="11" max="11" width="34.85546875" customWidth="1"/>
    <col min="12" max="12" width="17.42578125" customWidth="1"/>
  </cols>
  <sheetData>
    <row r="2" spans="2:12" x14ac:dyDescent="0.25">
      <c r="B2" s="16" t="s">
        <v>30</v>
      </c>
      <c r="F2" s="16" t="s">
        <v>31</v>
      </c>
      <c r="J2" s="16" t="s">
        <v>32</v>
      </c>
    </row>
    <row r="3" spans="2:12" x14ac:dyDescent="0.25">
      <c r="B3" s="1" t="s">
        <v>17</v>
      </c>
      <c r="D3" s="13">
        <v>5000</v>
      </c>
      <c r="F3" s="1" t="s">
        <v>17</v>
      </c>
      <c r="H3" s="13">
        <v>30000</v>
      </c>
      <c r="J3" s="1" t="s">
        <v>17</v>
      </c>
      <c r="L3" s="13">
        <v>500</v>
      </c>
    </row>
    <row r="4" spans="2:12" x14ac:dyDescent="0.25">
      <c r="B4" s="1" t="s">
        <v>25</v>
      </c>
      <c r="D4" s="13">
        <v>4880</v>
      </c>
      <c r="F4" s="1" t="s">
        <v>25</v>
      </c>
      <c r="H4" s="13">
        <v>5487.03</v>
      </c>
      <c r="J4" s="1" t="s">
        <v>25</v>
      </c>
      <c r="L4" s="13">
        <v>3487.47</v>
      </c>
    </row>
    <row r="5" spans="2:12" x14ac:dyDescent="0.25">
      <c r="B5" s="1" t="s">
        <v>18</v>
      </c>
      <c r="D5" s="13">
        <v>1500</v>
      </c>
      <c r="F5" s="1" t="s">
        <v>18</v>
      </c>
      <c r="H5" s="13">
        <v>2400</v>
      </c>
      <c r="J5" s="1" t="s">
        <v>18</v>
      </c>
      <c r="L5" s="13">
        <v>400</v>
      </c>
    </row>
    <row r="6" spans="2:12" x14ac:dyDescent="0.25">
      <c r="B6" s="1" t="s">
        <v>19</v>
      </c>
      <c r="D6" s="13">
        <v>400</v>
      </c>
      <c r="F6" s="1" t="s">
        <v>19</v>
      </c>
      <c r="H6" s="13">
        <v>400</v>
      </c>
      <c r="J6" s="1" t="s">
        <v>19</v>
      </c>
      <c r="L6" s="13">
        <v>874</v>
      </c>
    </row>
    <row r="7" spans="2:12" x14ac:dyDescent="0.25">
      <c r="B7" s="1" t="s">
        <v>20</v>
      </c>
      <c r="D7" s="13">
        <v>2400</v>
      </c>
      <c r="F7" s="1" t="s">
        <v>20</v>
      </c>
      <c r="H7" s="13">
        <v>500</v>
      </c>
      <c r="J7" s="1" t="s">
        <v>20</v>
      </c>
      <c r="L7" s="13">
        <v>0</v>
      </c>
    </row>
    <row r="8" spans="2:12" ht="15.75" x14ac:dyDescent="0.3">
      <c r="B8" s="11" t="s">
        <v>12</v>
      </c>
      <c r="C8" s="10"/>
      <c r="D8" s="12"/>
      <c r="F8" s="11" t="s">
        <v>12</v>
      </c>
      <c r="G8" s="10"/>
      <c r="H8" s="12"/>
      <c r="J8" s="11" t="s">
        <v>12</v>
      </c>
      <c r="K8" s="10"/>
      <c r="L8" s="12"/>
    </row>
    <row r="9" spans="2:12" x14ac:dyDescent="0.25">
      <c r="B9" s="14">
        <f>20%*D3</f>
        <v>1000</v>
      </c>
      <c r="C9" s="1" t="s">
        <v>21</v>
      </c>
      <c r="F9" s="14">
        <f>20%*H3</f>
        <v>6000</v>
      </c>
      <c r="G9" s="1" t="s">
        <v>21</v>
      </c>
      <c r="J9" s="14">
        <f>20%*L3</f>
        <v>100</v>
      </c>
      <c r="K9" s="1" t="s">
        <v>21</v>
      </c>
    </row>
    <row r="10" spans="2:12" x14ac:dyDescent="0.25">
      <c r="B10" s="14">
        <f>IF(D4&gt;24000,20%,IF(D4&gt;8000,15%,0))*D4</f>
        <v>0</v>
      </c>
      <c r="C10" s="1" t="s">
        <v>22</v>
      </c>
      <c r="F10" s="14">
        <f>IF(H4&gt;24000,20%,IF(H4&gt;8000,15%,0))*H4</f>
        <v>0</v>
      </c>
      <c r="G10" s="1" t="s">
        <v>22</v>
      </c>
      <c r="J10" s="14">
        <f>IF(L4&gt;24000,20%,IF(L4&gt;8000,15%,0))*L4</f>
        <v>0</v>
      </c>
      <c r="K10" s="1" t="s">
        <v>22</v>
      </c>
    </row>
    <row r="11" spans="2:12" ht="15.75" x14ac:dyDescent="0.3">
      <c r="B11" s="15">
        <f>10%*D5</f>
        <v>150</v>
      </c>
      <c r="C11" s="1" t="s">
        <v>23</v>
      </c>
      <c r="F11" s="15">
        <f>10%*H5</f>
        <v>240</v>
      </c>
      <c r="G11" s="1" t="s">
        <v>23</v>
      </c>
      <c r="J11" s="15">
        <f>10%*L5</f>
        <v>40</v>
      </c>
      <c r="K11" s="1" t="s">
        <v>23</v>
      </c>
    </row>
    <row r="12" spans="2:12" x14ac:dyDescent="0.25">
      <c r="B12" s="14">
        <f>SUM(B9:B11)</f>
        <v>1150</v>
      </c>
      <c r="C12" s="1" t="s">
        <v>24</v>
      </c>
      <c r="F12" s="14">
        <f>SUM(F9:F11)</f>
        <v>6240</v>
      </c>
      <c r="G12" s="1" t="s">
        <v>24</v>
      </c>
      <c r="J12" s="14">
        <f>SUM(J9:J11)</f>
        <v>140</v>
      </c>
      <c r="K12" s="1" t="s">
        <v>24</v>
      </c>
    </row>
    <row r="13" spans="2:12" x14ac:dyDescent="0.25">
      <c r="B13" s="1" t="s">
        <v>13</v>
      </c>
      <c r="C13" s="1"/>
      <c r="F13" s="1" t="s">
        <v>13</v>
      </c>
      <c r="G13" s="1"/>
      <c r="J13" s="1" t="s">
        <v>13</v>
      </c>
      <c r="K13" s="1"/>
    </row>
    <row r="14" spans="2:12" x14ac:dyDescent="0.25">
      <c r="B14" s="1" t="s">
        <v>14</v>
      </c>
      <c r="C14" s="1"/>
      <c r="F14" s="1" t="s">
        <v>14</v>
      </c>
      <c r="G14" s="1"/>
      <c r="J14" s="1" t="s">
        <v>14</v>
      </c>
      <c r="K14" s="1"/>
    </row>
    <row r="15" spans="2:12" x14ac:dyDescent="0.25">
      <c r="B15" s="14">
        <f>B12*30%</f>
        <v>345</v>
      </c>
      <c r="C15" s="1"/>
      <c r="F15" s="14">
        <f>F12*30%</f>
        <v>1872</v>
      </c>
      <c r="G15" s="1"/>
      <c r="J15" s="14">
        <f>J12*30%</f>
        <v>42</v>
      </c>
      <c r="K15" s="1"/>
    </row>
    <row r="16" spans="2:12" x14ac:dyDescent="0.25">
      <c r="B16" s="1" t="s">
        <v>13</v>
      </c>
      <c r="C16" s="1"/>
      <c r="F16" s="1" t="s">
        <v>13</v>
      </c>
      <c r="G16" s="1"/>
      <c r="J16" s="1" t="s">
        <v>13</v>
      </c>
      <c r="K16" s="1"/>
    </row>
    <row r="17" spans="2:11" x14ac:dyDescent="0.25">
      <c r="B17" s="1" t="s">
        <v>15</v>
      </c>
      <c r="C17" s="1"/>
      <c r="F17" s="1" t="s">
        <v>15</v>
      </c>
      <c r="G17" s="1"/>
      <c r="J17" s="1" t="s">
        <v>15</v>
      </c>
      <c r="K17" s="1"/>
    </row>
    <row r="18" spans="2:11" x14ac:dyDescent="0.25">
      <c r="B18" s="14">
        <f>D6</f>
        <v>400</v>
      </c>
      <c r="C18" s="1" t="s">
        <v>26</v>
      </c>
      <c r="F18" s="14">
        <f>H6</f>
        <v>400</v>
      </c>
      <c r="G18" s="1" t="s">
        <v>26</v>
      </c>
      <c r="J18" s="14">
        <f>L6</f>
        <v>874</v>
      </c>
      <c r="K18" s="1" t="s">
        <v>26</v>
      </c>
    </row>
    <row r="19" spans="2:11" x14ac:dyDescent="0.25">
      <c r="B19" s="14">
        <f>D7</f>
        <v>2400</v>
      </c>
      <c r="C19" s="1" t="s">
        <v>27</v>
      </c>
      <c r="F19" s="14">
        <f>H7</f>
        <v>500</v>
      </c>
      <c r="G19" s="1" t="s">
        <v>27</v>
      </c>
      <c r="J19" s="14">
        <f>L7</f>
        <v>0</v>
      </c>
      <c r="K19" s="1" t="s">
        <v>27</v>
      </c>
    </row>
    <row r="20" spans="2:11" x14ac:dyDescent="0.25">
      <c r="B20" s="14">
        <f>SUM(B18:B19)</f>
        <v>2800</v>
      </c>
      <c r="C20" s="1" t="s">
        <v>24</v>
      </c>
      <c r="F20" s="14">
        <f>SUM(F18:F19)</f>
        <v>900</v>
      </c>
      <c r="G20" s="1" t="s">
        <v>24</v>
      </c>
      <c r="J20" s="14">
        <f>SUM(J18:J19)</f>
        <v>874</v>
      </c>
      <c r="K20" s="1" t="s">
        <v>24</v>
      </c>
    </row>
    <row r="21" spans="2:11" x14ac:dyDescent="0.25">
      <c r="B21" s="1" t="s">
        <v>13</v>
      </c>
      <c r="C21" s="1"/>
      <c r="F21" s="1" t="s">
        <v>13</v>
      </c>
      <c r="G21" s="1"/>
      <c r="J21" s="1" t="s">
        <v>13</v>
      </c>
      <c r="K21" s="1"/>
    </row>
    <row r="22" spans="2:11" x14ac:dyDescent="0.25">
      <c r="B22" s="1" t="s">
        <v>16</v>
      </c>
      <c r="C22" s="1"/>
      <c r="F22" s="1" t="s">
        <v>16</v>
      </c>
      <c r="G22" s="1"/>
      <c r="J22" s="1" t="s">
        <v>16</v>
      </c>
      <c r="K22" s="1"/>
    </row>
    <row r="23" spans="2:11" x14ac:dyDescent="0.25">
      <c r="B23" s="14">
        <f>B12</f>
        <v>1150</v>
      </c>
      <c r="C23" s="1" t="s">
        <v>28</v>
      </c>
      <c r="F23" s="14">
        <f>F12</f>
        <v>6240</v>
      </c>
      <c r="G23" s="1" t="s">
        <v>28</v>
      </c>
      <c r="J23" s="14">
        <f>J12</f>
        <v>140</v>
      </c>
      <c r="K23" s="1" t="s">
        <v>28</v>
      </c>
    </row>
    <row r="24" spans="2:11" x14ac:dyDescent="0.25">
      <c r="B24" s="14">
        <f>IF(SUM(B18:B20)&gt;B15,B15,B15)</f>
        <v>345</v>
      </c>
      <c r="C24" s="1" t="s">
        <v>29</v>
      </c>
      <c r="F24" s="14">
        <f>IF(SUM(F18:F20)&gt;F15,F15,F15)</f>
        <v>1872</v>
      </c>
      <c r="G24" s="1" t="s">
        <v>29</v>
      </c>
      <c r="J24" s="14">
        <f>IF(SUM(J18:J20)&gt;J15,J15,J15)</f>
        <v>42</v>
      </c>
      <c r="K24" s="1" t="s">
        <v>29</v>
      </c>
    </row>
    <row r="25" spans="2:11" ht="15.75" x14ac:dyDescent="0.3">
      <c r="B25" s="14">
        <f>B23-B24</f>
        <v>805</v>
      </c>
      <c r="C25" s="11" t="s">
        <v>24</v>
      </c>
      <c r="F25" s="14">
        <f>F23-F24</f>
        <v>4368</v>
      </c>
      <c r="G25" s="11" t="s">
        <v>24</v>
      </c>
      <c r="J25" s="14">
        <f>J23-J24</f>
        <v>98</v>
      </c>
      <c r="K25" s="11" t="s">
        <v>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Bar</vt:lpstr>
      <vt:lpstr>Imposto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Ronney Petras Alves Mendes</dc:creator>
  <cp:lastModifiedBy>RONNEY PETRAS ALVES MENDES</cp:lastModifiedBy>
  <dcterms:created xsi:type="dcterms:W3CDTF">2016-03-02T16:30:21Z</dcterms:created>
  <dcterms:modified xsi:type="dcterms:W3CDTF">2016-03-03T01:00:14Z</dcterms:modified>
</cp:coreProperties>
</file>