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 castro\Desktop\"/>
    </mc:Choice>
  </mc:AlternateContent>
  <bookViews>
    <workbookView xWindow="735" yWindow="735" windowWidth="20730" windowHeight="11760"/>
  </bookViews>
  <sheets>
    <sheet name="GanttChart" sheetId="9" r:id="rId1"/>
  </sheets>
  <definedNames>
    <definedName name="prevWBS" localSheetId="0">GanttChart!$A1048576</definedName>
    <definedName name="_xlnm.Print_Area" localSheetId="0">GanttChart!$A$1:$BN$32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9" l="1"/>
  <c r="I11" i="9"/>
  <c r="I10" i="9"/>
  <c r="I32" i="9" l="1"/>
  <c r="I37" i="9" l="1"/>
  <c r="I35" i="9"/>
  <c r="I38" i="9" l="1"/>
  <c r="I36" i="9"/>
  <c r="K6" i="9" l="1"/>
  <c r="K7" i="9" l="1"/>
  <c r="K4" i="9"/>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<sst xmlns="http://schemas.openxmlformats.org/spreadsheetml/2006/main" count="30" uniqueCount="28">
  <si>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</si>
  <si>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</si>
  <si>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</si>
  <si>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</si>
  <si>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</si>
  <si>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</si>
  <si>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</si>
  <si>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</si>
  <si>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</si>
  <si>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</si>
  <si>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</si>
  <si>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</si>
  <si>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</si>
  <si>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Buhay, Ronniel C.</t>
  </si>
  <si>
    <t>TechSource</t>
  </si>
  <si>
    <t>Coding</t>
  </si>
  <si>
    <t>Database Development</t>
  </si>
  <si>
    <t>TechSource Team</t>
  </si>
  <si>
    <t>Interface Designing</t>
  </si>
  <si>
    <t>Evaluation/ Testing</t>
  </si>
  <si>
    <t>Data Gathering</t>
  </si>
  <si>
    <t>System Development</t>
  </si>
  <si>
    <t>Phase 1</t>
  </si>
  <si>
    <t>Phase 2</t>
  </si>
  <si>
    <t>System Test Run (Web)</t>
  </si>
  <si>
    <t>Final Presentation</t>
  </si>
  <si>
    <t>System Finalizing</t>
  </si>
  <si>
    <t>Rural Healthcare Managament System with SMS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</si>
</sst>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5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b/>
      <sz val="14"/>
      <name val="Arial"/>
      <family val="2"/>
      <scheme val="maj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50" fillId="0" borderId="0" xfId="0" applyNumberFormat="1" applyFont="1" applyAlignment="1" applyProtection="1">
      <alignment vertical="center"/>
      <protection locked="0"/>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38100</xdr:colOff>
      <xdr:row>5</xdr:row>
      <xdr:rowOff>142875</xdr:rowOff>
    </xdr:from>
    <xdr:to>
      <xdr:col>22</xdr:col>
      <xdr:colOff>114300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9"/>
  <sheetViews>
    <sheetView showGridLines="0" tabSelected="1" zoomScaleNormal="100" workbookViewId="0">
      <pane ySplit="7" topLeftCell="A8" activePane="bottomLeft" state="frozen"/>
      <selection pane="bottomLeft" activeCell="A25" sqref="A25"/>
    </sheetView>
  </sheetViews>
  <sheetFormatPr defaultColWidth="9.140625" defaultRowHeight="12.75" x14ac:dyDescent="0.2"/>
  <cols>
    <col min="1" max="1" width="10.7109375" style="5" customWidth="1"/>
    <col min="2" max="2" width="22.85546875" style="1" customWidth="1"/>
    <col min="3" max="3" width="16.140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0" t="s">
        <v>27</v>
      </c>
      <c r="B1" s="13"/>
      <c r="C1" s="13"/>
      <c r="D1" s="13"/>
      <c r="E1" s="13"/>
      <c r="F1" s="13"/>
      <c r="I1" s="96"/>
      <c r="K1" s="100" t="s">
        <v>12</v>
      </c>
      <c r="L1" s="100"/>
      <c r="M1" s="100"/>
      <c r="N1" s="100"/>
      <c r="O1" s="100"/>
      <c r="P1" s="100"/>
      <c r="Q1" s="100"/>
      <c r="R1" s="100"/>
      <c r="S1" s="100"/>
      <c r="T1" s="100"/>
      <c r="U1" s="100"/>
      <c r="V1" s="100"/>
      <c r="W1" s="100"/>
      <c r="X1" s="100"/>
      <c r="Y1" s="100"/>
      <c r="Z1" s="100"/>
      <c r="AA1" s="100"/>
      <c r="AB1" s="100"/>
      <c r="AC1" s="100"/>
      <c r="AD1" s="100"/>
      <c r="AE1" s="100"/>
    </row>
    <row r="2" spans="1:66" ht="18" customHeight="1" x14ac:dyDescent="0.2">
      <c r="A2" s="99" t="s">
        <v>14</v>
      </c>
      <c r="B2" s="7"/>
      <c r="C2" s="7"/>
      <c r="D2" s="12"/>
      <c r="E2" s="97"/>
      <c r="F2" s="97"/>
      <c r="H2" s="2"/>
    </row>
    <row r="3" spans="1:66" ht="14.25" x14ac:dyDescent="0.2">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
      <c r="A4" s="75"/>
      <c r="B4" s="79" t="s">
        <v>10</v>
      </c>
      <c r="C4" s="105">
        <v>44361</v>
      </c>
      <c r="D4" s="105"/>
      <c r="E4" s="105"/>
      <c r="F4" s="76"/>
      <c r="G4" s="79" t="s">
        <v>9</v>
      </c>
      <c r="H4" s="93">
        <v>1</v>
      </c>
      <c r="I4" s="77"/>
      <c r="J4" s="16"/>
      <c r="K4" s="102" t="str">
        <f>"Week "&amp;(K6-($C$4-WEEKDAY($C$4,1)+2))/7+1</f>
        <v>Week 1</v>
      </c>
      <c r="L4" s="103"/>
      <c r="M4" s="103"/>
      <c r="N4" s="103"/>
      <c r="O4" s="103"/>
      <c r="P4" s="103"/>
      <c r="Q4" s="104"/>
      <c r="R4" s="102" t="str">
        <f>"Week "&amp;(R6-($C$4-WEEKDAY($C$4,1)+2))/7+1</f>
        <v>Week 2</v>
      </c>
      <c r="S4" s="103"/>
      <c r="T4" s="103"/>
      <c r="U4" s="103"/>
      <c r="V4" s="103"/>
      <c r="W4" s="103"/>
      <c r="X4" s="104"/>
      <c r="Y4" s="102" t="str">
        <f>"Week "&amp;(Y6-($C$4-WEEKDAY($C$4,1)+2))/7+1</f>
        <v>Week 3</v>
      </c>
      <c r="Z4" s="103"/>
      <c r="AA4" s="103"/>
      <c r="AB4" s="103"/>
      <c r="AC4" s="103"/>
      <c r="AD4" s="103"/>
      <c r="AE4" s="104"/>
      <c r="AF4" s="102" t="str">
        <f>"Week "&amp;(AF6-($C$4-WEEKDAY($C$4,1)+2))/7+1</f>
        <v>Week 4</v>
      </c>
      <c r="AG4" s="103"/>
      <c r="AH4" s="103"/>
      <c r="AI4" s="103"/>
      <c r="AJ4" s="103"/>
      <c r="AK4" s="103"/>
      <c r="AL4" s="104"/>
      <c r="AM4" s="102" t="str">
        <f>"Week "&amp;(AM6-($C$4-WEEKDAY($C$4,1)+2))/7+1</f>
        <v>Week 5</v>
      </c>
      <c r="AN4" s="103"/>
      <c r="AO4" s="103"/>
      <c r="AP4" s="103"/>
      <c r="AQ4" s="103"/>
      <c r="AR4" s="103"/>
      <c r="AS4" s="104"/>
      <c r="AT4" s="102" t="str">
        <f>"Week "&amp;(AT6-($C$4-WEEKDAY($C$4,1)+2))/7+1</f>
        <v>Week 6</v>
      </c>
      <c r="AU4" s="103"/>
      <c r="AV4" s="103"/>
      <c r="AW4" s="103"/>
      <c r="AX4" s="103"/>
      <c r="AY4" s="103"/>
      <c r="AZ4" s="104"/>
      <c r="BA4" s="102" t="str">
        <f>"Week "&amp;(BA6-($C$4-WEEKDAY($C$4,1)+2))/7+1</f>
        <v>Week 7</v>
      </c>
      <c r="BB4" s="103"/>
      <c r="BC4" s="103"/>
      <c r="BD4" s="103"/>
      <c r="BE4" s="103"/>
      <c r="BF4" s="103"/>
      <c r="BG4" s="104"/>
      <c r="BH4" s="102" t="str">
        <f>"Week "&amp;(BH6-($C$4-WEEKDAY($C$4,1)+2))/7+1</f>
        <v>Week 8</v>
      </c>
      <c r="BI4" s="103"/>
      <c r="BJ4" s="103"/>
      <c r="BK4" s="103"/>
      <c r="BL4" s="103"/>
      <c r="BM4" s="103"/>
      <c r="BN4" s="104"/>
    </row>
    <row r="5" spans="1:66" ht="17.25" customHeight="1" x14ac:dyDescent="0.2">
      <c r="A5" s="75"/>
      <c r="B5" s="79" t="s">
        <v>11</v>
      </c>
      <c r="C5" s="101" t="s">
        <v>13</v>
      </c>
      <c r="D5" s="101"/>
      <c r="E5" s="101"/>
      <c r="F5" s="78"/>
      <c r="G5" s="78"/>
      <c r="H5" s="78"/>
      <c r="I5" s="78"/>
      <c r="J5" s="16"/>
      <c r="K5" s="106">
        <f>K6</f>
        <v>44361</v>
      </c>
      <c r="L5" s="107"/>
      <c r="M5" s="107"/>
      <c r="N5" s="107"/>
      <c r="O5" s="107"/>
      <c r="P5" s="107"/>
      <c r="Q5" s="108"/>
      <c r="R5" s="106">
        <f>R6</f>
        <v>44368</v>
      </c>
      <c r="S5" s="107"/>
      <c r="T5" s="107"/>
      <c r="U5" s="107"/>
      <c r="V5" s="107"/>
      <c r="W5" s="107"/>
      <c r="X5" s="108"/>
      <c r="Y5" s="106">
        <f>Y6</f>
        <v>44375</v>
      </c>
      <c r="Z5" s="107"/>
      <c r="AA5" s="107"/>
      <c r="AB5" s="107"/>
      <c r="AC5" s="107"/>
      <c r="AD5" s="107"/>
      <c r="AE5" s="108"/>
      <c r="AF5" s="106">
        <f>AF6</f>
        <v>44382</v>
      </c>
      <c r="AG5" s="107"/>
      <c r="AH5" s="107"/>
      <c r="AI5" s="107"/>
      <c r="AJ5" s="107"/>
      <c r="AK5" s="107"/>
      <c r="AL5" s="108"/>
      <c r="AM5" s="106">
        <f>AM6</f>
        <v>44389</v>
      </c>
      <c r="AN5" s="107"/>
      <c r="AO5" s="107"/>
      <c r="AP5" s="107"/>
      <c r="AQ5" s="107"/>
      <c r="AR5" s="107"/>
      <c r="AS5" s="108"/>
      <c r="AT5" s="106">
        <f>AT6</f>
        <v>44396</v>
      </c>
      <c r="AU5" s="107"/>
      <c r="AV5" s="107"/>
      <c r="AW5" s="107"/>
      <c r="AX5" s="107"/>
      <c r="AY5" s="107"/>
      <c r="AZ5" s="108"/>
      <c r="BA5" s="106">
        <f>BA6</f>
        <v>44403</v>
      </c>
      <c r="BB5" s="107"/>
      <c r="BC5" s="107"/>
      <c r="BD5" s="107"/>
      <c r="BE5" s="107"/>
      <c r="BF5" s="107"/>
      <c r="BG5" s="108"/>
      <c r="BH5" s="106">
        <f>BH6</f>
        <v>44410</v>
      </c>
      <c r="BI5" s="107"/>
      <c r="BJ5" s="107"/>
      <c r="BK5" s="107"/>
      <c r="BL5" s="107"/>
      <c r="BM5" s="107"/>
      <c r="BN5" s="108"/>
    </row>
    <row r="6" spans="1:66" x14ac:dyDescent="0.2">
      <c r="A6" s="15"/>
      <c r="B6" s="16"/>
      <c r="C6" s="16"/>
      <c r="D6" s="17"/>
      <c r="E6" s="16"/>
      <c r="F6" s="16"/>
      <c r="G6" s="16"/>
      <c r="H6" s="16"/>
      <c r="I6" s="16"/>
      <c r="J6" s="16"/>
      <c r="K6" s="57">
        <f>C4-WEEKDAY(C4,1)+2+7*(H4-1)</f>
        <v>44361</v>
      </c>
      <c r="L6" s="49">
        <f t="shared" ref="L6:AQ6" si="0">K6+1</f>
        <v>44362</v>
      </c>
      <c r="M6" s="49">
        <f t="shared" si="0"/>
        <v>44363</v>
      </c>
      <c r="N6" s="49">
        <f t="shared" si="0"/>
        <v>44364</v>
      </c>
      <c r="O6" s="49">
        <f t="shared" si="0"/>
        <v>44365</v>
      </c>
      <c r="P6" s="49">
        <f t="shared" si="0"/>
        <v>44366</v>
      </c>
      <c r="Q6" s="58">
        <f t="shared" si="0"/>
        <v>44367</v>
      </c>
      <c r="R6" s="57">
        <f t="shared" si="0"/>
        <v>44368</v>
      </c>
      <c r="S6" s="49">
        <f t="shared" si="0"/>
        <v>44369</v>
      </c>
      <c r="T6" s="49">
        <f t="shared" si="0"/>
        <v>44370</v>
      </c>
      <c r="U6" s="49">
        <f t="shared" si="0"/>
        <v>44371</v>
      </c>
      <c r="V6" s="49">
        <f t="shared" si="0"/>
        <v>44372</v>
      </c>
      <c r="W6" s="49">
        <f t="shared" si="0"/>
        <v>44373</v>
      </c>
      <c r="X6" s="58">
        <f t="shared" si="0"/>
        <v>44374</v>
      </c>
      <c r="Y6" s="57">
        <f t="shared" si="0"/>
        <v>44375</v>
      </c>
      <c r="Z6" s="49">
        <f t="shared" si="0"/>
        <v>44376</v>
      </c>
      <c r="AA6" s="49">
        <f t="shared" si="0"/>
        <v>44377</v>
      </c>
      <c r="AB6" s="49">
        <f t="shared" si="0"/>
        <v>44378</v>
      </c>
      <c r="AC6" s="49">
        <f t="shared" si="0"/>
        <v>44379</v>
      </c>
      <c r="AD6" s="49">
        <f t="shared" si="0"/>
        <v>44380</v>
      </c>
      <c r="AE6" s="58">
        <f t="shared" si="0"/>
        <v>44381</v>
      </c>
      <c r="AF6" s="57">
        <f t="shared" si="0"/>
        <v>44382</v>
      </c>
      <c r="AG6" s="49">
        <f t="shared" si="0"/>
        <v>44383</v>
      </c>
      <c r="AH6" s="49">
        <f t="shared" si="0"/>
        <v>44384</v>
      </c>
      <c r="AI6" s="49">
        <f t="shared" si="0"/>
        <v>44385</v>
      </c>
      <c r="AJ6" s="49">
        <f t="shared" si="0"/>
        <v>44386</v>
      </c>
      <c r="AK6" s="49">
        <f t="shared" si="0"/>
        <v>44387</v>
      </c>
      <c r="AL6" s="58">
        <f t="shared" si="0"/>
        <v>44388</v>
      </c>
      <c r="AM6" s="57">
        <f t="shared" si="0"/>
        <v>44389</v>
      </c>
      <c r="AN6" s="49">
        <f t="shared" si="0"/>
        <v>44390</v>
      </c>
      <c r="AO6" s="49">
        <f t="shared" si="0"/>
        <v>44391</v>
      </c>
      <c r="AP6" s="49">
        <f t="shared" si="0"/>
        <v>44392</v>
      </c>
      <c r="AQ6" s="49">
        <f t="shared" si="0"/>
        <v>44393</v>
      </c>
      <c r="AR6" s="49">
        <f t="shared" ref="AR6:BN6" si="1">AQ6+1</f>
        <v>44394</v>
      </c>
      <c r="AS6" s="58">
        <f t="shared" si="1"/>
        <v>44395</v>
      </c>
      <c r="AT6" s="57">
        <f t="shared" si="1"/>
        <v>44396</v>
      </c>
      <c r="AU6" s="49">
        <f t="shared" si="1"/>
        <v>44397</v>
      </c>
      <c r="AV6" s="49">
        <f t="shared" si="1"/>
        <v>44398</v>
      </c>
      <c r="AW6" s="49">
        <f t="shared" si="1"/>
        <v>44399</v>
      </c>
      <c r="AX6" s="49">
        <f t="shared" si="1"/>
        <v>44400</v>
      </c>
      <c r="AY6" s="49">
        <f t="shared" si="1"/>
        <v>44401</v>
      </c>
      <c r="AZ6" s="58">
        <f t="shared" si="1"/>
        <v>44402</v>
      </c>
      <c r="BA6" s="57">
        <f t="shared" si="1"/>
        <v>44403</v>
      </c>
      <c r="BB6" s="49">
        <f t="shared" si="1"/>
        <v>44404</v>
      </c>
      <c r="BC6" s="49">
        <f t="shared" si="1"/>
        <v>44405</v>
      </c>
      <c r="BD6" s="49">
        <f t="shared" si="1"/>
        <v>44406</v>
      </c>
      <c r="BE6" s="49">
        <f t="shared" si="1"/>
        <v>44407</v>
      </c>
      <c r="BF6" s="49">
        <f t="shared" si="1"/>
        <v>44408</v>
      </c>
      <c r="BG6" s="58">
        <f t="shared" si="1"/>
        <v>44409</v>
      </c>
      <c r="BH6" s="57">
        <f t="shared" si="1"/>
        <v>44410</v>
      </c>
      <c r="BI6" s="49">
        <f t="shared" si="1"/>
        <v>44411</v>
      </c>
      <c r="BJ6" s="49">
        <f t="shared" si="1"/>
        <v>44412</v>
      </c>
      <c r="BK6" s="49">
        <f t="shared" si="1"/>
        <v>44413</v>
      </c>
      <c r="BL6" s="49">
        <f t="shared" si="1"/>
        <v>44414</v>
      </c>
      <c r="BM6" s="49">
        <f t="shared" si="1"/>
        <v>44415</v>
      </c>
      <c r="BN6" s="58">
        <f t="shared" si="1"/>
        <v>44416</v>
      </c>
    </row>
    <row r="7" spans="1:66" s="89" customFormat="1" ht="24.75" thickBot="1" x14ac:dyDescent="0.25">
      <c r="A7" s="81" t="s">
        <v>0</v>
      </c>
      <c r="B7" s="82" t="s">
        <v>1</v>
      </c>
      <c r="C7" s="83" t="s">
        <v>2</v>
      </c>
      <c r="D7" s="84" t="s">
        <v>8</v>
      </c>
      <c r="E7" s="85" t="s">
        <v>3</v>
      </c>
      <c r="F7" s="85" t="s">
        <v>4</v>
      </c>
      <c r="G7" s="83" t="s">
        <v>5</v>
      </c>
      <c r="H7" s="83" t="s">
        <v>6</v>
      </c>
      <c r="I7" s="83" t="s">
        <v>7</v>
      </c>
      <c r="J7" s="83"/>
      <c r="K7" s="86" t="str">
        <f t="shared" ref="K7:AP7" si="2">CHOOSE(WEEKDAY(K6,1),"S","M","T","W","T","F","S")</f>
        <v>M</v>
      </c>
      <c r="L7" s="87" t="str">
        <f t="shared" si="2"/>
        <v>T</v>
      </c>
      <c r="M7" s="87" t="str">
        <f t="shared" si="2"/>
        <v>W</v>
      </c>
      <c r="N7" s="87" t="str">
        <f t="shared" si="2"/>
        <v>T</v>
      </c>
      <c r="O7" s="87" t="str">
        <f t="shared" si="2"/>
        <v>F</v>
      </c>
      <c r="P7" s="87" t="str">
        <f t="shared" si="2"/>
        <v>S</v>
      </c>
      <c r="Q7" s="88" t="str">
        <f t="shared" si="2"/>
        <v>S</v>
      </c>
      <c r="R7" s="86" t="str">
        <f t="shared" si="2"/>
        <v>M</v>
      </c>
      <c r="S7" s="87" t="str">
        <f t="shared" si="2"/>
        <v>T</v>
      </c>
      <c r="T7" s="87" t="str">
        <f t="shared" si="2"/>
        <v>W</v>
      </c>
      <c r="U7" s="87" t="str">
        <f t="shared" si="2"/>
        <v>T</v>
      </c>
      <c r="V7" s="87" t="str">
        <f t="shared" si="2"/>
        <v>F</v>
      </c>
      <c r="W7" s="87" t="str">
        <f t="shared" si="2"/>
        <v>S</v>
      </c>
      <c r="X7" s="88" t="str">
        <f t="shared" si="2"/>
        <v>S</v>
      </c>
      <c r="Y7" s="86" t="str">
        <f t="shared" si="2"/>
        <v>M</v>
      </c>
      <c r="Z7" s="87" t="str">
        <f t="shared" si="2"/>
        <v>T</v>
      </c>
      <c r="AA7" s="87" t="str">
        <f t="shared" si="2"/>
        <v>W</v>
      </c>
      <c r="AB7" s="87" t="str">
        <f t="shared" si="2"/>
        <v>T</v>
      </c>
      <c r="AC7" s="87" t="str">
        <f t="shared" si="2"/>
        <v>F</v>
      </c>
      <c r="AD7" s="87" t="str">
        <f t="shared" si="2"/>
        <v>S</v>
      </c>
      <c r="AE7" s="88" t="str">
        <f t="shared" si="2"/>
        <v>S</v>
      </c>
      <c r="AF7" s="86" t="str">
        <f t="shared" si="2"/>
        <v>M</v>
      </c>
      <c r="AG7" s="87" t="str">
        <f t="shared" si="2"/>
        <v>T</v>
      </c>
      <c r="AH7" s="87" t="str">
        <f t="shared" si="2"/>
        <v>W</v>
      </c>
      <c r="AI7" s="87" t="str">
        <f t="shared" si="2"/>
        <v>T</v>
      </c>
      <c r="AJ7" s="87" t="str">
        <f t="shared" si="2"/>
        <v>F</v>
      </c>
      <c r="AK7" s="87" t="str">
        <f t="shared" si="2"/>
        <v>S</v>
      </c>
      <c r="AL7" s="88" t="str">
        <f t="shared" si="2"/>
        <v>S</v>
      </c>
      <c r="AM7" s="86" t="str">
        <f t="shared" si="2"/>
        <v>M</v>
      </c>
      <c r="AN7" s="87" t="str">
        <f t="shared" si="2"/>
        <v>T</v>
      </c>
      <c r="AO7" s="87" t="str">
        <f t="shared" si="2"/>
        <v>W</v>
      </c>
      <c r="AP7" s="87" t="str">
        <f t="shared" si="2"/>
        <v>T</v>
      </c>
      <c r="AQ7" s="87" t="str">
        <f t="shared" ref="AQ7:BN7" si="3">CHOOSE(WEEKDAY(AQ6,1),"S","M","T","W","T","F","S")</f>
        <v>F</v>
      </c>
      <c r="AR7" s="87" t="str">
        <f t="shared" si="3"/>
        <v>S</v>
      </c>
      <c r="AS7" s="88" t="str">
        <f t="shared" si="3"/>
        <v>S</v>
      </c>
      <c r="AT7" s="86" t="str">
        <f t="shared" si="3"/>
        <v>M</v>
      </c>
      <c r="AU7" s="87" t="str">
        <f t="shared" si="3"/>
        <v>T</v>
      </c>
      <c r="AV7" s="87" t="str">
        <f t="shared" si="3"/>
        <v>W</v>
      </c>
      <c r="AW7" s="87" t="str">
        <f t="shared" si="3"/>
        <v>T</v>
      </c>
      <c r="AX7" s="87" t="str">
        <f t="shared" si="3"/>
        <v>F</v>
      </c>
      <c r="AY7" s="87" t="str">
        <f t="shared" si="3"/>
        <v>S</v>
      </c>
      <c r="AZ7" s="88" t="str">
        <f t="shared" si="3"/>
        <v>S</v>
      </c>
      <c r="BA7" s="86" t="str">
        <f t="shared" si="3"/>
        <v>M</v>
      </c>
      <c r="BB7" s="87" t="str">
        <f t="shared" si="3"/>
        <v>T</v>
      </c>
      <c r="BC7" s="87" t="str">
        <f t="shared" si="3"/>
        <v>W</v>
      </c>
      <c r="BD7" s="87" t="str">
        <f t="shared" si="3"/>
        <v>T</v>
      </c>
      <c r="BE7" s="87" t="str">
        <f t="shared" si="3"/>
        <v>F</v>
      </c>
      <c r="BF7" s="87" t="str">
        <f t="shared" si="3"/>
        <v>S</v>
      </c>
      <c r="BG7" s="88" t="str">
        <f t="shared" si="3"/>
        <v>S</v>
      </c>
      <c r="BH7" s="86" t="str">
        <f t="shared" si="3"/>
        <v>M</v>
      </c>
      <c r="BI7" s="87" t="str">
        <f t="shared" si="3"/>
        <v>T</v>
      </c>
      <c r="BJ7" s="87" t="str">
        <f t="shared" si="3"/>
        <v>W</v>
      </c>
      <c r="BK7" s="87" t="str">
        <f t="shared" si="3"/>
        <v>T</v>
      </c>
      <c r="BL7" s="87" t="str">
        <f t="shared" si="3"/>
        <v>F</v>
      </c>
      <c r="BM7" s="87" t="str">
        <f t="shared" si="3"/>
        <v>S</v>
      </c>
      <c r="BN7" s="88" t="str">
        <f t="shared" si="3"/>
        <v>S</v>
      </c>
    </row>
    <row r="8" spans="1:66" s="21" customFormat="1" ht="18" x14ac:dyDescent="0.2">
      <c r="A8" s="19" t="s">
        <v>22</v>
      </c>
      <c r="B8" s="50" t="s">
        <v>21</v>
      </c>
      <c r="C8" s="51"/>
      <c r="D8" s="52"/>
      <c r="E8" s="53"/>
      <c r="F8" s="80"/>
      <c r="G8" s="54"/>
      <c r="H8" s="55"/>
      <c r="I8" s="56"/>
      <c r="J8" s="59"/>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row>
    <row r="9" spans="1:66" s="27" customFormat="1" ht="18" x14ac:dyDescent="0.2">
      <c r="A9" s="26"/>
      <c r="B9" s="91" t="s">
        <v>20</v>
      </c>
      <c r="C9" s="27" t="s">
        <v>17</v>
      </c>
      <c r="D9" s="92"/>
      <c r="E9" s="65">
        <v>44365</v>
      </c>
      <c r="F9" s="66">
        <v>44374</v>
      </c>
      <c r="G9" s="28">
        <v>1</v>
      </c>
      <c r="H9" s="29">
        <v>0.5</v>
      </c>
      <c r="I9" s="30">
        <v>10</v>
      </c>
      <c r="J9" s="60"/>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row>
    <row r="10" spans="1:66" s="27" customFormat="1" ht="18" x14ac:dyDescent="0.2">
      <c r="A10" s="26"/>
      <c r="B10" s="91" t="s">
        <v>16</v>
      </c>
      <c r="C10" s="27" t="s">
        <v>17</v>
      </c>
      <c r="D10" s="92"/>
      <c r="E10" s="65">
        <v>44376</v>
      </c>
      <c r="F10" s="66">
        <v>44384</v>
      </c>
      <c r="G10" s="28">
        <v>3</v>
      </c>
      <c r="H10" s="29">
        <v>0.6</v>
      </c>
      <c r="I10" s="30">
        <f t="shared" ref="I10:I12" si="4">IF(OR(F10=0,E10=0)," - ",NETWORKDAYS(E10,F10))</f>
        <v>7</v>
      </c>
      <c r="J10" s="60"/>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row>
    <row r="11" spans="1:66" s="27" customFormat="1" ht="18" x14ac:dyDescent="0.2">
      <c r="A11" s="26"/>
      <c r="B11" s="91" t="s">
        <v>18</v>
      </c>
      <c r="C11" s="27" t="s">
        <v>17</v>
      </c>
      <c r="D11" s="92"/>
      <c r="E11" s="65">
        <v>44377</v>
      </c>
      <c r="F11" s="66">
        <v>44383</v>
      </c>
      <c r="G11" s="28">
        <v>3</v>
      </c>
      <c r="H11" s="29">
        <v>0.3</v>
      </c>
      <c r="I11" s="30">
        <f t="shared" si="4"/>
        <v>5</v>
      </c>
      <c r="J11" s="60"/>
      <c r="K11" s="72"/>
      <c r="L11" s="72"/>
      <c r="M11" s="73"/>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row>
    <row r="12" spans="1:66" s="27" customFormat="1" ht="18" x14ac:dyDescent="0.2">
      <c r="A12" s="26"/>
      <c r="B12" s="91" t="s">
        <v>15</v>
      </c>
      <c r="D12" s="92"/>
      <c r="E12" s="65">
        <v>44380</v>
      </c>
      <c r="F12" s="66">
        <v>44396</v>
      </c>
      <c r="G12" s="28">
        <v>6</v>
      </c>
      <c r="H12" s="29">
        <v>0.2</v>
      </c>
      <c r="I12" s="30">
        <v>17</v>
      </c>
      <c r="J12" s="60"/>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row>
    <row r="13" spans="1:66" s="21" customFormat="1" ht="18" x14ac:dyDescent="0.2">
      <c r="A13" s="19" t="s">
        <v>23</v>
      </c>
      <c r="B13" s="20" t="s">
        <v>19</v>
      </c>
      <c r="D13" s="22"/>
      <c r="E13" s="67"/>
      <c r="F13" s="67"/>
      <c r="G13" s="23"/>
      <c r="H13" s="24"/>
      <c r="I13" s="25"/>
      <c r="J13" s="61"/>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row>
    <row r="14" spans="1:66" s="27" customFormat="1" ht="18" x14ac:dyDescent="0.2">
      <c r="A14" s="26"/>
      <c r="B14" s="91" t="s">
        <v>24</v>
      </c>
      <c r="D14" s="92"/>
      <c r="E14" s="65">
        <v>44397</v>
      </c>
      <c r="F14" s="66">
        <v>44397</v>
      </c>
      <c r="G14" s="28">
        <v>1</v>
      </c>
      <c r="H14" s="29">
        <v>0</v>
      </c>
      <c r="I14" s="30">
        <v>0</v>
      </c>
      <c r="J14" s="60"/>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row>
    <row r="15" spans="1:66" s="27" customFormat="1" ht="18" x14ac:dyDescent="0.2">
      <c r="A15" s="26"/>
      <c r="B15" s="91" t="s">
        <v>26</v>
      </c>
      <c r="D15" s="92"/>
      <c r="E15" s="65">
        <v>44398</v>
      </c>
      <c r="F15" s="66">
        <v>44399</v>
      </c>
      <c r="G15" s="28">
        <v>1</v>
      </c>
      <c r="H15" s="29">
        <v>0</v>
      </c>
      <c r="I15" s="30">
        <f t="shared" ref="I15:I16" si="5">IF(OR(F15=0,E15=0)," - ",NETWORKDAYS(E15,F15))</f>
        <v>2</v>
      </c>
      <c r="J15" s="60"/>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row>
    <row r="16" spans="1:66" s="27" customFormat="1" ht="18" x14ac:dyDescent="0.2">
      <c r="A16" s="26"/>
      <c r="B16" s="91" t="s">
        <v>25</v>
      </c>
      <c r="D16" s="92"/>
      <c r="E16" s="65">
        <v>44401</v>
      </c>
      <c r="F16" s="66">
        <v>44401</v>
      </c>
      <c r="G16" s="28">
        <v>1</v>
      </c>
      <c r="H16" s="29">
        <v>0</v>
      </c>
      <c r="I16" s="30">
        <v>1</v>
      </c>
      <c r="J16" s="60"/>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row>
    <row r="17" spans="1:66" s="27" customFormat="1" ht="18" x14ac:dyDescent="0.2">
      <c r="A17" s="26"/>
      <c r="B17" s="91"/>
      <c r="D17" s="92"/>
      <c r="E17" s="65"/>
      <c r="F17" s="66"/>
      <c r="G17" s="28"/>
      <c r="H17" s="29"/>
      <c r="I17" s="30"/>
      <c r="J17" s="60"/>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row>
    <row r="18" spans="1:66" s="27" customFormat="1" ht="18" x14ac:dyDescent="0.2">
      <c r="A18" s="26"/>
      <c r="B18" s="91"/>
      <c r="D18" s="92"/>
      <c r="E18" s="65"/>
      <c r="F18" s="66"/>
      <c r="G18" s="28"/>
      <c r="H18" s="29"/>
      <c r="I18" s="30"/>
      <c r="J18" s="60"/>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row>
    <row r="19" spans="1:66" s="21" customFormat="1" ht="18" x14ac:dyDescent="0.2">
      <c r="A19" s="19"/>
      <c r="B19" s="20"/>
      <c r="D19" s="22"/>
      <c r="E19" s="67"/>
      <c r="F19" s="67"/>
      <c r="G19" s="23"/>
      <c r="H19" s="24"/>
      <c r="I19" s="25"/>
      <c r="J19" s="61"/>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row>
    <row r="20" spans="1:66" s="27" customFormat="1" ht="18" x14ac:dyDescent="0.2">
      <c r="A20" s="26"/>
      <c r="B20" s="91"/>
      <c r="D20" s="92"/>
      <c r="E20" s="65"/>
      <c r="F20" s="66"/>
      <c r="G20" s="28"/>
      <c r="H20" s="29"/>
      <c r="I20" s="30"/>
      <c r="J20" s="60"/>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66" s="27" customFormat="1" ht="18" x14ac:dyDescent="0.2">
      <c r="A21" s="26"/>
      <c r="B21" s="91"/>
      <c r="D21" s="92"/>
      <c r="E21" s="65"/>
      <c r="F21" s="66"/>
      <c r="G21" s="28"/>
      <c r="H21" s="29"/>
      <c r="I21" s="30"/>
      <c r="J21" s="60"/>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row>
    <row r="22" spans="1:66" s="27" customFormat="1" ht="18" x14ac:dyDescent="0.2">
      <c r="A22" s="26"/>
      <c r="B22" s="91"/>
      <c r="D22" s="92"/>
      <c r="E22" s="65"/>
      <c r="F22" s="66"/>
      <c r="G22" s="28"/>
      <c r="H22" s="29"/>
      <c r="I22" s="30"/>
      <c r="J22" s="60"/>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row>
    <row r="23" spans="1:66" s="27" customFormat="1" ht="18" x14ac:dyDescent="0.2">
      <c r="A23" s="26"/>
      <c r="B23" s="91"/>
      <c r="D23" s="92"/>
      <c r="E23" s="65"/>
      <c r="F23" s="66"/>
      <c r="G23" s="28"/>
      <c r="H23" s="29"/>
      <c r="I23" s="30"/>
      <c r="J23" s="60"/>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row>
    <row r="24" spans="1:66" s="27" customFormat="1" ht="18" x14ac:dyDescent="0.2">
      <c r="A24" s="26"/>
      <c r="B24" s="91"/>
      <c r="D24" s="92"/>
      <c r="E24" s="65"/>
      <c r="F24" s="66"/>
      <c r="G24" s="28"/>
      <c r="H24" s="29"/>
      <c r="I24" s="30"/>
      <c r="J24" s="60"/>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row>
    <row r="25" spans="1:66" s="21" customFormat="1" ht="18" x14ac:dyDescent="0.2">
      <c r="A25" s="19"/>
      <c r="B25" s="20"/>
      <c r="D25" s="22"/>
      <c r="E25" s="67"/>
      <c r="F25" s="67"/>
      <c r="G25" s="23"/>
      <c r="H25" s="24"/>
      <c r="I25" s="25"/>
      <c r="J25" s="61"/>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row>
    <row r="26" spans="1:66" s="27" customFormat="1" ht="18" x14ac:dyDescent="0.2">
      <c r="A26" s="26"/>
      <c r="B26" s="91"/>
      <c r="D26" s="92"/>
      <c r="E26" s="65"/>
      <c r="F26" s="66"/>
      <c r="G26" s="28"/>
      <c r="H26" s="29"/>
      <c r="I26" s="30"/>
      <c r="J26" s="60"/>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row>
    <row r="27" spans="1:66" s="27" customFormat="1" ht="18" x14ac:dyDescent="0.2">
      <c r="A27" s="26"/>
      <c r="B27" s="91"/>
      <c r="D27" s="92"/>
      <c r="E27" s="65"/>
      <c r="F27" s="66"/>
      <c r="G27" s="28"/>
      <c r="H27" s="29"/>
      <c r="I27" s="30"/>
      <c r="J27" s="60"/>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row>
    <row r="28" spans="1:66" s="27" customFormat="1" ht="18" x14ac:dyDescent="0.2">
      <c r="A28" s="26"/>
      <c r="B28" s="91"/>
      <c r="D28" s="92"/>
      <c r="E28" s="65"/>
      <c r="F28" s="66"/>
      <c r="G28" s="28"/>
      <c r="H28" s="29"/>
      <c r="I28" s="30"/>
      <c r="J28" s="60"/>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row>
    <row r="29" spans="1:66" s="27" customFormat="1" ht="18" x14ac:dyDescent="0.2">
      <c r="A29" s="26"/>
      <c r="B29" s="91"/>
      <c r="D29" s="92"/>
      <c r="E29" s="65"/>
      <c r="F29" s="66"/>
      <c r="G29" s="28"/>
      <c r="H29" s="29"/>
      <c r="I29" s="30"/>
      <c r="J29" s="60"/>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row>
    <row r="30" spans="1:66" s="27" customFormat="1" ht="18" x14ac:dyDescent="0.2">
      <c r="A30" s="26"/>
      <c r="B30" s="91"/>
      <c r="D30" s="92"/>
      <c r="E30" s="65"/>
      <c r="F30" s="66"/>
      <c r="G30" s="28"/>
      <c r="H30" s="29"/>
      <c r="I30" s="30"/>
      <c r="J30" s="60"/>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row>
    <row r="31" spans="1:66" s="36" customFormat="1" ht="18" x14ac:dyDescent="0.2">
      <c r="A31" s="26"/>
      <c r="B31" s="31"/>
      <c r="C31" s="31"/>
      <c r="D31" s="32"/>
      <c r="E31" s="68"/>
      <c r="F31" s="68"/>
      <c r="G31" s="33"/>
      <c r="H31" s="34"/>
      <c r="I31" s="35"/>
      <c r="J31" s="6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66" s="36" customFormat="1" ht="18" x14ac:dyDescent="0.2">
      <c r="A32" s="26"/>
      <c r="B32" s="31"/>
      <c r="C32" s="31"/>
      <c r="D32" s="32"/>
      <c r="E32" s="68"/>
      <c r="F32" s="68"/>
      <c r="G32" s="33"/>
      <c r="H32" s="34"/>
      <c r="I32" s="35" t="str">
        <f t="shared" ref="I8:I32" si="6">IF(OR(F32=0,E32=0)," - ",NETWORKDAYS(E32,F32))</f>
        <v xml:space="preserve"> - </v>
      </c>
      <c r="J32" s="6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3" spans="1:66" s="41" customFormat="1" ht="18" x14ac:dyDescent="0.2">
      <c r="A33" s="37"/>
      <c r="B33" s="38"/>
      <c r="C33" s="39"/>
      <c r="D33" s="39"/>
      <c r="E33" s="69"/>
      <c r="F33" s="69"/>
      <c r="G33" s="40"/>
      <c r="H33" s="40"/>
      <c r="I33" s="40"/>
      <c r="J33" s="63"/>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row>
    <row r="34" spans="1:66" s="36" customFormat="1" ht="18" x14ac:dyDescent="0.2">
      <c r="A34" s="42"/>
      <c r="B34" s="43"/>
      <c r="C34" s="43"/>
      <c r="D34" s="43"/>
      <c r="E34" s="70"/>
      <c r="F34" s="70"/>
      <c r="G34" s="43"/>
      <c r="H34" s="43"/>
      <c r="I34" s="43"/>
      <c r="J34" s="63"/>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row>
    <row r="35" spans="1:66" s="36" customFormat="1" ht="18" x14ac:dyDescent="0.2">
      <c r="A35" s="94"/>
      <c r="B35" s="95"/>
      <c r="C35" s="44"/>
      <c r="D35" s="45"/>
      <c r="E35" s="65"/>
      <c r="F35" s="66"/>
      <c r="G35" s="28"/>
      <c r="H35" s="29"/>
      <c r="I35" s="46" t="str">
        <f>IF(OR(F35=0,E35=0)," - ",NETWORKDAYS(E35,F35))</f>
        <v xml:space="preserve"> - </v>
      </c>
      <c r="J35" s="64"/>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36" customFormat="1" ht="18" x14ac:dyDescent="0.2">
      <c r="A36" s="26"/>
      <c r="B36" s="47"/>
      <c r="C36" s="47"/>
      <c r="D36" s="45"/>
      <c r="E36" s="65"/>
      <c r="F36" s="66"/>
      <c r="G36" s="28"/>
      <c r="H36" s="29"/>
      <c r="I36" s="46" t="str">
        <f t="shared" ref="I36:I38" si="7">IF(OR(F36=0,E36=0)," - ",NETWORKDAYS(E36,F36))</f>
        <v xml:space="preserve"> - </v>
      </c>
      <c r="J36" s="64"/>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row>
    <row r="37" spans="1:66" s="36" customFormat="1" ht="18" x14ac:dyDescent="0.2">
      <c r="A37" s="26"/>
      <c r="B37" s="48"/>
      <c r="C37" s="47"/>
      <c r="D37" s="45"/>
      <c r="E37" s="65"/>
      <c r="F37" s="66"/>
      <c r="G37" s="28"/>
      <c r="H37" s="29"/>
      <c r="I37" s="46" t="str">
        <f t="shared" si="7"/>
        <v xml:space="preserve"> - </v>
      </c>
      <c r="J37" s="64"/>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row>
    <row r="38" spans="1:66" s="36" customFormat="1" ht="18" x14ac:dyDescent="0.2">
      <c r="A38" s="26"/>
      <c r="B38" s="48"/>
      <c r="C38" s="47"/>
      <c r="D38" s="45"/>
      <c r="E38" s="65"/>
      <c r="F38" s="66"/>
      <c r="G38" s="28"/>
      <c r="H38" s="29"/>
      <c r="I38" s="46" t="str">
        <f t="shared" si="7"/>
        <v xml:space="preserve"> - </v>
      </c>
      <c r="J38" s="64"/>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row>
    <row r="39" spans="1:66" s="11" customFormat="1" x14ac:dyDescent="0.2">
      <c r="A39" s="98"/>
      <c r="B39" s="9"/>
      <c r="C39" s="9"/>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7:H38 H8">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7">
      <formula>K$6=TODAY()</formula>
    </cfRule>
  </conditionalFormatting>
  <conditionalFormatting sqref="K8:BN38">
    <cfRule type="expression" dxfId="2" priority="50">
      <formula>AND($E8&lt;=K$6,ROUNDDOWN(($F8-$E8+1)*$H8,0)+$E8-1&gt;=K$6)</formula>
    </cfRule>
    <cfRule type="expression" dxfId="1" priority="51">
      <formula>AND(NOT(ISBLANK($E8)),$E8&lt;=K$6,$F8&gt;=K$6)</formula>
    </cfRule>
  </conditionalFormatting>
  <conditionalFormatting sqref="K6:BN38">
    <cfRule type="expression" dxfId="0" priority="10">
      <formula>K$6=TODAY()</formula>
    </cfRule>
  </conditionalFormatting>
  <conditionalFormatting sqref="H9:H12">
    <cfRule type="dataBar" priority="2">
      <dataBar>
        <cfvo type="num" val="0"/>
        <cfvo type="num" val="1"/>
        <color theme="0" tint="-0.34998626667073579"/>
      </dataBar>
      <extLst>
        <ext xmlns:x14="http://schemas.microsoft.com/office/spreadsheetml/2009/9/main" uri="{B025F937-C7B1-47D3-B67F-A62EFF666E3E}">
          <x14:id>{E78F1E42-6CD7-4FE8-BC19-12153E8AD120}</x14:id>
        </ext>
      </extLst>
    </cfRule>
  </conditionalFormatting>
  <conditionalFormatting sqref="H13:H16">
    <cfRule type="dataBar" priority="1">
      <dataBar>
        <cfvo type="num" val="0"/>
        <cfvo type="num" val="1"/>
        <color theme="0" tint="-0.34998626667073579"/>
      </dataBar>
      <extLst>
        <ext xmlns:x14="http://schemas.microsoft.com/office/spreadsheetml/2009/9/main" uri="{B025F937-C7B1-47D3-B67F-A62EFF666E3E}">
          <x14:id>{B3B6F7A6-1CE9-469E-8BCE-8FD30DA87714}</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1:B32 E19 E25 E31:H32 G19:H19 G25:H25"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H17:H38 H8</xm:sqref>
        </x14:conditionalFormatting>
        <x14:conditionalFormatting xmlns:xm="http://schemas.microsoft.com/office/excel/2006/main">
          <x14:cfRule type="dataBar" id="{E78F1E42-6CD7-4FE8-BC19-12153E8AD120}">
            <x14:dataBar minLength="0" maxLength="100" gradient="0">
              <x14:cfvo type="num">
                <xm:f>0</xm:f>
              </x14:cfvo>
              <x14:cfvo type="num">
                <xm:f>1</xm:f>
              </x14:cfvo>
              <x14:negativeFillColor rgb="FFFF0000"/>
              <x14:axisColor rgb="FF000000"/>
            </x14:dataBar>
          </x14:cfRule>
          <xm:sqref>H9:H12</xm:sqref>
        </x14:conditionalFormatting>
        <x14:conditionalFormatting xmlns:xm="http://schemas.microsoft.com/office/excel/2006/main">
          <x14:cfRule type="dataBar" id="{B3B6F7A6-1CE9-469E-8BCE-8FD30DA87714}">
            <x14:dataBar minLength="0" maxLength="100" gradient="0">
              <x14:cfvo type="num">
                <xm:f>0</xm:f>
              </x14:cfvo>
              <x14:cfvo type="num">
                <xm:f>1</xm:f>
              </x14:cfvo>
              <x14:negativeFillColor rgb="FFFF0000"/>
              <x14:axisColor rgb="FF000000"/>
            </x14:dataBar>
          </x14:cfRule>
          <xm:sqref>H13:H16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 castro</cp:lastModifiedBy>
  <cp:lastPrinted>2018-02-12T20:25:38Z</cp:lastPrinted>
  <dcterms:created xsi:type="dcterms:W3CDTF">2010-06-09T16:05:03Z</dcterms:created>
  <dcterms:modified xsi:type="dcterms:W3CDTF">2021-07-10T23:37:45Z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