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4.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drawings/drawing5.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drawings/drawing6.xml" ContentType="application/vnd.openxmlformats-officedocument.drawing+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drawings/drawing7.xml" ContentType="application/vnd.openxmlformats-officedocument.drawing+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drawings/drawing8.xml" ContentType="application/vnd.openxmlformats-officedocument.drawing+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drawings/drawing9.xml" ContentType="application/vnd.openxmlformats-officedocument.drawing+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drawings/drawing10.xml" ContentType="application/vnd.openxmlformats-officedocument.drawing+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drawings/drawing11.xml" ContentType="application/vnd.openxmlformats-officedocument.drawing+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drawings/drawing12.xml" ContentType="application/vnd.openxmlformats-officedocument.drawing+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EstaPastaDeTrabalho" defaultThemeVersion="166925"/>
  <mc:AlternateContent xmlns:mc="http://schemas.openxmlformats.org/markup-compatibility/2006">
    <mc:Choice Requires="x15">
      <x15ac:absPath xmlns:x15ac="http://schemas.microsoft.com/office/spreadsheetml/2010/11/ac" url="C:\Users\LucicleiaSousaSantos\Downloads\"/>
    </mc:Choice>
  </mc:AlternateContent>
  <xr:revisionPtr revIDLastSave="0" documentId="13_ncr:1_{C98F9A23-5481-4354-B407-1529EF611C97}" xr6:coauthVersionLast="47" xr6:coauthVersionMax="47" xr10:uidLastSave="{00000000-0000-0000-0000-000000000000}"/>
  <bookViews>
    <workbookView xWindow="-120" yWindow="-120" windowWidth="29040" windowHeight="15720" tabRatio="586" firstSheet="3" activeTab="11" xr2:uid="{43139682-5229-4780-BF79-74C740BBBA03}"/>
  </bookViews>
  <sheets>
    <sheet name="Inicio" sheetId="1" r:id="rId1"/>
    <sheet name="Língua Portuguesa" sheetId="8" r:id="rId2"/>
    <sheet name="Raciocínio Lógico-Matemático " sheetId="31" r:id="rId3"/>
    <sheet name="Noções De Estatística " sheetId="32" r:id="rId4"/>
    <sheet name="Matemática" sheetId="33" r:id="rId5"/>
    <sheet name="Conhecimentos Gerais " sheetId="34" r:id="rId6"/>
    <sheet name="Língua Inglesa" sheetId="40" r:id="rId7"/>
    <sheet name="Ciências De Dados " sheetId="41" r:id="rId8"/>
    <sheet name="Desenvolvimento De Sistemas " sheetId="42" r:id="rId9"/>
    <sheet name="Banco De Dados " sheetId="43" r:id="rId10"/>
    <sheet name="Infraestrutura Tecnológica " sheetId="44" r:id="rId11"/>
    <sheet name="Segurança Da Informação" sheetId="4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41" l="1"/>
  <c r="E5" i="41"/>
  <c r="E6" i="41"/>
  <c r="E7" i="41"/>
  <c r="E8" i="41"/>
  <c r="E9" i="41"/>
  <c r="E4" i="42"/>
  <c r="E5" i="42"/>
  <c r="E6" i="42"/>
  <c r="E7" i="42"/>
  <c r="E8" i="42"/>
  <c r="E9" i="42"/>
  <c r="E10" i="42"/>
  <c r="E11" i="42"/>
  <c r="E12" i="42"/>
  <c r="E4" i="45"/>
  <c r="E5" i="45"/>
  <c r="E6" i="45"/>
  <c r="E7" i="45"/>
  <c r="E8" i="45"/>
  <c r="E9" i="45"/>
  <c r="E10" i="45"/>
  <c r="E11" i="45"/>
  <c r="E12" i="45"/>
  <c r="E13" i="45"/>
  <c r="E42" i="45"/>
  <c r="E29" i="45"/>
  <c r="E16" i="45"/>
  <c r="E3" i="45"/>
  <c r="E24" i="44"/>
  <c r="E17" i="44"/>
  <c r="E10" i="44"/>
  <c r="E7" i="44"/>
  <c r="E6" i="44"/>
  <c r="E5" i="44"/>
  <c r="E4" i="44"/>
  <c r="E3" i="44"/>
  <c r="E24" i="43"/>
  <c r="E17" i="43"/>
  <c r="E10" i="43"/>
  <c r="E7" i="43"/>
  <c r="E6" i="43"/>
  <c r="E5" i="43"/>
  <c r="E4" i="43"/>
  <c r="E3" i="43"/>
  <c r="E39" i="42"/>
  <c r="E27" i="42"/>
  <c r="E15" i="42"/>
  <c r="E3" i="42"/>
  <c r="E30" i="41"/>
  <c r="E21" i="41"/>
  <c r="E12" i="41"/>
  <c r="E3" i="41"/>
  <c r="E15" i="40"/>
  <c r="E11" i="40"/>
  <c r="E7" i="40"/>
  <c r="E4" i="40"/>
  <c r="E3" i="40"/>
  <c r="E4" i="8"/>
  <c r="E5" i="8"/>
  <c r="E6" i="8"/>
  <c r="E7" i="8"/>
  <c r="E8" i="8"/>
  <c r="E9" i="8"/>
  <c r="E10" i="8"/>
  <c r="E11" i="8"/>
  <c r="E12" i="8"/>
  <c r="E13" i="8"/>
  <c r="E14" i="8"/>
  <c r="E4" i="31"/>
  <c r="E5" i="31"/>
  <c r="E6" i="31"/>
  <c r="E7" i="31"/>
  <c r="E8" i="31"/>
  <c r="E9" i="31"/>
  <c r="E10" i="31"/>
  <c r="E11" i="31"/>
  <c r="E12" i="31"/>
  <c r="E13" i="31"/>
  <c r="E14" i="31"/>
  <c r="E4" i="32"/>
  <c r="E5" i="32"/>
  <c r="E6" i="32"/>
  <c r="E7" i="32"/>
  <c r="E8" i="32"/>
  <c r="E4" i="33"/>
  <c r="E5" i="33"/>
  <c r="E6" i="33"/>
  <c r="E7" i="33"/>
  <c r="E8" i="33"/>
  <c r="E9" i="33"/>
  <c r="E10" i="33"/>
  <c r="E11" i="33"/>
  <c r="E4" i="34"/>
  <c r="E5" i="34"/>
  <c r="E6" i="34"/>
  <c r="E7" i="34"/>
  <c r="E8" i="34"/>
  <c r="E9" i="34"/>
  <c r="E10" i="34"/>
  <c r="E33" i="34"/>
  <c r="E23" i="34"/>
  <c r="E13" i="34"/>
  <c r="E3" i="34"/>
  <c r="E36" i="33"/>
  <c r="E25" i="33"/>
  <c r="E14" i="33"/>
  <c r="E3" i="33"/>
  <c r="E27" i="32"/>
  <c r="E24" i="32"/>
  <c r="E23" i="32"/>
  <c r="E22" i="32"/>
  <c r="E21" i="32"/>
  <c r="E20" i="32"/>
  <c r="E19" i="32"/>
  <c r="E16" i="32"/>
  <c r="E15" i="32"/>
  <c r="E14" i="32"/>
  <c r="E13" i="32"/>
  <c r="E12" i="32"/>
  <c r="E11" i="32"/>
  <c r="E3" i="32"/>
  <c r="E45" i="31"/>
  <c r="E31" i="31"/>
  <c r="E17" i="31"/>
  <c r="E3" i="31"/>
  <c r="E45" i="8"/>
  <c r="E31" i="8"/>
  <c r="E17" i="8"/>
  <c r="E3" i="8"/>
</calcChain>
</file>

<file path=xl/sharedStrings.xml><?xml version="1.0" encoding="utf-8"?>
<sst xmlns="http://schemas.openxmlformats.org/spreadsheetml/2006/main" count="843" uniqueCount="153">
  <si>
    <t>Informações</t>
  </si>
  <si>
    <t>Órgão</t>
  </si>
  <si>
    <t>Publicação</t>
  </si>
  <si>
    <t>Banca</t>
  </si>
  <si>
    <t>Link do edital</t>
  </si>
  <si>
    <t>Cargo</t>
  </si>
  <si>
    <t>Escolaridade</t>
  </si>
  <si>
    <t>Remuneração</t>
  </si>
  <si>
    <t xml:space="preserve">Vagas </t>
  </si>
  <si>
    <t>Incrições até</t>
  </si>
  <si>
    <t>Valor</t>
  </si>
  <si>
    <t>Data da Prova Objetiva</t>
  </si>
  <si>
    <t>Disciplinas</t>
  </si>
  <si>
    <t>Nº de Questões</t>
  </si>
  <si>
    <t>Conteúdos</t>
  </si>
  <si>
    <t>Data</t>
  </si>
  <si>
    <t>Categoria</t>
  </si>
  <si>
    <t>Videoaula</t>
  </si>
  <si>
    <t xml:space="preserve">Total </t>
  </si>
  <si>
    <t>Total</t>
  </si>
  <si>
    <t>Hora Inicial</t>
  </si>
  <si>
    <t>Hora Final</t>
  </si>
  <si>
    <t>Erros</t>
  </si>
  <si>
    <t>Acertos</t>
  </si>
  <si>
    <t>Conheça os nossos produtos e diferenciais!</t>
  </si>
  <si>
    <t xml:space="preserve">  </t>
  </si>
  <si>
    <r>
      <rPr>
        <sz val="11"/>
        <color rgb="FF002774"/>
        <rFont val="Calibri"/>
        <family val="2"/>
        <scheme val="minor"/>
      </rPr>
      <t>✅</t>
    </r>
    <r>
      <rPr>
        <sz val="11"/>
        <color theme="1" tint="0.34998626667073579"/>
        <rFont val="Calibri"/>
        <family val="2"/>
        <scheme val="minor"/>
      </rPr>
      <t xml:space="preserve">  Videoaulas Autossuficientes.</t>
    </r>
  </si>
  <si>
    <r>
      <rPr>
        <sz val="11"/>
        <color rgb="FF002774"/>
        <rFont val="Calibri"/>
        <family val="2"/>
        <scheme val="minor"/>
      </rPr>
      <t>✅</t>
    </r>
    <r>
      <rPr>
        <sz val="11"/>
        <color theme="1" tint="0.34998626667073579"/>
        <rFont val="Calibri"/>
        <family val="2"/>
        <scheme val="minor"/>
      </rPr>
      <t xml:space="preserve">  PDFs Autossuficientes.</t>
    </r>
  </si>
  <si>
    <r>
      <rPr>
        <sz val="11"/>
        <color rgb="FF002774"/>
        <rFont val="Calibri"/>
        <family val="2"/>
        <scheme val="minor"/>
      </rPr>
      <t>✅</t>
    </r>
    <r>
      <rPr>
        <sz val="11"/>
        <color theme="1" tint="0.34998626667073579"/>
        <rFont val="Calibri"/>
        <family val="2"/>
        <scheme val="minor"/>
      </rPr>
      <t xml:space="preserve">  Treinamentos Intensivos em Exercícios.</t>
    </r>
  </si>
  <si>
    <r>
      <rPr>
        <sz val="11"/>
        <color rgb="FF002774"/>
        <rFont val="Calibri"/>
        <family val="2"/>
        <scheme val="minor"/>
      </rPr>
      <t>✅</t>
    </r>
    <r>
      <rPr>
        <sz val="11"/>
        <color theme="1" tint="0.34998626667073579"/>
        <rFont val="Calibri"/>
        <family val="2"/>
        <scheme val="minor"/>
      </rPr>
      <t xml:space="preserve">  Eventos Diários em nosso canal do YouTube.</t>
    </r>
  </si>
  <si>
    <r>
      <rPr>
        <sz val="11"/>
        <color rgb="FF002774"/>
        <rFont val="Calibri"/>
        <family val="2"/>
        <scheme val="minor"/>
      </rPr>
      <t>✅</t>
    </r>
    <r>
      <rPr>
        <sz val="11"/>
        <color theme="1" tint="0.34998626667073579"/>
        <rFont val="Calibri"/>
        <family val="2"/>
        <scheme val="minor"/>
      </rPr>
      <t xml:space="preserve">  Simulados inéditos e periódicos.</t>
    </r>
  </si>
  <si>
    <r>
      <rPr>
        <sz val="11"/>
        <color rgb="FF002774"/>
        <rFont val="Calibri"/>
        <family val="2"/>
        <scheme val="minor"/>
      </rPr>
      <t>✅</t>
    </r>
    <r>
      <rPr>
        <sz val="11"/>
        <color theme="1" tint="0.34998626667073579"/>
        <rFont val="Calibri"/>
        <family val="2"/>
        <scheme val="minor"/>
      </rPr>
      <t xml:space="preserve">  Editais Verticalizados.</t>
    </r>
  </si>
  <si>
    <r>
      <rPr>
        <sz val="11"/>
        <color rgb="FF002774"/>
        <rFont val="Calibri"/>
        <family val="2"/>
        <scheme val="minor"/>
      </rPr>
      <t>✅</t>
    </r>
    <r>
      <rPr>
        <sz val="11"/>
        <color theme="1" tint="0.34998626667073579"/>
        <rFont val="Calibri"/>
        <family val="2"/>
        <scheme val="minor"/>
      </rPr>
      <t xml:space="preserve">  Planos de Estudos.</t>
    </r>
  </si>
  <si>
    <r>
      <rPr>
        <sz val="11"/>
        <color rgb="FF002774"/>
        <rFont val="Calibri"/>
        <family val="2"/>
        <scheme val="minor"/>
      </rPr>
      <t>✅</t>
    </r>
    <r>
      <rPr>
        <sz val="11"/>
        <color theme="1" tint="0.34998626667073579"/>
        <rFont val="Calibri"/>
        <family val="2"/>
        <scheme val="minor"/>
      </rPr>
      <t xml:space="preserve">  Vade Mecuns.</t>
    </r>
  </si>
  <si>
    <r>
      <rPr>
        <sz val="11"/>
        <color rgb="FF002774"/>
        <rFont val="Calibri"/>
        <family val="2"/>
        <scheme val="minor"/>
      </rPr>
      <t>✅</t>
    </r>
    <r>
      <rPr>
        <sz val="11"/>
        <color theme="1" tint="0.34998626667073579"/>
        <rFont val="Calibri"/>
        <family val="2"/>
        <scheme val="minor"/>
      </rPr>
      <t xml:space="preserve">  Materiais Gratuitos diversos.</t>
    </r>
  </si>
  <si>
    <r>
      <rPr>
        <sz val="11"/>
        <color rgb="FF002774"/>
        <rFont val="Calibri"/>
        <family val="2"/>
        <scheme val="minor"/>
      </rPr>
      <t>✅</t>
    </r>
    <r>
      <rPr>
        <sz val="11"/>
        <color theme="1" tint="0.34998626667073579"/>
        <rFont val="Calibri"/>
        <family val="2"/>
        <scheme val="minor"/>
      </rPr>
      <t xml:space="preserve">  Fórum de Dúvidas. </t>
    </r>
  </si>
  <si>
    <r>
      <rPr>
        <sz val="11"/>
        <color rgb="FF002774"/>
        <rFont val="Calibri"/>
        <family val="2"/>
        <scheme val="minor"/>
      </rPr>
      <t>✅</t>
    </r>
    <r>
      <rPr>
        <sz val="11"/>
        <color theme="1" tint="0.34998626667073579"/>
        <rFont val="Calibri"/>
        <family val="2"/>
        <scheme val="minor"/>
      </rPr>
      <t xml:space="preserve">  Projeto 80/20 em videoaula e em PDFs.</t>
    </r>
  </si>
  <si>
    <t>Pontos</t>
  </si>
  <si>
    <t>26/09/2022 a 25/10/2022</t>
  </si>
  <si>
    <r>
      <rPr>
        <sz val="11"/>
        <color rgb="FF002774"/>
        <rFont val="Calibri"/>
        <family val="2"/>
        <scheme val="minor"/>
      </rPr>
      <t>✅</t>
    </r>
    <r>
      <rPr>
        <sz val="11"/>
        <color theme="1" tint="0.34998626667073579"/>
        <rFont val="Calibri"/>
        <family val="2"/>
        <scheme val="minor"/>
      </rPr>
      <t xml:space="preserve">  Termômetro de Relevância</t>
    </r>
  </si>
  <si>
    <r>
      <rPr>
        <sz val="11"/>
        <color rgb="FF002774"/>
        <rFont val="Calibri"/>
        <family val="2"/>
        <scheme val="minor"/>
      </rPr>
      <t>✅</t>
    </r>
    <r>
      <rPr>
        <sz val="11"/>
        <color theme="1" tint="0.34998626667073579"/>
        <rFont val="Calibri"/>
        <family val="2"/>
        <scheme val="minor"/>
      </rPr>
      <t xml:space="preserve">  Dashboard de Performance</t>
    </r>
  </si>
  <si>
    <r>
      <rPr>
        <sz val="11"/>
        <color rgb="FF002774"/>
        <rFont val="Calibri"/>
        <family val="2"/>
        <scheme val="minor"/>
      </rPr>
      <t>✅</t>
    </r>
    <r>
      <rPr>
        <sz val="11"/>
        <color theme="1" tint="0.34998626667073579"/>
        <rFont val="Calibri"/>
        <family val="2"/>
        <scheme val="minor"/>
      </rPr>
      <t xml:space="preserve">  Salas Particulares (* exclusivo na Assinatura Ilimitada 8.0)</t>
    </r>
  </si>
  <si>
    <r>
      <rPr>
        <sz val="11"/>
        <color rgb="FF002774"/>
        <rFont val="Calibri"/>
        <family val="2"/>
        <scheme val="minor"/>
      </rPr>
      <t>✅</t>
    </r>
    <r>
      <rPr>
        <sz val="11"/>
        <color theme="1" tint="0.34998626667073579"/>
        <rFont val="Calibri"/>
        <family val="2"/>
        <scheme val="minor"/>
      </rPr>
      <t xml:space="preserve">  Gerenciador de Estudos personalizável (* exclusivo na Assinatura Ilimitada 8.0).</t>
    </r>
  </si>
  <si>
    <r>
      <rPr>
        <sz val="11"/>
        <color rgb="FF002774"/>
        <rFont val="Calibri"/>
        <family val="2"/>
        <scheme val="minor"/>
      </rPr>
      <t>✅</t>
    </r>
    <r>
      <rPr>
        <sz val="11"/>
        <color theme="1" tint="0.34998626667073579"/>
        <rFont val="Calibri"/>
        <family val="2"/>
        <scheme val="minor"/>
      </rPr>
      <t xml:space="preserve">  Lei em Questão e Edital em Questão (* exclusivo na Assinatura Ilimitada 8.0).</t>
    </r>
  </si>
  <si>
    <r>
      <rPr>
        <sz val="11"/>
        <color rgb="FF002774"/>
        <rFont val="Calibri"/>
        <family val="2"/>
        <scheme val="minor"/>
      </rPr>
      <t>✅</t>
    </r>
    <r>
      <rPr>
        <sz val="11"/>
        <color theme="1" tint="0.34998626667073579"/>
        <rFont val="Calibri"/>
        <family val="2"/>
        <scheme val="minor"/>
      </rPr>
      <t xml:space="preserve">  Ferramenta "Dá pra conciliar?"</t>
    </r>
  </si>
  <si>
    <t>Valor Total (Pontos)</t>
  </si>
  <si>
    <t xml:space="preserve">Língua Portuguesa </t>
  </si>
  <si>
    <r>
      <rPr>
        <sz val="11"/>
        <color rgb="FF002774"/>
        <rFont val="Calibri"/>
        <family val="2"/>
        <scheme val="minor"/>
      </rPr>
      <t>✅</t>
    </r>
    <r>
      <rPr>
        <sz val="11"/>
        <color theme="1" tint="0.34998626667073579"/>
        <rFont val="Calibri"/>
        <family val="2"/>
        <scheme val="minor"/>
      </rPr>
      <t xml:space="preserve">  Gran Questões – Mais de 2 milhões de questões comentadas e mais de 670 mil questões com comentários em texto e em vídeo               (*exclusivo na Assinatura Ilimitada 8.0).</t>
    </r>
  </si>
  <si>
    <t>De R$59,00 a R$69,00</t>
  </si>
  <si>
    <t> 138 vagas + CR</t>
  </si>
  <si>
    <t>De R$ 2.184,73 a R$ 4.369,45</t>
  </si>
  <si>
    <t> Níveis médio e superior</t>
  </si>
  <si>
    <t>FGV</t>
  </si>
  <si>
    <t>Banco do Brasil Tecnologia Serviços S.A</t>
  </si>
  <si>
    <t xml:space="preserve">Raciocínio Lógico-Matemático </t>
  </si>
  <si>
    <t xml:space="preserve">Noções De Estatística </t>
  </si>
  <si>
    <t>Matemática</t>
  </si>
  <si>
    <t xml:space="preserve">Conhecimentos Gerais </t>
  </si>
  <si>
    <t>1. Governança Corporativa: copliance, ASG, LGPD.</t>
  </si>
  <si>
    <t>2. Novas tecnologias: Inteligência Artificial, Blochchain, Openbanking.</t>
  </si>
  <si>
    <t xml:space="preserve"> 3. Sistema Financeiro Nacional.</t>
  </si>
  <si>
    <t xml:space="preserve"> 4. Centralidade no cliente.</t>
  </si>
  <si>
    <t>5. Logística Integrada.</t>
  </si>
  <si>
    <t>6. Introdução à prevenção e combate à lavagem do dinheiro e ao financiamento do terrorismo. 7. Lei Anticorrupção.</t>
  </si>
  <si>
    <t xml:space="preserve"> 8. Ética. Diversidade nas organizações.</t>
  </si>
  <si>
    <t>9. Noções de e-social.</t>
  </si>
  <si>
    <t>1. Conjuntos: operações e problemas. Conjunto dos números naturais, inteiros, racionais, reais e suas operações. Representação na reta.</t>
  </si>
  <si>
    <t>2. Álgebra: produtos notáveis; equações, sistemas e problemas do primeiro grau; inequações; equação e problemas de segundo grau.</t>
  </si>
  <si>
    <t>3. Porcentagem e proporcionalidade direta e inversa.</t>
  </si>
  <si>
    <t xml:space="preserve"> 4. Sequencias: reconhecimento de Padrões, progressões aritmética e geométrica.</t>
  </si>
  <si>
    <t xml:space="preserve"> 5. Juros e noções de Matemática Financeira.</t>
  </si>
  <si>
    <t>6. Geometria Plana: distâncias e ângulos, polígonos, circunferência, perímetro e área. Semelhança e relações métricas no triângulo retângulo.</t>
  </si>
  <si>
    <t>9. Matemática Discreta: princípios de contagem, noção de probabilidade</t>
  </si>
  <si>
    <t>7. Geometria espacial: poliedros; prismas e pirâmides; cilindro, cone e esfera; áreas e volumes.</t>
  </si>
  <si>
    <t xml:space="preserve"> 8. Plano Cartesiano: coordenadas, distâncias, reta e circunferência.</t>
  </si>
  <si>
    <t>9. Matemática Discreta: princípios de contagem, noção de probabilidade.</t>
  </si>
  <si>
    <t>1. População e amostra.</t>
  </si>
  <si>
    <t>2. Variáveis contínuas e discretas.</t>
  </si>
  <si>
    <t>3. Gráficos.</t>
  </si>
  <si>
    <t>4. Distribuição de frequências.</t>
  </si>
  <si>
    <t xml:space="preserve"> 5. Média, moda, mediana e desvio padrão.</t>
  </si>
  <si>
    <t xml:space="preserve"> 6. Probabilidades.</t>
  </si>
  <si>
    <t>1. Lógica: proposições, conectivos, equivalências lógicas, quantificadores e predicados.</t>
  </si>
  <si>
    <t>2. Conjuntos e suas operações, diagramas.</t>
  </si>
  <si>
    <t xml:space="preserve"> 3. Números inteiros, racionais e reais e suas operações, porcentagem e juros.</t>
  </si>
  <si>
    <t>4. Proporcionalidade direta e inversa.</t>
  </si>
  <si>
    <t xml:space="preserve"> 5. Medidas de comprimento, área, volume, massa e tempo.</t>
  </si>
  <si>
    <t>6. Estrutura lógica de relações arbitrária entre pessoas, lugares, objetos ou eventos fictícios; dedução de novas informações daquelas relações.</t>
  </si>
  <si>
    <t>7. Compreensão e análise da lógica de uma situação, utilizando as funções intelectuais: raciocínio verbal, raciocínio matemático, raciocínio sequencial, orientação espacial e temporal, formação de conceitos, discriminação de elementos.</t>
  </si>
  <si>
    <t>8. Compreensão de dados apresentados em gráficos e tabelas.</t>
  </si>
  <si>
    <t>9. Raciocínio lógico envolvendo problemas aritméticos, geométricos e matriciais. Problemas de contagem e noções de probabilidade.</t>
  </si>
  <si>
    <t>10. Geometria básica: ângulos, triângulos, polígonos, distâncias, proporcionalidade, perímetro e área.</t>
  </si>
  <si>
    <t>11. Plano cartesiano: sistema de coordenadas, distância.</t>
  </si>
  <si>
    <t xml:space="preserve"> 12. Problemas de lógica e raciocínio</t>
  </si>
  <si>
    <t xml:space="preserve"> 1. Interpretação de texto: decodificação dos diversos tipos de mensagem.</t>
  </si>
  <si>
    <t>2. Compreensão de texto: observação dos processos que constroem os significados textuais.</t>
  </si>
  <si>
    <t>3. A linguagem e a lógica.</t>
  </si>
  <si>
    <t>4. As estruturas linguísticas no processo de construção de mensagens adequadas.</t>
  </si>
  <si>
    <t xml:space="preserve"> 5. A pragmática na linguagem: o significado contextual.</t>
  </si>
  <si>
    <t>6. A semântica vocabular: antônimos, sinônimos, homônimos, parônimos e heterônimos.</t>
  </si>
  <si>
    <t>7. Os modos de organização discursiva: a descrição, a narração, a exposição informativa e a exposição argumentativa.</t>
  </si>
  <si>
    <t>8. A organização das frases nas situações comunicativas: a colaboração e a relevância; os atos de fala.</t>
  </si>
  <si>
    <t xml:space="preserve"> 9. A linguagem lógica e a figurada.</t>
  </si>
  <si>
    <t>10. Os diversos níveis de linguagem.</t>
  </si>
  <si>
    <t>11. Os tipos de discurso: direto, indireto e indireto livre.</t>
  </si>
  <si>
    <t>12. As funções da linguagem</t>
  </si>
  <si>
    <t>Língua Inglesa</t>
  </si>
  <si>
    <t xml:space="preserve">Ciências De Dados </t>
  </si>
  <si>
    <t xml:space="preserve">Desenvolvimento De Sistemas </t>
  </si>
  <si>
    <t xml:space="preserve">Banco De Dados </t>
  </si>
  <si>
    <t xml:space="preserve">Infraestrutura Tecnológica </t>
  </si>
  <si>
    <t>Segurança Da Informação</t>
  </si>
  <si>
    <t xml:space="preserve"> 1. Gestão de segurança da informação.</t>
  </si>
  <si>
    <t xml:space="preserve"> 2. Gestão de continuidade do negócio.</t>
  </si>
  <si>
    <t>3. Gestão de Identidade e Acesso.</t>
  </si>
  <si>
    <t>4. Gestão de Riscos de Segurança da Informação.</t>
  </si>
  <si>
    <t xml:space="preserve"> 5. Arquitetura Zero Trust: conceitos, práticas e tecnologias envolvidas.</t>
  </si>
  <si>
    <t xml:space="preserve"> 6. Processo de identificação, análise e correção de vulnerabilidades.</t>
  </si>
  <si>
    <t>7. Tipos de ataques em redes e aplicações corporativas e medidas de proteção.</t>
  </si>
  <si>
    <t xml:space="preserve"> 8. Segurança de endpoints.</t>
  </si>
  <si>
    <t>9. Técnicas de testes de segurança em aplicações e sistemas.</t>
  </si>
  <si>
    <t>10. Infraestrutura de chaves públicas e Certificação Digital.</t>
  </si>
  <si>
    <t>11. Prevenção e tratamento de incidentes de segurança da informação</t>
  </si>
  <si>
    <t>1. Nuvem. 1.1 Conceitos: Nuvens pública e privada, IaaS, PaaS, SaaS, workloads. 1.2 Estratégias de Migração de Aplicações para o ambiente de nuvem, Governança, Computação Serverless, Segurança Compartilhada.</t>
  </si>
  <si>
    <t>2. Devops e DevSecOps. 2.1 Conceitos. 2.2 Práticas. 2.3 Ferramentas.</t>
  </si>
  <si>
    <t xml:space="preserve"> 3. Automação. 3.1 Desenvolvimento de scripts de automação em Python. 3.2 Integração via API REST.</t>
  </si>
  <si>
    <t>4. Gestão de Serviços. 4.1 Conceitos e práticas. 4.2 ITIL v4: Controle de Mudanças, Gerenciamento de Liberação, Gerenciamento de Incidentes, Gerenciamento de Problemas e Service Desk.</t>
  </si>
  <si>
    <t xml:space="preserve"> 5. Forense Computacional: conceitos gerais. 5.1 Preservação de evidências em análises forenses. 5.1.1 Hash de arquivos. 5.1.2 Cadeia de custódia. 5.2 Preservação de evidências durante procedimento de coleta. 5.2.1 Espelhamento de discos. 5.2.2 Imagem de discos. 5.3 Técnicas Antiforense. 5.3.1 Criptografia. 5.3.2 Esteganografia. 5.4 Sanitização de discos. 5.4.1 Wipe.</t>
  </si>
  <si>
    <t>1 Bancos de dados relacionais. 1.1 Sistemas gerenciadores de banco de dados: Oracle DataBase. 1.1.1 Conceitos básicos. 1.1.2 Noções de Administração. 1.1.3 SQL (Procedural Language/Structured Query Language).</t>
  </si>
  <si>
    <t>2. Banco de dados NoSQL (Key/Value, Orientados a Documentos e Grafos).</t>
  </si>
  <si>
    <t>3. Técnicas para detecção de problemas e otimização de desempenho do SGBD e de consultas SQL.</t>
  </si>
  <si>
    <t>4. Arquitetura e aplicações de data warehousing, ETL e Olap. 4.1 Técnicas de modelagem e otimização de bases de dados multidimensionais.</t>
  </si>
  <si>
    <t xml:space="preserve"> 5. Governança de dados. 5.1 Conceito e noção básica. 5.2 Arquitetura de Dados. 5.3 Qualidade de Dados. 5.4 Metadados.</t>
  </si>
  <si>
    <t>1. Modelagem de Processos de Negócio. 1.1 Conceitos básicos. 1.2 Identificação e delimitação de processos de negócio. 1.3 Técnicas de mapeamento de processos (modelos AS-IS). 1.4 Técnicas de análise e simulação de processos. 1.5 Construção e mensuração de indicadores de processos. 1.6 Técnicas de modelagem de processos (modelos TO-BE).</t>
  </si>
  <si>
    <t xml:space="preserve"> 2. Orientação a objetos. 2.1 Conceitos fundamentais, análise, modelagem e padrões de projeto. 2.2 Análise e projeto orientados a objetos 2.3 Polimorfismo, Herança, Abstração e Encapsulamento.</t>
  </si>
  <si>
    <t>3. Gerenciamento do ciclo de vida do software.</t>
  </si>
  <si>
    <t>4. Metodologias de desenvolvimento de software. 4.1 Metodologias ágeis: Scrum, XP, Kanban e TDD. 4.2 Qualidade de software.</t>
  </si>
  <si>
    <t>5 Arquitetura. 5.1 Arquitetura de aplicações em infraestrutura de containers (Docker e Kubernetes). 5.2 Arquitetura: Arquitetura de aplicações web, modelo MVC, Domain Driven Design (DDD), Arquitetura Hexagonal. 5.3 Arquitetura e desenvolvimento em nuvem.</t>
  </si>
  <si>
    <t>6. Soluções de integração entre sistemas. 6.1 API Rest.</t>
  </si>
  <si>
    <t>7. Testes de Software: testes unitários, testes de integração, TDD, BDD.</t>
  </si>
  <si>
    <t>8. Desenvolvimento. 8.1 Linguagens: Java (JDK 17) e Javascript (ECMASCript 2021).</t>
  </si>
  <si>
    <t>9. Ferramentas de versionamento GIT.</t>
  </si>
  <si>
    <t>10. Segurança no desenvolvimento. 10.1 Práticas de programação segura e revisão de código. 10.2 Melhores Práticas de Codificação Segura OWASP.</t>
  </si>
  <si>
    <t>1. Aprendizado de máquina: técnicas de classificação. Técnicas de regressão. Técnicas de agrupamento. Técnicas de redução de dimensionalidade. Técnicas de associação. Sistemas de recomendação. Processamento de linguagem natural (PLN). Visão computacional. Deep learning.</t>
  </si>
  <si>
    <t xml:space="preserve"> 2. Big Data. Fundamentos. Tipos de dados: estruturados, semiestruturados e não estruturados. Conceito dos cinco Vs. Fluxo de big data: ingestão, processamento e disponibilização. Armazenamento de big data. Pipeline de dados. Processamento distribuído. Conceito de data lake. ETL X ELT. Soluções de big data. Arquiteturas de big data.</t>
  </si>
  <si>
    <t xml:space="preserve"> 3. Tratamento de dados. Normalização numérica. Discretização. Tratamento de dados ausentes. Tratamento de outliers e agregações.</t>
  </si>
  <si>
    <t>4. Ingestão de dados. Conceito de ingestão de dados. Ingestão de dados estruturados, semiestruturados e não estruturados. Ingestão de dados em lote (batch). Ingestão de dados em streaming. Ingestão de dados full × incremental. Ingestão de dados CDC (change data capture).</t>
  </si>
  <si>
    <t>5. Processamento de dados. Conceitos de processamento massivo e paralelo. Processamento em lote (batch). Processamento em tempo real (real time). Processamento MapReduce.</t>
  </si>
  <si>
    <t xml:space="preserve"> 6. Linguagens de programação e frameworks: Python. Linguagem de programação R. Java. Spark (PySpark e Java). Pandas. Scikit-learn. TensorFlow. PyTorch. Keras.</t>
  </si>
  <si>
    <t xml:space="preserve"> 7. Qualidade de dados. Conceitos e definições. Dimensões da qualidade de dados (visão DMBOK). Principais técnicas em qualidade de dados. Profiling. Matching. Deduplicação. Data cleansing. Enriquecimento. Boas práticas para adoção da qualidade de dados. Processos de qualidade para modelos de dados.</t>
  </si>
  <si>
    <t>1. Estratégias de leitura em língua inglesa: compreensão geral de texto; reconhecimento de informações específicas; capacidade de análise e síntese; uso de palavras mais frequentes.</t>
  </si>
  <si>
    <t xml:space="preserve"> 2. Aspectos gramaticais relevantes à compreensão de texto</t>
  </si>
  <si>
    <t>Analista - Perfil Tecnológico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</si>
</sst>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R$&quot;\ #,##0.00;[Red]\-&quot;R$&quot;\ #,##0.00"/>
    <numFmt numFmtId="164" formatCode="[$-F400]h:mm:ss\ AM/PM"/>
  </numFmts>
  <fonts count="14" x14ac:knownFonts="1">
    <font>
      <sz val="11"/>
      <color theme="1"/>
      <name val="Calibri"/>
      <family val="2"/>
      <scheme val="minor"/>
    </font>
    <font>
      <u/>
      <sz val="11"/>
      <color theme="10"/>
      <name val="Calibri"/>
      <family val="2"/>
      <scheme val="minor"/>
    </font>
    <font>
      <sz val="11"/>
      <name val="Calibri"/>
      <family val="2"/>
      <scheme val="minor"/>
    </font>
    <font>
      <b/>
      <sz val="11"/>
      <color rgb="FF002060"/>
      <name val="Calibri"/>
      <family val="2"/>
      <scheme val="minor"/>
    </font>
    <font>
      <sz val="14"/>
      <color theme="1"/>
      <name val="Calibri"/>
      <family val="2"/>
      <scheme val="minor"/>
    </font>
    <font>
      <sz val="11"/>
      <color theme="8" tint="-0.249977111117893"/>
      <name val="Calibri"/>
      <family val="2"/>
      <scheme val="minor"/>
    </font>
    <font>
      <sz val="11"/>
      <color theme="1" tint="0.34998626667073579"/>
      <name val="Calibri"/>
      <family val="2"/>
      <scheme val="minor"/>
    </font>
    <font>
      <b/>
      <sz val="16"/>
      <color rgb="FFFFFFFF"/>
      <name val="Calibri"/>
      <family val="2"/>
      <scheme val="minor"/>
    </font>
    <font>
      <b/>
      <sz val="18"/>
      <color theme="0"/>
      <name val="Calibri"/>
      <family val="2"/>
      <scheme val="minor"/>
    </font>
    <font>
      <sz val="11"/>
      <color theme="2" tint="-0.499984740745262"/>
      <name val="Calibri"/>
      <family val="2"/>
      <scheme val="minor"/>
    </font>
    <font>
      <sz val="16"/>
      <color theme="0"/>
      <name val="Calibri"/>
      <family val="2"/>
      <scheme val="minor"/>
    </font>
    <font>
      <b/>
      <sz val="24"/>
      <color theme="0"/>
      <name val="Calibri Light"/>
      <family val="2"/>
      <scheme val="major"/>
    </font>
    <font>
      <u/>
      <sz val="11"/>
      <color theme="1" tint="0.34998626667073579"/>
      <name val="Calibri"/>
      <family val="2"/>
      <scheme val="minor"/>
    </font>
    <font>
      <sz val="11"/>
      <color rgb="FF002774"/>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2774"/>
        <bgColor indexed="64"/>
      </patternFill>
    </fill>
  </fills>
  <borders count="6">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59999389629810485"/>
      </top>
      <bottom/>
      <diagonal/>
    </border>
    <border>
      <left style="thin">
        <color theme="4" tint="0.59999389629810485"/>
      </left>
      <right/>
      <top style="thin">
        <color theme="4" tint="0.59999389629810485"/>
      </top>
      <bottom style="thin">
        <color theme="4" tint="0.59999389629810485"/>
      </bottom>
      <diagonal/>
    </border>
    <border>
      <left style="thin">
        <color theme="4"/>
      </left>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Alignment="1">
      <alignment wrapText="1"/>
    </xf>
    <xf numFmtId="0" fontId="4" fillId="0" borderId="0" xfId="0" applyFont="1"/>
    <xf numFmtId="0" fontId="3" fillId="0" borderId="1" xfId="0" applyFont="1" applyBorder="1" applyAlignment="1">
      <alignment vertical="center"/>
    </xf>
    <xf numFmtId="0" fontId="5" fillId="0" borderId="1" xfId="0" applyFont="1" applyBorder="1" applyAlignment="1">
      <alignment horizontal="center"/>
    </xf>
    <xf numFmtId="14" fontId="6" fillId="2" borderId="1" xfId="0" applyNumberFormat="1" applyFont="1" applyFill="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xf numFmtId="0" fontId="6" fillId="2" borderId="1" xfId="0" applyFont="1" applyFill="1" applyBorder="1" applyAlignment="1">
      <alignment vertical="center" wrapText="1"/>
    </xf>
    <xf numFmtId="0" fontId="6" fillId="0" borderId="1" xfId="0" applyFont="1" applyBorder="1" applyAlignment="1">
      <alignment horizontal="center"/>
    </xf>
    <xf numFmtId="0" fontId="6" fillId="0" borderId="1" xfId="0" applyFont="1" applyBorder="1"/>
    <xf numFmtId="164" fontId="6" fillId="2" borderId="1" xfId="0" applyNumberFormat="1" applyFont="1" applyFill="1" applyBorder="1" applyAlignment="1">
      <alignment horizontal="center" vertical="center"/>
    </xf>
    <xf numFmtId="0" fontId="9" fillId="0" borderId="1" xfId="0" applyFont="1" applyBorder="1" applyAlignment="1">
      <alignment horizontal="center"/>
    </xf>
    <xf numFmtId="0" fontId="1" fillId="3" borderId="0" xfId="1" applyFill="1"/>
    <xf numFmtId="0" fontId="0" fillId="3" borderId="0" xfId="0" applyFill="1"/>
    <xf numFmtId="0" fontId="2" fillId="3" borderId="0" xfId="1" applyFont="1" applyFill="1"/>
    <xf numFmtId="0" fontId="8" fillId="3" borderId="0" xfId="0" applyFont="1" applyFill="1" applyAlignment="1">
      <alignment horizontal="center" vertical="center"/>
    </xf>
    <xf numFmtId="0" fontId="10" fillId="3" borderId="0" xfId="0" applyFont="1" applyFill="1" applyAlignment="1">
      <alignment horizontal="center" vertical="center" wrapText="1"/>
    </xf>
    <xf numFmtId="0" fontId="10" fillId="3" borderId="0" xfId="0" applyFont="1" applyFill="1" applyAlignment="1">
      <alignment horizontal="center" vertical="center"/>
    </xf>
    <xf numFmtId="0" fontId="7" fillId="3" borderId="0" xfId="0" applyFont="1" applyFill="1" applyAlignment="1">
      <alignment horizontal="center" vertical="center"/>
    </xf>
    <xf numFmtId="0" fontId="6" fillId="0" borderId="1" xfId="0" applyFont="1" applyBorder="1" applyAlignment="1">
      <alignment horizontal="left" vertical="center"/>
    </xf>
    <xf numFmtId="0" fontId="4" fillId="0" borderId="0" xfId="0" applyFont="1" applyAlignment="1">
      <alignment vertical="center" wrapText="1"/>
    </xf>
    <xf numFmtId="0" fontId="6" fillId="2" borderId="3" xfId="0" applyFont="1" applyFill="1" applyBorder="1" applyAlignment="1">
      <alignment horizontal="center" vertical="center"/>
    </xf>
    <xf numFmtId="0" fontId="0" fillId="0" borderId="1" xfId="0" applyBorder="1"/>
    <xf numFmtId="14" fontId="6" fillId="0" borderId="1" xfId="0" applyNumberFormat="1" applyFont="1" applyBorder="1" applyAlignment="1">
      <alignment horizontal="left" vertical="center"/>
    </xf>
    <xf numFmtId="0" fontId="12" fillId="0" borderId="1" xfId="1" applyFont="1" applyBorder="1" applyAlignment="1">
      <alignment horizontal="left" vertical="center"/>
    </xf>
    <xf numFmtId="0" fontId="6" fillId="0" borderId="1" xfId="0" applyFont="1" applyBorder="1" applyAlignment="1">
      <alignment horizontal="left" vertical="center" wrapText="1"/>
    </xf>
    <xf numFmtId="0" fontId="6" fillId="0" borderId="0" xfId="0" applyFont="1" applyAlignment="1">
      <alignment vertical="center"/>
    </xf>
    <xf numFmtId="0" fontId="8" fillId="3" borderId="0" xfId="0" applyFont="1" applyFill="1" applyAlignment="1">
      <alignment horizontal="center" vertical="center" wrapText="1"/>
    </xf>
    <xf numFmtId="0" fontId="9" fillId="0" borderId="1" xfId="1" applyFont="1" applyBorder="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8" fontId="6" fillId="0" borderId="1" xfId="0" applyNumberFormat="1" applyFont="1" applyBorder="1" applyAlignment="1">
      <alignment horizontal="left" vertical="center"/>
    </xf>
    <xf numFmtId="0" fontId="6" fillId="0" borderId="5" xfId="0" applyFont="1" applyBorder="1" applyAlignment="1">
      <alignment horizontal="left" vertical="center" wrapText="1"/>
    </xf>
    <xf numFmtId="0" fontId="6" fillId="0" borderId="0" xfId="0" applyFont="1" applyAlignment="1">
      <alignment horizontal="left" vertical="center" wrapText="1"/>
    </xf>
    <xf numFmtId="0" fontId="8" fillId="3" borderId="0" xfId="1" applyFont="1" applyFill="1" applyAlignment="1">
      <alignment horizontal="center" vertical="center"/>
    </xf>
    <xf numFmtId="0" fontId="0" fillId="0" borderId="2" xfId="0" applyBorder="1" applyAlignment="1">
      <alignment horizontal="center"/>
    </xf>
    <xf numFmtId="0" fontId="11" fillId="3" borderId="0" xfId="0" applyFont="1" applyFill="1" applyAlignment="1">
      <alignment horizontal="center" vertical="center" wrapText="1"/>
    </xf>
    <xf numFmtId="0" fontId="6" fillId="0" borderId="4" xfId="0" applyFont="1" applyBorder="1" applyAlignment="1">
      <alignment horizontal="left" vertical="center" wrapText="1"/>
    </xf>
  </cellXfs>
  <cellStyles count="2">
    <cellStyle name="Hiperlink" xfId="1" builtinId="8"/>
    <cellStyle name="Normal" xfId="0" builtinId="0"/>
  </cellStyles>
  <dxfs count="352">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4" tint="0.59999389629810485"/>
        </left>
        <right style="thin">
          <color theme="4" tint="0.59999389629810485"/>
        </right>
        <top style="thin">
          <color theme="4" tint="0.59999389629810485"/>
        </top>
        <bottom style="thin">
          <color theme="4" tint="0.59999389629810485"/>
        </bottom>
        <vertical/>
        <horizontal/>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alignment vertical="center" textRotation="0" indent="0" justifyLastLine="0" shrinkToFit="0" readingOrder="0"/>
    </dxf>
    <dxf>
      <font>
        <strike val="0"/>
        <outline val="0"/>
        <shadow val="0"/>
        <u val="none"/>
        <vertAlign val="baseline"/>
        <sz val="11"/>
        <color theme="1" tint="0.34998626667073579"/>
        <name val="Calibri"/>
        <family val="2"/>
        <scheme val="minor"/>
      </font>
      <fill>
        <patternFill patternType="solid">
          <fgColor indexed="64"/>
          <bgColor theme="0"/>
        </patternFill>
      </fill>
      <border diagonalUp="0" diagonalDown="0" outline="0">
        <left style="thin">
          <color theme="4" tint="0.59999389629810485"/>
        </left>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numFmt numFmtId="164" formatCode="[$-F400]h:mm:ss\ AM/PM"/>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ont>
        <strike val="0"/>
        <outline val="0"/>
        <shadow val="0"/>
        <u val="none"/>
        <vertAlign val="baseline"/>
        <sz val="11"/>
        <color theme="1" tint="0.34998626667073579"/>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solid">
          <fgColor rgb="FF000000"/>
          <bgColor rgb="FFFFFFFF"/>
        </patternFill>
      </fill>
    </dxf>
    <dxf>
      <font>
        <strike val="0"/>
        <outline val="0"/>
        <shadow val="0"/>
        <u val="none"/>
        <vertAlign val="baseline"/>
        <sz val="16"/>
        <color theme="0"/>
        <name val="Calibri"/>
        <family val="2"/>
        <scheme val="minor"/>
      </font>
      <fill>
        <patternFill patternType="solid">
          <fgColor indexed="64"/>
          <bgColor rgb="FF002774"/>
        </patternFill>
      </fill>
    </dxf>
  </dxfs>
  <tableStyles count="0" defaultTableStyle="TableStyleMedium2" defaultPivotStyle="PivotStyleLight16"/>
  <colors>
    <mruColors>
      <color rgb="FFD9370B"/>
      <color rgb="FF002774"/>
      <color rgb="FF0CC0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blog-static.infra.grancursosonline.com.br/wp-content/uploads/2023/03/17014253/edital-publicado-banco-do-brasil-bbts.pdf" TargetMode="Externa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hyperlink" Target="https://www.grancursosonline.com.br/cursos/por-concurso/bbts-banco-do-brasil-tecnologia-servicos-s-a-analista-perfil-tecnologico-pos-edital"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_rels/drawing7.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_rels/drawing8.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_rels/drawing9.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_rels/drawing10.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_rels/drawing11.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_rels/drawing1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Inicio!A1"/></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6</xdr:col>
      <xdr:colOff>1</xdr:colOff>
      <xdr:row>2</xdr:row>
      <xdr:rowOff>76200</xdr:rowOff>
    </xdr:to>
    <xdr:sp macro="" textlink="">
      <xdr:nvSpPr>
        <xdr:cNvPr id="7" name="Retângulo 6">
          <a:extLst>
            <a:ext uri="{FF2B5EF4-FFF2-40B4-BE49-F238E27FC236}">
              <a16:creationId xmlns:a16="http://schemas.microsoft.com/office/drawing/2014/main" id="{EEB5FFAF-190D-4B72-8CE1-0E53787EB928}"/>
            </a:ext>
          </a:extLst>
        </xdr:cNvPr>
        <xdr:cNvSpPr/>
      </xdr:nvSpPr>
      <xdr:spPr>
        <a:xfrm>
          <a:off x="1" y="0"/>
          <a:ext cx="11753022" cy="622852"/>
        </a:xfrm>
        <a:prstGeom prst="rect">
          <a:avLst/>
        </a:prstGeom>
        <a:solidFill>
          <a:srgbClr val="002774"/>
        </a:solidFill>
        <a:ln w="12700" cap="flat" cmpd="sng" algn="ctr">
          <a:solidFill>
            <a:srgbClr val="5B9BD5">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pt-BR" sz="2400" b="1" i="0" u="none" strike="noStrike" kern="0" cap="none" spc="0" normalizeH="0" baseline="0" noProof="0">
              <a:ln>
                <a:noFill/>
              </a:ln>
              <a:solidFill>
                <a:sysClr val="window" lastClr="FFFFFF"/>
              </a:solidFill>
              <a:effectLst/>
              <a:uLnTx/>
              <a:uFillTx/>
              <a:latin typeface="+mj-lt"/>
              <a:ea typeface="+mn-ea"/>
              <a:cs typeface="+mn-cs"/>
            </a:rPr>
            <a:t>                                 BBTS - Analista Perfil Tecnológico                   </a:t>
          </a:r>
        </a:p>
      </xdr:txBody>
    </xdr:sp>
    <xdr:clientData/>
  </xdr:twoCellAnchor>
  <xdr:twoCellAnchor editAs="oneCell">
    <xdr:from>
      <xdr:col>1</xdr:col>
      <xdr:colOff>26836</xdr:colOff>
      <xdr:row>5</xdr:row>
      <xdr:rowOff>182797</xdr:rowOff>
    </xdr:from>
    <xdr:to>
      <xdr:col>1</xdr:col>
      <xdr:colOff>474454</xdr:colOff>
      <xdr:row>7</xdr:row>
      <xdr:rowOff>474</xdr:rowOff>
    </xdr:to>
    <xdr:pic>
      <xdr:nvPicPr>
        <xdr:cNvPr id="11" name="Imagem 10">
          <a:hlinkClick xmlns:r="http://schemas.openxmlformats.org/officeDocument/2006/relationships" r:id="rId1"/>
          <a:extLst>
            <a:ext uri="{FF2B5EF4-FFF2-40B4-BE49-F238E27FC236}">
              <a16:creationId xmlns:a16="http://schemas.microsoft.com/office/drawing/2014/main" id="{9425AD0F-ECED-4681-80FA-E88A3E5F6041}"/>
            </a:ext>
          </a:extLst>
        </xdr:cNvPr>
        <xdr:cNvPicPr>
          <a:picLocks noChangeAspect="1"/>
        </xdr:cNvPicPr>
      </xdr:nvPicPr>
      <xdr:blipFill>
        <a:blip xmlns:r="http://schemas.openxmlformats.org/officeDocument/2006/relationships" r:embed="rId2"/>
        <a:stretch>
          <a:fillRect/>
        </a:stretch>
      </xdr:blipFill>
      <xdr:spPr>
        <a:xfrm>
          <a:off x="2047793" y="1839319"/>
          <a:ext cx="457143" cy="175485"/>
        </a:xfrm>
        <a:prstGeom prst="rect">
          <a:avLst/>
        </a:prstGeom>
      </xdr:spPr>
    </xdr:pic>
    <xdr:clientData/>
  </xdr:twoCellAnchor>
  <xdr:twoCellAnchor editAs="oneCell">
    <xdr:from>
      <xdr:col>0</xdr:col>
      <xdr:colOff>561975</xdr:colOff>
      <xdr:row>0</xdr:row>
      <xdr:rowOff>104776</xdr:rowOff>
    </xdr:from>
    <xdr:to>
      <xdr:col>2</xdr:col>
      <xdr:colOff>511451</xdr:colOff>
      <xdr:row>2</xdr:row>
      <xdr:rowOff>36957</xdr:rowOff>
    </xdr:to>
    <xdr:pic>
      <xdr:nvPicPr>
        <xdr:cNvPr id="5" name="Imagem 4">
          <a:extLst>
            <a:ext uri="{FF2B5EF4-FFF2-40B4-BE49-F238E27FC236}">
              <a16:creationId xmlns:a16="http://schemas.microsoft.com/office/drawing/2014/main" id="{95C97498-74F5-0403-02D2-6550779B5E0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1975" y="104776"/>
          <a:ext cx="3857625" cy="475106"/>
        </a:xfrm>
        <a:prstGeom prst="rect">
          <a:avLst/>
        </a:prstGeom>
      </xdr:spPr>
    </xdr:pic>
    <xdr:clientData/>
  </xdr:twoCellAnchor>
  <xdr:twoCellAnchor editAs="oneCell">
    <xdr:from>
      <xdr:col>5</xdr:col>
      <xdr:colOff>465070</xdr:colOff>
      <xdr:row>0</xdr:row>
      <xdr:rowOff>158614</xdr:rowOff>
    </xdr:from>
    <xdr:to>
      <xdr:col>5</xdr:col>
      <xdr:colOff>1696693</xdr:colOff>
      <xdr:row>1</xdr:row>
      <xdr:rowOff>269518</xdr:rowOff>
    </xdr:to>
    <xdr:pic>
      <xdr:nvPicPr>
        <xdr:cNvPr id="4" name="Imagem 3">
          <a:hlinkClick xmlns:r="http://schemas.openxmlformats.org/officeDocument/2006/relationships" r:id="rId4"/>
          <a:extLst>
            <a:ext uri="{FF2B5EF4-FFF2-40B4-BE49-F238E27FC236}">
              <a16:creationId xmlns:a16="http://schemas.microsoft.com/office/drawing/2014/main" id="{DA1051E9-EDE0-9439-FB5B-282A5B8BB25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0800000" flipH="1" flipV="1">
          <a:off x="10064613" y="158614"/>
          <a:ext cx="1235433" cy="342817"/>
        </a:xfrm>
        <a:prstGeom prst="rect">
          <a:avLst/>
        </a:prstGeom>
      </xdr:spPr>
    </xdr:pic>
    <xdr:clientData/>
  </xdr:twoCellAnchor>
  <xdr:twoCellAnchor editAs="oneCell">
    <xdr:from>
      <xdr:col>3</xdr:col>
      <xdr:colOff>1120169</xdr:colOff>
      <xdr:row>17</xdr:row>
      <xdr:rowOff>8465</xdr:rowOff>
    </xdr:from>
    <xdr:to>
      <xdr:col>6</xdr:col>
      <xdr:colOff>3079</xdr:colOff>
      <xdr:row>35</xdr:row>
      <xdr:rowOff>5900</xdr:rowOff>
    </xdr:to>
    <xdr:pic>
      <xdr:nvPicPr>
        <xdr:cNvPr id="6" name="Imagem 5">
          <a:extLst>
            <a:ext uri="{FF2B5EF4-FFF2-40B4-BE49-F238E27FC236}">
              <a16:creationId xmlns:a16="http://schemas.microsoft.com/office/drawing/2014/main" id="{9815A290-E5AA-D232-CA32-416DDA69E318}"/>
            </a:ext>
          </a:extLst>
        </xdr:cNvPr>
        <xdr:cNvPicPr>
          <a:picLocks noChangeAspect="1"/>
        </xdr:cNvPicPr>
      </xdr:nvPicPr>
      <xdr:blipFill>
        <a:blip xmlns:r="http://schemas.openxmlformats.org/officeDocument/2006/relationships" r:embed="rId6"/>
        <a:stretch>
          <a:fillRect/>
        </a:stretch>
      </xdr:blipFill>
      <xdr:spPr>
        <a:xfrm>
          <a:off x="7578975" y="4219799"/>
          <a:ext cx="4255438" cy="45351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3AB9FFF0-8382-4323-BA26-40CA7CB7B6E2}"/>
            </a:ext>
          </a:extLst>
        </xdr:cNvPr>
        <xdr:cNvSpPr/>
      </xdr:nvSpPr>
      <xdr:spPr>
        <a:xfrm>
          <a:off x="0" y="11430"/>
          <a:ext cx="11344275"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Língua Portuguesa</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6B67670B-E77D-4FCA-A177-B503562B6111}"/>
            </a:ext>
          </a:extLst>
        </xdr:cNvPr>
        <xdr:cNvSpPr/>
      </xdr:nvSpPr>
      <xdr:spPr>
        <a:xfrm>
          <a:off x="11355704" y="11429"/>
          <a:ext cx="3227071" cy="499111"/>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4F79BB3F-C206-4779-8174-CF6DD3535E2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20325" y="99059"/>
          <a:ext cx="990600" cy="346711"/>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6E46571C-198E-4EAB-BB52-E722065FEE0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1730" y="102870"/>
          <a:ext cx="537210" cy="342900"/>
        </a:xfrm>
        <a:prstGeom prst="rect">
          <a:avLst/>
        </a:prstGeom>
      </xdr:spPr>
    </xdr:pic>
    <xdr:clientData/>
  </xdr:twoCellAnchor>
  <xdr:twoCellAnchor>
    <xdr:from>
      <xdr:col>0</xdr:col>
      <xdr:colOff>9525</xdr:colOff>
      <xdr:row>14</xdr:row>
      <xdr:rowOff>9525</xdr:rowOff>
    </xdr:from>
    <xdr:to>
      <xdr:col>6</xdr:col>
      <xdr:colOff>9525</xdr:colOff>
      <xdr:row>15</xdr:row>
      <xdr:rowOff>9525</xdr:rowOff>
    </xdr:to>
    <xdr:sp macro="" textlink="">
      <xdr:nvSpPr>
        <xdr:cNvPr id="6" name="Retângulo 5">
          <a:extLst>
            <a:ext uri="{FF2B5EF4-FFF2-40B4-BE49-F238E27FC236}">
              <a16:creationId xmlns:a16="http://schemas.microsoft.com/office/drawing/2014/main" id="{DBBA5011-5E9C-4225-BF5D-3008CF7CB769}"/>
            </a:ext>
          </a:extLst>
        </xdr:cNvPr>
        <xdr:cNvSpPr/>
      </xdr:nvSpPr>
      <xdr:spPr>
        <a:xfrm>
          <a:off x="11430" y="4754880"/>
          <a:ext cx="11344275" cy="47625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14</xdr:row>
      <xdr:rowOff>9523</xdr:rowOff>
    </xdr:from>
    <xdr:to>
      <xdr:col>9</xdr:col>
      <xdr:colOff>0</xdr:colOff>
      <xdr:row>15</xdr:row>
      <xdr:rowOff>9525</xdr:rowOff>
    </xdr:to>
    <xdr:sp macro="" textlink="">
      <xdr:nvSpPr>
        <xdr:cNvPr id="7" name="Retângulo 6">
          <a:extLst>
            <a:ext uri="{FF2B5EF4-FFF2-40B4-BE49-F238E27FC236}">
              <a16:creationId xmlns:a16="http://schemas.microsoft.com/office/drawing/2014/main" id="{0E7F99F2-94F6-4C5B-98C5-6B725149A47B}"/>
            </a:ext>
          </a:extLst>
        </xdr:cNvPr>
        <xdr:cNvSpPr/>
      </xdr:nvSpPr>
      <xdr:spPr>
        <a:xfrm>
          <a:off x="11355704" y="4754878"/>
          <a:ext cx="3227071" cy="47625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14</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CA69A3CB-08FE-456F-9A1B-D6ACDF563F8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350480" y="4846321"/>
          <a:ext cx="854730" cy="339205"/>
        </a:xfrm>
        <a:prstGeom prst="rect">
          <a:avLst/>
        </a:prstGeom>
      </xdr:spPr>
    </xdr:pic>
    <xdr:clientData/>
  </xdr:oneCellAnchor>
  <xdr:oneCellAnchor>
    <xdr:from>
      <xdr:col>8</xdr:col>
      <xdr:colOff>323850</xdr:colOff>
      <xdr:row>14</xdr:row>
      <xdr:rowOff>73398</xdr:rowOff>
    </xdr:from>
    <xdr:ext cx="504825" cy="364751"/>
    <xdr:pic>
      <xdr:nvPicPr>
        <xdr:cNvPr id="9" name="Imagem 8">
          <a:extLst>
            <a:ext uri="{FF2B5EF4-FFF2-40B4-BE49-F238E27FC236}">
              <a16:creationId xmlns:a16="http://schemas.microsoft.com/office/drawing/2014/main" id="{055B05A3-5C11-4400-B292-5D6A484F582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5540" y="4816848"/>
          <a:ext cx="504825" cy="364751"/>
        </a:xfrm>
        <a:prstGeom prst="rect">
          <a:avLst/>
        </a:prstGeom>
      </xdr:spPr>
    </xdr:pic>
    <xdr:clientData/>
  </xdr:oneCellAnchor>
  <xdr:twoCellAnchor>
    <xdr:from>
      <xdr:col>0</xdr:col>
      <xdr:colOff>9525</xdr:colOff>
      <xdr:row>28</xdr:row>
      <xdr:rowOff>9525</xdr:rowOff>
    </xdr:from>
    <xdr:to>
      <xdr:col>6</xdr:col>
      <xdr:colOff>9525</xdr:colOff>
      <xdr:row>29</xdr:row>
      <xdr:rowOff>9525</xdr:rowOff>
    </xdr:to>
    <xdr:sp macro="" textlink="">
      <xdr:nvSpPr>
        <xdr:cNvPr id="10" name="Retângulo 9">
          <a:extLst>
            <a:ext uri="{FF2B5EF4-FFF2-40B4-BE49-F238E27FC236}">
              <a16:creationId xmlns:a16="http://schemas.microsoft.com/office/drawing/2014/main" id="{2E6C7B03-4D20-4311-8F68-367657C051C2}"/>
            </a:ext>
          </a:extLst>
        </xdr:cNvPr>
        <xdr:cNvSpPr/>
      </xdr:nvSpPr>
      <xdr:spPr>
        <a:xfrm>
          <a:off x="11430" y="9536430"/>
          <a:ext cx="11344275"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28</xdr:row>
      <xdr:rowOff>9523</xdr:rowOff>
    </xdr:from>
    <xdr:to>
      <xdr:col>9</xdr:col>
      <xdr:colOff>0</xdr:colOff>
      <xdr:row>29</xdr:row>
      <xdr:rowOff>9525</xdr:rowOff>
    </xdr:to>
    <xdr:sp macro="" textlink="">
      <xdr:nvSpPr>
        <xdr:cNvPr id="11" name="Retângulo 10">
          <a:extLst>
            <a:ext uri="{FF2B5EF4-FFF2-40B4-BE49-F238E27FC236}">
              <a16:creationId xmlns:a16="http://schemas.microsoft.com/office/drawing/2014/main" id="{9BCC99A6-EB37-4977-8E7B-09536AC0D564}"/>
            </a:ext>
          </a:extLst>
        </xdr:cNvPr>
        <xdr:cNvSpPr/>
      </xdr:nvSpPr>
      <xdr:spPr>
        <a:xfrm>
          <a:off x="11355704" y="9536428"/>
          <a:ext cx="322707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28</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0208086E-1D28-4EB9-8121-E28C41BAB37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11415" y="9601201"/>
          <a:ext cx="854730" cy="339205"/>
        </a:xfrm>
        <a:prstGeom prst="rect">
          <a:avLst/>
        </a:prstGeom>
      </xdr:spPr>
    </xdr:pic>
    <xdr:clientData/>
  </xdr:oneCellAnchor>
  <xdr:oneCellAnchor>
    <xdr:from>
      <xdr:col>8</xdr:col>
      <xdr:colOff>314326</xdr:colOff>
      <xdr:row>28</xdr:row>
      <xdr:rowOff>44824</xdr:rowOff>
    </xdr:from>
    <xdr:ext cx="476250" cy="350184"/>
    <xdr:pic>
      <xdr:nvPicPr>
        <xdr:cNvPr id="13" name="Imagem 12">
          <a:extLst>
            <a:ext uri="{FF2B5EF4-FFF2-40B4-BE49-F238E27FC236}">
              <a16:creationId xmlns:a16="http://schemas.microsoft.com/office/drawing/2014/main" id="{AA4B363A-B3EC-42DE-9D43-A67533DA56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1731" y="9571729"/>
          <a:ext cx="476250" cy="350184"/>
        </a:xfrm>
        <a:prstGeom prst="rect">
          <a:avLst/>
        </a:prstGeom>
      </xdr:spPr>
    </xdr:pic>
    <xdr:clientData/>
  </xdr:oneCellAnchor>
  <xdr:twoCellAnchor>
    <xdr:from>
      <xdr:col>0</xdr:col>
      <xdr:colOff>9525</xdr:colOff>
      <xdr:row>42</xdr:row>
      <xdr:rowOff>9525</xdr:rowOff>
    </xdr:from>
    <xdr:to>
      <xdr:col>6</xdr:col>
      <xdr:colOff>9525</xdr:colOff>
      <xdr:row>43</xdr:row>
      <xdr:rowOff>9525</xdr:rowOff>
    </xdr:to>
    <xdr:sp macro="" textlink="">
      <xdr:nvSpPr>
        <xdr:cNvPr id="14" name="Retângulo 13">
          <a:extLst>
            <a:ext uri="{FF2B5EF4-FFF2-40B4-BE49-F238E27FC236}">
              <a16:creationId xmlns:a16="http://schemas.microsoft.com/office/drawing/2014/main" id="{82A3D73D-9BC4-4146-B5BA-C43C64276FF0}"/>
            </a:ext>
          </a:extLst>
        </xdr:cNvPr>
        <xdr:cNvSpPr/>
      </xdr:nvSpPr>
      <xdr:spPr>
        <a:xfrm>
          <a:off x="11430" y="14232255"/>
          <a:ext cx="11344275"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42</xdr:row>
      <xdr:rowOff>9523</xdr:rowOff>
    </xdr:from>
    <xdr:to>
      <xdr:col>9</xdr:col>
      <xdr:colOff>0</xdr:colOff>
      <xdr:row>43</xdr:row>
      <xdr:rowOff>9525</xdr:rowOff>
    </xdr:to>
    <xdr:sp macro="" textlink="">
      <xdr:nvSpPr>
        <xdr:cNvPr id="15" name="Retângulo 14">
          <a:extLst>
            <a:ext uri="{FF2B5EF4-FFF2-40B4-BE49-F238E27FC236}">
              <a16:creationId xmlns:a16="http://schemas.microsoft.com/office/drawing/2014/main" id="{AF20B11D-ABDC-4E71-B39E-4864A3268E32}"/>
            </a:ext>
          </a:extLst>
        </xdr:cNvPr>
        <xdr:cNvSpPr/>
      </xdr:nvSpPr>
      <xdr:spPr>
        <a:xfrm>
          <a:off x="11355704" y="14232253"/>
          <a:ext cx="322707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42</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940BC8AE-4F6D-4B67-BC9D-3E3A9410216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11415" y="14297026"/>
          <a:ext cx="854730" cy="339205"/>
        </a:xfrm>
        <a:prstGeom prst="rect">
          <a:avLst/>
        </a:prstGeom>
      </xdr:spPr>
    </xdr:pic>
    <xdr:clientData/>
  </xdr:oneCellAnchor>
  <xdr:oneCellAnchor>
    <xdr:from>
      <xdr:col>8</xdr:col>
      <xdr:colOff>345011</xdr:colOff>
      <xdr:row>42</xdr:row>
      <xdr:rowOff>73399</xdr:rowOff>
    </xdr:from>
    <xdr:ext cx="474139" cy="350184"/>
    <xdr:pic>
      <xdr:nvPicPr>
        <xdr:cNvPr id="17" name="Imagem 16">
          <a:extLst>
            <a:ext uri="{FF2B5EF4-FFF2-40B4-BE49-F238E27FC236}">
              <a16:creationId xmlns:a16="http://schemas.microsoft.com/office/drawing/2014/main" id="{8460E595-8854-4799-90B6-F61918FF2A1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70511" y="14294224"/>
          <a:ext cx="474139" cy="350184"/>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C5326313-0A0B-4F7F-8600-1634D219EEAF}"/>
            </a:ext>
          </a:extLst>
        </xdr:cNvPr>
        <xdr:cNvSpPr/>
      </xdr:nvSpPr>
      <xdr:spPr>
        <a:xfrm>
          <a:off x="0" y="11430"/>
          <a:ext cx="11344275"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Raciocínio Lógico-Matemático </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FF893748-95C5-42AE-B17C-2C4C65398C83}"/>
            </a:ext>
          </a:extLst>
        </xdr:cNvPr>
        <xdr:cNvSpPr/>
      </xdr:nvSpPr>
      <xdr:spPr>
        <a:xfrm>
          <a:off x="11355704" y="11429"/>
          <a:ext cx="3227071" cy="499111"/>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E402C01D-A0BD-46E3-B77F-12B62D5294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20325" y="99059"/>
          <a:ext cx="990600" cy="340996"/>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A05EF600-5510-4CE0-9149-39D89DDE2CB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1730" y="102870"/>
          <a:ext cx="537210" cy="337185"/>
        </a:xfrm>
        <a:prstGeom prst="rect">
          <a:avLst/>
        </a:prstGeom>
      </xdr:spPr>
    </xdr:pic>
    <xdr:clientData/>
  </xdr:twoCellAnchor>
  <xdr:twoCellAnchor>
    <xdr:from>
      <xdr:col>0</xdr:col>
      <xdr:colOff>9525</xdr:colOff>
      <xdr:row>14</xdr:row>
      <xdr:rowOff>9525</xdr:rowOff>
    </xdr:from>
    <xdr:to>
      <xdr:col>6</xdr:col>
      <xdr:colOff>9525</xdr:colOff>
      <xdr:row>15</xdr:row>
      <xdr:rowOff>9525</xdr:rowOff>
    </xdr:to>
    <xdr:sp macro="" textlink="">
      <xdr:nvSpPr>
        <xdr:cNvPr id="6" name="Retângulo 5">
          <a:extLst>
            <a:ext uri="{FF2B5EF4-FFF2-40B4-BE49-F238E27FC236}">
              <a16:creationId xmlns:a16="http://schemas.microsoft.com/office/drawing/2014/main" id="{AEC74F34-DD9C-41F8-BDF7-A48C1F3C6B13}"/>
            </a:ext>
          </a:extLst>
        </xdr:cNvPr>
        <xdr:cNvSpPr/>
      </xdr:nvSpPr>
      <xdr:spPr>
        <a:xfrm>
          <a:off x="11430" y="6021705"/>
          <a:ext cx="11344275" cy="47625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14</xdr:row>
      <xdr:rowOff>9523</xdr:rowOff>
    </xdr:from>
    <xdr:to>
      <xdr:col>9</xdr:col>
      <xdr:colOff>0</xdr:colOff>
      <xdr:row>15</xdr:row>
      <xdr:rowOff>9525</xdr:rowOff>
    </xdr:to>
    <xdr:sp macro="" textlink="">
      <xdr:nvSpPr>
        <xdr:cNvPr id="7" name="Retângulo 6">
          <a:extLst>
            <a:ext uri="{FF2B5EF4-FFF2-40B4-BE49-F238E27FC236}">
              <a16:creationId xmlns:a16="http://schemas.microsoft.com/office/drawing/2014/main" id="{FCF3EF04-6BA9-40E8-BA3C-FEEC35B37A44}"/>
            </a:ext>
          </a:extLst>
        </xdr:cNvPr>
        <xdr:cNvSpPr/>
      </xdr:nvSpPr>
      <xdr:spPr>
        <a:xfrm>
          <a:off x="11355704" y="6021703"/>
          <a:ext cx="3227071" cy="47625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14</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FEC1E82E-0FDB-4A0E-A987-BB7D3294F9E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350480" y="6113146"/>
          <a:ext cx="854730" cy="339205"/>
        </a:xfrm>
        <a:prstGeom prst="rect">
          <a:avLst/>
        </a:prstGeom>
      </xdr:spPr>
    </xdr:pic>
    <xdr:clientData/>
  </xdr:oneCellAnchor>
  <xdr:oneCellAnchor>
    <xdr:from>
      <xdr:col>8</xdr:col>
      <xdr:colOff>323850</xdr:colOff>
      <xdr:row>14</xdr:row>
      <xdr:rowOff>73398</xdr:rowOff>
    </xdr:from>
    <xdr:ext cx="504825" cy="364751"/>
    <xdr:pic>
      <xdr:nvPicPr>
        <xdr:cNvPr id="9" name="Imagem 8">
          <a:extLst>
            <a:ext uri="{FF2B5EF4-FFF2-40B4-BE49-F238E27FC236}">
              <a16:creationId xmlns:a16="http://schemas.microsoft.com/office/drawing/2014/main" id="{AF6F5545-1C4E-4383-AE4B-14B9BA5373D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5540" y="6083673"/>
          <a:ext cx="504825" cy="364751"/>
        </a:xfrm>
        <a:prstGeom prst="rect">
          <a:avLst/>
        </a:prstGeom>
      </xdr:spPr>
    </xdr:pic>
    <xdr:clientData/>
  </xdr:oneCellAnchor>
  <xdr:twoCellAnchor>
    <xdr:from>
      <xdr:col>0</xdr:col>
      <xdr:colOff>9525</xdr:colOff>
      <xdr:row>28</xdr:row>
      <xdr:rowOff>9525</xdr:rowOff>
    </xdr:from>
    <xdr:to>
      <xdr:col>6</xdr:col>
      <xdr:colOff>9525</xdr:colOff>
      <xdr:row>29</xdr:row>
      <xdr:rowOff>9525</xdr:rowOff>
    </xdr:to>
    <xdr:sp macro="" textlink="">
      <xdr:nvSpPr>
        <xdr:cNvPr id="10" name="Retângulo 9">
          <a:extLst>
            <a:ext uri="{FF2B5EF4-FFF2-40B4-BE49-F238E27FC236}">
              <a16:creationId xmlns:a16="http://schemas.microsoft.com/office/drawing/2014/main" id="{B873BCD9-80F4-4E28-A74F-189F6F62D167}"/>
            </a:ext>
          </a:extLst>
        </xdr:cNvPr>
        <xdr:cNvSpPr/>
      </xdr:nvSpPr>
      <xdr:spPr>
        <a:xfrm>
          <a:off x="11430" y="12070080"/>
          <a:ext cx="11344275"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28</xdr:row>
      <xdr:rowOff>9523</xdr:rowOff>
    </xdr:from>
    <xdr:to>
      <xdr:col>9</xdr:col>
      <xdr:colOff>0</xdr:colOff>
      <xdr:row>29</xdr:row>
      <xdr:rowOff>9525</xdr:rowOff>
    </xdr:to>
    <xdr:sp macro="" textlink="">
      <xdr:nvSpPr>
        <xdr:cNvPr id="11" name="Retângulo 10">
          <a:extLst>
            <a:ext uri="{FF2B5EF4-FFF2-40B4-BE49-F238E27FC236}">
              <a16:creationId xmlns:a16="http://schemas.microsoft.com/office/drawing/2014/main" id="{C8A2780D-7369-4272-B35C-E907C5EB753B}"/>
            </a:ext>
          </a:extLst>
        </xdr:cNvPr>
        <xdr:cNvSpPr/>
      </xdr:nvSpPr>
      <xdr:spPr>
        <a:xfrm>
          <a:off x="11355704" y="12070078"/>
          <a:ext cx="322707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28</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48323F78-C5FD-4D8D-9BB5-1D3D66758F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11415" y="12134851"/>
          <a:ext cx="854730" cy="339205"/>
        </a:xfrm>
        <a:prstGeom prst="rect">
          <a:avLst/>
        </a:prstGeom>
      </xdr:spPr>
    </xdr:pic>
    <xdr:clientData/>
  </xdr:oneCellAnchor>
  <xdr:oneCellAnchor>
    <xdr:from>
      <xdr:col>8</xdr:col>
      <xdr:colOff>314326</xdr:colOff>
      <xdr:row>28</xdr:row>
      <xdr:rowOff>44824</xdr:rowOff>
    </xdr:from>
    <xdr:ext cx="476250" cy="350184"/>
    <xdr:pic>
      <xdr:nvPicPr>
        <xdr:cNvPr id="13" name="Imagem 12">
          <a:extLst>
            <a:ext uri="{FF2B5EF4-FFF2-40B4-BE49-F238E27FC236}">
              <a16:creationId xmlns:a16="http://schemas.microsoft.com/office/drawing/2014/main" id="{26E43A35-8163-4DED-B371-644254AFC18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1731" y="12105379"/>
          <a:ext cx="476250" cy="350184"/>
        </a:xfrm>
        <a:prstGeom prst="rect">
          <a:avLst/>
        </a:prstGeom>
      </xdr:spPr>
    </xdr:pic>
    <xdr:clientData/>
  </xdr:oneCellAnchor>
  <xdr:twoCellAnchor>
    <xdr:from>
      <xdr:col>0</xdr:col>
      <xdr:colOff>9525</xdr:colOff>
      <xdr:row>42</xdr:row>
      <xdr:rowOff>9525</xdr:rowOff>
    </xdr:from>
    <xdr:to>
      <xdr:col>6</xdr:col>
      <xdr:colOff>9525</xdr:colOff>
      <xdr:row>43</xdr:row>
      <xdr:rowOff>9525</xdr:rowOff>
    </xdr:to>
    <xdr:sp macro="" textlink="">
      <xdr:nvSpPr>
        <xdr:cNvPr id="14" name="Retângulo 13">
          <a:extLst>
            <a:ext uri="{FF2B5EF4-FFF2-40B4-BE49-F238E27FC236}">
              <a16:creationId xmlns:a16="http://schemas.microsoft.com/office/drawing/2014/main" id="{57A77DCF-0FA8-4A3E-BD73-9EF0EC21AC37}"/>
            </a:ext>
          </a:extLst>
        </xdr:cNvPr>
        <xdr:cNvSpPr/>
      </xdr:nvSpPr>
      <xdr:spPr>
        <a:xfrm>
          <a:off x="11430" y="18032730"/>
          <a:ext cx="11344275"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42</xdr:row>
      <xdr:rowOff>9523</xdr:rowOff>
    </xdr:from>
    <xdr:to>
      <xdr:col>9</xdr:col>
      <xdr:colOff>0</xdr:colOff>
      <xdr:row>43</xdr:row>
      <xdr:rowOff>9525</xdr:rowOff>
    </xdr:to>
    <xdr:sp macro="" textlink="">
      <xdr:nvSpPr>
        <xdr:cNvPr id="15" name="Retângulo 14">
          <a:extLst>
            <a:ext uri="{FF2B5EF4-FFF2-40B4-BE49-F238E27FC236}">
              <a16:creationId xmlns:a16="http://schemas.microsoft.com/office/drawing/2014/main" id="{C8ABD94A-846C-416A-BE44-1BB786A8FC48}"/>
            </a:ext>
          </a:extLst>
        </xdr:cNvPr>
        <xdr:cNvSpPr/>
      </xdr:nvSpPr>
      <xdr:spPr>
        <a:xfrm>
          <a:off x="11355704" y="18032728"/>
          <a:ext cx="322707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42</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0988987E-6FDF-4FCA-B7F8-F547E9F1E2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11415" y="18097501"/>
          <a:ext cx="854730" cy="339205"/>
        </a:xfrm>
        <a:prstGeom prst="rect">
          <a:avLst/>
        </a:prstGeom>
      </xdr:spPr>
    </xdr:pic>
    <xdr:clientData/>
  </xdr:oneCellAnchor>
  <xdr:oneCellAnchor>
    <xdr:from>
      <xdr:col>8</xdr:col>
      <xdr:colOff>345011</xdr:colOff>
      <xdr:row>42</xdr:row>
      <xdr:rowOff>73399</xdr:rowOff>
    </xdr:from>
    <xdr:ext cx="474139" cy="350184"/>
    <xdr:pic>
      <xdr:nvPicPr>
        <xdr:cNvPr id="17" name="Imagem 16">
          <a:extLst>
            <a:ext uri="{FF2B5EF4-FFF2-40B4-BE49-F238E27FC236}">
              <a16:creationId xmlns:a16="http://schemas.microsoft.com/office/drawing/2014/main" id="{F61C3348-69F2-41F4-994F-BFE930BD7D9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70511" y="18094699"/>
          <a:ext cx="474139" cy="350184"/>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B142AE26-B434-45C1-B6F8-D6A1CDB1F13B}"/>
            </a:ext>
          </a:extLst>
        </xdr:cNvPr>
        <xdr:cNvSpPr/>
      </xdr:nvSpPr>
      <xdr:spPr>
        <a:xfrm>
          <a:off x="0" y="11430"/>
          <a:ext cx="11344275"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Noções De Estatística </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739E606C-4C5B-4D8F-A35D-8749161E3F55}"/>
            </a:ext>
          </a:extLst>
        </xdr:cNvPr>
        <xdr:cNvSpPr/>
      </xdr:nvSpPr>
      <xdr:spPr>
        <a:xfrm>
          <a:off x="11355704" y="11429"/>
          <a:ext cx="3227071" cy="499111"/>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278A5DA9-96A9-429B-B6D1-5D575CC35FB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20325" y="99059"/>
          <a:ext cx="990600" cy="340996"/>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43D3B264-34DD-4329-AF56-A232ABE395B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1730" y="102870"/>
          <a:ext cx="537210" cy="337185"/>
        </a:xfrm>
        <a:prstGeom prst="rect">
          <a:avLst/>
        </a:prstGeom>
      </xdr:spPr>
    </xdr:pic>
    <xdr:clientData/>
  </xdr:twoCellAnchor>
  <xdr:twoCellAnchor>
    <xdr:from>
      <xdr:col>0</xdr:col>
      <xdr:colOff>9525</xdr:colOff>
      <xdr:row>8</xdr:row>
      <xdr:rowOff>9525</xdr:rowOff>
    </xdr:from>
    <xdr:to>
      <xdr:col>6</xdr:col>
      <xdr:colOff>9525</xdr:colOff>
      <xdr:row>9</xdr:row>
      <xdr:rowOff>9525</xdr:rowOff>
    </xdr:to>
    <xdr:sp macro="" textlink="">
      <xdr:nvSpPr>
        <xdr:cNvPr id="6" name="Retângulo 5">
          <a:extLst>
            <a:ext uri="{FF2B5EF4-FFF2-40B4-BE49-F238E27FC236}">
              <a16:creationId xmlns:a16="http://schemas.microsoft.com/office/drawing/2014/main" id="{2C62EC30-68D2-476F-BE15-B8B244EB1967}"/>
            </a:ext>
          </a:extLst>
        </xdr:cNvPr>
        <xdr:cNvSpPr/>
      </xdr:nvSpPr>
      <xdr:spPr>
        <a:xfrm>
          <a:off x="11430" y="6021705"/>
          <a:ext cx="11344275" cy="47625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8</xdr:row>
      <xdr:rowOff>9523</xdr:rowOff>
    </xdr:from>
    <xdr:to>
      <xdr:col>9</xdr:col>
      <xdr:colOff>0</xdr:colOff>
      <xdr:row>9</xdr:row>
      <xdr:rowOff>9525</xdr:rowOff>
    </xdr:to>
    <xdr:sp macro="" textlink="">
      <xdr:nvSpPr>
        <xdr:cNvPr id="7" name="Retângulo 6">
          <a:extLst>
            <a:ext uri="{FF2B5EF4-FFF2-40B4-BE49-F238E27FC236}">
              <a16:creationId xmlns:a16="http://schemas.microsoft.com/office/drawing/2014/main" id="{42645773-E41A-4A5A-97B3-C470554DD540}"/>
            </a:ext>
          </a:extLst>
        </xdr:cNvPr>
        <xdr:cNvSpPr/>
      </xdr:nvSpPr>
      <xdr:spPr>
        <a:xfrm>
          <a:off x="11355704" y="6021703"/>
          <a:ext cx="3227071" cy="47625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8</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A130E7F0-9B45-4B3F-A4DC-2FC5FAC65A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350480" y="6113146"/>
          <a:ext cx="854730" cy="339205"/>
        </a:xfrm>
        <a:prstGeom prst="rect">
          <a:avLst/>
        </a:prstGeom>
      </xdr:spPr>
    </xdr:pic>
    <xdr:clientData/>
  </xdr:oneCellAnchor>
  <xdr:oneCellAnchor>
    <xdr:from>
      <xdr:col>8</xdr:col>
      <xdr:colOff>323850</xdr:colOff>
      <xdr:row>8</xdr:row>
      <xdr:rowOff>73398</xdr:rowOff>
    </xdr:from>
    <xdr:ext cx="504825" cy="364751"/>
    <xdr:pic>
      <xdr:nvPicPr>
        <xdr:cNvPr id="9" name="Imagem 8">
          <a:extLst>
            <a:ext uri="{FF2B5EF4-FFF2-40B4-BE49-F238E27FC236}">
              <a16:creationId xmlns:a16="http://schemas.microsoft.com/office/drawing/2014/main" id="{3F8799B4-F4B3-4918-8A24-FEB77F2F09D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5540" y="6083673"/>
          <a:ext cx="504825" cy="364751"/>
        </a:xfrm>
        <a:prstGeom prst="rect">
          <a:avLst/>
        </a:prstGeom>
      </xdr:spPr>
    </xdr:pic>
    <xdr:clientData/>
  </xdr:oneCellAnchor>
  <xdr:twoCellAnchor>
    <xdr:from>
      <xdr:col>0</xdr:col>
      <xdr:colOff>9525</xdr:colOff>
      <xdr:row>16</xdr:row>
      <xdr:rowOff>9525</xdr:rowOff>
    </xdr:from>
    <xdr:to>
      <xdr:col>6</xdr:col>
      <xdr:colOff>9525</xdr:colOff>
      <xdr:row>17</xdr:row>
      <xdr:rowOff>9525</xdr:rowOff>
    </xdr:to>
    <xdr:sp macro="" textlink="">
      <xdr:nvSpPr>
        <xdr:cNvPr id="10" name="Retângulo 9">
          <a:extLst>
            <a:ext uri="{FF2B5EF4-FFF2-40B4-BE49-F238E27FC236}">
              <a16:creationId xmlns:a16="http://schemas.microsoft.com/office/drawing/2014/main" id="{02EA54A9-992B-4324-B7BD-62F3DC3485A8}"/>
            </a:ext>
          </a:extLst>
        </xdr:cNvPr>
        <xdr:cNvSpPr/>
      </xdr:nvSpPr>
      <xdr:spPr>
        <a:xfrm>
          <a:off x="11430" y="12070080"/>
          <a:ext cx="11344275"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16</xdr:row>
      <xdr:rowOff>9523</xdr:rowOff>
    </xdr:from>
    <xdr:to>
      <xdr:col>9</xdr:col>
      <xdr:colOff>0</xdr:colOff>
      <xdr:row>17</xdr:row>
      <xdr:rowOff>9525</xdr:rowOff>
    </xdr:to>
    <xdr:sp macro="" textlink="">
      <xdr:nvSpPr>
        <xdr:cNvPr id="11" name="Retângulo 10">
          <a:extLst>
            <a:ext uri="{FF2B5EF4-FFF2-40B4-BE49-F238E27FC236}">
              <a16:creationId xmlns:a16="http://schemas.microsoft.com/office/drawing/2014/main" id="{83F7757F-1798-4923-ADEF-77FB75C34090}"/>
            </a:ext>
          </a:extLst>
        </xdr:cNvPr>
        <xdr:cNvSpPr/>
      </xdr:nvSpPr>
      <xdr:spPr>
        <a:xfrm>
          <a:off x="11355704" y="12070078"/>
          <a:ext cx="322707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16</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5CF67608-179B-4928-ABDA-458E7B6BF1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11415" y="12134851"/>
          <a:ext cx="854730" cy="339205"/>
        </a:xfrm>
        <a:prstGeom prst="rect">
          <a:avLst/>
        </a:prstGeom>
      </xdr:spPr>
    </xdr:pic>
    <xdr:clientData/>
  </xdr:oneCellAnchor>
  <xdr:oneCellAnchor>
    <xdr:from>
      <xdr:col>8</xdr:col>
      <xdr:colOff>314326</xdr:colOff>
      <xdr:row>16</xdr:row>
      <xdr:rowOff>44824</xdr:rowOff>
    </xdr:from>
    <xdr:ext cx="476250" cy="350184"/>
    <xdr:pic>
      <xdr:nvPicPr>
        <xdr:cNvPr id="13" name="Imagem 12">
          <a:extLst>
            <a:ext uri="{FF2B5EF4-FFF2-40B4-BE49-F238E27FC236}">
              <a16:creationId xmlns:a16="http://schemas.microsoft.com/office/drawing/2014/main" id="{C5087149-83A6-4390-ADE3-0E738267A78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1731" y="12105379"/>
          <a:ext cx="476250" cy="350184"/>
        </a:xfrm>
        <a:prstGeom prst="rect">
          <a:avLst/>
        </a:prstGeom>
      </xdr:spPr>
    </xdr:pic>
    <xdr:clientData/>
  </xdr:oneCellAnchor>
  <xdr:twoCellAnchor>
    <xdr:from>
      <xdr:col>0</xdr:col>
      <xdr:colOff>9525</xdr:colOff>
      <xdr:row>24</xdr:row>
      <xdr:rowOff>9525</xdr:rowOff>
    </xdr:from>
    <xdr:to>
      <xdr:col>6</xdr:col>
      <xdr:colOff>9525</xdr:colOff>
      <xdr:row>25</xdr:row>
      <xdr:rowOff>9525</xdr:rowOff>
    </xdr:to>
    <xdr:sp macro="" textlink="">
      <xdr:nvSpPr>
        <xdr:cNvPr id="14" name="Retângulo 13">
          <a:extLst>
            <a:ext uri="{FF2B5EF4-FFF2-40B4-BE49-F238E27FC236}">
              <a16:creationId xmlns:a16="http://schemas.microsoft.com/office/drawing/2014/main" id="{BB54B55D-8C12-4A47-A563-6FE2438F59DD}"/>
            </a:ext>
          </a:extLst>
        </xdr:cNvPr>
        <xdr:cNvSpPr/>
      </xdr:nvSpPr>
      <xdr:spPr>
        <a:xfrm>
          <a:off x="11430" y="18032730"/>
          <a:ext cx="11344275"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24</xdr:row>
      <xdr:rowOff>9523</xdr:rowOff>
    </xdr:from>
    <xdr:to>
      <xdr:col>9</xdr:col>
      <xdr:colOff>0</xdr:colOff>
      <xdr:row>25</xdr:row>
      <xdr:rowOff>9525</xdr:rowOff>
    </xdr:to>
    <xdr:sp macro="" textlink="">
      <xdr:nvSpPr>
        <xdr:cNvPr id="15" name="Retângulo 14">
          <a:extLst>
            <a:ext uri="{FF2B5EF4-FFF2-40B4-BE49-F238E27FC236}">
              <a16:creationId xmlns:a16="http://schemas.microsoft.com/office/drawing/2014/main" id="{D5C29E27-5BE1-430F-BD2E-F51A8AAD24C8}"/>
            </a:ext>
          </a:extLst>
        </xdr:cNvPr>
        <xdr:cNvSpPr/>
      </xdr:nvSpPr>
      <xdr:spPr>
        <a:xfrm>
          <a:off x="11355704" y="18032728"/>
          <a:ext cx="322707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24</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75E078F9-FDFF-4FCF-B48C-B1E687037AC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11415" y="18097501"/>
          <a:ext cx="854730" cy="339205"/>
        </a:xfrm>
        <a:prstGeom prst="rect">
          <a:avLst/>
        </a:prstGeom>
      </xdr:spPr>
    </xdr:pic>
    <xdr:clientData/>
  </xdr:oneCellAnchor>
  <xdr:oneCellAnchor>
    <xdr:from>
      <xdr:col>8</xdr:col>
      <xdr:colOff>345011</xdr:colOff>
      <xdr:row>24</xdr:row>
      <xdr:rowOff>73399</xdr:rowOff>
    </xdr:from>
    <xdr:ext cx="474139" cy="350184"/>
    <xdr:pic>
      <xdr:nvPicPr>
        <xdr:cNvPr id="17" name="Imagem 16">
          <a:extLst>
            <a:ext uri="{FF2B5EF4-FFF2-40B4-BE49-F238E27FC236}">
              <a16:creationId xmlns:a16="http://schemas.microsoft.com/office/drawing/2014/main" id="{3931B37E-11D8-4F6B-94E0-D1A518763B8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70511" y="18094699"/>
          <a:ext cx="474139" cy="350184"/>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75EE2320-D64A-47FD-82E3-6C4C2E11F9FD}"/>
            </a:ext>
          </a:extLst>
        </xdr:cNvPr>
        <xdr:cNvSpPr/>
      </xdr:nvSpPr>
      <xdr:spPr>
        <a:xfrm>
          <a:off x="0" y="11430"/>
          <a:ext cx="11344275"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Matemática</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B5D140A8-ED9B-473D-9A87-EB305717321A}"/>
            </a:ext>
          </a:extLst>
        </xdr:cNvPr>
        <xdr:cNvSpPr/>
      </xdr:nvSpPr>
      <xdr:spPr>
        <a:xfrm>
          <a:off x="11355704" y="11429"/>
          <a:ext cx="3227071" cy="499111"/>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A6BF2465-DD0C-41C7-B199-63D78A427B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20325" y="99059"/>
          <a:ext cx="990600" cy="340996"/>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833FD147-2499-4FBB-AEC1-FA582245258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1730" y="102870"/>
          <a:ext cx="537210" cy="337185"/>
        </a:xfrm>
        <a:prstGeom prst="rect">
          <a:avLst/>
        </a:prstGeom>
      </xdr:spPr>
    </xdr:pic>
    <xdr:clientData/>
  </xdr:twoCellAnchor>
  <xdr:twoCellAnchor>
    <xdr:from>
      <xdr:col>0</xdr:col>
      <xdr:colOff>9525</xdr:colOff>
      <xdr:row>11</xdr:row>
      <xdr:rowOff>9525</xdr:rowOff>
    </xdr:from>
    <xdr:to>
      <xdr:col>6</xdr:col>
      <xdr:colOff>9525</xdr:colOff>
      <xdr:row>12</xdr:row>
      <xdr:rowOff>9525</xdr:rowOff>
    </xdr:to>
    <xdr:sp macro="" textlink="">
      <xdr:nvSpPr>
        <xdr:cNvPr id="6" name="Retângulo 5">
          <a:extLst>
            <a:ext uri="{FF2B5EF4-FFF2-40B4-BE49-F238E27FC236}">
              <a16:creationId xmlns:a16="http://schemas.microsoft.com/office/drawing/2014/main" id="{DE75EC3F-CCD0-44CA-9EF7-82CA6475C3BB}"/>
            </a:ext>
          </a:extLst>
        </xdr:cNvPr>
        <xdr:cNvSpPr/>
      </xdr:nvSpPr>
      <xdr:spPr>
        <a:xfrm>
          <a:off x="11430" y="6021705"/>
          <a:ext cx="11344275" cy="47625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11</xdr:row>
      <xdr:rowOff>9523</xdr:rowOff>
    </xdr:from>
    <xdr:to>
      <xdr:col>9</xdr:col>
      <xdr:colOff>0</xdr:colOff>
      <xdr:row>12</xdr:row>
      <xdr:rowOff>9525</xdr:rowOff>
    </xdr:to>
    <xdr:sp macro="" textlink="">
      <xdr:nvSpPr>
        <xdr:cNvPr id="7" name="Retângulo 6">
          <a:extLst>
            <a:ext uri="{FF2B5EF4-FFF2-40B4-BE49-F238E27FC236}">
              <a16:creationId xmlns:a16="http://schemas.microsoft.com/office/drawing/2014/main" id="{B1830ED4-0F52-4308-91AD-BF3EE5458B64}"/>
            </a:ext>
          </a:extLst>
        </xdr:cNvPr>
        <xdr:cNvSpPr/>
      </xdr:nvSpPr>
      <xdr:spPr>
        <a:xfrm>
          <a:off x="11355704" y="6021703"/>
          <a:ext cx="3227071" cy="47625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11</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CF3C92CA-06C6-4A64-A9BE-93EEE17FD91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350480" y="6113146"/>
          <a:ext cx="854730" cy="339205"/>
        </a:xfrm>
        <a:prstGeom prst="rect">
          <a:avLst/>
        </a:prstGeom>
      </xdr:spPr>
    </xdr:pic>
    <xdr:clientData/>
  </xdr:oneCellAnchor>
  <xdr:oneCellAnchor>
    <xdr:from>
      <xdr:col>8</xdr:col>
      <xdr:colOff>323850</xdr:colOff>
      <xdr:row>11</xdr:row>
      <xdr:rowOff>73398</xdr:rowOff>
    </xdr:from>
    <xdr:ext cx="504825" cy="364751"/>
    <xdr:pic>
      <xdr:nvPicPr>
        <xdr:cNvPr id="9" name="Imagem 8">
          <a:extLst>
            <a:ext uri="{FF2B5EF4-FFF2-40B4-BE49-F238E27FC236}">
              <a16:creationId xmlns:a16="http://schemas.microsoft.com/office/drawing/2014/main" id="{1A2585F7-154C-48F7-9564-49896A023C7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5540" y="6083673"/>
          <a:ext cx="504825" cy="364751"/>
        </a:xfrm>
        <a:prstGeom prst="rect">
          <a:avLst/>
        </a:prstGeom>
      </xdr:spPr>
    </xdr:pic>
    <xdr:clientData/>
  </xdr:oneCellAnchor>
  <xdr:twoCellAnchor>
    <xdr:from>
      <xdr:col>0</xdr:col>
      <xdr:colOff>9525</xdr:colOff>
      <xdr:row>22</xdr:row>
      <xdr:rowOff>9525</xdr:rowOff>
    </xdr:from>
    <xdr:to>
      <xdr:col>6</xdr:col>
      <xdr:colOff>9525</xdr:colOff>
      <xdr:row>23</xdr:row>
      <xdr:rowOff>9525</xdr:rowOff>
    </xdr:to>
    <xdr:sp macro="" textlink="">
      <xdr:nvSpPr>
        <xdr:cNvPr id="10" name="Retângulo 9">
          <a:extLst>
            <a:ext uri="{FF2B5EF4-FFF2-40B4-BE49-F238E27FC236}">
              <a16:creationId xmlns:a16="http://schemas.microsoft.com/office/drawing/2014/main" id="{A6143DF5-64B2-4C31-954D-80EDB6F45845}"/>
            </a:ext>
          </a:extLst>
        </xdr:cNvPr>
        <xdr:cNvSpPr/>
      </xdr:nvSpPr>
      <xdr:spPr>
        <a:xfrm>
          <a:off x="11430" y="12070080"/>
          <a:ext cx="11344275"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22</xdr:row>
      <xdr:rowOff>9523</xdr:rowOff>
    </xdr:from>
    <xdr:to>
      <xdr:col>9</xdr:col>
      <xdr:colOff>0</xdr:colOff>
      <xdr:row>23</xdr:row>
      <xdr:rowOff>9525</xdr:rowOff>
    </xdr:to>
    <xdr:sp macro="" textlink="">
      <xdr:nvSpPr>
        <xdr:cNvPr id="11" name="Retângulo 10">
          <a:extLst>
            <a:ext uri="{FF2B5EF4-FFF2-40B4-BE49-F238E27FC236}">
              <a16:creationId xmlns:a16="http://schemas.microsoft.com/office/drawing/2014/main" id="{008F78D3-8D29-4C00-BFF6-FB6799BFBF77}"/>
            </a:ext>
          </a:extLst>
        </xdr:cNvPr>
        <xdr:cNvSpPr/>
      </xdr:nvSpPr>
      <xdr:spPr>
        <a:xfrm>
          <a:off x="11355704" y="12070078"/>
          <a:ext cx="322707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22</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0350787A-29FE-432F-921F-8FF10886CCA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11415" y="12134851"/>
          <a:ext cx="854730" cy="339205"/>
        </a:xfrm>
        <a:prstGeom prst="rect">
          <a:avLst/>
        </a:prstGeom>
      </xdr:spPr>
    </xdr:pic>
    <xdr:clientData/>
  </xdr:oneCellAnchor>
  <xdr:oneCellAnchor>
    <xdr:from>
      <xdr:col>8</xdr:col>
      <xdr:colOff>314326</xdr:colOff>
      <xdr:row>22</xdr:row>
      <xdr:rowOff>44824</xdr:rowOff>
    </xdr:from>
    <xdr:ext cx="476250" cy="350184"/>
    <xdr:pic>
      <xdr:nvPicPr>
        <xdr:cNvPr id="13" name="Imagem 12">
          <a:extLst>
            <a:ext uri="{FF2B5EF4-FFF2-40B4-BE49-F238E27FC236}">
              <a16:creationId xmlns:a16="http://schemas.microsoft.com/office/drawing/2014/main" id="{6B32E713-FA8D-4920-AE9B-A8C4D5AE55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1731" y="12105379"/>
          <a:ext cx="476250" cy="350184"/>
        </a:xfrm>
        <a:prstGeom prst="rect">
          <a:avLst/>
        </a:prstGeom>
      </xdr:spPr>
    </xdr:pic>
    <xdr:clientData/>
  </xdr:oneCellAnchor>
  <xdr:twoCellAnchor>
    <xdr:from>
      <xdr:col>0</xdr:col>
      <xdr:colOff>9525</xdr:colOff>
      <xdr:row>33</xdr:row>
      <xdr:rowOff>9525</xdr:rowOff>
    </xdr:from>
    <xdr:to>
      <xdr:col>6</xdr:col>
      <xdr:colOff>9525</xdr:colOff>
      <xdr:row>34</xdr:row>
      <xdr:rowOff>9525</xdr:rowOff>
    </xdr:to>
    <xdr:sp macro="" textlink="">
      <xdr:nvSpPr>
        <xdr:cNvPr id="14" name="Retângulo 13">
          <a:extLst>
            <a:ext uri="{FF2B5EF4-FFF2-40B4-BE49-F238E27FC236}">
              <a16:creationId xmlns:a16="http://schemas.microsoft.com/office/drawing/2014/main" id="{02325A2D-4B45-4617-B498-277DD0640A00}"/>
            </a:ext>
          </a:extLst>
        </xdr:cNvPr>
        <xdr:cNvSpPr/>
      </xdr:nvSpPr>
      <xdr:spPr>
        <a:xfrm>
          <a:off x="11430" y="18032730"/>
          <a:ext cx="11344275"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33</xdr:row>
      <xdr:rowOff>9523</xdr:rowOff>
    </xdr:from>
    <xdr:to>
      <xdr:col>9</xdr:col>
      <xdr:colOff>0</xdr:colOff>
      <xdr:row>34</xdr:row>
      <xdr:rowOff>9525</xdr:rowOff>
    </xdr:to>
    <xdr:sp macro="" textlink="">
      <xdr:nvSpPr>
        <xdr:cNvPr id="15" name="Retângulo 14">
          <a:extLst>
            <a:ext uri="{FF2B5EF4-FFF2-40B4-BE49-F238E27FC236}">
              <a16:creationId xmlns:a16="http://schemas.microsoft.com/office/drawing/2014/main" id="{FA942F5B-F6AA-43C4-9B8B-7A9FE178D737}"/>
            </a:ext>
          </a:extLst>
        </xdr:cNvPr>
        <xdr:cNvSpPr/>
      </xdr:nvSpPr>
      <xdr:spPr>
        <a:xfrm>
          <a:off x="11355704" y="18032728"/>
          <a:ext cx="322707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33</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F8C0AFCA-56BA-4C34-9BB5-2352542E79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11415" y="18097501"/>
          <a:ext cx="854730" cy="339205"/>
        </a:xfrm>
        <a:prstGeom prst="rect">
          <a:avLst/>
        </a:prstGeom>
      </xdr:spPr>
    </xdr:pic>
    <xdr:clientData/>
  </xdr:oneCellAnchor>
  <xdr:oneCellAnchor>
    <xdr:from>
      <xdr:col>8</xdr:col>
      <xdr:colOff>345011</xdr:colOff>
      <xdr:row>33</xdr:row>
      <xdr:rowOff>73399</xdr:rowOff>
    </xdr:from>
    <xdr:ext cx="474139" cy="350184"/>
    <xdr:pic>
      <xdr:nvPicPr>
        <xdr:cNvPr id="17" name="Imagem 16">
          <a:extLst>
            <a:ext uri="{FF2B5EF4-FFF2-40B4-BE49-F238E27FC236}">
              <a16:creationId xmlns:a16="http://schemas.microsoft.com/office/drawing/2014/main" id="{5EB9819F-0311-4639-A4D1-B98823497B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70511" y="18094699"/>
          <a:ext cx="474139" cy="350184"/>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CE8D6BD7-0CC8-4CAE-9B44-A656C7D76C74}"/>
            </a:ext>
          </a:extLst>
        </xdr:cNvPr>
        <xdr:cNvSpPr/>
      </xdr:nvSpPr>
      <xdr:spPr>
        <a:xfrm>
          <a:off x="0" y="11430"/>
          <a:ext cx="11344275"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Conhecimentos Gerais </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2DD0FC5B-A0A0-4038-B5DB-96B0643E1092}"/>
            </a:ext>
          </a:extLst>
        </xdr:cNvPr>
        <xdr:cNvSpPr/>
      </xdr:nvSpPr>
      <xdr:spPr>
        <a:xfrm>
          <a:off x="11355704" y="11429"/>
          <a:ext cx="3227071" cy="499111"/>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445DCED3-CF9D-498E-AE54-D6189121C9B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20325" y="99059"/>
          <a:ext cx="990600" cy="340996"/>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92852AA5-5521-42D4-8ED4-8A4B07F7839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1730" y="102870"/>
          <a:ext cx="537210" cy="337185"/>
        </a:xfrm>
        <a:prstGeom prst="rect">
          <a:avLst/>
        </a:prstGeom>
      </xdr:spPr>
    </xdr:pic>
    <xdr:clientData/>
  </xdr:twoCellAnchor>
  <xdr:twoCellAnchor>
    <xdr:from>
      <xdr:col>0</xdr:col>
      <xdr:colOff>9525</xdr:colOff>
      <xdr:row>10</xdr:row>
      <xdr:rowOff>9525</xdr:rowOff>
    </xdr:from>
    <xdr:to>
      <xdr:col>6</xdr:col>
      <xdr:colOff>9525</xdr:colOff>
      <xdr:row>11</xdr:row>
      <xdr:rowOff>9525</xdr:rowOff>
    </xdr:to>
    <xdr:sp macro="" textlink="">
      <xdr:nvSpPr>
        <xdr:cNvPr id="6" name="Retângulo 5">
          <a:extLst>
            <a:ext uri="{FF2B5EF4-FFF2-40B4-BE49-F238E27FC236}">
              <a16:creationId xmlns:a16="http://schemas.microsoft.com/office/drawing/2014/main" id="{CF3050BB-45CB-4D3B-82B3-B03A785B8FF7}"/>
            </a:ext>
          </a:extLst>
        </xdr:cNvPr>
        <xdr:cNvSpPr/>
      </xdr:nvSpPr>
      <xdr:spPr>
        <a:xfrm>
          <a:off x="11430" y="6021705"/>
          <a:ext cx="11344275" cy="47625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10</xdr:row>
      <xdr:rowOff>9523</xdr:rowOff>
    </xdr:from>
    <xdr:to>
      <xdr:col>9</xdr:col>
      <xdr:colOff>0</xdr:colOff>
      <xdr:row>11</xdr:row>
      <xdr:rowOff>9525</xdr:rowOff>
    </xdr:to>
    <xdr:sp macro="" textlink="">
      <xdr:nvSpPr>
        <xdr:cNvPr id="7" name="Retângulo 6">
          <a:extLst>
            <a:ext uri="{FF2B5EF4-FFF2-40B4-BE49-F238E27FC236}">
              <a16:creationId xmlns:a16="http://schemas.microsoft.com/office/drawing/2014/main" id="{02E897F9-54F8-41BE-9C6E-99EB1910B2F3}"/>
            </a:ext>
          </a:extLst>
        </xdr:cNvPr>
        <xdr:cNvSpPr/>
      </xdr:nvSpPr>
      <xdr:spPr>
        <a:xfrm>
          <a:off x="11355704" y="6021703"/>
          <a:ext cx="3227071" cy="47625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10</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222E51C7-964B-463A-9A99-8BB1EE1CD4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350480" y="6113146"/>
          <a:ext cx="854730" cy="339205"/>
        </a:xfrm>
        <a:prstGeom prst="rect">
          <a:avLst/>
        </a:prstGeom>
      </xdr:spPr>
    </xdr:pic>
    <xdr:clientData/>
  </xdr:oneCellAnchor>
  <xdr:oneCellAnchor>
    <xdr:from>
      <xdr:col>8</xdr:col>
      <xdr:colOff>323850</xdr:colOff>
      <xdr:row>10</xdr:row>
      <xdr:rowOff>73398</xdr:rowOff>
    </xdr:from>
    <xdr:ext cx="504825" cy="364751"/>
    <xdr:pic>
      <xdr:nvPicPr>
        <xdr:cNvPr id="9" name="Imagem 8">
          <a:extLst>
            <a:ext uri="{FF2B5EF4-FFF2-40B4-BE49-F238E27FC236}">
              <a16:creationId xmlns:a16="http://schemas.microsoft.com/office/drawing/2014/main" id="{15E5E026-594E-4466-8E07-FE769668698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5540" y="6083673"/>
          <a:ext cx="504825" cy="364751"/>
        </a:xfrm>
        <a:prstGeom prst="rect">
          <a:avLst/>
        </a:prstGeom>
      </xdr:spPr>
    </xdr:pic>
    <xdr:clientData/>
  </xdr:oneCellAnchor>
  <xdr:twoCellAnchor>
    <xdr:from>
      <xdr:col>0</xdr:col>
      <xdr:colOff>9525</xdr:colOff>
      <xdr:row>20</xdr:row>
      <xdr:rowOff>9525</xdr:rowOff>
    </xdr:from>
    <xdr:to>
      <xdr:col>6</xdr:col>
      <xdr:colOff>9525</xdr:colOff>
      <xdr:row>21</xdr:row>
      <xdr:rowOff>9525</xdr:rowOff>
    </xdr:to>
    <xdr:sp macro="" textlink="">
      <xdr:nvSpPr>
        <xdr:cNvPr id="10" name="Retângulo 9">
          <a:extLst>
            <a:ext uri="{FF2B5EF4-FFF2-40B4-BE49-F238E27FC236}">
              <a16:creationId xmlns:a16="http://schemas.microsoft.com/office/drawing/2014/main" id="{05013059-F294-4E34-89A5-8FD250970158}"/>
            </a:ext>
          </a:extLst>
        </xdr:cNvPr>
        <xdr:cNvSpPr/>
      </xdr:nvSpPr>
      <xdr:spPr>
        <a:xfrm>
          <a:off x="11430" y="12070080"/>
          <a:ext cx="11344275"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20</xdr:row>
      <xdr:rowOff>9523</xdr:rowOff>
    </xdr:from>
    <xdr:to>
      <xdr:col>9</xdr:col>
      <xdr:colOff>0</xdr:colOff>
      <xdr:row>21</xdr:row>
      <xdr:rowOff>9525</xdr:rowOff>
    </xdr:to>
    <xdr:sp macro="" textlink="">
      <xdr:nvSpPr>
        <xdr:cNvPr id="11" name="Retângulo 10">
          <a:extLst>
            <a:ext uri="{FF2B5EF4-FFF2-40B4-BE49-F238E27FC236}">
              <a16:creationId xmlns:a16="http://schemas.microsoft.com/office/drawing/2014/main" id="{9FC83655-4B52-4E15-A3B0-03F10D377673}"/>
            </a:ext>
          </a:extLst>
        </xdr:cNvPr>
        <xdr:cNvSpPr/>
      </xdr:nvSpPr>
      <xdr:spPr>
        <a:xfrm>
          <a:off x="11355704" y="12070078"/>
          <a:ext cx="322707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20</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AB0942B8-CC72-4560-BAC8-787DE364DB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11415" y="12134851"/>
          <a:ext cx="854730" cy="339205"/>
        </a:xfrm>
        <a:prstGeom prst="rect">
          <a:avLst/>
        </a:prstGeom>
      </xdr:spPr>
    </xdr:pic>
    <xdr:clientData/>
  </xdr:oneCellAnchor>
  <xdr:oneCellAnchor>
    <xdr:from>
      <xdr:col>8</xdr:col>
      <xdr:colOff>314326</xdr:colOff>
      <xdr:row>20</xdr:row>
      <xdr:rowOff>44824</xdr:rowOff>
    </xdr:from>
    <xdr:ext cx="476250" cy="350184"/>
    <xdr:pic>
      <xdr:nvPicPr>
        <xdr:cNvPr id="13" name="Imagem 12">
          <a:extLst>
            <a:ext uri="{FF2B5EF4-FFF2-40B4-BE49-F238E27FC236}">
              <a16:creationId xmlns:a16="http://schemas.microsoft.com/office/drawing/2014/main" id="{AB1E5295-B804-432F-8652-65819880CD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41731" y="12105379"/>
          <a:ext cx="476250" cy="350184"/>
        </a:xfrm>
        <a:prstGeom prst="rect">
          <a:avLst/>
        </a:prstGeom>
      </xdr:spPr>
    </xdr:pic>
    <xdr:clientData/>
  </xdr:oneCellAnchor>
  <xdr:twoCellAnchor>
    <xdr:from>
      <xdr:col>0</xdr:col>
      <xdr:colOff>9525</xdr:colOff>
      <xdr:row>30</xdr:row>
      <xdr:rowOff>9525</xdr:rowOff>
    </xdr:from>
    <xdr:to>
      <xdr:col>6</xdr:col>
      <xdr:colOff>9525</xdr:colOff>
      <xdr:row>31</xdr:row>
      <xdr:rowOff>9525</xdr:rowOff>
    </xdr:to>
    <xdr:sp macro="" textlink="">
      <xdr:nvSpPr>
        <xdr:cNvPr id="14" name="Retângulo 13">
          <a:extLst>
            <a:ext uri="{FF2B5EF4-FFF2-40B4-BE49-F238E27FC236}">
              <a16:creationId xmlns:a16="http://schemas.microsoft.com/office/drawing/2014/main" id="{D20FFBD7-4A54-4FDF-9C33-59313C21B56E}"/>
            </a:ext>
          </a:extLst>
        </xdr:cNvPr>
        <xdr:cNvSpPr/>
      </xdr:nvSpPr>
      <xdr:spPr>
        <a:xfrm>
          <a:off x="11430" y="18032730"/>
          <a:ext cx="11344275"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30</xdr:row>
      <xdr:rowOff>9523</xdr:rowOff>
    </xdr:from>
    <xdr:to>
      <xdr:col>9</xdr:col>
      <xdr:colOff>0</xdr:colOff>
      <xdr:row>31</xdr:row>
      <xdr:rowOff>9525</xdr:rowOff>
    </xdr:to>
    <xdr:sp macro="" textlink="">
      <xdr:nvSpPr>
        <xdr:cNvPr id="15" name="Retângulo 14">
          <a:extLst>
            <a:ext uri="{FF2B5EF4-FFF2-40B4-BE49-F238E27FC236}">
              <a16:creationId xmlns:a16="http://schemas.microsoft.com/office/drawing/2014/main" id="{46E2DCEA-5D19-412F-95DF-A48FE3C449CD}"/>
            </a:ext>
          </a:extLst>
        </xdr:cNvPr>
        <xdr:cNvSpPr/>
      </xdr:nvSpPr>
      <xdr:spPr>
        <a:xfrm>
          <a:off x="11355704" y="18032728"/>
          <a:ext cx="322707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30</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CB0DA511-E301-41A1-9820-36C024E88F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11415" y="18097501"/>
          <a:ext cx="854730" cy="339205"/>
        </a:xfrm>
        <a:prstGeom prst="rect">
          <a:avLst/>
        </a:prstGeom>
      </xdr:spPr>
    </xdr:pic>
    <xdr:clientData/>
  </xdr:oneCellAnchor>
  <xdr:oneCellAnchor>
    <xdr:from>
      <xdr:col>8</xdr:col>
      <xdr:colOff>345011</xdr:colOff>
      <xdr:row>30</xdr:row>
      <xdr:rowOff>73399</xdr:rowOff>
    </xdr:from>
    <xdr:ext cx="474139" cy="350184"/>
    <xdr:pic>
      <xdr:nvPicPr>
        <xdr:cNvPr id="17" name="Imagem 16">
          <a:extLst>
            <a:ext uri="{FF2B5EF4-FFF2-40B4-BE49-F238E27FC236}">
              <a16:creationId xmlns:a16="http://schemas.microsoft.com/office/drawing/2014/main" id="{49491CFC-8851-411F-8E5F-1E8DEA9081D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70511" y="18094699"/>
          <a:ext cx="474139" cy="350184"/>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3E158928-D03A-4031-BB5B-FA56F231CAC0}"/>
            </a:ext>
          </a:extLst>
        </xdr:cNvPr>
        <xdr:cNvSpPr/>
      </xdr:nvSpPr>
      <xdr:spPr>
        <a:xfrm>
          <a:off x="0" y="9525"/>
          <a:ext cx="11029950"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Língua Inglesa</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4A70680A-6D18-42D5-B369-53C198235B78}"/>
            </a:ext>
          </a:extLst>
        </xdr:cNvPr>
        <xdr:cNvSpPr/>
      </xdr:nvSpPr>
      <xdr:spPr>
        <a:xfrm>
          <a:off x="11039474" y="9524"/>
          <a:ext cx="3143251" cy="504826"/>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2B177824-7ECC-4BE8-A1E6-E8F4A71FE03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44100" y="95249"/>
          <a:ext cx="990600" cy="340996"/>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27B8513A-558D-4FC0-8AAF-3255D35963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0" y="104775"/>
          <a:ext cx="542925" cy="331470"/>
        </a:xfrm>
        <a:prstGeom prst="rect">
          <a:avLst/>
        </a:prstGeom>
      </xdr:spPr>
    </xdr:pic>
    <xdr:clientData/>
  </xdr:twoCellAnchor>
  <xdr:twoCellAnchor>
    <xdr:from>
      <xdr:col>0</xdr:col>
      <xdr:colOff>9525</xdr:colOff>
      <xdr:row>4</xdr:row>
      <xdr:rowOff>9525</xdr:rowOff>
    </xdr:from>
    <xdr:to>
      <xdr:col>6</xdr:col>
      <xdr:colOff>9525</xdr:colOff>
      <xdr:row>5</xdr:row>
      <xdr:rowOff>9525</xdr:rowOff>
    </xdr:to>
    <xdr:sp macro="" textlink="">
      <xdr:nvSpPr>
        <xdr:cNvPr id="6" name="Retângulo 5">
          <a:extLst>
            <a:ext uri="{FF2B5EF4-FFF2-40B4-BE49-F238E27FC236}">
              <a16:creationId xmlns:a16="http://schemas.microsoft.com/office/drawing/2014/main" id="{69E7323F-FC05-4917-82D3-EB4E9A11DF5F}"/>
            </a:ext>
          </a:extLst>
        </xdr:cNvPr>
        <xdr:cNvSpPr/>
      </xdr:nvSpPr>
      <xdr:spPr>
        <a:xfrm>
          <a:off x="9525" y="2486025"/>
          <a:ext cx="11029950" cy="48577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4</xdr:row>
      <xdr:rowOff>9523</xdr:rowOff>
    </xdr:from>
    <xdr:to>
      <xdr:col>9</xdr:col>
      <xdr:colOff>0</xdr:colOff>
      <xdr:row>5</xdr:row>
      <xdr:rowOff>9525</xdr:rowOff>
    </xdr:to>
    <xdr:sp macro="" textlink="">
      <xdr:nvSpPr>
        <xdr:cNvPr id="7" name="Retângulo 6">
          <a:extLst>
            <a:ext uri="{FF2B5EF4-FFF2-40B4-BE49-F238E27FC236}">
              <a16:creationId xmlns:a16="http://schemas.microsoft.com/office/drawing/2014/main" id="{83496B51-4473-446D-AF81-A8FB5CC87320}"/>
            </a:ext>
          </a:extLst>
        </xdr:cNvPr>
        <xdr:cNvSpPr/>
      </xdr:nvSpPr>
      <xdr:spPr>
        <a:xfrm>
          <a:off x="11039474" y="2486023"/>
          <a:ext cx="3143251" cy="48577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4</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FEFE02A4-0E66-4D98-863E-95C35D0B0C6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70445" y="2581276"/>
          <a:ext cx="854730" cy="339205"/>
        </a:xfrm>
        <a:prstGeom prst="rect">
          <a:avLst/>
        </a:prstGeom>
      </xdr:spPr>
    </xdr:pic>
    <xdr:clientData/>
  </xdr:oneCellAnchor>
  <xdr:oneCellAnchor>
    <xdr:from>
      <xdr:col>8</xdr:col>
      <xdr:colOff>323850</xdr:colOff>
      <xdr:row>4</xdr:row>
      <xdr:rowOff>73398</xdr:rowOff>
    </xdr:from>
    <xdr:ext cx="504825" cy="364751"/>
    <xdr:pic>
      <xdr:nvPicPr>
        <xdr:cNvPr id="9" name="Imagem 8">
          <a:extLst>
            <a:ext uri="{FF2B5EF4-FFF2-40B4-BE49-F238E27FC236}">
              <a16:creationId xmlns:a16="http://schemas.microsoft.com/office/drawing/2014/main" id="{B79A3E4D-593F-4ADB-8CE8-5BC4969DD1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77875" y="2549898"/>
          <a:ext cx="504825" cy="364751"/>
        </a:xfrm>
        <a:prstGeom prst="rect">
          <a:avLst/>
        </a:prstGeom>
      </xdr:spPr>
    </xdr:pic>
    <xdr:clientData/>
  </xdr:oneCellAnchor>
  <xdr:twoCellAnchor>
    <xdr:from>
      <xdr:col>0</xdr:col>
      <xdr:colOff>9525</xdr:colOff>
      <xdr:row>8</xdr:row>
      <xdr:rowOff>9525</xdr:rowOff>
    </xdr:from>
    <xdr:to>
      <xdr:col>6</xdr:col>
      <xdr:colOff>9525</xdr:colOff>
      <xdr:row>9</xdr:row>
      <xdr:rowOff>9525</xdr:rowOff>
    </xdr:to>
    <xdr:sp macro="" textlink="">
      <xdr:nvSpPr>
        <xdr:cNvPr id="10" name="Retângulo 9">
          <a:extLst>
            <a:ext uri="{FF2B5EF4-FFF2-40B4-BE49-F238E27FC236}">
              <a16:creationId xmlns:a16="http://schemas.microsoft.com/office/drawing/2014/main" id="{D0DB720C-ECAF-42F2-9435-6C32F1E6E37B}"/>
            </a:ext>
          </a:extLst>
        </xdr:cNvPr>
        <xdr:cNvSpPr/>
      </xdr:nvSpPr>
      <xdr:spPr>
        <a:xfrm>
          <a:off x="9525" y="5019675"/>
          <a:ext cx="11029950"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8</xdr:row>
      <xdr:rowOff>9523</xdr:rowOff>
    </xdr:from>
    <xdr:to>
      <xdr:col>9</xdr:col>
      <xdr:colOff>0</xdr:colOff>
      <xdr:row>9</xdr:row>
      <xdr:rowOff>9525</xdr:rowOff>
    </xdr:to>
    <xdr:sp macro="" textlink="">
      <xdr:nvSpPr>
        <xdr:cNvPr id="11" name="Retângulo 10">
          <a:extLst>
            <a:ext uri="{FF2B5EF4-FFF2-40B4-BE49-F238E27FC236}">
              <a16:creationId xmlns:a16="http://schemas.microsoft.com/office/drawing/2014/main" id="{D03AB62B-4C2B-4365-AC59-AD47C9A9C0A7}"/>
            </a:ext>
          </a:extLst>
        </xdr:cNvPr>
        <xdr:cNvSpPr/>
      </xdr:nvSpPr>
      <xdr:spPr>
        <a:xfrm>
          <a:off x="11039474" y="5019673"/>
          <a:ext cx="314325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8</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EF71B7D3-D699-4F29-B347-FF70894285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5086351"/>
          <a:ext cx="854730" cy="339205"/>
        </a:xfrm>
        <a:prstGeom prst="rect">
          <a:avLst/>
        </a:prstGeom>
      </xdr:spPr>
    </xdr:pic>
    <xdr:clientData/>
  </xdr:oneCellAnchor>
  <xdr:oneCellAnchor>
    <xdr:from>
      <xdr:col>8</xdr:col>
      <xdr:colOff>314326</xdr:colOff>
      <xdr:row>8</xdr:row>
      <xdr:rowOff>44824</xdr:rowOff>
    </xdr:from>
    <xdr:ext cx="476250" cy="350184"/>
    <xdr:pic>
      <xdr:nvPicPr>
        <xdr:cNvPr id="13" name="Imagem 12">
          <a:extLst>
            <a:ext uri="{FF2B5EF4-FFF2-40B4-BE49-F238E27FC236}">
              <a16:creationId xmlns:a16="http://schemas.microsoft.com/office/drawing/2014/main" id="{55272425-BD7A-4CFD-A7BB-2EACDAA9305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1" y="5054974"/>
          <a:ext cx="476250" cy="350184"/>
        </a:xfrm>
        <a:prstGeom prst="rect">
          <a:avLst/>
        </a:prstGeom>
      </xdr:spPr>
    </xdr:pic>
    <xdr:clientData/>
  </xdr:oneCellAnchor>
  <xdr:twoCellAnchor>
    <xdr:from>
      <xdr:col>0</xdr:col>
      <xdr:colOff>9525</xdr:colOff>
      <xdr:row>12</xdr:row>
      <xdr:rowOff>9525</xdr:rowOff>
    </xdr:from>
    <xdr:to>
      <xdr:col>6</xdr:col>
      <xdr:colOff>9525</xdr:colOff>
      <xdr:row>13</xdr:row>
      <xdr:rowOff>9525</xdr:rowOff>
    </xdr:to>
    <xdr:sp macro="" textlink="">
      <xdr:nvSpPr>
        <xdr:cNvPr id="14" name="Retângulo 13">
          <a:extLst>
            <a:ext uri="{FF2B5EF4-FFF2-40B4-BE49-F238E27FC236}">
              <a16:creationId xmlns:a16="http://schemas.microsoft.com/office/drawing/2014/main" id="{1B9C9A93-BA27-4495-97E0-10A1727719BA}"/>
            </a:ext>
          </a:extLst>
        </xdr:cNvPr>
        <xdr:cNvSpPr/>
      </xdr:nvSpPr>
      <xdr:spPr>
        <a:xfrm>
          <a:off x="9525" y="7458075"/>
          <a:ext cx="11029950"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12</xdr:row>
      <xdr:rowOff>9523</xdr:rowOff>
    </xdr:from>
    <xdr:to>
      <xdr:col>9</xdr:col>
      <xdr:colOff>0</xdr:colOff>
      <xdr:row>13</xdr:row>
      <xdr:rowOff>9525</xdr:rowOff>
    </xdr:to>
    <xdr:sp macro="" textlink="">
      <xdr:nvSpPr>
        <xdr:cNvPr id="15" name="Retângulo 14">
          <a:extLst>
            <a:ext uri="{FF2B5EF4-FFF2-40B4-BE49-F238E27FC236}">
              <a16:creationId xmlns:a16="http://schemas.microsoft.com/office/drawing/2014/main" id="{49BC52CD-97E2-4237-AA68-2F694413C4AA}"/>
            </a:ext>
          </a:extLst>
        </xdr:cNvPr>
        <xdr:cNvSpPr/>
      </xdr:nvSpPr>
      <xdr:spPr>
        <a:xfrm>
          <a:off x="11039474" y="7458073"/>
          <a:ext cx="314325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12</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5C3151FA-AF9B-49EF-9914-3B653F340C6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7524751"/>
          <a:ext cx="854730" cy="339205"/>
        </a:xfrm>
        <a:prstGeom prst="rect">
          <a:avLst/>
        </a:prstGeom>
      </xdr:spPr>
    </xdr:pic>
    <xdr:clientData/>
  </xdr:oneCellAnchor>
  <xdr:oneCellAnchor>
    <xdr:from>
      <xdr:col>8</xdr:col>
      <xdr:colOff>345011</xdr:colOff>
      <xdr:row>12</xdr:row>
      <xdr:rowOff>73399</xdr:rowOff>
    </xdr:from>
    <xdr:ext cx="474139" cy="350184"/>
    <xdr:pic>
      <xdr:nvPicPr>
        <xdr:cNvPr id="17" name="Imagem 16">
          <a:extLst>
            <a:ext uri="{FF2B5EF4-FFF2-40B4-BE49-F238E27FC236}">
              <a16:creationId xmlns:a16="http://schemas.microsoft.com/office/drawing/2014/main" id="{978B928D-F5D1-490B-AF8E-1962C1706ED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99036" y="7521949"/>
          <a:ext cx="474139" cy="350184"/>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3ABF49A8-E31A-4D15-9200-B8EC2B837A3B}"/>
            </a:ext>
          </a:extLst>
        </xdr:cNvPr>
        <xdr:cNvSpPr/>
      </xdr:nvSpPr>
      <xdr:spPr>
        <a:xfrm>
          <a:off x="0" y="9525"/>
          <a:ext cx="11029950"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Ciências De Dados </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835688B0-CD44-4658-BBA5-3F2EBF44B84C}"/>
            </a:ext>
          </a:extLst>
        </xdr:cNvPr>
        <xdr:cNvSpPr/>
      </xdr:nvSpPr>
      <xdr:spPr>
        <a:xfrm>
          <a:off x="11039474" y="9524"/>
          <a:ext cx="3143251" cy="504826"/>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770D855D-6BEF-4DC7-9018-EF1C1F39069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44100" y="95249"/>
          <a:ext cx="990600" cy="340996"/>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0E89887F-FFB7-4A19-BC4A-BAB62D96246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0" y="104775"/>
          <a:ext cx="542925" cy="331470"/>
        </a:xfrm>
        <a:prstGeom prst="rect">
          <a:avLst/>
        </a:prstGeom>
      </xdr:spPr>
    </xdr:pic>
    <xdr:clientData/>
  </xdr:twoCellAnchor>
  <xdr:twoCellAnchor>
    <xdr:from>
      <xdr:col>0</xdr:col>
      <xdr:colOff>9525</xdr:colOff>
      <xdr:row>9</xdr:row>
      <xdr:rowOff>9525</xdr:rowOff>
    </xdr:from>
    <xdr:to>
      <xdr:col>6</xdr:col>
      <xdr:colOff>9525</xdr:colOff>
      <xdr:row>10</xdr:row>
      <xdr:rowOff>9525</xdr:rowOff>
    </xdr:to>
    <xdr:sp macro="" textlink="">
      <xdr:nvSpPr>
        <xdr:cNvPr id="6" name="Retângulo 5">
          <a:extLst>
            <a:ext uri="{FF2B5EF4-FFF2-40B4-BE49-F238E27FC236}">
              <a16:creationId xmlns:a16="http://schemas.microsoft.com/office/drawing/2014/main" id="{BDE8B53A-B9B2-4745-B771-000D0DB0E2A8}"/>
            </a:ext>
          </a:extLst>
        </xdr:cNvPr>
        <xdr:cNvSpPr/>
      </xdr:nvSpPr>
      <xdr:spPr>
        <a:xfrm>
          <a:off x="9525" y="2486025"/>
          <a:ext cx="11029950" cy="48577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9</xdr:row>
      <xdr:rowOff>9523</xdr:rowOff>
    </xdr:from>
    <xdr:to>
      <xdr:col>9</xdr:col>
      <xdr:colOff>0</xdr:colOff>
      <xdr:row>10</xdr:row>
      <xdr:rowOff>9525</xdr:rowOff>
    </xdr:to>
    <xdr:sp macro="" textlink="">
      <xdr:nvSpPr>
        <xdr:cNvPr id="7" name="Retângulo 6">
          <a:extLst>
            <a:ext uri="{FF2B5EF4-FFF2-40B4-BE49-F238E27FC236}">
              <a16:creationId xmlns:a16="http://schemas.microsoft.com/office/drawing/2014/main" id="{2FD4C4BA-BC56-4D08-8B13-70C57699BBD7}"/>
            </a:ext>
          </a:extLst>
        </xdr:cNvPr>
        <xdr:cNvSpPr/>
      </xdr:nvSpPr>
      <xdr:spPr>
        <a:xfrm>
          <a:off x="11039474" y="2486023"/>
          <a:ext cx="3143251" cy="48577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9</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11F802E7-B2B7-4FC8-A8A6-CC96BDC3BE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70445" y="2581276"/>
          <a:ext cx="854730" cy="339205"/>
        </a:xfrm>
        <a:prstGeom prst="rect">
          <a:avLst/>
        </a:prstGeom>
      </xdr:spPr>
    </xdr:pic>
    <xdr:clientData/>
  </xdr:oneCellAnchor>
  <xdr:oneCellAnchor>
    <xdr:from>
      <xdr:col>8</xdr:col>
      <xdr:colOff>323850</xdr:colOff>
      <xdr:row>9</xdr:row>
      <xdr:rowOff>73398</xdr:rowOff>
    </xdr:from>
    <xdr:ext cx="504825" cy="364751"/>
    <xdr:pic>
      <xdr:nvPicPr>
        <xdr:cNvPr id="9" name="Imagem 8">
          <a:extLst>
            <a:ext uri="{FF2B5EF4-FFF2-40B4-BE49-F238E27FC236}">
              <a16:creationId xmlns:a16="http://schemas.microsoft.com/office/drawing/2014/main" id="{BC3763F7-BAC3-4962-BAB6-EA014824D27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77875" y="2549898"/>
          <a:ext cx="504825" cy="364751"/>
        </a:xfrm>
        <a:prstGeom prst="rect">
          <a:avLst/>
        </a:prstGeom>
      </xdr:spPr>
    </xdr:pic>
    <xdr:clientData/>
  </xdr:oneCellAnchor>
  <xdr:twoCellAnchor>
    <xdr:from>
      <xdr:col>0</xdr:col>
      <xdr:colOff>9525</xdr:colOff>
      <xdr:row>18</xdr:row>
      <xdr:rowOff>9525</xdr:rowOff>
    </xdr:from>
    <xdr:to>
      <xdr:col>6</xdr:col>
      <xdr:colOff>9525</xdr:colOff>
      <xdr:row>19</xdr:row>
      <xdr:rowOff>9525</xdr:rowOff>
    </xdr:to>
    <xdr:sp macro="" textlink="">
      <xdr:nvSpPr>
        <xdr:cNvPr id="10" name="Retângulo 9">
          <a:extLst>
            <a:ext uri="{FF2B5EF4-FFF2-40B4-BE49-F238E27FC236}">
              <a16:creationId xmlns:a16="http://schemas.microsoft.com/office/drawing/2014/main" id="{7DB64973-F23B-415A-B2E6-FAA976E6FA76}"/>
            </a:ext>
          </a:extLst>
        </xdr:cNvPr>
        <xdr:cNvSpPr/>
      </xdr:nvSpPr>
      <xdr:spPr>
        <a:xfrm>
          <a:off x="9525" y="5019675"/>
          <a:ext cx="11029950"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18</xdr:row>
      <xdr:rowOff>9523</xdr:rowOff>
    </xdr:from>
    <xdr:to>
      <xdr:col>9</xdr:col>
      <xdr:colOff>0</xdr:colOff>
      <xdr:row>19</xdr:row>
      <xdr:rowOff>9525</xdr:rowOff>
    </xdr:to>
    <xdr:sp macro="" textlink="">
      <xdr:nvSpPr>
        <xdr:cNvPr id="11" name="Retângulo 10">
          <a:extLst>
            <a:ext uri="{FF2B5EF4-FFF2-40B4-BE49-F238E27FC236}">
              <a16:creationId xmlns:a16="http://schemas.microsoft.com/office/drawing/2014/main" id="{BB67B4B0-3093-4C63-9379-CB0294341BEB}"/>
            </a:ext>
          </a:extLst>
        </xdr:cNvPr>
        <xdr:cNvSpPr/>
      </xdr:nvSpPr>
      <xdr:spPr>
        <a:xfrm>
          <a:off x="11039474" y="5019673"/>
          <a:ext cx="314325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18</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0DC111FB-9BD2-4387-8D10-2B0B8BF58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5086351"/>
          <a:ext cx="854730" cy="339205"/>
        </a:xfrm>
        <a:prstGeom prst="rect">
          <a:avLst/>
        </a:prstGeom>
      </xdr:spPr>
    </xdr:pic>
    <xdr:clientData/>
  </xdr:oneCellAnchor>
  <xdr:oneCellAnchor>
    <xdr:from>
      <xdr:col>8</xdr:col>
      <xdr:colOff>314326</xdr:colOff>
      <xdr:row>18</xdr:row>
      <xdr:rowOff>44824</xdr:rowOff>
    </xdr:from>
    <xdr:ext cx="476250" cy="350184"/>
    <xdr:pic>
      <xdr:nvPicPr>
        <xdr:cNvPr id="13" name="Imagem 12">
          <a:extLst>
            <a:ext uri="{FF2B5EF4-FFF2-40B4-BE49-F238E27FC236}">
              <a16:creationId xmlns:a16="http://schemas.microsoft.com/office/drawing/2014/main" id="{4B844E68-8977-4F4A-AAF2-161FC1D379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1" y="5054974"/>
          <a:ext cx="476250" cy="350184"/>
        </a:xfrm>
        <a:prstGeom prst="rect">
          <a:avLst/>
        </a:prstGeom>
      </xdr:spPr>
    </xdr:pic>
    <xdr:clientData/>
  </xdr:oneCellAnchor>
  <xdr:twoCellAnchor>
    <xdr:from>
      <xdr:col>0</xdr:col>
      <xdr:colOff>9525</xdr:colOff>
      <xdr:row>27</xdr:row>
      <xdr:rowOff>9525</xdr:rowOff>
    </xdr:from>
    <xdr:to>
      <xdr:col>6</xdr:col>
      <xdr:colOff>9525</xdr:colOff>
      <xdr:row>28</xdr:row>
      <xdr:rowOff>9525</xdr:rowOff>
    </xdr:to>
    <xdr:sp macro="" textlink="">
      <xdr:nvSpPr>
        <xdr:cNvPr id="14" name="Retângulo 13">
          <a:extLst>
            <a:ext uri="{FF2B5EF4-FFF2-40B4-BE49-F238E27FC236}">
              <a16:creationId xmlns:a16="http://schemas.microsoft.com/office/drawing/2014/main" id="{7FED59F4-B04F-4CB7-9F4B-C44B426513AC}"/>
            </a:ext>
          </a:extLst>
        </xdr:cNvPr>
        <xdr:cNvSpPr/>
      </xdr:nvSpPr>
      <xdr:spPr>
        <a:xfrm>
          <a:off x="9525" y="7458075"/>
          <a:ext cx="11029950"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27</xdr:row>
      <xdr:rowOff>9523</xdr:rowOff>
    </xdr:from>
    <xdr:to>
      <xdr:col>9</xdr:col>
      <xdr:colOff>0</xdr:colOff>
      <xdr:row>28</xdr:row>
      <xdr:rowOff>9525</xdr:rowOff>
    </xdr:to>
    <xdr:sp macro="" textlink="">
      <xdr:nvSpPr>
        <xdr:cNvPr id="15" name="Retângulo 14">
          <a:extLst>
            <a:ext uri="{FF2B5EF4-FFF2-40B4-BE49-F238E27FC236}">
              <a16:creationId xmlns:a16="http://schemas.microsoft.com/office/drawing/2014/main" id="{4BB5ABAF-E4EF-40F7-BA5F-9984316C3948}"/>
            </a:ext>
          </a:extLst>
        </xdr:cNvPr>
        <xdr:cNvSpPr/>
      </xdr:nvSpPr>
      <xdr:spPr>
        <a:xfrm>
          <a:off x="11039474" y="7458073"/>
          <a:ext cx="314325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27</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3FC143C8-4F08-406D-AAF7-4F92B935C2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7524751"/>
          <a:ext cx="854730" cy="339205"/>
        </a:xfrm>
        <a:prstGeom prst="rect">
          <a:avLst/>
        </a:prstGeom>
      </xdr:spPr>
    </xdr:pic>
    <xdr:clientData/>
  </xdr:oneCellAnchor>
  <xdr:oneCellAnchor>
    <xdr:from>
      <xdr:col>8</xdr:col>
      <xdr:colOff>345011</xdr:colOff>
      <xdr:row>27</xdr:row>
      <xdr:rowOff>73399</xdr:rowOff>
    </xdr:from>
    <xdr:ext cx="474139" cy="350184"/>
    <xdr:pic>
      <xdr:nvPicPr>
        <xdr:cNvPr id="17" name="Imagem 16">
          <a:extLst>
            <a:ext uri="{FF2B5EF4-FFF2-40B4-BE49-F238E27FC236}">
              <a16:creationId xmlns:a16="http://schemas.microsoft.com/office/drawing/2014/main" id="{E6BFA848-C070-45D0-91E8-C9BF63FAA9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99036" y="7521949"/>
          <a:ext cx="474139" cy="350184"/>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BDEAF0E1-92CA-4C4A-9C00-52E90C5C7394}"/>
            </a:ext>
          </a:extLst>
        </xdr:cNvPr>
        <xdr:cNvSpPr/>
      </xdr:nvSpPr>
      <xdr:spPr>
        <a:xfrm>
          <a:off x="0" y="9525"/>
          <a:ext cx="11029950"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Desenvolvimento De Sistemas </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22632E29-1DBD-464F-A1FA-A6B44229A051}"/>
            </a:ext>
          </a:extLst>
        </xdr:cNvPr>
        <xdr:cNvSpPr/>
      </xdr:nvSpPr>
      <xdr:spPr>
        <a:xfrm>
          <a:off x="11039474" y="9524"/>
          <a:ext cx="3143251" cy="504826"/>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65FEC459-E9C7-4279-9560-0F40AA868F6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44100" y="95249"/>
          <a:ext cx="990600" cy="340996"/>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90535160-4245-46F0-BE35-6EC730534E2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0" y="104775"/>
          <a:ext cx="542925" cy="331470"/>
        </a:xfrm>
        <a:prstGeom prst="rect">
          <a:avLst/>
        </a:prstGeom>
      </xdr:spPr>
    </xdr:pic>
    <xdr:clientData/>
  </xdr:twoCellAnchor>
  <xdr:twoCellAnchor>
    <xdr:from>
      <xdr:col>0</xdr:col>
      <xdr:colOff>9525</xdr:colOff>
      <xdr:row>12</xdr:row>
      <xdr:rowOff>9525</xdr:rowOff>
    </xdr:from>
    <xdr:to>
      <xdr:col>6</xdr:col>
      <xdr:colOff>9525</xdr:colOff>
      <xdr:row>13</xdr:row>
      <xdr:rowOff>9525</xdr:rowOff>
    </xdr:to>
    <xdr:sp macro="" textlink="">
      <xdr:nvSpPr>
        <xdr:cNvPr id="6" name="Retângulo 5">
          <a:extLst>
            <a:ext uri="{FF2B5EF4-FFF2-40B4-BE49-F238E27FC236}">
              <a16:creationId xmlns:a16="http://schemas.microsoft.com/office/drawing/2014/main" id="{CD4677FA-6C43-4458-8412-2BA37CC716D6}"/>
            </a:ext>
          </a:extLst>
        </xdr:cNvPr>
        <xdr:cNvSpPr/>
      </xdr:nvSpPr>
      <xdr:spPr>
        <a:xfrm>
          <a:off x="9525" y="2486025"/>
          <a:ext cx="11029950" cy="48577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12</xdr:row>
      <xdr:rowOff>9523</xdr:rowOff>
    </xdr:from>
    <xdr:to>
      <xdr:col>9</xdr:col>
      <xdr:colOff>0</xdr:colOff>
      <xdr:row>13</xdr:row>
      <xdr:rowOff>9525</xdr:rowOff>
    </xdr:to>
    <xdr:sp macro="" textlink="">
      <xdr:nvSpPr>
        <xdr:cNvPr id="7" name="Retângulo 6">
          <a:extLst>
            <a:ext uri="{FF2B5EF4-FFF2-40B4-BE49-F238E27FC236}">
              <a16:creationId xmlns:a16="http://schemas.microsoft.com/office/drawing/2014/main" id="{D0992EB5-4CE1-4285-B2AC-E20C9D0581A2}"/>
            </a:ext>
          </a:extLst>
        </xdr:cNvPr>
        <xdr:cNvSpPr/>
      </xdr:nvSpPr>
      <xdr:spPr>
        <a:xfrm>
          <a:off x="11039474" y="2486023"/>
          <a:ext cx="3143251" cy="48577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12</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4B0472E3-DF28-468A-97B7-8D430FB1DB6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70445" y="2581276"/>
          <a:ext cx="854730" cy="339205"/>
        </a:xfrm>
        <a:prstGeom prst="rect">
          <a:avLst/>
        </a:prstGeom>
      </xdr:spPr>
    </xdr:pic>
    <xdr:clientData/>
  </xdr:oneCellAnchor>
  <xdr:oneCellAnchor>
    <xdr:from>
      <xdr:col>8</xdr:col>
      <xdr:colOff>323850</xdr:colOff>
      <xdr:row>12</xdr:row>
      <xdr:rowOff>73398</xdr:rowOff>
    </xdr:from>
    <xdr:ext cx="504825" cy="364751"/>
    <xdr:pic>
      <xdr:nvPicPr>
        <xdr:cNvPr id="9" name="Imagem 8">
          <a:extLst>
            <a:ext uri="{FF2B5EF4-FFF2-40B4-BE49-F238E27FC236}">
              <a16:creationId xmlns:a16="http://schemas.microsoft.com/office/drawing/2014/main" id="{0C8A2F22-83A1-4580-A4A5-E986320501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77875" y="2549898"/>
          <a:ext cx="504825" cy="364751"/>
        </a:xfrm>
        <a:prstGeom prst="rect">
          <a:avLst/>
        </a:prstGeom>
      </xdr:spPr>
    </xdr:pic>
    <xdr:clientData/>
  </xdr:oneCellAnchor>
  <xdr:twoCellAnchor>
    <xdr:from>
      <xdr:col>0</xdr:col>
      <xdr:colOff>9525</xdr:colOff>
      <xdr:row>24</xdr:row>
      <xdr:rowOff>9525</xdr:rowOff>
    </xdr:from>
    <xdr:to>
      <xdr:col>6</xdr:col>
      <xdr:colOff>9525</xdr:colOff>
      <xdr:row>25</xdr:row>
      <xdr:rowOff>9525</xdr:rowOff>
    </xdr:to>
    <xdr:sp macro="" textlink="">
      <xdr:nvSpPr>
        <xdr:cNvPr id="10" name="Retângulo 9">
          <a:extLst>
            <a:ext uri="{FF2B5EF4-FFF2-40B4-BE49-F238E27FC236}">
              <a16:creationId xmlns:a16="http://schemas.microsoft.com/office/drawing/2014/main" id="{1FA2FA80-A6D7-4164-A5A6-BD4C2444A885}"/>
            </a:ext>
          </a:extLst>
        </xdr:cNvPr>
        <xdr:cNvSpPr/>
      </xdr:nvSpPr>
      <xdr:spPr>
        <a:xfrm>
          <a:off x="9525" y="5019675"/>
          <a:ext cx="11029950"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24</xdr:row>
      <xdr:rowOff>9523</xdr:rowOff>
    </xdr:from>
    <xdr:to>
      <xdr:col>9</xdr:col>
      <xdr:colOff>0</xdr:colOff>
      <xdr:row>25</xdr:row>
      <xdr:rowOff>9525</xdr:rowOff>
    </xdr:to>
    <xdr:sp macro="" textlink="">
      <xdr:nvSpPr>
        <xdr:cNvPr id="11" name="Retângulo 10">
          <a:extLst>
            <a:ext uri="{FF2B5EF4-FFF2-40B4-BE49-F238E27FC236}">
              <a16:creationId xmlns:a16="http://schemas.microsoft.com/office/drawing/2014/main" id="{EF6519D5-3924-4CA1-950E-5453FC3FE7F7}"/>
            </a:ext>
          </a:extLst>
        </xdr:cNvPr>
        <xdr:cNvSpPr/>
      </xdr:nvSpPr>
      <xdr:spPr>
        <a:xfrm>
          <a:off x="11039474" y="5019673"/>
          <a:ext cx="314325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24</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71A6F67C-5932-47BF-8F9A-2CBE2C4B7AC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5086351"/>
          <a:ext cx="854730" cy="339205"/>
        </a:xfrm>
        <a:prstGeom prst="rect">
          <a:avLst/>
        </a:prstGeom>
      </xdr:spPr>
    </xdr:pic>
    <xdr:clientData/>
  </xdr:oneCellAnchor>
  <xdr:oneCellAnchor>
    <xdr:from>
      <xdr:col>8</xdr:col>
      <xdr:colOff>314326</xdr:colOff>
      <xdr:row>24</xdr:row>
      <xdr:rowOff>44824</xdr:rowOff>
    </xdr:from>
    <xdr:ext cx="476250" cy="350184"/>
    <xdr:pic>
      <xdr:nvPicPr>
        <xdr:cNvPr id="13" name="Imagem 12">
          <a:extLst>
            <a:ext uri="{FF2B5EF4-FFF2-40B4-BE49-F238E27FC236}">
              <a16:creationId xmlns:a16="http://schemas.microsoft.com/office/drawing/2014/main" id="{520494B3-2E42-4E18-9C7F-616A787CC7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1" y="5054974"/>
          <a:ext cx="476250" cy="350184"/>
        </a:xfrm>
        <a:prstGeom prst="rect">
          <a:avLst/>
        </a:prstGeom>
      </xdr:spPr>
    </xdr:pic>
    <xdr:clientData/>
  </xdr:oneCellAnchor>
  <xdr:twoCellAnchor>
    <xdr:from>
      <xdr:col>0</xdr:col>
      <xdr:colOff>9525</xdr:colOff>
      <xdr:row>36</xdr:row>
      <xdr:rowOff>9525</xdr:rowOff>
    </xdr:from>
    <xdr:to>
      <xdr:col>6</xdr:col>
      <xdr:colOff>9525</xdr:colOff>
      <xdr:row>37</xdr:row>
      <xdr:rowOff>9525</xdr:rowOff>
    </xdr:to>
    <xdr:sp macro="" textlink="">
      <xdr:nvSpPr>
        <xdr:cNvPr id="14" name="Retângulo 13">
          <a:extLst>
            <a:ext uri="{FF2B5EF4-FFF2-40B4-BE49-F238E27FC236}">
              <a16:creationId xmlns:a16="http://schemas.microsoft.com/office/drawing/2014/main" id="{A9FDFF9F-06C7-4FA4-99E9-0F692662E8CB}"/>
            </a:ext>
          </a:extLst>
        </xdr:cNvPr>
        <xdr:cNvSpPr/>
      </xdr:nvSpPr>
      <xdr:spPr>
        <a:xfrm>
          <a:off x="9525" y="7458075"/>
          <a:ext cx="11029950"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36</xdr:row>
      <xdr:rowOff>9523</xdr:rowOff>
    </xdr:from>
    <xdr:to>
      <xdr:col>9</xdr:col>
      <xdr:colOff>0</xdr:colOff>
      <xdr:row>37</xdr:row>
      <xdr:rowOff>9525</xdr:rowOff>
    </xdr:to>
    <xdr:sp macro="" textlink="">
      <xdr:nvSpPr>
        <xdr:cNvPr id="15" name="Retângulo 14">
          <a:extLst>
            <a:ext uri="{FF2B5EF4-FFF2-40B4-BE49-F238E27FC236}">
              <a16:creationId xmlns:a16="http://schemas.microsoft.com/office/drawing/2014/main" id="{00C8DF52-47F9-4897-8678-5730A43FF1F5}"/>
            </a:ext>
          </a:extLst>
        </xdr:cNvPr>
        <xdr:cNvSpPr/>
      </xdr:nvSpPr>
      <xdr:spPr>
        <a:xfrm>
          <a:off x="11039474" y="7458073"/>
          <a:ext cx="314325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36</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04F97E65-E775-4740-91DB-3A59DC4C744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7524751"/>
          <a:ext cx="854730" cy="339205"/>
        </a:xfrm>
        <a:prstGeom prst="rect">
          <a:avLst/>
        </a:prstGeom>
      </xdr:spPr>
    </xdr:pic>
    <xdr:clientData/>
  </xdr:oneCellAnchor>
  <xdr:oneCellAnchor>
    <xdr:from>
      <xdr:col>8</xdr:col>
      <xdr:colOff>345011</xdr:colOff>
      <xdr:row>36</xdr:row>
      <xdr:rowOff>73399</xdr:rowOff>
    </xdr:from>
    <xdr:ext cx="474139" cy="350184"/>
    <xdr:pic>
      <xdr:nvPicPr>
        <xdr:cNvPr id="17" name="Imagem 16">
          <a:extLst>
            <a:ext uri="{FF2B5EF4-FFF2-40B4-BE49-F238E27FC236}">
              <a16:creationId xmlns:a16="http://schemas.microsoft.com/office/drawing/2014/main" id="{7C94A7A3-2239-4B1C-A734-3A884DA656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99036" y="7521949"/>
          <a:ext cx="474139" cy="350184"/>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8C7ED4AC-D39F-4185-B6AF-C51D8AA343C8}"/>
            </a:ext>
          </a:extLst>
        </xdr:cNvPr>
        <xdr:cNvSpPr/>
      </xdr:nvSpPr>
      <xdr:spPr>
        <a:xfrm>
          <a:off x="0" y="9525"/>
          <a:ext cx="11029950"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Banco De Dados </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01D73E28-1652-4A2A-BADB-CAC8DC6CB310}"/>
            </a:ext>
          </a:extLst>
        </xdr:cNvPr>
        <xdr:cNvSpPr/>
      </xdr:nvSpPr>
      <xdr:spPr>
        <a:xfrm>
          <a:off x="11039474" y="9524"/>
          <a:ext cx="3143251" cy="504826"/>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36978F2E-AF0A-4512-AC8D-DD0588FAC6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44100" y="95249"/>
          <a:ext cx="990600" cy="340996"/>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4D0FC380-58C7-4AFC-8CF3-365262E74B4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0" y="104775"/>
          <a:ext cx="542925" cy="331470"/>
        </a:xfrm>
        <a:prstGeom prst="rect">
          <a:avLst/>
        </a:prstGeom>
      </xdr:spPr>
    </xdr:pic>
    <xdr:clientData/>
  </xdr:twoCellAnchor>
  <xdr:twoCellAnchor>
    <xdr:from>
      <xdr:col>0</xdr:col>
      <xdr:colOff>9525</xdr:colOff>
      <xdr:row>7</xdr:row>
      <xdr:rowOff>9525</xdr:rowOff>
    </xdr:from>
    <xdr:to>
      <xdr:col>6</xdr:col>
      <xdr:colOff>9525</xdr:colOff>
      <xdr:row>8</xdr:row>
      <xdr:rowOff>9525</xdr:rowOff>
    </xdr:to>
    <xdr:sp macro="" textlink="">
      <xdr:nvSpPr>
        <xdr:cNvPr id="6" name="Retângulo 5">
          <a:extLst>
            <a:ext uri="{FF2B5EF4-FFF2-40B4-BE49-F238E27FC236}">
              <a16:creationId xmlns:a16="http://schemas.microsoft.com/office/drawing/2014/main" id="{026A7CAC-2B8B-49B7-8BFE-842B89FAA4B6}"/>
            </a:ext>
          </a:extLst>
        </xdr:cNvPr>
        <xdr:cNvSpPr/>
      </xdr:nvSpPr>
      <xdr:spPr>
        <a:xfrm>
          <a:off x="9525" y="2486025"/>
          <a:ext cx="11029950" cy="48577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7</xdr:row>
      <xdr:rowOff>9523</xdr:rowOff>
    </xdr:from>
    <xdr:to>
      <xdr:col>9</xdr:col>
      <xdr:colOff>0</xdr:colOff>
      <xdr:row>8</xdr:row>
      <xdr:rowOff>9525</xdr:rowOff>
    </xdr:to>
    <xdr:sp macro="" textlink="">
      <xdr:nvSpPr>
        <xdr:cNvPr id="7" name="Retângulo 6">
          <a:extLst>
            <a:ext uri="{FF2B5EF4-FFF2-40B4-BE49-F238E27FC236}">
              <a16:creationId xmlns:a16="http://schemas.microsoft.com/office/drawing/2014/main" id="{09AF3514-4754-42CC-9081-C4A89BB53C52}"/>
            </a:ext>
          </a:extLst>
        </xdr:cNvPr>
        <xdr:cNvSpPr/>
      </xdr:nvSpPr>
      <xdr:spPr>
        <a:xfrm>
          <a:off x="11039474" y="2486023"/>
          <a:ext cx="3143251" cy="48577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7</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53E03CCB-7C65-4D45-94D9-A98FD65C70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70445" y="2581276"/>
          <a:ext cx="854730" cy="339205"/>
        </a:xfrm>
        <a:prstGeom prst="rect">
          <a:avLst/>
        </a:prstGeom>
      </xdr:spPr>
    </xdr:pic>
    <xdr:clientData/>
  </xdr:oneCellAnchor>
  <xdr:oneCellAnchor>
    <xdr:from>
      <xdr:col>8</xdr:col>
      <xdr:colOff>323850</xdr:colOff>
      <xdr:row>7</xdr:row>
      <xdr:rowOff>73398</xdr:rowOff>
    </xdr:from>
    <xdr:ext cx="504825" cy="364751"/>
    <xdr:pic>
      <xdr:nvPicPr>
        <xdr:cNvPr id="9" name="Imagem 8">
          <a:extLst>
            <a:ext uri="{FF2B5EF4-FFF2-40B4-BE49-F238E27FC236}">
              <a16:creationId xmlns:a16="http://schemas.microsoft.com/office/drawing/2014/main" id="{FA12439C-3E8C-4A9D-9804-D0873D532AA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77875" y="2549898"/>
          <a:ext cx="504825" cy="364751"/>
        </a:xfrm>
        <a:prstGeom prst="rect">
          <a:avLst/>
        </a:prstGeom>
      </xdr:spPr>
    </xdr:pic>
    <xdr:clientData/>
  </xdr:oneCellAnchor>
  <xdr:twoCellAnchor>
    <xdr:from>
      <xdr:col>0</xdr:col>
      <xdr:colOff>9525</xdr:colOff>
      <xdr:row>14</xdr:row>
      <xdr:rowOff>9525</xdr:rowOff>
    </xdr:from>
    <xdr:to>
      <xdr:col>6</xdr:col>
      <xdr:colOff>9525</xdr:colOff>
      <xdr:row>15</xdr:row>
      <xdr:rowOff>9525</xdr:rowOff>
    </xdr:to>
    <xdr:sp macro="" textlink="">
      <xdr:nvSpPr>
        <xdr:cNvPr id="10" name="Retângulo 9">
          <a:extLst>
            <a:ext uri="{FF2B5EF4-FFF2-40B4-BE49-F238E27FC236}">
              <a16:creationId xmlns:a16="http://schemas.microsoft.com/office/drawing/2014/main" id="{6199750E-EF38-4568-BD19-38E54EAD8FF0}"/>
            </a:ext>
          </a:extLst>
        </xdr:cNvPr>
        <xdr:cNvSpPr/>
      </xdr:nvSpPr>
      <xdr:spPr>
        <a:xfrm>
          <a:off x="9525" y="5019675"/>
          <a:ext cx="11029950"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14</xdr:row>
      <xdr:rowOff>9523</xdr:rowOff>
    </xdr:from>
    <xdr:to>
      <xdr:col>9</xdr:col>
      <xdr:colOff>0</xdr:colOff>
      <xdr:row>15</xdr:row>
      <xdr:rowOff>9525</xdr:rowOff>
    </xdr:to>
    <xdr:sp macro="" textlink="">
      <xdr:nvSpPr>
        <xdr:cNvPr id="11" name="Retângulo 10">
          <a:extLst>
            <a:ext uri="{FF2B5EF4-FFF2-40B4-BE49-F238E27FC236}">
              <a16:creationId xmlns:a16="http://schemas.microsoft.com/office/drawing/2014/main" id="{D351F1AF-FA89-459C-ACC6-B0EBE2EC02EE}"/>
            </a:ext>
          </a:extLst>
        </xdr:cNvPr>
        <xdr:cNvSpPr/>
      </xdr:nvSpPr>
      <xdr:spPr>
        <a:xfrm>
          <a:off x="11039474" y="5019673"/>
          <a:ext cx="314325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14</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DA19CBB4-3BF7-4DB0-974A-00A23A805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5086351"/>
          <a:ext cx="854730" cy="339205"/>
        </a:xfrm>
        <a:prstGeom prst="rect">
          <a:avLst/>
        </a:prstGeom>
      </xdr:spPr>
    </xdr:pic>
    <xdr:clientData/>
  </xdr:oneCellAnchor>
  <xdr:oneCellAnchor>
    <xdr:from>
      <xdr:col>8</xdr:col>
      <xdr:colOff>314326</xdr:colOff>
      <xdr:row>14</xdr:row>
      <xdr:rowOff>44824</xdr:rowOff>
    </xdr:from>
    <xdr:ext cx="476250" cy="350184"/>
    <xdr:pic>
      <xdr:nvPicPr>
        <xdr:cNvPr id="13" name="Imagem 12">
          <a:extLst>
            <a:ext uri="{FF2B5EF4-FFF2-40B4-BE49-F238E27FC236}">
              <a16:creationId xmlns:a16="http://schemas.microsoft.com/office/drawing/2014/main" id="{FC7BB984-39D9-4DB6-ADDE-B0E5DD1BF85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1" y="5054974"/>
          <a:ext cx="476250" cy="350184"/>
        </a:xfrm>
        <a:prstGeom prst="rect">
          <a:avLst/>
        </a:prstGeom>
      </xdr:spPr>
    </xdr:pic>
    <xdr:clientData/>
  </xdr:oneCellAnchor>
  <xdr:twoCellAnchor>
    <xdr:from>
      <xdr:col>0</xdr:col>
      <xdr:colOff>9525</xdr:colOff>
      <xdr:row>21</xdr:row>
      <xdr:rowOff>9525</xdr:rowOff>
    </xdr:from>
    <xdr:to>
      <xdr:col>6</xdr:col>
      <xdr:colOff>9525</xdr:colOff>
      <xdr:row>22</xdr:row>
      <xdr:rowOff>9525</xdr:rowOff>
    </xdr:to>
    <xdr:sp macro="" textlink="">
      <xdr:nvSpPr>
        <xdr:cNvPr id="14" name="Retângulo 13">
          <a:extLst>
            <a:ext uri="{FF2B5EF4-FFF2-40B4-BE49-F238E27FC236}">
              <a16:creationId xmlns:a16="http://schemas.microsoft.com/office/drawing/2014/main" id="{696C9141-F5F2-48F2-AF5D-8EAFE3AE27D2}"/>
            </a:ext>
          </a:extLst>
        </xdr:cNvPr>
        <xdr:cNvSpPr/>
      </xdr:nvSpPr>
      <xdr:spPr>
        <a:xfrm>
          <a:off x="9525" y="7458075"/>
          <a:ext cx="11029950"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21</xdr:row>
      <xdr:rowOff>9523</xdr:rowOff>
    </xdr:from>
    <xdr:to>
      <xdr:col>9</xdr:col>
      <xdr:colOff>0</xdr:colOff>
      <xdr:row>22</xdr:row>
      <xdr:rowOff>9525</xdr:rowOff>
    </xdr:to>
    <xdr:sp macro="" textlink="">
      <xdr:nvSpPr>
        <xdr:cNvPr id="15" name="Retângulo 14">
          <a:extLst>
            <a:ext uri="{FF2B5EF4-FFF2-40B4-BE49-F238E27FC236}">
              <a16:creationId xmlns:a16="http://schemas.microsoft.com/office/drawing/2014/main" id="{F84AAB8A-1C92-49B3-8F66-B56548DEE6CA}"/>
            </a:ext>
          </a:extLst>
        </xdr:cNvPr>
        <xdr:cNvSpPr/>
      </xdr:nvSpPr>
      <xdr:spPr>
        <a:xfrm>
          <a:off x="11039474" y="7458073"/>
          <a:ext cx="314325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21</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449E471A-6654-4E2C-92F8-31285FFB12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7524751"/>
          <a:ext cx="854730" cy="339205"/>
        </a:xfrm>
        <a:prstGeom prst="rect">
          <a:avLst/>
        </a:prstGeom>
      </xdr:spPr>
    </xdr:pic>
    <xdr:clientData/>
  </xdr:oneCellAnchor>
  <xdr:oneCellAnchor>
    <xdr:from>
      <xdr:col>8</xdr:col>
      <xdr:colOff>345011</xdr:colOff>
      <xdr:row>21</xdr:row>
      <xdr:rowOff>73399</xdr:rowOff>
    </xdr:from>
    <xdr:ext cx="474139" cy="350184"/>
    <xdr:pic>
      <xdr:nvPicPr>
        <xdr:cNvPr id="17" name="Imagem 16">
          <a:extLst>
            <a:ext uri="{FF2B5EF4-FFF2-40B4-BE49-F238E27FC236}">
              <a16:creationId xmlns:a16="http://schemas.microsoft.com/office/drawing/2014/main" id="{16DF9D3E-32B5-4444-B8C3-441FC3D0C4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99036" y="7521949"/>
          <a:ext cx="474139" cy="350184"/>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AE298608-6949-47A7-B989-7615CAE8B5B3}"/>
            </a:ext>
          </a:extLst>
        </xdr:cNvPr>
        <xdr:cNvSpPr/>
      </xdr:nvSpPr>
      <xdr:spPr>
        <a:xfrm>
          <a:off x="0" y="9525"/>
          <a:ext cx="11029950"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Infraestrutura Tecnológica </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F80AB3B1-EE34-4231-8B0A-BFF836B4AF1D}"/>
            </a:ext>
          </a:extLst>
        </xdr:cNvPr>
        <xdr:cNvSpPr/>
      </xdr:nvSpPr>
      <xdr:spPr>
        <a:xfrm>
          <a:off x="11039474" y="9524"/>
          <a:ext cx="3143251" cy="504826"/>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09349658-3DB0-46BC-BFAE-C641A41A77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44100" y="95249"/>
          <a:ext cx="990600" cy="340996"/>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2FDA0469-8EB2-4377-A488-4F3BAE8CC1D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0" y="104775"/>
          <a:ext cx="542925" cy="331470"/>
        </a:xfrm>
        <a:prstGeom prst="rect">
          <a:avLst/>
        </a:prstGeom>
      </xdr:spPr>
    </xdr:pic>
    <xdr:clientData/>
  </xdr:twoCellAnchor>
  <xdr:twoCellAnchor>
    <xdr:from>
      <xdr:col>0</xdr:col>
      <xdr:colOff>9525</xdr:colOff>
      <xdr:row>7</xdr:row>
      <xdr:rowOff>9525</xdr:rowOff>
    </xdr:from>
    <xdr:to>
      <xdr:col>6</xdr:col>
      <xdr:colOff>9525</xdr:colOff>
      <xdr:row>8</xdr:row>
      <xdr:rowOff>9525</xdr:rowOff>
    </xdr:to>
    <xdr:sp macro="" textlink="">
      <xdr:nvSpPr>
        <xdr:cNvPr id="6" name="Retângulo 5">
          <a:extLst>
            <a:ext uri="{FF2B5EF4-FFF2-40B4-BE49-F238E27FC236}">
              <a16:creationId xmlns:a16="http://schemas.microsoft.com/office/drawing/2014/main" id="{5B0E1FA9-472C-4775-872A-29A39D18F0E0}"/>
            </a:ext>
          </a:extLst>
        </xdr:cNvPr>
        <xdr:cNvSpPr/>
      </xdr:nvSpPr>
      <xdr:spPr>
        <a:xfrm>
          <a:off x="9525" y="2486025"/>
          <a:ext cx="11029950" cy="48577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7</xdr:row>
      <xdr:rowOff>9523</xdr:rowOff>
    </xdr:from>
    <xdr:to>
      <xdr:col>9</xdr:col>
      <xdr:colOff>0</xdr:colOff>
      <xdr:row>8</xdr:row>
      <xdr:rowOff>9525</xdr:rowOff>
    </xdr:to>
    <xdr:sp macro="" textlink="">
      <xdr:nvSpPr>
        <xdr:cNvPr id="7" name="Retângulo 6">
          <a:extLst>
            <a:ext uri="{FF2B5EF4-FFF2-40B4-BE49-F238E27FC236}">
              <a16:creationId xmlns:a16="http://schemas.microsoft.com/office/drawing/2014/main" id="{4088F9B8-7545-4AFB-A509-9D9E832568AB}"/>
            </a:ext>
          </a:extLst>
        </xdr:cNvPr>
        <xdr:cNvSpPr/>
      </xdr:nvSpPr>
      <xdr:spPr>
        <a:xfrm>
          <a:off x="11039474" y="2486023"/>
          <a:ext cx="3143251" cy="48577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7</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B6383C72-2E8A-4F77-B3DD-D55485973F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70445" y="2581276"/>
          <a:ext cx="854730" cy="339205"/>
        </a:xfrm>
        <a:prstGeom prst="rect">
          <a:avLst/>
        </a:prstGeom>
      </xdr:spPr>
    </xdr:pic>
    <xdr:clientData/>
  </xdr:oneCellAnchor>
  <xdr:oneCellAnchor>
    <xdr:from>
      <xdr:col>8</xdr:col>
      <xdr:colOff>323850</xdr:colOff>
      <xdr:row>7</xdr:row>
      <xdr:rowOff>73398</xdr:rowOff>
    </xdr:from>
    <xdr:ext cx="504825" cy="364751"/>
    <xdr:pic>
      <xdr:nvPicPr>
        <xdr:cNvPr id="9" name="Imagem 8">
          <a:extLst>
            <a:ext uri="{FF2B5EF4-FFF2-40B4-BE49-F238E27FC236}">
              <a16:creationId xmlns:a16="http://schemas.microsoft.com/office/drawing/2014/main" id="{00CECC0A-BB00-42C7-A29E-4E2D3A998C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77875" y="2549898"/>
          <a:ext cx="504825" cy="364751"/>
        </a:xfrm>
        <a:prstGeom prst="rect">
          <a:avLst/>
        </a:prstGeom>
      </xdr:spPr>
    </xdr:pic>
    <xdr:clientData/>
  </xdr:oneCellAnchor>
  <xdr:twoCellAnchor>
    <xdr:from>
      <xdr:col>0</xdr:col>
      <xdr:colOff>9525</xdr:colOff>
      <xdr:row>14</xdr:row>
      <xdr:rowOff>9525</xdr:rowOff>
    </xdr:from>
    <xdr:to>
      <xdr:col>6</xdr:col>
      <xdr:colOff>9525</xdr:colOff>
      <xdr:row>15</xdr:row>
      <xdr:rowOff>9525</xdr:rowOff>
    </xdr:to>
    <xdr:sp macro="" textlink="">
      <xdr:nvSpPr>
        <xdr:cNvPr id="10" name="Retângulo 9">
          <a:extLst>
            <a:ext uri="{FF2B5EF4-FFF2-40B4-BE49-F238E27FC236}">
              <a16:creationId xmlns:a16="http://schemas.microsoft.com/office/drawing/2014/main" id="{14E10A59-7412-489E-BC82-F9BA6478FF28}"/>
            </a:ext>
          </a:extLst>
        </xdr:cNvPr>
        <xdr:cNvSpPr/>
      </xdr:nvSpPr>
      <xdr:spPr>
        <a:xfrm>
          <a:off x="9525" y="5019675"/>
          <a:ext cx="11029950"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14</xdr:row>
      <xdr:rowOff>9523</xdr:rowOff>
    </xdr:from>
    <xdr:to>
      <xdr:col>9</xdr:col>
      <xdr:colOff>0</xdr:colOff>
      <xdr:row>15</xdr:row>
      <xdr:rowOff>9525</xdr:rowOff>
    </xdr:to>
    <xdr:sp macro="" textlink="">
      <xdr:nvSpPr>
        <xdr:cNvPr id="11" name="Retângulo 10">
          <a:extLst>
            <a:ext uri="{FF2B5EF4-FFF2-40B4-BE49-F238E27FC236}">
              <a16:creationId xmlns:a16="http://schemas.microsoft.com/office/drawing/2014/main" id="{FE082697-52DE-45BB-8D82-3F085026407B}"/>
            </a:ext>
          </a:extLst>
        </xdr:cNvPr>
        <xdr:cNvSpPr/>
      </xdr:nvSpPr>
      <xdr:spPr>
        <a:xfrm>
          <a:off x="11039474" y="5019673"/>
          <a:ext cx="314325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14</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E52D5917-2CE1-4A09-AD50-65A6EF6754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5086351"/>
          <a:ext cx="854730" cy="339205"/>
        </a:xfrm>
        <a:prstGeom prst="rect">
          <a:avLst/>
        </a:prstGeom>
      </xdr:spPr>
    </xdr:pic>
    <xdr:clientData/>
  </xdr:oneCellAnchor>
  <xdr:oneCellAnchor>
    <xdr:from>
      <xdr:col>8</xdr:col>
      <xdr:colOff>314326</xdr:colOff>
      <xdr:row>14</xdr:row>
      <xdr:rowOff>44824</xdr:rowOff>
    </xdr:from>
    <xdr:ext cx="476250" cy="350184"/>
    <xdr:pic>
      <xdr:nvPicPr>
        <xdr:cNvPr id="13" name="Imagem 12">
          <a:extLst>
            <a:ext uri="{FF2B5EF4-FFF2-40B4-BE49-F238E27FC236}">
              <a16:creationId xmlns:a16="http://schemas.microsoft.com/office/drawing/2014/main" id="{A3BC8D11-825D-458B-B47E-B3D3AA17312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1" y="5054974"/>
          <a:ext cx="476250" cy="350184"/>
        </a:xfrm>
        <a:prstGeom prst="rect">
          <a:avLst/>
        </a:prstGeom>
      </xdr:spPr>
    </xdr:pic>
    <xdr:clientData/>
  </xdr:oneCellAnchor>
  <xdr:twoCellAnchor>
    <xdr:from>
      <xdr:col>0</xdr:col>
      <xdr:colOff>9525</xdr:colOff>
      <xdr:row>21</xdr:row>
      <xdr:rowOff>9525</xdr:rowOff>
    </xdr:from>
    <xdr:to>
      <xdr:col>6</xdr:col>
      <xdr:colOff>9525</xdr:colOff>
      <xdr:row>22</xdr:row>
      <xdr:rowOff>9525</xdr:rowOff>
    </xdr:to>
    <xdr:sp macro="" textlink="">
      <xdr:nvSpPr>
        <xdr:cNvPr id="14" name="Retângulo 13">
          <a:extLst>
            <a:ext uri="{FF2B5EF4-FFF2-40B4-BE49-F238E27FC236}">
              <a16:creationId xmlns:a16="http://schemas.microsoft.com/office/drawing/2014/main" id="{4D962168-42BF-4C13-8D2F-BBD123A8B038}"/>
            </a:ext>
          </a:extLst>
        </xdr:cNvPr>
        <xdr:cNvSpPr/>
      </xdr:nvSpPr>
      <xdr:spPr>
        <a:xfrm>
          <a:off x="9525" y="7458075"/>
          <a:ext cx="11029950"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21</xdr:row>
      <xdr:rowOff>9523</xdr:rowOff>
    </xdr:from>
    <xdr:to>
      <xdr:col>9</xdr:col>
      <xdr:colOff>0</xdr:colOff>
      <xdr:row>22</xdr:row>
      <xdr:rowOff>9525</xdr:rowOff>
    </xdr:to>
    <xdr:sp macro="" textlink="">
      <xdr:nvSpPr>
        <xdr:cNvPr id="15" name="Retângulo 14">
          <a:extLst>
            <a:ext uri="{FF2B5EF4-FFF2-40B4-BE49-F238E27FC236}">
              <a16:creationId xmlns:a16="http://schemas.microsoft.com/office/drawing/2014/main" id="{CB51EB44-F3CE-4F40-8D25-0A79199E3840}"/>
            </a:ext>
          </a:extLst>
        </xdr:cNvPr>
        <xdr:cNvSpPr/>
      </xdr:nvSpPr>
      <xdr:spPr>
        <a:xfrm>
          <a:off x="11039474" y="7458073"/>
          <a:ext cx="314325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21</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1F1F06BF-4337-4B00-A061-EAE43D0924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7524751"/>
          <a:ext cx="854730" cy="339205"/>
        </a:xfrm>
        <a:prstGeom prst="rect">
          <a:avLst/>
        </a:prstGeom>
      </xdr:spPr>
    </xdr:pic>
    <xdr:clientData/>
  </xdr:oneCellAnchor>
  <xdr:oneCellAnchor>
    <xdr:from>
      <xdr:col>8</xdr:col>
      <xdr:colOff>345011</xdr:colOff>
      <xdr:row>21</xdr:row>
      <xdr:rowOff>73399</xdr:rowOff>
    </xdr:from>
    <xdr:ext cx="474139" cy="350184"/>
    <xdr:pic>
      <xdr:nvPicPr>
        <xdr:cNvPr id="17" name="Imagem 16">
          <a:extLst>
            <a:ext uri="{FF2B5EF4-FFF2-40B4-BE49-F238E27FC236}">
              <a16:creationId xmlns:a16="http://schemas.microsoft.com/office/drawing/2014/main" id="{D0C617D1-A251-4A91-B0F2-E8AC9D7C430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99036" y="7521949"/>
          <a:ext cx="474139" cy="350184"/>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9525</xdr:rowOff>
    </xdr:from>
    <xdr:to>
      <xdr:col>6</xdr:col>
      <xdr:colOff>0</xdr:colOff>
      <xdr:row>1</xdr:row>
      <xdr:rowOff>9525</xdr:rowOff>
    </xdr:to>
    <xdr:sp macro="" textlink="">
      <xdr:nvSpPr>
        <xdr:cNvPr id="2" name="Retângulo 1">
          <a:extLst>
            <a:ext uri="{FF2B5EF4-FFF2-40B4-BE49-F238E27FC236}">
              <a16:creationId xmlns:a16="http://schemas.microsoft.com/office/drawing/2014/main" id="{90CF0202-6BF3-4E2B-9C8A-7034758480F7}"/>
            </a:ext>
          </a:extLst>
        </xdr:cNvPr>
        <xdr:cNvSpPr/>
      </xdr:nvSpPr>
      <xdr:spPr>
        <a:xfrm>
          <a:off x="0" y="9525"/>
          <a:ext cx="11029950" cy="4953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Segurança Da Informação</a:t>
          </a:r>
        </a:p>
      </xdr:txBody>
    </xdr:sp>
    <xdr:clientData/>
  </xdr:twoCellAnchor>
  <xdr:twoCellAnchor>
    <xdr:from>
      <xdr:col>6</xdr:col>
      <xdr:colOff>9524</xdr:colOff>
      <xdr:row>0</xdr:row>
      <xdr:rowOff>9524</xdr:rowOff>
    </xdr:from>
    <xdr:to>
      <xdr:col>9</xdr:col>
      <xdr:colOff>0</xdr:colOff>
      <xdr:row>1</xdr:row>
      <xdr:rowOff>19050</xdr:rowOff>
    </xdr:to>
    <xdr:sp macro="" textlink="">
      <xdr:nvSpPr>
        <xdr:cNvPr id="3" name="Retângulo 2">
          <a:extLst>
            <a:ext uri="{FF2B5EF4-FFF2-40B4-BE49-F238E27FC236}">
              <a16:creationId xmlns:a16="http://schemas.microsoft.com/office/drawing/2014/main" id="{3095D359-25B7-41CE-A2F2-D48429ADADEE}"/>
            </a:ext>
          </a:extLst>
        </xdr:cNvPr>
        <xdr:cNvSpPr/>
      </xdr:nvSpPr>
      <xdr:spPr>
        <a:xfrm>
          <a:off x="11039474" y="9524"/>
          <a:ext cx="3143251" cy="504826"/>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twoCellAnchor editAs="oneCell">
    <xdr:from>
      <xdr:col>5</xdr:col>
      <xdr:colOff>152400</xdr:colOff>
      <xdr:row>0</xdr:row>
      <xdr:rowOff>95249</xdr:rowOff>
    </xdr:from>
    <xdr:to>
      <xdr:col>5</xdr:col>
      <xdr:colOff>1143000</xdr:colOff>
      <xdr:row>0</xdr:row>
      <xdr:rowOff>436245</xdr:rowOff>
    </xdr:to>
    <xdr:pic>
      <xdr:nvPicPr>
        <xdr:cNvPr id="4" name="Imagem 3">
          <a:hlinkClick xmlns:r="http://schemas.openxmlformats.org/officeDocument/2006/relationships" r:id="rId1"/>
          <a:extLst>
            <a:ext uri="{FF2B5EF4-FFF2-40B4-BE49-F238E27FC236}">
              <a16:creationId xmlns:a16="http://schemas.microsoft.com/office/drawing/2014/main" id="{F8AD24BB-5265-4C47-8CAC-A7722AFECF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44100" y="95249"/>
          <a:ext cx="990600" cy="340996"/>
        </a:xfrm>
        <a:prstGeom prst="rect">
          <a:avLst/>
        </a:prstGeom>
      </xdr:spPr>
    </xdr:pic>
    <xdr:clientData/>
  </xdr:twoCellAnchor>
  <xdr:twoCellAnchor editAs="oneCell">
    <xdr:from>
      <xdr:col>8</xdr:col>
      <xdr:colOff>314325</xdr:colOff>
      <xdr:row>0</xdr:row>
      <xdr:rowOff>104775</xdr:rowOff>
    </xdr:from>
    <xdr:to>
      <xdr:col>8</xdr:col>
      <xdr:colOff>857250</xdr:colOff>
      <xdr:row>0</xdr:row>
      <xdr:rowOff>436245</xdr:rowOff>
    </xdr:to>
    <xdr:pic>
      <xdr:nvPicPr>
        <xdr:cNvPr id="5" name="Imagem 4">
          <a:extLst>
            <a:ext uri="{FF2B5EF4-FFF2-40B4-BE49-F238E27FC236}">
              <a16:creationId xmlns:a16="http://schemas.microsoft.com/office/drawing/2014/main" id="{1C18DF07-01A1-4F31-AC5C-1914D7F164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0" y="104775"/>
          <a:ext cx="542925" cy="331470"/>
        </a:xfrm>
        <a:prstGeom prst="rect">
          <a:avLst/>
        </a:prstGeom>
      </xdr:spPr>
    </xdr:pic>
    <xdr:clientData/>
  </xdr:twoCellAnchor>
  <xdr:twoCellAnchor>
    <xdr:from>
      <xdr:col>0</xdr:col>
      <xdr:colOff>9525</xdr:colOff>
      <xdr:row>13</xdr:row>
      <xdr:rowOff>9525</xdr:rowOff>
    </xdr:from>
    <xdr:to>
      <xdr:col>6</xdr:col>
      <xdr:colOff>9525</xdr:colOff>
      <xdr:row>14</xdr:row>
      <xdr:rowOff>9525</xdr:rowOff>
    </xdr:to>
    <xdr:sp macro="" textlink="">
      <xdr:nvSpPr>
        <xdr:cNvPr id="6" name="Retângulo 5">
          <a:extLst>
            <a:ext uri="{FF2B5EF4-FFF2-40B4-BE49-F238E27FC236}">
              <a16:creationId xmlns:a16="http://schemas.microsoft.com/office/drawing/2014/main" id="{D528359E-2ECE-4D2F-8DE1-92A4E399CB87}"/>
            </a:ext>
          </a:extLst>
        </xdr:cNvPr>
        <xdr:cNvSpPr/>
      </xdr:nvSpPr>
      <xdr:spPr>
        <a:xfrm>
          <a:off x="9525" y="2486025"/>
          <a:ext cx="11029950" cy="48577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 (7 Dias)</a:t>
          </a:r>
        </a:p>
      </xdr:txBody>
    </xdr:sp>
    <xdr:clientData/>
  </xdr:twoCellAnchor>
  <xdr:twoCellAnchor>
    <xdr:from>
      <xdr:col>6</xdr:col>
      <xdr:colOff>9524</xdr:colOff>
      <xdr:row>13</xdr:row>
      <xdr:rowOff>9523</xdr:rowOff>
    </xdr:from>
    <xdr:to>
      <xdr:col>9</xdr:col>
      <xdr:colOff>0</xdr:colOff>
      <xdr:row>14</xdr:row>
      <xdr:rowOff>9525</xdr:rowOff>
    </xdr:to>
    <xdr:sp macro="" textlink="">
      <xdr:nvSpPr>
        <xdr:cNvPr id="7" name="Retângulo 6">
          <a:extLst>
            <a:ext uri="{FF2B5EF4-FFF2-40B4-BE49-F238E27FC236}">
              <a16:creationId xmlns:a16="http://schemas.microsoft.com/office/drawing/2014/main" id="{A40F445D-B262-4E44-B7EE-BB25A5A9F367}"/>
            </a:ext>
          </a:extLst>
        </xdr:cNvPr>
        <xdr:cNvSpPr/>
      </xdr:nvSpPr>
      <xdr:spPr>
        <a:xfrm>
          <a:off x="11039474" y="2486023"/>
          <a:ext cx="3143251" cy="48577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278745</xdr:colOff>
      <xdr:row>13</xdr:row>
      <xdr:rowOff>104776</xdr:rowOff>
    </xdr:from>
    <xdr:ext cx="854730" cy="339205"/>
    <xdr:pic>
      <xdr:nvPicPr>
        <xdr:cNvPr id="8" name="Imagem 7">
          <a:hlinkClick xmlns:r="http://schemas.openxmlformats.org/officeDocument/2006/relationships" r:id="rId1"/>
          <a:extLst>
            <a:ext uri="{FF2B5EF4-FFF2-40B4-BE49-F238E27FC236}">
              <a16:creationId xmlns:a16="http://schemas.microsoft.com/office/drawing/2014/main" id="{B6650E2C-ABC3-4E02-B211-C1424B888B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70445" y="2581276"/>
          <a:ext cx="854730" cy="339205"/>
        </a:xfrm>
        <a:prstGeom prst="rect">
          <a:avLst/>
        </a:prstGeom>
      </xdr:spPr>
    </xdr:pic>
    <xdr:clientData/>
  </xdr:oneCellAnchor>
  <xdr:oneCellAnchor>
    <xdr:from>
      <xdr:col>8</xdr:col>
      <xdr:colOff>323850</xdr:colOff>
      <xdr:row>13</xdr:row>
      <xdr:rowOff>73398</xdr:rowOff>
    </xdr:from>
    <xdr:ext cx="504825" cy="364751"/>
    <xdr:pic>
      <xdr:nvPicPr>
        <xdr:cNvPr id="9" name="Imagem 8">
          <a:extLst>
            <a:ext uri="{FF2B5EF4-FFF2-40B4-BE49-F238E27FC236}">
              <a16:creationId xmlns:a16="http://schemas.microsoft.com/office/drawing/2014/main" id="{A703B4B1-725F-438F-857B-B249572AEE8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77875" y="2549898"/>
          <a:ext cx="504825" cy="364751"/>
        </a:xfrm>
        <a:prstGeom prst="rect">
          <a:avLst/>
        </a:prstGeom>
      </xdr:spPr>
    </xdr:pic>
    <xdr:clientData/>
  </xdr:oneCellAnchor>
  <xdr:twoCellAnchor>
    <xdr:from>
      <xdr:col>0</xdr:col>
      <xdr:colOff>9525</xdr:colOff>
      <xdr:row>26</xdr:row>
      <xdr:rowOff>9525</xdr:rowOff>
    </xdr:from>
    <xdr:to>
      <xdr:col>6</xdr:col>
      <xdr:colOff>9525</xdr:colOff>
      <xdr:row>27</xdr:row>
      <xdr:rowOff>9525</xdr:rowOff>
    </xdr:to>
    <xdr:sp macro="" textlink="">
      <xdr:nvSpPr>
        <xdr:cNvPr id="10" name="Retângulo 9">
          <a:extLst>
            <a:ext uri="{FF2B5EF4-FFF2-40B4-BE49-F238E27FC236}">
              <a16:creationId xmlns:a16="http://schemas.microsoft.com/office/drawing/2014/main" id="{AAC8C632-3E1C-47C2-9C34-4050956C298A}"/>
            </a:ext>
          </a:extLst>
        </xdr:cNvPr>
        <xdr:cNvSpPr/>
      </xdr:nvSpPr>
      <xdr:spPr>
        <a:xfrm>
          <a:off x="9525" y="5019675"/>
          <a:ext cx="11029950" cy="428625"/>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(15 Dias)</a:t>
          </a:r>
          <a:endParaRPr lang="pt-BR" sz="2000" b="1"/>
        </a:p>
      </xdr:txBody>
    </xdr:sp>
    <xdr:clientData/>
  </xdr:twoCellAnchor>
  <xdr:twoCellAnchor>
    <xdr:from>
      <xdr:col>6</xdr:col>
      <xdr:colOff>9524</xdr:colOff>
      <xdr:row>26</xdr:row>
      <xdr:rowOff>9523</xdr:rowOff>
    </xdr:from>
    <xdr:to>
      <xdr:col>9</xdr:col>
      <xdr:colOff>0</xdr:colOff>
      <xdr:row>27</xdr:row>
      <xdr:rowOff>9525</xdr:rowOff>
    </xdr:to>
    <xdr:sp macro="" textlink="">
      <xdr:nvSpPr>
        <xdr:cNvPr id="11" name="Retângulo 10">
          <a:extLst>
            <a:ext uri="{FF2B5EF4-FFF2-40B4-BE49-F238E27FC236}">
              <a16:creationId xmlns:a16="http://schemas.microsoft.com/office/drawing/2014/main" id="{1321BA5A-4B17-4190-8F55-192777086CEB}"/>
            </a:ext>
          </a:extLst>
        </xdr:cNvPr>
        <xdr:cNvSpPr/>
      </xdr:nvSpPr>
      <xdr:spPr>
        <a:xfrm>
          <a:off x="11039474" y="5019673"/>
          <a:ext cx="3143251" cy="428627"/>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800" b="1">
              <a:latin typeface="+mn-lt"/>
            </a:rPr>
            <a:t>      Questões Resolvidas</a:t>
          </a:r>
        </a:p>
      </xdr:txBody>
    </xdr:sp>
    <xdr:clientData/>
  </xdr:twoCellAnchor>
  <xdr:oneCellAnchor>
    <xdr:from>
      <xdr:col>5</xdr:col>
      <xdr:colOff>145395</xdr:colOff>
      <xdr:row>26</xdr:row>
      <xdr:rowOff>76201</xdr:rowOff>
    </xdr:from>
    <xdr:ext cx="854730" cy="339205"/>
    <xdr:pic>
      <xdr:nvPicPr>
        <xdr:cNvPr id="12" name="Imagem 11">
          <a:hlinkClick xmlns:r="http://schemas.openxmlformats.org/officeDocument/2006/relationships" r:id="rId1"/>
          <a:extLst>
            <a:ext uri="{FF2B5EF4-FFF2-40B4-BE49-F238E27FC236}">
              <a16:creationId xmlns:a16="http://schemas.microsoft.com/office/drawing/2014/main" id="{DEA504E8-00AD-41AD-83FE-991813514C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5086351"/>
          <a:ext cx="854730" cy="339205"/>
        </a:xfrm>
        <a:prstGeom prst="rect">
          <a:avLst/>
        </a:prstGeom>
      </xdr:spPr>
    </xdr:pic>
    <xdr:clientData/>
  </xdr:oneCellAnchor>
  <xdr:oneCellAnchor>
    <xdr:from>
      <xdr:col>8</xdr:col>
      <xdr:colOff>314326</xdr:colOff>
      <xdr:row>26</xdr:row>
      <xdr:rowOff>44824</xdr:rowOff>
    </xdr:from>
    <xdr:ext cx="476250" cy="350184"/>
    <xdr:pic>
      <xdr:nvPicPr>
        <xdr:cNvPr id="13" name="Imagem 12">
          <a:extLst>
            <a:ext uri="{FF2B5EF4-FFF2-40B4-BE49-F238E27FC236}">
              <a16:creationId xmlns:a16="http://schemas.microsoft.com/office/drawing/2014/main" id="{70B70B21-4B56-4907-9FD2-95788E8785A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8351" y="5054974"/>
          <a:ext cx="476250" cy="350184"/>
        </a:xfrm>
        <a:prstGeom prst="rect">
          <a:avLst/>
        </a:prstGeom>
      </xdr:spPr>
    </xdr:pic>
    <xdr:clientData/>
  </xdr:oneCellAnchor>
  <xdr:twoCellAnchor>
    <xdr:from>
      <xdr:col>0</xdr:col>
      <xdr:colOff>9525</xdr:colOff>
      <xdr:row>39</xdr:row>
      <xdr:rowOff>9525</xdr:rowOff>
    </xdr:from>
    <xdr:to>
      <xdr:col>6</xdr:col>
      <xdr:colOff>9525</xdr:colOff>
      <xdr:row>40</xdr:row>
      <xdr:rowOff>9525</xdr:rowOff>
    </xdr:to>
    <xdr:sp macro="" textlink="">
      <xdr:nvSpPr>
        <xdr:cNvPr id="14" name="Retângulo 13">
          <a:extLst>
            <a:ext uri="{FF2B5EF4-FFF2-40B4-BE49-F238E27FC236}">
              <a16:creationId xmlns:a16="http://schemas.microsoft.com/office/drawing/2014/main" id="{112326DC-198D-4417-924B-AB6C4DF7F056}"/>
            </a:ext>
          </a:extLst>
        </xdr:cNvPr>
        <xdr:cNvSpPr/>
      </xdr:nvSpPr>
      <xdr:spPr>
        <a:xfrm>
          <a:off x="9525" y="7458075"/>
          <a:ext cx="11029950" cy="457200"/>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t> Revisão</a:t>
          </a:r>
          <a:r>
            <a:rPr lang="pt-BR" sz="2000" b="1" baseline="0"/>
            <a:t> (30 Dias)</a:t>
          </a:r>
          <a:endParaRPr lang="pt-BR" sz="2000" b="1"/>
        </a:p>
      </xdr:txBody>
    </xdr:sp>
    <xdr:clientData/>
  </xdr:twoCellAnchor>
  <xdr:twoCellAnchor>
    <xdr:from>
      <xdr:col>6</xdr:col>
      <xdr:colOff>9524</xdr:colOff>
      <xdr:row>39</xdr:row>
      <xdr:rowOff>9523</xdr:rowOff>
    </xdr:from>
    <xdr:to>
      <xdr:col>9</xdr:col>
      <xdr:colOff>0</xdr:colOff>
      <xdr:row>40</xdr:row>
      <xdr:rowOff>9525</xdr:rowOff>
    </xdr:to>
    <xdr:sp macro="" textlink="">
      <xdr:nvSpPr>
        <xdr:cNvPr id="15" name="Retângulo 14">
          <a:extLst>
            <a:ext uri="{FF2B5EF4-FFF2-40B4-BE49-F238E27FC236}">
              <a16:creationId xmlns:a16="http://schemas.microsoft.com/office/drawing/2014/main" id="{935D8DA3-9D1C-44CD-BE78-7C26D37A864E}"/>
            </a:ext>
          </a:extLst>
        </xdr:cNvPr>
        <xdr:cNvSpPr/>
      </xdr:nvSpPr>
      <xdr:spPr>
        <a:xfrm>
          <a:off x="11039474" y="7458073"/>
          <a:ext cx="3143251" cy="457202"/>
        </a:xfrm>
        <a:prstGeom prst="rect">
          <a:avLst/>
        </a:prstGeom>
        <a:solidFill>
          <a:srgbClr val="00277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800" b="1">
              <a:latin typeface="+mn-lt"/>
            </a:rPr>
            <a:t>      Questões Resolvidas</a:t>
          </a:r>
        </a:p>
      </xdr:txBody>
    </xdr:sp>
    <xdr:clientData/>
  </xdr:twoCellAnchor>
  <xdr:oneCellAnchor>
    <xdr:from>
      <xdr:col>5</xdr:col>
      <xdr:colOff>145395</xdr:colOff>
      <xdr:row>39</xdr:row>
      <xdr:rowOff>76201</xdr:rowOff>
    </xdr:from>
    <xdr:ext cx="854730" cy="339205"/>
    <xdr:pic>
      <xdr:nvPicPr>
        <xdr:cNvPr id="16" name="Imagem 15">
          <a:hlinkClick xmlns:r="http://schemas.openxmlformats.org/officeDocument/2006/relationships" r:id="rId1"/>
          <a:extLst>
            <a:ext uri="{FF2B5EF4-FFF2-40B4-BE49-F238E27FC236}">
              <a16:creationId xmlns:a16="http://schemas.microsoft.com/office/drawing/2014/main" id="{1681E76D-DC42-46A7-ADD3-ABE5077246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37095" y="7524751"/>
          <a:ext cx="854730" cy="339205"/>
        </a:xfrm>
        <a:prstGeom prst="rect">
          <a:avLst/>
        </a:prstGeom>
      </xdr:spPr>
    </xdr:pic>
    <xdr:clientData/>
  </xdr:oneCellAnchor>
  <xdr:oneCellAnchor>
    <xdr:from>
      <xdr:col>8</xdr:col>
      <xdr:colOff>345011</xdr:colOff>
      <xdr:row>39</xdr:row>
      <xdr:rowOff>73399</xdr:rowOff>
    </xdr:from>
    <xdr:ext cx="474139" cy="350184"/>
    <xdr:pic>
      <xdr:nvPicPr>
        <xdr:cNvPr id="17" name="Imagem 16">
          <a:extLst>
            <a:ext uri="{FF2B5EF4-FFF2-40B4-BE49-F238E27FC236}">
              <a16:creationId xmlns:a16="http://schemas.microsoft.com/office/drawing/2014/main" id="{3DFC9C84-11B9-4F1B-996F-93A32272C32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99036" y="7521949"/>
          <a:ext cx="474139" cy="350184"/>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39D31C-D58D-40A2-9240-3F5D1CF8F973}" name="Término611151910" displayName="Término611151910" ref="A2:F14" totalsRowShown="0" headerRowDxfId="351" dataDxfId="350">
  <autoFilter ref="A2:F14" xr:uid="{5F76A45D-864B-4496-BFD3-CE7D5BC9D62F}"/>
  <tableColumns count="6">
    <tableColumn id="1" xr3:uid="{C5365E23-059D-4E1F-9A55-151EF146A096}" name="Conteúdos" dataDxfId="349"/>
    <tableColumn id="2" xr3:uid="{A9EDB355-15E9-422E-862E-E215ADDB4C38}" name="Data" dataDxfId="348"/>
    <tableColumn id="5" xr3:uid="{BB8C35AD-0998-4AC5-B0E1-EC8852B4645B}" name="Hora Inicial" dataDxfId="347"/>
    <tableColumn id="6" xr3:uid="{89676CAB-F357-4FB6-9667-4CC91F4A9016}" name="Hora Final" dataDxfId="346"/>
    <tableColumn id="7" xr3:uid="{071CC6F9-1096-4F2E-AAD7-7DB5FB186173}" name="Total " dataDxfId="345">
      <calculatedColumnFormula>Término611151910[[#This Row],[Hora Final]]-Término611151910[[#This Row],[Hora Inicial]]</calculatedColumnFormula>
    </tableColumn>
    <tableColumn id="3" xr3:uid="{513EEB40-CC70-4A00-A505-352906002169}" name="Categoria" dataDxfId="344"/>
  </tableColumns>
  <tableStyleInfo name="TableStyleLight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2DCFC99-DF31-42C7-AEFC-D9AC94B86EB6}" name="Término6712162023" displayName="Término6712162023" ref="A16:F28" totalsRowShown="0" headerRowDxfId="343" dataDxfId="342">
  <autoFilter ref="A16:F28" xr:uid="{2942B279-60E5-4821-A899-4DCA2C823851}"/>
  <tableColumns count="6">
    <tableColumn id="1" xr3:uid="{16B82D9A-AB83-43A6-BDE4-0109F26E9FD8}" name="Conteúdos" dataDxfId="341"/>
    <tableColumn id="2" xr3:uid="{4AC6050A-D3C4-4072-879C-DE35CC3B55AE}" name="Data" dataDxfId="340"/>
    <tableColumn id="5" xr3:uid="{A92B1992-0870-4E70-9838-0D1D2222DD0E}" name="Hora Inicial" dataDxfId="339"/>
    <tableColumn id="6" xr3:uid="{3BA4D9D1-B79A-4B21-A546-73811C9C60F2}" name="Hora Final" dataDxfId="338"/>
    <tableColumn id="7" xr3:uid="{44D0E4F3-FF65-4B25-BA52-325DDBE9A7BC}" name="Total " dataDxfId="337">
      <calculatedColumnFormula>Término6712162023[[#This Row],[Hora Final]]-Término6712162023[[#This Row],[Hora Inicial]]</calculatedColumnFormula>
    </tableColumn>
    <tableColumn id="3" xr3:uid="{D4D4EE2F-14BB-4453-9DBA-8DDFDB458BE0}" name="Categoria" dataDxfId="336"/>
  </tableColumns>
  <tableStyleInfo name="TableStyleLight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797BA0A-EB11-4646-B9BA-8EA4DE1D37F9}" name="Término67813172124" displayName="Término67813172124" ref="A30:F42" totalsRowShown="0" headerRowDxfId="335" dataDxfId="334">
  <autoFilter ref="A30:F42" xr:uid="{29CF899E-6FB2-4F65-802E-1F8AFE0BA059}"/>
  <tableColumns count="6">
    <tableColumn id="1" xr3:uid="{73AE816B-6D34-416A-8524-31759081B412}" name="Conteúdos" dataDxfId="333"/>
    <tableColumn id="2" xr3:uid="{5A1A6C73-20BE-4232-8FF2-649F977B3455}" name="Data" dataDxfId="332"/>
    <tableColumn id="5" xr3:uid="{23E9FD5D-260A-4692-BDB1-600D31EBE7C4}" name="Hora Inicial" dataDxfId="331"/>
    <tableColumn id="6" xr3:uid="{1F4BA05D-AF56-4BFD-8AD7-5B8717AF69D7}" name="Hora Final" dataDxfId="330"/>
    <tableColumn id="7" xr3:uid="{8DB89FE7-2BE1-4BC0-ACC2-B281E1649B04}" name="Total " dataDxfId="329">
      <calculatedColumnFormula>Término67813172124[[#This Row],[Hora Final]]-Término67813172124[[#This Row],[Hora Inicial]]</calculatedColumnFormula>
    </tableColumn>
    <tableColumn id="3" xr3:uid="{30902F95-E951-48B3-A2DE-E88F5CC0D1F9}" name="Categoria" dataDxfId="328"/>
  </tableColumns>
  <tableStyleInfo name="TableStyleLight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F51F633-5517-4A1C-8A61-9D24A651544A}" name="Término67914182225" displayName="Término67914182225" ref="A44:F72" totalsRowShown="0" headerRowDxfId="327" dataDxfId="326">
  <autoFilter ref="A44:F72" xr:uid="{7FA5B691-C062-4B9D-BECE-AF99A9FBC4A8}"/>
  <tableColumns count="6">
    <tableColumn id="1" xr3:uid="{B9AD8205-9A31-4FA1-90BB-793A72EF52AE}" name="Conteúdos" dataDxfId="325"/>
    <tableColumn id="2" xr3:uid="{5B20AE77-7810-4522-8841-FE27B95AEE1D}" name="Data" dataDxfId="324"/>
    <tableColumn id="5" xr3:uid="{0320B423-E339-408C-BA12-507D1257FA76}" name="Hora Inicial" dataDxfId="323"/>
    <tableColumn id="6" xr3:uid="{2BAC8AF0-26C3-4FAA-A373-F85F47E76965}" name="Hora Final" dataDxfId="322"/>
    <tableColumn id="7" xr3:uid="{5FFDF07A-D07E-456A-870D-AD6B3E2AF3FE}" name="Total " dataDxfId="321">
      <calculatedColumnFormula>Término67914182225[[#This Row],[Hora Final]]-Término67914182225[[#This Row],[Hora Inicial]]</calculatedColumnFormula>
    </tableColumn>
    <tableColumn id="3" xr3:uid="{1E6D5151-6CF6-4F02-BCA2-295163122BF3}" name="Categoria" dataDxfId="320"/>
  </tableColumns>
  <tableStyleInfo name="TableStyleLight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870228-4000-42EF-AE63-8ACC086AFAB6}" name="Término6111519102" displayName="Término6111519102" ref="A2:F14" totalsRowShown="0" headerRowDxfId="319" dataDxfId="318">
  <autoFilter ref="A2:F14" xr:uid="{5F76A45D-864B-4496-BFD3-CE7D5BC9D62F}"/>
  <tableColumns count="6">
    <tableColumn id="1" xr3:uid="{CB1DC8D0-7B2C-4F4B-9369-30ACF0E60359}" name="Conteúdos" dataDxfId="317"/>
    <tableColumn id="2" xr3:uid="{6BD7C384-4F8A-466A-9386-D72907F295B7}" name="Data" dataDxfId="316"/>
    <tableColumn id="5" xr3:uid="{C424ED58-BF62-47E1-84EA-28DF776C6802}" name="Hora Inicial" dataDxfId="315"/>
    <tableColumn id="6" xr3:uid="{6155891A-CBC4-4A23-9627-B0CA2AEFFE57}" name="Hora Final" dataDxfId="314"/>
    <tableColumn id="7" xr3:uid="{5B065275-47AF-4CF2-8E91-1999C2B9B7C6}" name="Total " dataDxfId="313">
      <calculatedColumnFormula>Término6111519102[[#This Row],[Hora Final]]-Término6111519102[[#This Row],[Hora Inicial]]</calculatedColumnFormula>
    </tableColumn>
    <tableColumn id="3" xr3:uid="{1833FC88-023D-4BBA-B366-31B419B11CB5}" name="Categoria" dataDxfId="312"/>
  </tableColumns>
  <tableStyleInfo name="TableStyleLight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17562A-22B2-4F32-BC18-F0DC9D9DBD60}" name="Término67121620233" displayName="Término67121620233" ref="A16:F28" totalsRowShown="0" headerRowDxfId="311" dataDxfId="310">
  <autoFilter ref="A16:F28" xr:uid="{2942B279-60E5-4821-A899-4DCA2C823851}"/>
  <tableColumns count="6">
    <tableColumn id="1" xr3:uid="{88DECD64-2382-432D-8B22-A1A1E3EA5DB7}" name="Conteúdos" dataDxfId="309"/>
    <tableColumn id="2" xr3:uid="{A8272AD0-EE3F-4E99-B070-8B435CFFDF0D}" name="Data" dataDxfId="308"/>
    <tableColumn id="5" xr3:uid="{0D81EA07-8F22-416C-806A-6091C15FBBDF}" name="Hora Inicial" dataDxfId="307"/>
    <tableColumn id="6" xr3:uid="{767567B9-9419-468F-8908-C5C07C784067}" name="Hora Final" dataDxfId="306"/>
    <tableColumn id="7" xr3:uid="{7B1876A5-3A32-4616-AAD7-DFDA0BA5D757}" name="Total " dataDxfId="305">
      <calculatedColumnFormula>Término67121620233[[#This Row],[Hora Final]]-Término67121620233[[#This Row],[Hora Inicial]]</calculatedColumnFormula>
    </tableColumn>
    <tableColumn id="3" xr3:uid="{EE317EC9-216C-4BDC-B7D3-B95192957744}" name="Categoria" dataDxfId="304"/>
  </tableColumns>
  <tableStyleInfo name="TableStyleLight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FEEC70-45B5-4744-87A1-BDE80B092D2B}" name="Término678131721244" displayName="Término678131721244" ref="A30:F42" totalsRowShown="0" headerRowDxfId="303" dataDxfId="302">
  <autoFilter ref="A30:F42" xr:uid="{29CF899E-6FB2-4F65-802E-1F8AFE0BA059}"/>
  <tableColumns count="6">
    <tableColumn id="1" xr3:uid="{19E0D1D5-E623-4B23-8D11-CD6EE48D171D}" name="Conteúdos" dataDxfId="301"/>
    <tableColumn id="2" xr3:uid="{BA3D86E5-C7E6-4CF6-8F6D-0DAC47712849}" name="Data" dataDxfId="300"/>
    <tableColumn id="5" xr3:uid="{99CAB45A-CA71-4F6C-ACC6-DF66417D3D1A}" name="Hora Inicial" dataDxfId="299"/>
    <tableColumn id="6" xr3:uid="{DE0A6995-0189-4CDC-A5B5-59017851E75C}" name="Hora Final" dataDxfId="298"/>
    <tableColumn id="7" xr3:uid="{E83821A7-726C-4685-918C-AEF205A26C35}" name="Total " dataDxfId="297">
      <calculatedColumnFormula>Término678131721244[[#This Row],[Hora Final]]-Término678131721244[[#This Row],[Hora Inicial]]</calculatedColumnFormula>
    </tableColumn>
    <tableColumn id="3" xr3:uid="{179FEDA3-04D7-44AC-93DB-ED414150B938}" name="Categoria" dataDxfId="296"/>
  </tableColumns>
  <tableStyleInfo name="TableStyleLight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3CFC7D-1E85-46D2-A068-6CB53D77F377}" name="Término679141822255" displayName="Término679141822255" ref="A44:F72" totalsRowShown="0" headerRowDxfId="295" dataDxfId="294">
  <autoFilter ref="A44:F72" xr:uid="{7FA5B691-C062-4B9D-BECE-AF99A9FBC4A8}"/>
  <tableColumns count="6">
    <tableColumn id="1" xr3:uid="{D5B5862E-2878-4B81-B396-F0605119685C}" name="Conteúdos" dataDxfId="293"/>
    <tableColumn id="2" xr3:uid="{461B4321-E3F8-4B46-9A80-FD5C28CF1957}" name="Data" dataDxfId="292"/>
    <tableColumn id="5" xr3:uid="{2C6A2D4A-8E0E-453C-B081-938AFEC144EB}" name="Hora Inicial" dataDxfId="291"/>
    <tableColumn id="6" xr3:uid="{52184ACF-D203-4DE9-9C85-9B9F25B6AA32}" name="Hora Final" dataDxfId="290"/>
    <tableColumn id="7" xr3:uid="{3B671F15-7373-479C-B786-5E1D91D03ABC}" name="Total " dataDxfId="289">
      <calculatedColumnFormula>Término679141822255[[#This Row],[Hora Final]]-Término679141822255[[#This Row],[Hora Inicial]]</calculatedColumnFormula>
    </tableColumn>
    <tableColumn id="3" xr3:uid="{F5EE978B-C37B-40DD-8594-58952E4D6E06}" name="Categoria" dataDxfId="288"/>
  </tableColumns>
  <tableStyleInfo name="TableStyleLight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4D4FC98-23FD-4BC7-ADD7-EAE5CDAC32F2}" name="Término6111519106" displayName="Término6111519106" ref="A2:F8" totalsRowShown="0" headerRowDxfId="287" dataDxfId="286">
  <autoFilter ref="A2:F8" xr:uid="{5F76A45D-864B-4496-BFD3-CE7D5BC9D62F}"/>
  <tableColumns count="6">
    <tableColumn id="1" xr3:uid="{EFD95A53-865A-4618-955B-368F413237CD}" name="Conteúdos" dataDxfId="285"/>
    <tableColumn id="2" xr3:uid="{7EFCE1AF-D5D9-4FC0-8DF0-3EAA2E6A7C5F}" name="Data" dataDxfId="284"/>
    <tableColumn id="5" xr3:uid="{ABBF2583-B425-4DC3-9695-7DED4BBDCF39}" name="Hora Inicial" dataDxfId="283"/>
    <tableColumn id="6" xr3:uid="{F571908D-D63C-4300-A435-B6F0FC84A310}" name="Hora Final" dataDxfId="282"/>
    <tableColumn id="7" xr3:uid="{EE9A27FF-731D-420C-A873-FF890D1A3C6C}" name="Total " dataDxfId="281">
      <calculatedColumnFormula>Término6111519106[[#This Row],[Hora Final]]-Término6111519106[[#This Row],[Hora Inicial]]</calculatedColumnFormula>
    </tableColumn>
    <tableColumn id="3" xr3:uid="{8B580D82-49A3-40DF-ADEB-06BEABB6489F}" name="Categoria" dataDxfId="280"/>
  </tableColumns>
  <tableStyleInfo name="TableStyleLight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E93F24-540D-4BE5-ABD4-4D4B72327EB1}" name="Término67121620237" displayName="Término67121620237" ref="A10:F16" totalsRowShown="0" headerRowDxfId="279" dataDxfId="278">
  <autoFilter ref="A10:F16" xr:uid="{2942B279-60E5-4821-A899-4DCA2C823851}"/>
  <tableColumns count="6">
    <tableColumn id="1" xr3:uid="{EDA1989C-2B95-46F4-A36D-82E4FBC3F07D}" name="Conteúdos" dataDxfId="277"/>
    <tableColumn id="2" xr3:uid="{9333916C-032D-4B7D-9D89-9922D3ABF4F0}" name="Data" dataDxfId="276"/>
    <tableColumn id="5" xr3:uid="{371D746E-A6FA-479B-A090-7E26BBD4A264}" name="Hora Inicial" dataDxfId="275"/>
    <tableColumn id="6" xr3:uid="{87D50D2C-7E11-4C5F-9C00-74342B07B141}" name="Hora Final" dataDxfId="274"/>
    <tableColumn id="7" xr3:uid="{8A40B214-FAED-4A13-B079-BCCF86ADFA20}" name="Total " dataDxfId="273">
      <calculatedColumnFormula>Término67121620237[[#This Row],[Hora Final]]-Término67121620237[[#This Row],[Hora Inicial]]</calculatedColumnFormula>
    </tableColumn>
    <tableColumn id="3" xr3:uid="{EDBA9EC7-58BE-4E81-AF16-B4C0FBC82AD8}" name="Categoria" dataDxfId="272"/>
  </tableColumns>
  <tableStyleInfo name="TableStyleLight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5AB1888-6D0F-4D6F-B4D9-3B51998A664C}" name="Término678131721248" displayName="Término678131721248" ref="A18:F24" totalsRowShown="0" headerRowDxfId="271" dataDxfId="270">
  <autoFilter ref="A18:F24" xr:uid="{29CF899E-6FB2-4F65-802E-1F8AFE0BA059}"/>
  <tableColumns count="6">
    <tableColumn id="1" xr3:uid="{42541DB2-9268-46E6-AEED-0B6E14440E7E}" name="Conteúdos" dataDxfId="269"/>
    <tableColumn id="2" xr3:uid="{B9BAE781-1F91-481E-9889-F75AC5650CCA}" name="Data" dataDxfId="268"/>
    <tableColumn id="5" xr3:uid="{ADE9881C-7DFF-4165-8239-0690AF4E2F73}" name="Hora Inicial" dataDxfId="267"/>
    <tableColumn id="6" xr3:uid="{226899AA-F49C-4E25-8FB2-81504EE371E4}" name="Hora Final" dataDxfId="266"/>
    <tableColumn id="7" xr3:uid="{50EC50F0-5782-4588-BD14-29DBA9331701}" name="Total " dataDxfId="265">
      <calculatedColumnFormula>Término678131721248[[#This Row],[Hora Final]]-Término678131721248[[#This Row],[Hora Inicial]]</calculatedColumnFormula>
    </tableColumn>
    <tableColumn id="3" xr3:uid="{4FF2E69F-1402-4D1D-985D-344DCEF0A102}" name="Categoria" dataDxfId="264"/>
  </tableColumns>
  <tableStyleInfo name="TableStyleLight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522873E-ADA9-4818-BA0F-5349A069BF99}" name="Término679141822259" displayName="Término679141822259" ref="A26:F54" totalsRowShown="0" headerRowDxfId="263" dataDxfId="262">
  <autoFilter ref="A26:F54" xr:uid="{7FA5B691-C062-4B9D-BECE-AF99A9FBC4A8}"/>
  <tableColumns count="6">
    <tableColumn id="1" xr3:uid="{B5D82D6C-954B-494E-829E-F790B78F5EFA}" name="Conteúdos" dataDxfId="261"/>
    <tableColumn id="2" xr3:uid="{5434D66A-6C17-4EC1-AC4F-9C6AB8968185}" name="Data" dataDxfId="260"/>
    <tableColumn id="5" xr3:uid="{46E38A81-03FF-46C9-A360-FF85D027C272}" name="Hora Inicial" dataDxfId="259"/>
    <tableColumn id="6" xr3:uid="{393AD721-6F30-410F-84B0-9ECD8CA5D3B2}" name="Hora Final" dataDxfId="258"/>
    <tableColumn id="7" xr3:uid="{CB8B0746-5AEC-4547-85EC-A3B7C1D35F81}" name="Total " dataDxfId="257">
      <calculatedColumnFormula>Término679141822259[[#This Row],[Hora Final]]-Término679141822259[[#This Row],[Hora Inicial]]</calculatedColumnFormula>
    </tableColumn>
    <tableColumn id="3" xr3:uid="{061C5DA7-66BE-4DD8-AD5F-04F7E9C927E5}" name="Categoria" dataDxfId="256"/>
  </tableColumns>
  <tableStyleInfo name="TableStyleLight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161BE97-C9D6-4016-B046-CAC573C8ECC9}" name="Término61115191011" displayName="Término61115191011" ref="A2:F11" totalsRowShown="0" headerRowDxfId="255" dataDxfId="254">
  <autoFilter ref="A2:F11" xr:uid="{5F76A45D-864B-4496-BFD3-CE7D5BC9D62F}"/>
  <tableColumns count="6">
    <tableColumn id="1" xr3:uid="{6F8EFFA8-9F10-4F7C-A955-AD090E31C64F}" name="Conteúdos" dataDxfId="253"/>
    <tableColumn id="2" xr3:uid="{F836FE7E-BCC1-4BBE-850F-F5317F6CC2CC}" name="Data" dataDxfId="252"/>
    <tableColumn id="5" xr3:uid="{91DBC290-9A76-4B75-B120-35570E9C3CEF}" name="Hora Inicial" dataDxfId="251"/>
    <tableColumn id="6" xr3:uid="{2D12A888-E6FB-41F9-B9E3-92CAA51781D0}" name="Hora Final" dataDxfId="250"/>
    <tableColumn id="7" xr3:uid="{2580E194-FE29-4409-942E-24317BC40253}" name="Total " dataDxfId="249">
      <calculatedColumnFormula>Término61115191011[[#This Row],[Hora Final]]-Término61115191011[[#This Row],[Hora Inicial]]</calculatedColumnFormula>
    </tableColumn>
    <tableColumn id="3" xr3:uid="{00EB3958-A4B0-4963-8A2E-87364FD6C502}" name="Categoria" dataDxfId="248"/>
  </tableColumns>
  <tableStyleInfo name="TableStyleLight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FD3463-0A0A-4B87-91B1-D2308B812BEF}" name="Término671216202312" displayName="Término671216202312" ref="A13:F22" totalsRowShown="0" headerRowDxfId="247" dataDxfId="246">
  <autoFilter ref="A13:F22" xr:uid="{2942B279-60E5-4821-A899-4DCA2C823851}"/>
  <tableColumns count="6">
    <tableColumn id="1" xr3:uid="{65806C8E-58E1-493C-A616-1B6C7F8584F9}" name="Conteúdos" dataDxfId="245"/>
    <tableColumn id="2" xr3:uid="{B7191659-0AC4-4DE7-9269-79FBDD4EFF76}" name="Data" dataDxfId="244"/>
    <tableColumn id="5" xr3:uid="{C7CD10A1-127A-407B-BB3A-26AE68A9BDAD}" name="Hora Inicial" dataDxfId="243"/>
    <tableColumn id="6" xr3:uid="{57458A0A-8868-45AF-923D-FFE2339D9BAA}" name="Hora Final" dataDxfId="242"/>
    <tableColumn id="7" xr3:uid="{5362BE11-BDCE-4342-AB25-8468D056FF68}" name="Total " dataDxfId="241">
      <calculatedColumnFormula>Término671216202312[[#This Row],[Hora Final]]-Término671216202312[[#This Row],[Hora Inicial]]</calculatedColumnFormula>
    </tableColumn>
    <tableColumn id="3" xr3:uid="{9CB7A63A-BD3E-4A2F-8709-E764065C8240}" name="Categoria" dataDxfId="240"/>
  </tableColumns>
  <tableStyleInfo name="TableStyleLight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8C62226-418E-408C-9208-6598063E79A9}" name="Término6781317212413" displayName="Término6781317212413" ref="A24:F33" totalsRowShown="0" headerRowDxfId="239" dataDxfId="238">
  <autoFilter ref="A24:F33" xr:uid="{29CF899E-6FB2-4F65-802E-1F8AFE0BA059}"/>
  <tableColumns count="6">
    <tableColumn id="1" xr3:uid="{321F86FE-7C85-4434-9823-F4C45E1FA8A5}" name="Conteúdos" dataDxfId="237"/>
    <tableColumn id="2" xr3:uid="{78CB76B9-5EC6-459F-B3CE-5AE50E6EB085}" name="Data" dataDxfId="236"/>
    <tableColumn id="5" xr3:uid="{462A2CBF-3376-4D3A-A21F-2D4C5DFA67CE}" name="Hora Inicial" dataDxfId="235"/>
    <tableColumn id="6" xr3:uid="{DBC1C1DF-DE2E-47D1-8CF7-166504878177}" name="Hora Final" dataDxfId="234"/>
    <tableColumn id="7" xr3:uid="{9A2EE867-9019-4A52-9CD4-0154F6A0A59C}" name="Total " dataDxfId="233">
      <calculatedColumnFormula>Término6781317212413[[#This Row],[Hora Final]]-Término6781317212413[[#This Row],[Hora Inicial]]</calculatedColumnFormula>
    </tableColumn>
    <tableColumn id="3" xr3:uid="{37896283-2779-4431-A448-E9D8185FE3B7}" name="Categoria" dataDxfId="232"/>
  </tableColumns>
  <tableStyleInfo name="TableStyleLight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E73DBE4-E9FA-4F04-A1BF-C4F63944D4BA}" name="Término6791418222514" displayName="Término6791418222514" ref="A35:F63" totalsRowShown="0" headerRowDxfId="231" dataDxfId="230">
  <autoFilter ref="A35:F63" xr:uid="{7FA5B691-C062-4B9D-BECE-AF99A9FBC4A8}"/>
  <tableColumns count="6">
    <tableColumn id="1" xr3:uid="{18BA6D43-0D85-4929-9B29-35B1EC0A5D30}" name="Conteúdos" dataDxfId="229"/>
    <tableColumn id="2" xr3:uid="{AC79D6C6-47A3-4E94-ACA3-C82159984981}" name="Data" dataDxfId="228"/>
    <tableColumn id="5" xr3:uid="{FDC42ADB-CB11-4F13-A99D-8F7D4285010C}" name="Hora Inicial" dataDxfId="227"/>
    <tableColumn id="6" xr3:uid="{AC6298EF-1DD9-4C7F-8D9E-622B5361234D}" name="Hora Final" dataDxfId="226"/>
    <tableColumn id="7" xr3:uid="{B9163B6C-6E76-48D8-A95A-BF6179BF05AF}" name="Total " dataDxfId="225">
      <calculatedColumnFormula>Término6791418222514[[#This Row],[Hora Final]]-Término6791418222514[[#This Row],[Hora Inicial]]</calculatedColumnFormula>
    </tableColumn>
    <tableColumn id="3" xr3:uid="{B2ADC408-A9A4-4677-A774-B16DE46E7AAA}" name="Categoria" dataDxfId="224"/>
  </tableColumns>
  <tableStyleInfo name="TableStyleLight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F6D65-D80E-442F-BA32-064C63CDF239}" name="Término61115191015" displayName="Término61115191015" ref="A2:F10" totalsRowShown="0" headerRowDxfId="223" dataDxfId="222">
  <autoFilter ref="A2:F10" xr:uid="{5F76A45D-864B-4496-BFD3-CE7D5BC9D62F}"/>
  <tableColumns count="6">
    <tableColumn id="1" xr3:uid="{60504CB3-D6B2-4E6B-AD92-14271040F9CD}" name="Conteúdos" dataDxfId="221"/>
    <tableColumn id="2" xr3:uid="{0F8BC074-B872-4D84-9DF2-FAD76B762FDD}" name="Data" dataDxfId="220"/>
    <tableColumn id="5" xr3:uid="{91D6DFB6-E0B0-487B-AF72-A196F9F5CAA1}" name="Hora Inicial" dataDxfId="219"/>
    <tableColumn id="6" xr3:uid="{472583C9-185D-4D5A-A299-F5B3EE77FBE2}" name="Hora Final" dataDxfId="218"/>
    <tableColumn id="7" xr3:uid="{941D330C-6355-4149-9441-755B69C1C9F2}" name="Total " dataDxfId="217">
      <calculatedColumnFormula>Término61115191015[[#This Row],[Hora Final]]-Término61115191015[[#This Row],[Hora Inicial]]</calculatedColumnFormula>
    </tableColumn>
    <tableColumn id="3" xr3:uid="{49070278-64EA-4A22-852E-CE1B9E29A9EB}" name="Categoria" dataDxfId="216"/>
  </tableColumns>
  <tableStyleInfo name="TableStyleLight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E77BA79-5E22-4918-A45B-B6EC064F99E5}" name="Término671216202316" displayName="Término671216202316" ref="A12:F20" totalsRowShown="0" headerRowDxfId="215" dataDxfId="214">
  <autoFilter ref="A12:F20" xr:uid="{2942B279-60E5-4821-A899-4DCA2C823851}"/>
  <tableColumns count="6">
    <tableColumn id="1" xr3:uid="{87299EE6-CBD1-46D3-8BEB-C7E37350333E}" name="Conteúdos" dataDxfId="213"/>
    <tableColumn id="2" xr3:uid="{74CB8C45-3E86-446F-975E-882D03AB3854}" name="Data" dataDxfId="212"/>
    <tableColumn id="5" xr3:uid="{6CAA7227-7EDA-4782-BB21-705802F1662A}" name="Hora Inicial" dataDxfId="211"/>
    <tableColumn id="6" xr3:uid="{B7292E51-8B99-41C3-82C2-371C0EE62B2A}" name="Hora Final" dataDxfId="210"/>
    <tableColumn id="7" xr3:uid="{1A4087BF-3B6C-4EE3-A733-6FFC013031D5}" name="Total " dataDxfId="209">
      <calculatedColumnFormula>Término671216202316[[#This Row],[Hora Final]]-Término671216202316[[#This Row],[Hora Inicial]]</calculatedColumnFormula>
    </tableColumn>
    <tableColumn id="3" xr3:uid="{AF4534D8-DB80-4213-A631-9B7A7CA5AADF}" name="Categoria" dataDxfId="208"/>
  </tableColumns>
  <tableStyleInfo name="TableStyleLight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D59DBDE-43E1-4F94-A340-68C424575282}" name="Término6781317212417" displayName="Término6781317212417" ref="A22:F30" totalsRowShown="0" headerRowDxfId="207" dataDxfId="206">
  <autoFilter ref="A22:F30" xr:uid="{29CF899E-6FB2-4F65-802E-1F8AFE0BA059}"/>
  <tableColumns count="6">
    <tableColumn id="1" xr3:uid="{C17A234E-4017-46A7-B9FA-650F6C194587}" name="Conteúdos" dataDxfId="205"/>
    <tableColumn id="2" xr3:uid="{F8746178-8385-437C-80DA-8FE9A30F194B}" name="Data" dataDxfId="204"/>
    <tableColumn id="5" xr3:uid="{33AD590C-B4E0-4AA4-8E88-2B5F09E90C91}" name="Hora Inicial" dataDxfId="203"/>
    <tableColumn id="6" xr3:uid="{85893949-5D27-4936-B901-7D8615CE8C02}" name="Hora Final" dataDxfId="202"/>
    <tableColumn id="7" xr3:uid="{50FD9876-E8DB-4662-BDA9-50C1C339DEF3}" name="Total " dataDxfId="201">
      <calculatedColumnFormula>Término6781317212417[[#This Row],[Hora Final]]-Término6781317212417[[#This Row],[Hora Inicial]]</calculatedColumnFormula>
    </tableColumn>
    <tableColumn id="3" xr3:uid="{C210F7A6-EFC2-49B7-9BF6-A0A509E21EB0}" name="Categoria" dataDxfId="200"/>
  </tableColumns>
  <tableStyleInfo name="TableStyleLight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CBD760A-C979-4564-AD82-416157F336E8}" name="Término6791418222518" displayName="Término6791418222518" ref="A32:F60" totalsRowShown="0" headerRowDxfId="199" dataDxfId="198">
  <autoFilter ref="A32:F60" xr:uid="{7FA5B691-C062-4B9D-BECE-AF99A9FBC4A8}"/>
  <tableColumns count="6">
    <tableColumn id="1" xr3:uid="{A6A4FECD-4509-437C-8194-F66F634B211F}" name="Conteúdos" dataDxfId="197"/>
    <tableColumn id="2" xr3:uid="{B199BE73-24F9-4B4B-8A99-BDE3A90FD6DD}" name="Data" dataDxfId="196"/>
    <tableColumn id="5" xr3:uid="{5D77E629-2C11-4504-8F46-7CD546BE3FC9}" name="Hora Inicial" dataDxfId="195"/>
    <tableColumn id="6" xr3:uid="{550EB18E-FE3E-4C62-B233-DF0A7E7D5778}" name="Hora Final" dataDxfId="194"/>
    <tableColumn id="7" xr3:uid="{ABF93F49-0D9C-48A0-86AF-6826AD2B750D}" name="Total " dataDxfId="193">
      <calculatedColumnFormula>Término6791418222518[[#This Row],[Hora Final]]-Término6791418222518[[#This Row],[Hora Inicial]]</calculatedColumnFormula>
    </tableColumn>
    <tableColumn id="3" xr3:uid="{65AB2F8C-53AE-4D9F-92B3-FA0ACC9888F9}" name="Categoria" dataDxfId="192"/>
  </tableColumns>
  <tableStyleInfo name="TableStyleLight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88D570F-DC4A-459F-9B96-89D67A6C5231}" name="Término6111519101519" displayName="Término6111519101519" ref="A2:F4" totalsRowShown="0" headerRowDxfId="191" dataDxfId="190">
  <autoFilter ref="A2:F4" xr:uid="{5F76A45D-864B-4496-BFD3-CE7D5BC9D62F}"/>
  <tableColumns count="6">
    <tableColumn id="1" xr3:uid="{7A7C8EEC-6263-4347-877E-BD93F7D0C07E}" name="Conteúdos" dataDxfId="189"/>
    <tableColumn id="2" xr3:uid="{447E5272-208F-49E2-842B-9906F64B1483}" name="Data" dataDxfId="188"/>
    <tableColumn id="5" xr3:uid="{3A4E458F-D072-471B-BA01-91132083949C}" name="Hora Inicial" dataDxfId="187"/>
    <tableColumn id="6" xr3:uid="{0F443D63-19DA-4873-87B2-7C28A500D8ED}" name="Hora Final" dataDxfId="186"/>
    <tableColumn id="7" xr3:uid="{C9FD1237-DD66-42C3-BFE3-2E71DEB85416}" name="Total " dataDxfId="185">
      <calculatedColumnFormula>Término6111519101519[[#This Row],[Hora Final]]-Término6111519101519[[#This Row],[Hora Inicial]]</calculatedColumnFormula>
    </tableColumn>
    <tableColumn id="3" xr3:uid="{8F0664D9-38BC-489E-8FED-A7BDBAC306EA}" name="Categoria" dataDxfId="184"/>
  </tableColumns>
  <tableStyleInfo name="TableStyleLight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F3A2A70-34A7-4AA6-8078-3CA66085FD02}" name="Término67121620231620" displayName="Término67121620231620" ref="A6:F8" totalsRowShown="0" headerRowDxfId="183" dataDxfId="182">
  <autoFilter ref="A6:F8" xr:uid="{2942B279-60E5-4821-A899-4DCA2C823851}"/>
  <tableColumns count="6">
    <tableColumn id="1" xr3:uid="{917EE3C6-D512-4D06-8D33-AFB35F8E5A01}" name="Conteúdos" dataDxfId="181"/>
    <tableColumn id="2" xr3:uid="{9A6568A2-6FD2-4D51-BC3E-883EEC51B9A9}" name="Data" dataDxfId="180"/>
    <tableColumn id="5" xr3:uid="{F45026D4-96EA-4B2B-8109-6178ADC91245}" name="Hora Inicial" dataDxfId="179"/>
    <tableColumn id="6" xr3:uid="{2F3DE841-AEA5-44D0-B32A-3B481B6F4861}" name="Hora Final" dataDxfId="178"/>
    <tableColumn id="7" xr3:uid="{69A02EE2-C524-4B57-AB58-275B4C34C95B}" name="Total " dataDxfId="177">
      <calculatedColumnFormula>Término67121620231620[[#This Row],[Hora Final]]-Término67121620231620[[#This Row],[Hora Inicial]]</calculatedColumnFormula>
    </tableColumn>
    <tableColumn id="3" xr3:uid="{EDF9A5B3-6370-4EE4-B6F2-80CF807387DA}" name="Categoria" dataDxfId="176"/>
  </tableColumns>
  <tableStyleInfo name="TableStyleLight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4D19B5A-6DF6-4664-A4F8-49CF7200ECF6}" name="Término678131721241721" displayName="Término678131721241721" ref="A10:F12" totalsRowShown="0" headerRowDxfId="175" dataDxfId="174">
  <autoFilter ref="A10:F12" xr:uid="{29CF899E-6FB2-4F65-802E-1F8AFE0BA059}"/>
  <tableColumns count="6">
    <tableColumn id="1" xr3:uid="{AC26E8A9-4863-4160-A722-33119B54B597}" name="Conteúdos" dataDxfId="173"/>
    <tableColumn id="2" xr3:uid="{5D9C2A03-1FE9-41B1-8A81-583C6D6134F3}" name="Data" dataDxfId="172"/>
    <tableColumn id="5" xr3:uid="{6031F63D-97C8-4561-AEE0-B7454FEF5CE3}" name="Hora Inicial" dataDxfId="171"/>
    <tableColumn id="6" xr3:uid="{63707FD4-EC1D-4AB3-AEAA-F0D885E79DCF}" name="Hora Final" dataDxfId="170"/>
    <tableColumn id="7" xr3:uid="{FBCE7813-A686-4663-80FA-A4804FE37C3A}" name="Total " dataDxfId="169">
      <calculatedColumnFormula>Término678131721241721[[#This Row],[Hora Final]]-Término678131721241721[[#This Row],[Hora Inicial]]</calculatedColumnFormula>
    </tableColumn>
    <tableColumn id="3" xr3:uid="{205B2036-DE90-4DBB-B653-9F1CF318451E}" name="Categoria" dataDxfId="168"/>
  </tableColumns>
  <tableStyleInfo name="TableStyleLight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DDE85A-C7B3-4DA4-AC2D-8BBDFAEF77DB}" name="Término679141822251822" displayName="Término679141822251822" ref="A14:F42" totalsRowShown="0" headerRowDxfId="167" dataDxfId="166">
  <autoFilter ref="A14:F42" xr:uid="{7FA5B691-C062-4B9D-BECE-AF99A9FBC4A8}"/>
  <tableColumns count="6">
    <tableColumn id="1" xr3:uid="{F98171F4-10A7-4BFE-B2FF-AD10F0051E4F}" name="Conteúdos" dataDxfId="165"/>
    <tableColumn id="2" xr3:uid="{F4E4C4D1-1F9C-4528-A8B0-F72BE0A3065A}" name="Data" dataDxfId="164"/>
    <tableColumn id="5" xr3:uid="{CEE71C26-44F1-4016-80EA-F5D8D7990AEA}" name="Hora Inicial" dataDxfId="163"/>
    <tableColumn id="6" xr3:uid="{C5DDDCF1-48DF-4D90-A425-46CF51D4A9AA}" name="Hora Final" dataDxfId="162"/>
    <tableColumn id="7" xr3:uid="{84FD4F0A-0AA5-4F83-8653-E849E482DA63}" name="Total " dataDxfId="161">
      <calculatedColumnFormula>Término679141822251822[[#This Row],[Hora Final]]-Término679141822251822[[#This Row],[Hora Inicial]]</calculatedColumnFormula>
    </tableColumn>
    <tableColumn id="3" xr3:uid="{F8CC3D12-A135-4101-90FC-7094815F1535}" name="Categoria" dataDxfId="160"/>
  </tableColumns>
  <tableStyleInfo name="TableStyleLight6"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321C5F84-E876-4FB9-970E-89C446BCE80C}" name="Término611151910151926" displayName="Término611151910151926" ref="A2:F9" totalsRowShown="0" headerRowDxfId="159" dataDxfId="158">
  <autoFilter ref="A2:F9" xr:uid="{5F76A45D-864B-4496-BFD3-CE7D5BC9D62F}"/>
  <tableColumns count="6">
    <tableColumn id="1" xr3:uid="{7DD26C7C-C27B-4072-9948-013D944ED469}" name="Conteúdos" dataDxfId="157"/>
    <tableColumn id="2" xr3:uid="{75FB3F07-C81A-40A8-9BFA-B59DC829F85D}" name="Data" dataDxfId="156"/>
    <tableColumn id="5" xr3:uid="{6E4B1D22-F11D-4617-A53D-F37A4CC94AC4}" name="Hora Inicial" dataDxfId="155"/>
    <tableColumn id="6" xr3:uid="{23A0C13D-E569-49F3-805E-4E9166BC45D2}" name="Hora Final" dataDxfId="154"/>
    <tableColumn id="7" xr3:uid="{E261CE4E-D0F2-4929-900B-4D87913BE4FD}" name="Total " dataDxfId="153">
      <calculatedColumnFormula>Término611151910151926[[#This Row],[Hora Final]]-Término611151910151926[[#This Row],[Hora Inicial]]</calculatedColumnFormula>
    </tableColumn>
    <tableColumn id="3" xr3:uid="{79E447FC-EF1C-4E11-98D8-C8CF0EF55C02}" name="Categoria" dataDxfId="152"/>
  </tableColumns>
  <tableStyleInfo name="TableStyleLight6"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CC5C71F-9F34-46D8-AA23-B21560A96C4A}" name="Término6712162023162027" displayName="Término6712162023162027" ref="A11:F18" totalsRowShown="0" headerRowDxfId="151" dataDxfId="150">
  <autoFilter ref="A11:F18" xr:uid="{2942B279-60E5-4821-A899-4DCA2C823851}"/>
  <tableColumns count="6">
    <tableColumn id="1" xr3:uid="{AB269FE5-8AF7-4D55-9AFF-729FCFF689D8}" name="Conteúdos" dataDxfId="149"/>
    <tableColumn id="2" xr3:uid="{6A38A607-20BC-444C-AC1E-1A351E3DD393}" name="Data" dataDxfId="148"/>
    <tableColumn id="5" xr3:uid="{41110844-D506-47D2-80AC-043DA79A7377}" name="Hora Inicial" dataDxfId="147"/>
    <tableColumn id="6" xr3:uid="{6250CFAD-8E27-48DA-BBF5-5D8730EF1D58}" name="Hora Final" dataDxfId="146"/>
    <tableColumn id="7" xr3:uid="{3BEE2C92-890D-4B9E-A6C9-2389686A73F5}" name="Total " dataDxfId="145">
      <calculatedColumnFormula>Término6712162023162027[[#This Row],[Hora Final]]-Término6712162023162027[[#This Row],[Hora Inicial]]</calculatedColumnFormula>
    </tableColumn>
    <tableColumn id="3" xr3:uid="{6C5D3CF7-E76A-4CCF-8353-BED3DF0C6392}" name="Categoria" dataDxfId="144"/>
  </tableColumns>
  <tableStyleInfo name="TableStyleLight6"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2F31B9-7E90-45B1-A4B0-CAF528D6EF0C}" name="Término67813172124172128" displayName="Término67813172124172128" ref="A20:F27" totalsRowShown="0" headerRowDxfId="143" dataDxfId="142">
  <autoFilter ref="A20:F27" xr:uid="{29CF899E-6FB2-4F65-802E-1F8AFE0BA059}"/>
  <tableColumns count="6">
    <tableColumn id="1" xr3:uid="{C48987D5-B169-41EA-8B5E-B4E8C1347B42}" name="Conteúdos" dataDxfId="141"/>
    <tableColumn id="2" xr3:uid="{01142A44-FBAF-42DE-B097-17F8BDF719A6}" name="Data" dataDxfId="140"/>
    <tableColumn id="5" xr3:uid="{7330078E-081F-4671-B19E-9C7BA25CA729}" name="Hora Inicial" dataDxfId="139"/>
    <tableColumn id="6" xr3:uid="{0E15CF1C-B92A-4D6F-9C52-D1C9433C62F5}" name="Hora Final" dataDxfId="138"/>
    <tableColumn id="7" xr3:uid="{63B4F0DA-01B3-484B-A546-E0BA1A339F69}" name="Total " dataDxfId="137">
      <calculatedColumnFormula>Término67813172124172128[[#This Row],[Hora Final]]-Término67813172124172128[[#This Row],[Hora Inicial]]</calculatedColumnFormula>
    </tableColumn>
    <tableColumn id="3" xr3:uid="{D29A861D-1453-455D-8C3D-AD7F84FBA11E}" name="Categoria" dataDxfId="136"/>
  </tableColumns>
  <tableStyleInfo name="TableStyleLight6"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8A986EDD-442E-4AC2-B6AE-7CBF12DA8FE5}" name="Término67914182225182229" displayName="Término67914182225182229" ref="A29:F57" totalsRowShown="0" headerRowDxfId="135" dataDxfId="134">
  <autoFilter ref="A29:F57" xr:uid="{7FA5B691-C062-4B9D-BECE-AF99A9FBC4A8}"/>
  <tableColumns count="6">
    <tableColumn id="1" xr3:uid="{088D4732-07A7-4A9A-9689-E02C1FA94E88}" name="Conteúdos" dataDxfId="133"/>
    <tableColumn id="2" xr3:uid="{73D602DC-56C3-440B-BF0C-31B961EA69A0}" name="Data" dataDxfId="132"/>
    <tableColumn id="5" xr3:uid="{2D93049A-C47A-4BDE-9737-CC7C16442E62}" name="Hora Inicial" dataDxfId="131"/>
    <tableColumn id="6" xr3:uid="{3157F60D-CAB4-4956-8344-83684946C125}" name="Hora Final" dataDxfId="130"/>
    <tableColumn id="7" xr3:uid="{6BF190D7-A3A0-45A5-911E-67036EBF4817}" name="Total " dataDxfId="129">
      <calculatedColumnFormula>Término67914182225182229[[#This Row],[Hora Final]]-Término67914182225182229[[#This Row],[Hora Inicial]]</calculatedColumnFormula>
    </tableColumn>
    <tableColumn id="3" xr3:uid="{18D3854A-F46F-464A-82FF-F65012C659A5}" name="Categoria" dataDxfId="128"/>
  </tableColumns>
  <tableStyleInfo name="TableStyleLight6"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A8559067-DD93-4DAB-8F76-6DC8B544D82F}" name="Término61115191015192630" displayName="Término61115191015192630" ref="A2:F12" totalsRowShown="0" headerRowDxfId="127" dataDxfId="126">
  <autoFilter ref="A2:F12" xr:uid="{5F76A45D-864B-4496-BFD3-CE7D5BC9D62F}"/>
  <tableColumns count="6">
    <tableColumn id="1" xr3:uid="{0B3B30C8-C938-4B05-9566-1D5F2CB3CBAE}" name="Conteúdos" dataDxfId="125"/>
    <tableColumn id="2" xr3:uid="{BA213D3B-B576-4B2B-A260-D312FD66564C}" name="Data" dataDxfId="124"/>
    <tableColumn id="5" xr3:uid="{CDDBEB56-5988-498C-984E-457A2D3714F7}" name="Hora Inicial" dataDxfId="123"/>
    <tableColumn id="6" xr3:uid="{B4CF8B78-4070-474C-A71A-892021C86C01}" name="Hora Final" dataDxfId="122"/>
    <tableColumn id="7" xr3:uid="{B37C1F46-5106-4C61-96E9-AD4B234C58FD}" name="Total " dataDxfId="121">
      <calculatedColumnFormula>Término61115191015192630[[#This Row],[Hora Final]]-Término61115191015192630[[#This Row],[Hora Inicial]]</calculatedColumnFormula>
    </tableColumn>
    <tableColumn id="3" xr3:uid="{E2759825-E8C9-4531-B94A-ABF770B4DD14}" name="Categoria" dataDxfId="120"/>
  </tableColumns>
  <tableStyleInfo name="TableStyleLight6"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DF37A08-A80F-49B9-9BF0-8F3ACE9800BF}" name="Término671216202316202731" displayName="Término671216202316202731" ref="A14:F24" totalsRowShown="0" headerRowDxfId="119" dataDxfId="118">
  <autoFilter ref="A14:F24" xr:uid="{2942B279-60E5-4821-A899-4DCA2C823851}"/>
  <tableColumns count="6">
    <tableColumn id="1" xr3:uid="{AD4081FC-9ADF-48D2-9B29-0DEEDA427ABE}" name="Conteúdos" dataDxfId="117"/>
    <tableColumn id="2" xr3:uid="{75FABA2B-ED73-45ED-8F02-0BFD529BD395}" name="Data" dataDxfId="116"/>
    <tableColumn id="5" xr3:uid="{015EFB83-03E1-4EAF-A79D-74D6F0E9459F}" name="Hora Inicial" dataDxfId="115"/>
    <tableColumn id="6" xr3:uid="{AB8EA5AC-1F2C-4541-8F77-1EA23FC818CD}" name="Hora Final" dataDxfId="114"/>
    <tableColumn id="7" xr3:uid="{78DFA405-D3BA-4C91-87FD-1A7DFA51C54E}" name="Total " dataDxfId="113">
      <calculatedColumnFormula>Término671216202316202731[[#This Row],[Hora Final]]-Término671216202316202731[[#This Row],[Hora Inicial]]</calculatedColumnFormula>
    </tableColumn>
    <tableColumn id="3" xr3:uid="{BA75A320-1553-403A-9A8C-4F124DB89B95}" name="Categoria" dataDxfId="112"/>
  </tableColumns>
  <tableStyleInfo name="TableStyleLight6"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5ABD6007-415F-43C1-8F28-57A6F19CB864}" name="Término6781317212417212832" displayName="Término6781317212417212832" ref="A26:F36" totalsRowShown="0" headerRowDxfId="111" dataDxfId="110">
  <autoFilter ref="A26:F36" xr:uid="{29CF899E-6FB2-4F65-802E-1F8AFE0BA059}"/>
  <tableColumns count="6">
    <tableColumn id="1" xr3:uid="{FCBCB45E-53DC-4E8E-B0D0-B87AB6738AD0}" name="Conteúdos" dataDxfId="109"/>
    <tableColumn id="2" xr3:uid="{CB19F914-C8AC-4223-BA47-B4340995327E}" name="Data" dataDxfId="108"/>
    <tableColumn id="5" xr3:uid="{56248077-ADF5-4CC8-9A6F-A033696B1AFD}" name="Hora Inicial" dataDxfId="107"/>
    <tableColumn id="6" xr3:uid="{CC76B0AF-7937-4DB8-999B-39402D832574}" name="Hora Final" dataDxfId="106"/>
    <tableColumn id="7" xr3:uid="{4D123407-4F05-43D4-8567-B70FF3A5C447}" name="Total " dataDxfId="105">
      <calculatedColumnFormula>Término6781317212417212832[[#This Row],[Hora Final]]-Término6781317212417212832[[#This Row],[Hora Inicial]]</calculatedColumnFormula>
    </tableColumn>
    <tableColumn id="3" xr3:uid="{984DB100-284F-4C80-A3AB-CC4522785F21}" name="Categoria" dataDxfId="104"/>
  </tableColumns>
  <tableStyleInfo name="TableStyleLight6"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AF125387-C7EB-4256-987E-CC347C724D62}" name="Término6791418222518222933" displayName="Término6791418222518222933" ref="A38:F66" totalsRowShown="0" headerRowDxfId="103" dataDxfId="102">
  <autoFilter ref="A38:F66" xr:uid="{7FA5B691-C062-4B9D-BECE-AF99A9FBC4A8}"/>
  <tableColumns count="6">
    <tableColumn id="1" xr3:uid="{ABFF822C-1217-4B65-BC4F-3E91106F8D74}" name="Conteúdos" dataDxfId="101"/>
    <tableColumn id="2" xr3:uid="{C4622709-F620-44DF-A05D-C1B725D178B5}" name="Data" dataDxfId="100"/>
    <tableColumn id="5" xr3:uid="{C156E92D-6C09-4092-A21E-EA4A333ADD23}" name="Hora Inicial" dataDxfId="99"/>
    <tableColumn id="6" xr3:uid="{134AC90D-7A97-47AB-9D26-A8AD171B893B}" name="Hora Final" dataDxfId="98"/>
    <tableColumn id="7" xr3:uid="{1730DA6C-30D1-4174-8CD5-057155F7EA75}" name="Total " dataDxfId="97">
      <calculatedColumnFormula>Término6791418222518222933[[#This Row],[Hora Final]]-Término6791418222518222933[[#This Row],[Hora Inicial]]</calculatedColumnFormula>
    </tableColumn>
    <tableColumn id="3" xr3:uid="{FB4006C9-89C6-47BC-82BD-905051F5B56D}" name="Categoria" dataDxfId="96"/>
  </tableColumns>
  <tableStyleInfo name="TableStyleLight6"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E026B35-1E9E-420E-ADEB-3FA0889FA662}" name="Término6111519101519263034" displayName="Término6111519101519263034" ref="A2:F7" totalsRowShown="0" headerRowDxfId="95" dataDxfId="94">
  <autoFilter ref="A2:F7" xr:uid="{5F76A45D-864B-4496-BFD3-CE7D5BC9D62F}"/>
  <tableColumns count="6">
    <tableColumn id="1" xr3:uid="{64DF0322-5634-4E12-99AF-F3B05CE885C6}" name="Conteúdos" dataDxfId="93"/>
    <tableColumn id="2" xr3:uid="{5C1A339C-1EAA-44D0-9B73-766E09DB43C7}" name="Data" dataDxfId="92"/>
    <tableColumn id="5" xr3:uid="{52A15618-5F07-4BF1-88CE-F04CD9719B89}" name="Hora Inicial" dataDxfId="91"/>
    <tableColumn id="6" xr3:uid="{4C58FB87-9707-40EE-8161-58268AF5234D}" name="Hora Final" dataDxfId="90"/>
    <tableColumn id="7" xr3:uid="{DF63762A-64D8-4AB7-BA8D-C44C22DB7FE6}" name="Total " dataDxfId="89">
      <calculatedColumnFormula>Término6111519101519263034[[#This Row],[Hora Final]]-Término6111519101519263034[[#This Row],[Hora Inicial]]</calculatedColumnFormula>
    </tableColumn>
    <tableColumn id="3" xr3:uid="{87D350B2-1F0A-4E63-A223-DBAAF39FB543}" name="Categoria" dataDxfId="88"/>
  </tableColumns>
  <tableStyleInfo name="TableStyleLight6"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552D6A8E-6C03-4441-9CA0-2C1BD86E869D}" name="Término67121620231620273135" displayName="Término67121620231620273135" ref="A9:F14" totalsRowShown="0" headerRowDxfId="87" dataDxfId="86">
  <autoFilter ref="A9:F14" xr:uid="{2942B279-60E5-4821-A899-4DCA2C823851}"/>
  <tableColumns count="6">
    <tableColumn id="1" xr3:uid="{202607AD-3BE1-4A81-BF64-51E96F686B7E}" name="Conteúdos" dataDxfId="85"/>
    <tableColumn id="2" xr3:uid="{E4634845-F8E5-4871-8A7D-6E8682B1A2DB}" name="Data" dataDxfId="84"/>
    <tableColumn id="5" xr3:uid="{296A515D-07A3-4539-A957-156105EC4F0E}" name="Hora Inicial" dataDxfId="83"/>
    <tableColumn id="6" xr3:uid="{87FB1772-7F1D-4224-90EF-94BAD75E17C9}" name="Hora Final" dataDxfId="82"/>
    <tableColumn id="7" xr3:uid="{A15FD42D-5519-477A-94ED-B66C25F08EE4}" name="Total " dataDxfId="81">
      <calculatedColumnFormula>Término67121620231620273135[[#This Row],[Hora Final]]-Término67121620231620273135[[#This Row],[Hora Inicial]]</calculatedColumnFormula>
    </tableColumn>
    <tableColumn id="3" xr3:uid="{8A54658F-00C1-43BA-9966-B484C65FB65A}" name="Categoria" dataDxfId="80"/>
  </tableColumns>
  <tableStyleInfo name="TableStyleLight6"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8F791B2-CEFB-4CB8-8C63-A2C9B87D0374}" name="Término678131721241721283236" displayName="Término678131721241721283236" ref="A16:F21" totalsRowShown="0" headerRowDxfId="79" dataDxfId="78">
  <autoFilter ref="A16:F21" xr:uid="{29CF899E-6FB2-4F65-802E-1F8AFE0BA059}"/>
  <tableColumns count="6">
    <tableColumn id="1" xr3:uid="{B28F671D-117E-4AC8-906A-D0520FEA31D4}" name="Conteúdos" dataDxfId="77"/>
    <tableColumn id="2" xr3:uid="{B4A10403-A946-457B-8972-27D9EFF2239D}" name="Data" dataDxfId="76"/>
    <tableColumn id="5" xr3:uid="{040D44C4-FD42-4FB1-8A8A-7E528E589E8F}" name="Hora Inicial" dataDxfId="75"/>
    <tableColumn id="6" xr3:uid="{93628D92-220F-46F3-AA20-F2C12546AE90}" name="Hora Final" dataDxfId="74"/>
    <tableColumn id="7" xr3:uid="{26D03691-A5B5-49D0-B73E-254681887DE1}" name="Total " dataDxfId="73">
      <calculatedColumnFormula>Término678131721241721283236[[#This Row],[Hora Final]]-Término678131721241721283236[[#This Row],[Hora Inicial]]</calculatedColumnFormula>
    </tableColumn>
    <tableColumn id="3" xr3:uid="{DCB5499D-3234-4189-8BCE-7930E5362BE8}" name="Categoria" dataDxfId="72"/>
  </tableColumns>
  <tableStyleInfo name="TableStyleLight6"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917254D1-3D8F-4888-B2B2-A9F5BB8BA7A0}" name="Término679141822251822293337" displayName="Término679141822251822293337" ref="A23:F51" totalsRowShown="0" headerRowDxfId="71" dataDxfId="70">
  <autoFilter ref="A23:F51" xr:uid="{7FA5B691-C062-4B9D-BECE-AF99A9FBC4A8}"/>
  <tableColumns count="6">
    <tableColumn id="1" xr3:uid="{18E2602C-2B2A-4E2B-8B02-7E6AC84AA931}" name="Conteúdos" dataDxfId="69"/>
    <tableColumn id="2" xr3:uid="{2462470A-81EB-43BA-8F23-A049FBFC9597}" name="Data" dataDxfId="68"/>
    <tableColumn id="5" xr3:uid="{BADE8FAA-9198-4A67-9E3E-75D951E833A1}" name="Hora Inicial" dataDxfId="67"/>
    <tableColumn id="6" xr3:uid="{A74A4669-793B-4C59-AAE2-7BF88D057E7F}" name="Hora Final" dataDxfId="66"/>
    <tableColumn id="7" xr3:uid="{AABD36BB-4074-45D2-8355-018478069AB5}" name="Total " dataDxfId="65">
      <calculatedColumnFormula>Término679141822251822293337[[#This Row],[Hora Final]]-Término679141822251822293337[[#This Row],[Hora Inicial]]</calculatedColumnFormula>
    </tableColumn>
    <tableColumn id="3" xr3:uid="{451B1273-4FCF-4CAA-9D89-3928CB43ECDE}" name="Categoria" dataDxfId="64"/>
  </tableColumns>
  <tableStyleInfo name="TableStyleLight6"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8EE0343-1565-45B5-AD4B-6D979255AD75}" name="Término611151910151926303438" displayName="Término611151910151926303438" ref="A2:F7" totalsRowShown="0" headerRowDxfId="63" dataDxfId="62">
  <autoFilter ref="A2:F7" xr:uid="{5F76A45D-864B-4496-BFD3-CE7D5BC9D62F}"/>
  <tableColumns count="6">
    <tableColumn id="1" xr3:uid="{D0DD54DD-A72E-4C45-B862-7B0B8FDEEF11}" name="Conteúdos" dataDxfId="61"/>
    <tableColumn id="2" xr3:uid="{EF63632A-EDDD-4F03-8DCB-E7B74E85067B}" name="Data" dataDxfId="60"/>
    <tableColumn id="5" xr3:uid="{27E44DE9-78DC-4D01-9E49-0B2B08896BD0}" name="Hora Inicial" dataDxfId="59"/>
    <tableColumn id="6" xr3:uid="{FA74CF38-CF9F-4EB1-9F3F-8CB9369B3C67}" name="Hora Final" dataDxfId="58"/>
    <tableColumn id="7" xr3:uid="{1141BC5F-0234-4E3D-8421-A8DAF3AF21B2}" name="Total " dataDxfId="57">
      <calculatedColumnFormula>Término611151910151926303438[[#This Row],[Hora Final]]-Término611151910151926303438[[#This Row],[Hora Inicial]]</calculatedColumnFormula>
    </tableColumn>
    <tableColumn id="3" xr3:uid="{17FCD07E-E062-46CD-8ABD-EFDA90644574}" name="Categoria" dataDxfId="56"/>
  </tableColumns>
  <tableStyleInfo name="TableStyleLight6"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38DB50F0-324B-40C3-B02F-F0575620383B}" name="Término6712162023162027313539" displayName="Término6712162023162027313539" ref="A9:F14" totalsRowShown="0" headerRowDxfId="55" dataDxfId="54">
  <autoFilter ref="A9:F14" xr:uid="{2942B279-60E5-4821-A899-4DCA2C823851}"/>
  <tableColumns count="6">
    <tableColumn id="1" xr3:uid="{8A828664-86DE-43D1-893C-B4C571CDF656}" name="Conteúdos" dataDxfId="53"/>
    <tableColumn id="2" xr3:uid="{EC8BCD49-C641-4D7B-A40B-E56C6D143B05}" name="Data" dataDxfId="52"/>
    <tableColumn id="5" xr3:uid="{FCE3D636-B046-491E-ADF8-2AE2BA2C75CD}" name="Hora Inicial" dataDxfId="51"/>
    <tableColumn id="6" xr3:uid="{41597077-C6A9-42CB-A2B7-63BF913D1920}" name="Hora Final" dataDxfId="50"/>
    <tableColumn id="7" xr3:uid="{0FAEB18C-2F61-4041-BEC1-A5C891061A23}" name="Total " dataDxfId="49">
      <calculatedColumnFormula>Término6712162023162027313539[[#This Row],[Hora Final]]-Término6712162023162027313539[[#This Row],[Hora Inicial]]</calculatedColumnFormula>
    </tableColumn>
    <tableColumn id="3" xr3:uid="{06A22B68-7ABD-42BB-A978-BFB73A191E0B}" name="Categoria" dataDxfId="48"/>
  </tableColumns>
  <tableStyleInfo name="TableStyleLight6"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3FC57B4-EE03-4C3A-953D-4700486F488D}" name="Término67813172124172128323640" displayName="Término67813172124172128323640" ref="A16:F21" totalsRowShown="0" headerRowDxfId="47" dataDxfId="46">
  <autoFilter ref="A16:F21" xr:uid="{29CF899E-6FB2-4F65-802E-1F8AFE0BA059}"/>
  <tableColumns count="6">
    <tableColumn id="1" xr3:uid="{55A2F8E8-D9DC-4877-9E01-89C00C5A5EC2}" name="Conteúdos" dataDxfId="45"/>
    <tableColumn id="2" xr3:uid="{EF10CE87-A4C0-4916-9448-44E5A51F39E4}" name="Data" dataDxfId="44"/>
    <tableColumn id="5" xr3:uid="{F6FBFA57-72D1-4495-8546-74946C97BC0D}" name="Hora Inicial" dataDxfId="43"/>
    <tableColumn id="6" xr3:uid="{6CFDCBD0-739E-43E3-95EC-B03CDBBD2520}" name="Hora Final" dataDxfId="42"/>
    <tableColumn id="7" xr3:uid="{FB1844CD-F8B3-4555-AFF2-644C281DF02A}" name="Total " dataDxfId="41">
      <calculatedColumnFormula>Término67813172124172128323640[[#This Row],[Hora Final]]-Término67813172124172128323640[[#This Row],[Hora Inicial]]</calculatedColumnFormula>
    </tableColumn>
    <tableColumn id="3" xr3:uid="{BD1E9EAA-5021-40E3-BB17-3926863E7C4C}" name="Categoria" dataDxfId="40"/>
  </tableColumns>
  <tableStyleInfo name="TableStyleLight6"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9CE5509-4F2D-47EA-85B3-E712E8CA022C}" name="Término67914182225182229333741" displayName="Término67914182225182229333741" ref="A23:F51" totalsRowShown="0" headerRowDxfId="39" dataDxfId="38">
  <autoFilter ref="A23:F51" xr:uid="{7FA5B691-C062-4B9D-BECE-AF99A9FBC4A8}"/>
  <tableColumns count="6">
    <tableColumn id="1" xr3:uid="{996FC858-7743-4D4B-BBA3-4C1FC799608B}" name="Conteúdos" dataDxfId="37"/>
    <tableColumn id="2" xr3:uid="{94BE8A03-8E76-456E-8E92-620B2313A883}" name="Data" dataDxfId="36"/>
    <tableColumn id="5" xr3:uid="{5845D2BC-AB30-428E-85A7-D407B69DA218}" name="Hora Inicial" dataDxfId="35"/>
    <tableColumn id="6" xr3:uid="{E3AC50C7-1862-4C31-BE01-65438628EFA6}" name="Hora Final" dataDxfId="34"/>
    <tableColumn id="7" xr3:uid="{7B83C860-A59F-4CF5-945D-CEF2B9B8950C}" name="Total " dataDxfId="33">
      <calculatedColumnFormula>Término67914182225182229333741[[#This Row],[Hora Final]]-Término67914182225182229333741[[#This Row],[Hora Inicial]]</calculatedColumnFormula>
    </tableColumn>
    <tableColumn id="3" xr3:uid="{5522BDDB-54A5-4773-8B7F-D794295AED04}" name="Categoria" dataDxfId="32"/>
  </tableColumns>
  <tableStyleInfo name="TableStyleLight6"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2E114B6D-0089-4D2E-A2B9-C4EB631DEDCC}" name="Término61115191015192630343842" displayName="Término61115191015192630343842" ref="A2:F13" totalsRowShown="0" headerRowDxfId="31" dataDxfId="30">
  <autoFilter ref="A2:F13" xr:uid="{5F76A45D-864B-4496-BFD3-CE7D5BC9D62F}"/>
  <tableColumns count="6">
    <tableColumn id="1" xr3:uid="{9FD6576C-459B-49D3-BD18-F280C338F8A6}" name="Conteúdos" dataDxfId="29"/>
    <tableColumn id="2" xr3:uid="{D8EF265F-EC4D-4B7E-9D30-9D5614DF163A}" name="Data" dataDxfId="28"/>
    <tableColumn id="5" xr3:uid="{D443D334-0887-407B-9F49-7C12C4B4CF29}" name="Hora Inicial" dataDxfId="27"/>
    <tableColumn id="6" xr3:uid="{0BFE5A0D-1184-4681-8893-0D15803E06A9}" name="Hora Final" dataDxfId="26"/>
    <tableColumn id="7" xr3:uid="{F3ECD213-988F-42B6-AFD1-9869E181CFDE}" name="Total " dataDxfId="25">
      <calculatedColumnFormula>Término61115191015192630343842[[#This Row],[Hora Final]]-Término61115191015192630343842[[#This Row],[Hora Inicial]]</calculatedColumnFormula>
    </tableColumn>
    <tableColumn id="3" xr3:uid="{4CC570E9-57F7-4F2F-8FED-30D9949FB017}" name="Categoria" dataDxfId="24"/>
  </tableColumns>
  <tableStyleInfo name="TableStyleLight6"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7FC5F6E-6C1C-4594-B9C0-E121FEB9339E}" name="Término671216202316202731353943" displayName="Término671216202316202731353943" ref="A15:F26" totalsRowShown="0" headerRowDxfId="23" dataDxfId="22">
  <autoFilter ref="A15:F26" xr:uid="{2942B279-60E5-4821-A899-4DCA2C823851}"/>
  <tableColumns count="6">
    <tableColumn id="1" xr3:uid="{9EFE328C-A1F0-4ABF-A831-F7487EB52F1C}" name="Conteúdos" dataDxfId="21"/>
    <tableColumn id="2" xr3:uid="{4B15ABC1-F52C-4E58-BBB3-E99C96123FE2}" name="Data" dataDxfId="20"/>
    <tableColumn id="5" xr3:uid="{B779A8F7-5038-4B9D-B6FE-A45E27FDDE29}" name="Hora Inicial" dataDxfId="19"/>
    <tableColumn id="6" xr3:uid="{9D9AE25C-2A9D-41F0-AE92-45091FD05EC6}" name="Hora Final" dataDxfId="18"/>
    <tableColumn id="7" xr3:uid="{B6F3906E-1580-4836-8015-C97E72788497}" name="Total " dataDxfId="17">
      <calculatedColumnFormula>Término671216202316202731353943[[#This Row],[Hora Final]]-Término671216202316202731353943[[#This Row],[Hora Inicial]]</calculatedColumnFormula>
    </tableColumn>
    <tableColumn id="3" xr3:uid="{4E768F23-AE2E-45EE-8CD7-2AD517FA32E2}" name="Categoria" dataDxfId="16"/>
  </tableColumns>
  <tableStyleInfo name="TableStyleLight6"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C101825-E49D-4FFE-B36F-1C1AEBFF9587}" name="Término6781317212417212832364044" displayName="Término6781317212417212832364044" ref="A28:F39" totalsRowShown="0" headerRowDxfId="15" dataDxfId="14">
  <autoFilter ref="A28:F39" xr:uid="{29CF899E-6FB2-4F65-802E-1F8AFE0BA059}"/>
  <tableColumns count="6">
    <tableColumn id="1" xr3:uid="{271E0329-5431-47C4-98D7-57CA3F5BCA75}" name="Conteúdos" dataDxfId="13"/>
    <tableColumn id="2" xr3:uid="{C8155EA3-836A-46F7-8DB9-72B70134C130}" name="Data" dataDxfId="12"/>
    <tableColumn id="5" xr3:uid="{FC2EB23E-E9F1-4B4F-A02E-B957980F9938}" name="Hora Inicial" dataDxfId="11"/>
    <tableColumn id="6" xr3:uid="{81F8013D-DE40-467D-A049-5D7ABE86D8D3}" name="Hora Final" dataDxfId="10"/>
    <tableColumn id="7" xr3:uid="{FB21CD48-F7C9-4F96-8212-480DB4ED1116}" name="Total " dataDxfId="9">
      <calculatedColumnFormula>Término6781317212417212832364044[[#This Row],[Hora Final]]-Término6781317212417212832364044[[#This Row],[Hora Inicial]]</calculatedColumnFormula>
    </tableColumn>
    <tableColumn id="3" xr3:uid="{79BC66D2-CA1B-4AB1-A816-FDDF99578E91}" name="Categoria" dataDxfId="8"/>
  </tableColumns>
  <tableStyleInfo name="TableStyleLight6"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7B665B55-279A-40B2-B2EA-197A7EF4D98F}" name="Término6791418222518222933374145" displayName="Término6791418222518222933374145" ref="A41:F69" totalsRowShown="0" headerRowDxfId="7" dataDxfId="6">
  <autoFilter ref="A41:F69" xr:uid="{7FA5B691-C062-4B9D-BECE-AF99A9FBC4A8}"/>
  <tableColumns count="6">
    <tableColumn id="1" xr3:uid="{153057DC-1538-4198-892F-EA138F1908C5}" name="Conteúdos" dataDxfId="5"/>
    <tableColumn id="2" xr3:uid="{18766611-A367-4E10-AA1D-FA9A85E3FD86}" name="Data" dataDxfId="4"/>
    <tableColumn id="5" xr3:uid="{7F720D14-F66F-421E-B63D-A2A6DF58DFD0}" name="Hora Inicial" dataDxfId="3"/>
    <tableColumn id="6" xr3:uid="{A8E5B5F3-DD9D-4DBC-9CD6-BF52B464683B}" name="Hora Final" dataDxfId="2"/>
    <tableColumn id="7" xr3:uid="{54629403-559F-48D5-81EF-B78DB8D2F17B}" name="Total " dataDxfId="1">
      <calculatedColumnFormula>Término6791418222518222933374145[[#This Row],[Hora Final]]-Término6791418222518222933374145[[#This Row],[Hora Inicial]]</calculatedColumnFormula>
    </tableColumn>
    <tableColumn id="3" xr3:uid="{5366AC13-09E3-4112-9AE1-5D7A48E997A7}" name="Categoria" dataDxfId="0"/>
  </tableColumns>
  <tableStyleInfo name="TableStyleLight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3.xml"/><Relationship Id="rId5" Type="http://schemas.openxmlformats.org/officeDocument/2006/relationships/table" Target="../tables/table8.xml"/><Relationship Id="rId4" Type="http://schemas.openxmlformats.org/officeDocument/2006/relationships/table" Target="../tables/table7.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4.xml"/><Relationship Id="rId5" Type="http://schemas.openxmlformats.org/officeDocument/2006/relationships/table" Target="../tables/table12.xml"/><Relationship Id="rId4"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5.xml"/><Relationship Id="rId5" Type="http://schemas.openxmlformats.org/officeDocument/2006/relationships/table" Target="../tables/table16.xml"/><Relationship Id="rId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drawing" Target="../drawings/drawing6.xml"/><Relationship Id="rId5" Type="http://schemas.openxmlformats.org/officeDocument/2006/relationships/table" Target="../tables/table20.xml"/><Relationship Id="rId4"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drawing" Target="../drawings/drawing7.xml"/><Relationship Id="rId5" Type="http://schemas.openxmlformats.org/officeDocument/2006/relationships/table" Target="../tables/table24.xml"/><Relationship Id="rId4" Type="http://schemas.openxmlformats.org/officeDocument/2006/relationships/table" Target="../tables/table2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drawing" Target="../drawings/drawing8.xml"/><Relationship Id="rId5" Type="http://schemas.openxmlformats.org/officeDocument/2006/relationships/table" Target="../tables/table28.xml"/><Relationship Id="rId4" Type="http://schemas.openxmlformats.org/officeDocument/2006/relationships/table" Target="../tables/table2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drawing" Target="../drawings/drawing9.xml"/><Relationship Id="rId5" Type="http://schemas.openxmlformats.org/officeDocument/2006/relationships/table" Target="../tables/table32.xml"/><Relationship Id="rId4" Type="http://schemas.openxmlformats.org/officeDocument/2006/relationships/table" Target="../tables/table3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drawing" Target="../drawings/drawing10.xml"/><Relationship Id="rId5" Type="http://schemas.openxmlformats.org/officeDocument/2006/relationships/table" Target="../tables/table36.xml"/><Relationship Id="rId4" Type="http://schemas.openxmlformats.org/officeDocument/2006/relationships/table" Target="../tables/table3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drawing" Target="../drawings/drawing11.xml"/><Relationship Id="rId5" Type="http://schemas.openxmlformats.org/officeDocument/2006/relationships/table" Target="../tables/table40.xml"/><Relationship Id="rId4" Type="http://schemas.openxmlformats.org/officeDocument/2006/relationships/table" Target="../tables/table3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drawing" Target="../drawings/drawing12.xml"/><Relationship Id="rId5" Type="http://schemas.openxmlformats.org/officeDocument/2006/relationships/table" Target="../tables/table44.xml"/><Relationship Id="rId4" Type="http://schemas.openxmlformats.org/officeDocument/2006/relationships/table" Target="../tables/table4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52A2-2275-4F9A-8E91-3C1002124925}">
  <sheetPr codeName="Planilha1"/>
  <dimension ref="A1:G35"/>
  <sheetViews>
    <sheetView zoomScale="96" zoomScaleNormal="96" workbookViewId="0">
      <selection activeCell="C14" sqref="C14"/>
    </sheetView>
  </sheetViews>
  <sheetFormatPr defaultRowHeight="15" x14ac:dyDescent="0.25"/>
  <cols>
    <col min="1" max="1" width="29.42578125" customWidth="1"/>
    <col min="2" max="2" width="29.28515625" customWidth="1"/>
    <col min="3" max="3" width="35.5703125" customWidth="1"/>
    <col min="4" max="4" width="22.28515625" customWidth="1"/>
    <col min="5" max="5" width="25.28515625" customWidth="1"/>
    <col min="6" max="6" width="30.85546875" customWidth="1"/>
  </cols>
  <sheetData>
    <row r="1" spans="1:7" ht="18" customHeight="1" x14ac:dyDescent="0.25">
      <c r="A1" s="13"/>
      <c r="B1" s="14"/>
      <c r="C1" s="14"/>
      <c r="D1" s="14"/>
      <c r="E1" s="14"/>
      <c r="F1" s="14"/>
      <c r="G1" t="s">
        <v>25</v>
      </c>
    </row>
    <row r="2" spans="1:7" ht="24.75" customHeight="1" x14ac:dyDescent="0.25">
      <c r="A2" s="15"/>
      <c r="B2" s="14"/>
      <c r="C2" s="14"/>
      <c r="D2" s="14"/>
      <c r="E2" s="14"/>
      <c r="F2" s="14"/>
    </row>
    <row r="3" spans="1:7" ht="58.5" customHeight="1" x14ac:dyDescent="0.25">
      <c r="A3" s="35" t="s">
        <v>0</v>
      </c>
      <c r="B3" s="35"/>
      <c r="C3" s="16" t="s">
        <v>12</v>
      </c>
      <c r="D3" s="16" t="s">
        <v>13</v>
      </c>
      <c r="E3" s="28" t="s">
        <v>37</v>
      </c>
      <c r="F3" s="28" t="s">
        <v>45</v>
      </c>
    </row>
    <row r="4" spans="1:7" ht="14.45" customHeight="1" x14ac:dyDescent="0.25">
      <c r="A4" s="3" t="s">
        <v>1</v>
      </c>
      <c r="B4" s="26" t="s">
        <v>53</v>
      </c>
      <c r="C4" s="29" t="s">
        <v>46</v>
      </c>
      <c r="D4" s="31">
        <v>10</v>
      </c>
      <c r="E4" s="30">
        <v>1</v>
      </c>
      <c r="F4" s="30">
        <v>10</v>
      </c>
    </row>
    <row r="5" spans="1:7" x14ac:dyDescent="0.25">
      <c r="A5" s="3" t="s">
        <v>2</v>
      </c>
      <c r="B5" s="24">
        <v>45002</v>
      </c>
      <c r="C5" s="29" t="s">
        <v>54</v>
      </c>
      <c r="D5" s="31">
        <v>10</v>
      </c>
      <c r="E5" s="30">
        <v>1</v>
      </c>
      <c r="F5" s="30">
        <v>10</v>
      </c>
    </row>
    <row r="6" spans="1:7" x14ac:dyDescent="0.25">
      <c r="A6" s="3" t="s">
        <v>3</v>
      </c>
      <c r="B6" s="20" t="s">
        <v>52</v>
      </c>
      <c r="C6" s="29" t="s">
        <v>55</v>
      </c>
      <c r="D6" s="31">
        <v>4</v>
      </c>
      <c r="E6" s="30">
        <v>1</v>
      </c>
      <c r="F6" s="30">
        <v>4</v>
      </c>
    </row>
    <row r="7" spans="1:7" ht="13.9" customHeight="1" x14ac:dyDescent="0.25">
      <c r="A7" s="3" t="s">
        <v>4</v>
      </c>
      <c r="B7" s="25"/>
      <c r="C7" s="29" t="s">
        <v>56</v>
      </c>
      <c r="D7" s="31">
        <v>10</v>
      </c>
      <c r="E7" s="30">
        <v>1</v>
      </c>
      <c r="F7" s="30">
        <v>10</v>
      </c>
    </row>
    <row r="8" spans="1:7" ht="30.75" customHeight="1" x14ac:dyDescent="0.25">
      <c r="A8" s="3" t="s">
        <v>5</v>
      </c>
      <c r="B8" s="26" t="s">
        <v>152</v>
      </c>
      <c r="C8" s="29" t="s">
        <v>57</v>
      </c>
      <c r="D8" s="31">
        <v>6</v>
      </c>
      <c r="E8" s="30">
        <v>1</v>
      </c>
      <c r="F8" s="30">
        <v>6</v>
      </c>
    </row>
    <row r="9" spans="1:7" x14ac:dyDescent="0.25">
      <c r="A9" s="3" t="s">
        <v>6</v>
      </c>
      <c r="B9" s="20" t="s">
        <v>51</v>
      </c>
      <c r="C9" s="29" t="s">
        <v>106</v>
      </c>
      <c r="D9" s="31">
        <v>6</v>
      </c>
      <c r="E9" s="30">
        <v>1</v>
      </c>
      <c r="F9" s="30">
        <v>6</v>
      </c>
    </row>
    <row r="10" spans="1:7" x14ac:dyDescent="0.25">
      <c r="A10" s="3" t="s">
        <v>7</v>
      </c>
      <c r="B10" s="32" t="s">
        <v>50</v>
      </c>
      <c r="C10" s="29" t="s">
        <v>107</v>
      </c>
      <c r="D10" s="31">
        <v>4</v>
      </c>
      <c r="E10" s="30">
        <v>1</v>
      </c>
      <c r="F10" s="30">
        <v>4</v>
      </c>
    </row>
    <row r="11" spans="1:7" x14ac:dyDescent="0.25">
      <c r="A11" s="3" t="s">
        <v>8</v>
      </c>
      <c r="B11" s="24" t="s">
        <v>49</v>
      </c>
      <c r="C11" s="29" t="s">
        <v>108</v>
      </c>
      <c r="D11" s="31">
        <v>6</v>
      </c>
      <c r="E11" s="30">
        <v>1</v>
      </c>
      <c r="F11" s="30">
        <v>6</v>
      </c>
    </row>
    <row r="12" spans="1:7" x14ac:dyDescent="0.25">
      <c r="A12" s="3" t="s">
        <v>9</v>
      </c>
      <c r="B12" s="24" t="s">
        <v>38</v>
      </c>
      <c r="C12" s="29" t="s">
        <v>109</v>
      </c>
      <c r="D12" s="31">
        <v>6</v>
      </c>
      <c r="E12" s="30">
        <v>1</v>
      </c>
      <c r="F12" s="30">
        <v>6</v>
      </c>
    </row>
    <row r="13" spans="1:7" x14ac:dyDescent="0.25">
      <c r="A13" s="3" t="s">
        <v>10</v>
      </c>
      <c r="B13" s="32" t="s">
        <v>48</v>
      </c>
      <c r="C13" s="29" t="s">
        <v>110</v>
      </c>
      <c r="D13" s="31">
        <v>4</v>
      </c>
      <c r="E13" s="30">
        <v>1</v>
      </c>
      <c r="F13" s="30">
        <v>4</v>
      </c>
    </row>
    <row r="14" spans="1:7" x14ac:dyDescent="0.25">
      <c r="A14" s="3" t="s">
        <v>11</v>
      </c>
      <c r="B14" s="24">
        <v>45102</v>
      </c>
      <c r="C14" s="29" t="s">
        <v>111</v>
      </c>
      <c r="D14" s="31">
        <v>4</v>
      </c>
      <c r="E14" s="30">
        <v>1</v>
      </c>
      <c r="F14" s="30">
        <v>4</v>
      </c>
    </row>
    <row r="15" spans="1:7" x14ac:dyDescent="0.25">
      <c r="A15" s="3"/>
      <c r="B15" s="24"/>
      <c r="C15" s="29"/>
      <c r="D15" s="31"/>
      <c r="E15" s="30"/>
      <c r="F15" s="30"/>
    </row>
    <row r="16" spans="1:7" ht="15.75" customHeight="1" x14ac:dyDescent="0.25">
      <c r="A16" s="36"/>
      <c r="B16" s="36"/>
      <c r="C16" s="36"/>
      <c r="D16" s="36"/>
      <c r="E16" s="36"/>
      <c r="F16" s="36"/>
    </row>
    <row r="17" spans="1:6" ht="35.25" customHeight="1" x14ac:dyDescent="0.25">
      <c r="A17" s="37" t="s">
        <v>24</v>
      </c>
      <c r="B17" s="37"/>
      <c r="C17" s="37"/>
      <c r="D17" s="37"/>
      <c r="E17" s="37"/>
      <c r="F17" s="37"/>
    </row>
    <row r="18" spans="1:6" ht="21.75" customHeight="1" x14ac:dyDescent="0.25">
      <c r="A18" s="38" t="s">
        <v>26</v>
      </c>
      <c r="B18" s="34"/>
      <c r="C18" s="34"/>
      <c r="D18" s="34"/>
      <c r="E18" s="34"/>
      <c r="F18" s="34"/>
    </row>
    <row r="19" spans="1:6" ht="19.5" customHeight="1" x14ac:dyDescent="0.25">
      <c r="A19" s="38" t="s">
        <v>27</v>
      </c>
      <c r="B19" s="34"/>
      <c r="C19" s="34"/>
      <c r="D19" s="34"/>
      <c r="E19" s="34"/>
      <c r="F19" s="34"/>
    </row>
    <row r="20" spans="1:6" ht="19.5" customHeight="1" x14ac:dyDescent="0.25">
      <c r="A20" s="38" t="s">
        <v>36</v>
      </c>
      <c r="B20" s="34"/>
      <c r="C20" s="34"/>
      <c r="D20" s="34"/>
      <c r="E20" s="34"/>
      <c r="F20" s="34"/>
    </row>
    <row r="21" spans="1:6" ht="18.75" customHeight="1" x14ac:dyDescent="0.25">
      <c r="A21" s="38" t="s">
        <v>28</v>
      </c>
      <c r="B21" s="34"/>
      <c r="C21" s="34"/>
      <c r="D21" s="34"/>
      <c r="E21" s="34"/>
      <c r="F21" s="34"/>
    </row>
    <row r="22" spans="1:6" ht="17.25" customHeight="1" x14ac:dyDescent="0.25">
      <c r="A22" s="38" t="s">
        <v>29</v>
      </c>
      <c r="B22" s="34"/>
      <c r="C22" s="34"/>
      <c r="D22" s="34"/>
      <c r="E22" s="34"/>
      <c r="F22" s="34"/>
    </row>
    <row r="23" spans="1:6" ht="20.25" customHeight="1" x14ac:dyDescent="0.25">
      <c r="A23" s="38" t="s">
        <v>30</v>
      </c>
      <c r="B23" s="34"/>
      <c r="C23" s="34"/>
      <c r="D23" s="34"/>
      <c r="E23" s="34"/>
      <c r="F23" s="34"/>
    </row>
    <row r="24" spans="1:6" ht="19.5" customHeight="1" x14ac:dyDescent="0.25">
      <c r="A24" s="38" t="s">
        <v>31</v>
      </c>
      <c r="B24" s="34"/>
      <c r="C24" s="34"/>
      <c r="D24" s="34"/>
      <c r="E24" s="34"/>
      <c r="F24" s="34"/>
    </row>
    <row r="25" spans="1:6" ht="18.75" customHeight="1" x14ac:dyDescent="0.25">
      <c r="A25" s="38" t="s">
        <v>32</v>
      </c>
      <c r="B25" s="34"/>
      <c r="C25" s="34"/>
      <c r="D25" s="34"/>
      <c r="E25" s="34"/>
      <c r="F25" s="34"/>
    </row>
    <row r="26" spans="1:6" ht="19.5" customHeight="1" x14ac:dyDescent="0.25">
      <c r="A26" s="38" t="s">
        <v>33</v>
      </c>
      <c r="B26" s="34"/>
      <c r="C26" s="34"/>
      <c r="D26" s="34"/>
      <c r="E26" s="34"/>
      <c r="F26" s="34"/>
    </row>
    <row r="27" spans="1:6" ht="20.25" customHeight="1" x14ac:dyDescent="0.25">
      <c r="A27" s="38" t="s">
        <v>34</v>
      </c>
      <c r="B27" s="34"/>
      <c r="C27" s="34"/>
      <c r="D27" s="34"/>
      <c r="E27" s="34"/>
      <c r="F27" s="34"/>
    </row>
    <row r="28" spans="1:6" ht="20.25" customHeight="1" x14ac:dyDescent="0.25">
      <c r="A28" s="38" t="s">
        <v>41</v>
      </c>
      <c r="B28" s="34"/>
      <c r="C28" s="34"/>
      <c r="D28" s="34"/>
      <c r="E28" s="34"/>
      <c r="F28" s="34"/>
    </row>
    <row r="29" spans="1:6" ht="21.75" customHeight="1" x14ac:dyDescent="0.25">
      <c r="A29" s="38" t="s">
        <v>35</v>
      </c>
      <c r="B29" s="34"/>
      <c r="C29" s="34"/>
      <c r="D29" s="34"/>
      <c r="E29" s="34"/>
      <c r="F29" s="34"/>
    </row>
    <row r="30" spans="1:6" ht="34.5" customHeight="1" x14ac:dyDescent="0.25">
      <c r="A30" s="38" t="s">
        <v>47</v>
      </c>
      <c r="B30" s="34"/>
      <c r="C30" s="34"/>
      <c r="D30" s="34"/>
      <c r="E30" s="27"/>
      <c r="F30" s="27"/>
    </row>
    <row r="31" spans="1:6" ht="21" customHeight="1" x14ac:dyDescent="0.25">
      <c r="A31" s="38" t="s">
        <v>42</v>
      </c>
      <c r="B31" s="34"/>
      <c r="C31" s="34"/>
      <c r="D31" s="34"/>
      <c r="E31" s="34"/>
      <c r="F31" s="34"/>
    </row>
    <row r="32" spans="1:6" ht="24.75" customHeight="1" x14ac:dyDescent="0.25">
      <c r="A32" s="33" t="s">
        <v>43</v>
      </c>
      <c r="B32" s="34"/>
      <c r="C32" s="34"/>
      <c r="D32" s="34"/>
      <c r="E32" s="34"/>
      <c r="F32" s="34"/>
    </row>
    <row r="33" spans="1:6" x14ac:dyDescent="0.25">
      <c r="A33" s="33" t="s">
        <v>39</v>
      </c>
      <c r="B33" s="34"/>
      <c r="C33" s="34"/>
      <c r="D33" s="34"/>
      <c r="E33" s="34"/>
      <c r="F33" s="34"/>
    </row>
    <row r="34" spans="1:6" x14ac:dyDescent="0.25">
      <c r="A34" s="33" t="s">
        <v>40</v>
      </c>
      <c r="B34" s="34"/>
      <c r="C34" s="34"/>
      <c r="D34" s="34"/>
      <c r="E34" s="34"/>
      <c r="F34" s="34"/>
    </row>
    <row r="35" spans="1:6" x14ac:dyDescent="0.25">
      <c r="A35" s="33" t="s">
        <v>44</v>
      </c>
      <c r="B35" s="34"/>
      <c r="C35" s="34"/>
      <c r="D35" s="34"/>
      <c r="E35" s="34"/>
      <c r="F35" s="34"/>
    </row>
  </sheetData>
  <mergeCells count="21">
    <mergeCell ref="A20:F20"/>
    <mergeCell ref="A21:F21"/>
    <mergeCell ref="A22:F22"/>
    <mergeCell ref="A23:F23"/>
    <mergeCell ref="A24:F24"/>
    <mergeCell ref="A33:F33"/>
    <mergeCell ref="A34:F34"/>
    <mergeCell ref="A35:F35"/>
    <mergeCell ref="A3:B3"/>
    <mergeCell ref="A16:F16"/>
    <mergeCell ref="A17:F17"/>
    <mergeCell ref="A18:F18"/>
    <mergeCell ref="A19:F19"/>
    <mergeCell ref="A32:F32"/>
    <mergeCell ref="A30:D30"/>
    <mergeCell ref="A27:F27"/>
    <mergeCell ref="A28:F28"/>
    <mergeCell ref="A29:F29"/>
    <mergeCell ref="A31:F31"/>
    <mergeCell ref="A25:F25"/>
    <mergeCell ref="A26:F26"/>
  </mergeCells>
  <hyperlinks>
    <hyperlink ref="C4" location="'Língua Portuguesa'!A1" display="Língua Portuguesa " xr:uid="{35DD0618-9E12-4224-94E1-A26E9AD5CB70}"/>
    <hyperlink ref="C5" location="'Raciocínio Lógico-Matemático '!A1" display="Raciocínio Lógico-Matemático " xr:uid="{C4B6BD3A-C65C-4FEC-A20E-1054372A9174}"/>
    <hyperlink ref="C6" location="'Noções De Estatística '!A1" display="Noções De Estatística " xr:uid="{D1E4C281-2C65-4C82-BA96-512A8B2396A6}"/>
    <hyperlink ref="C7" location="Matemática!A1" display="Matemática" xr:uid="{49634B82-DE7A-419E-8F0C-D0FF143A6840}"/>
    <hyperlink ref="C8" location="'Conhecimentos Gerais '!A1" display="Conhecimentos Gerais " xr:uid="{21E6E121-3B3A-413F-8C5A-C5771300359F}"/>
    <hyperlink ref="C9" location="'Língua Inglesa'!A1" display="Língua Inglesa" xr:uid="{AF453B7D-0C12-407F-A642-DB2E46A3F094}"/>
    <hyperlink ref="C10" location="'Ciências De Dados '!A1" display="Ciências De Dados " xr:uid="{17BB6F07-E041-4E20-BB09-A061162FC3C3}"/>
    <hyperlink ref="C11" location="'Desenvolvimento De Sistemas '!A1" display="Desenvolvimento De Sistemas " xr:uid="{74E9A1E0-3993-4470-A25F-7CE6645E616B}"/>
    <hyperlink ref="C12" location="'Banco De Dados '!A1" display="Banco De Dados " xr:uid="{60218384-9054-4D28-AEA7-27262383CD48}"/>
    <hyperlink ref="C13" location="'Infraestrutura Tecnológica '!A1" display="Infraestrutura Tecnológica " xr:uid="{6722D3DB-EC56-428C-8BBC-4D9A669CA2DE}"/>
    <hyperlink ref="C14" location="'Segurança Da Informação'!A1" display="Segurança Da Informação" xr:uid="{1A64459A-9518-4C4E-A10E-684D082643F7}"/>
  </hyperlink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07B9C-5078-46A2-BC73-29CE97C375C5}">
  <sheetPr codeName="Planilha2"/>
  <dimension ref="A1:I72"/>
  <sheetViews>
    <sheetView workbookViewId="0">
      <selection activeCell="G45" sqref="G45:I45"/>
    </sheetView>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ht="30" x14ac:dyDescent="0.25">
      <c r="A3" s="8" t="s">
        <v>94</v>
      </c>
      <c r="B3" s="5">
        <v>45002</v>
      </c>
      <c r="C3" s="11">
        <v>0.27083333333333331</v>
      </c>
      <c r="D3" s="11">
        <v>0.41666666666666669</v>
      </c>
      <c r="E3" s="11">
        <f>Término611151910[[#This Row],[Hora Final]]-Término611151910[[#This Row],[Hora Inicial]]</f>
        <v>0.14583333333333337</v>
      </c>
      <c r="F3" s="6" t="s">
        <v>17</v>
      </c>
      <c r="G3" s="9"/>
      <c r="H3" s="9"/>
      <c r="I3" s="10"/>
    </row>
    <row r="4" spans="1:9" ht="30" x14ac:dyDescent="0.25">
      <c r="A4" s="8" t="s">
        <v>95</v>
      </c>
      <c r="B4" s="5">
        <v>45003</v>
      </c>
      <c r="C4" s="11">
        <v>0.27083333333333331</v>
      </c>
      <c r="D4" s="11">
        <v>0.41666666666666669</v>
      </c>
      <c r="E4" s="11">
        <f>Término611151910[[#This Row],[Hora Final]]-Término611151910[[#This Row],[Hora Inicial]]</f>
        <v>0.14583333333333337</v>
      </c>
      <c r="F4" s="22"/>
      <c r="G4" s="9"/>
      <c r="H4" s="9"/>
      <c r="I4" s="10"/>
    </row>
    <row r="5" spans="1:9" x14ac:dyDescent="0.25">
      <c r="A5" s="8" t="s">
        <v>96</v>
      </c>
      <c r="B5" s="5">
        <v>45004</v>
      </c>
      <c r="C5" s="11">
        <v>0.27083333333333331</v>
      </c>
      <c r="D5" s="11">
        <v>0.41666666666666669</v>
      </c>
      <c r="E5" s="11">
        <f>Término611151910[[#This Row],[Hora Final]]-Término611151910[[#This Row],[Hora Inicial]]</f>
        <v>0.14583333333333337</v>
      </c>
      <c r="F5" s="22"/>
      <c r="G5" s="9"/>
      <c r="H5" s="9"/>
      <c r="I5" s="10"/>
    </row>
    <row r="6" spans="1:9" ht="30" x14ac:dyDescent="0.25">
      <c r="A6" s="8" t="s">
        <v>97</v>
      </c>
      <c r="B6" s="5">
        <v>45005</v>
      </c>
      <c r="C6" s="11">
        <v>0.27083333333333331</v>
      </c>
      <c r="D6" s="11">
        <v>0.41666666666666669</v>
      </c>
      <c r="E6" s="11">
        <f>Término611151910[[#This Row],[Hora Final]]-Término611151910[[#This Row],[Hora Inicial]]</f>
        <v>0.14583333333333337</v>
      </c>
      <c r="F6" s="22"/>
      <c r="G6" s="9"/>
      <c r="H6" s="9"/>
      <c r="I6" s="10"/>
    </row>
    <row r="7" spans="1:9" x14ac:dyDescent="0.25">
      <c r="A7" s="8" t="s">
        <v>98</v>
      </c>
      <c r="B7" s="5">
        <v>45006</v>
      </c>
      <c r="C7" s="11">
        <v>0.27083333333333331</v>
      </c>
      <c r="D7" s="11">
        <v>0.41666666666666669</v>
      </c>
      <c r="E7" s="11">
        <f>Término611151910[[#This Row],[Hora Final]]-Término611151910[[#This Row],[Hora Inicial]]</f>
        <v>0.14583333333333337</v>
      </c>
      <c r="F7" s="22"/>
      <c r="G7" s="9"/>
      <c r="H7" s="9"/>
      <c r="I7" s="10"/>
    </row>
    <row r="8" spans="1:9" ht="30" x14ac:dyDescent="0.25">
      <c r="A8" s="8" t="s">
        <v>99</v>
      </c>
      <c r="B8" s="5">
        <v>45007</v>
      </c>
      <c r="C8" s="11">
        <v>0.27083333333333331</v>
      </c>
      <c r="D8" s="11">
        <v>0.41666666666666669</v>
      </c>
      <c r="E8" s="11">
        <f>Término611151910[[#This Row],[Hora Final]]-Término611151910[[#This Row],[Hora Inicial]]</f>
        <v>0.14583333333333337</v>
      </c>
      <c r="F8" s="22"/>
      <c r="G8" s="9"/>
      <c r="H8" s="9"/>
      <c r="I8" s="10"/>
    </row>
    <row r="9" spans="1:9" ht="30" x14ac:dyDescent="0.25">
      <c r="A9" s="8" t="s">
        <v>100</v>
      </c>
      <c r="B9" s="5">
        <v>45008</v>
      </c>
      <c r="C9" s="11">
        <v>0.27083333333333331</v>
      </c>
      <c r="D9" s="11">
        <v>0.41666666666666669</v>
      </c>
      <c r="E9" s="11">
        <f>Término611151910[[#This Row],[Hora Final]]-Término611151910[[#This Row],[Hora Inicial]]</f>
        <v>0.14583333333333337</v>
      </c>
      <c r="F9" s="22"/>
      <c r="G9" s="9"/>
      <c r="H9" s="9"/>
      <c r="I9" s="10"/>
    </row>
    <row r="10" spans="1:9" ht="30" x14ac:dyDescent="0.25">
      <c r="A10" s="8" t="s">
        <v>101</v>
      </c>
      <c r="B10" s="5">
        <v>45009</v>
      </c>
      <c r="C10" s="11">
        <v>0.27083333333333331</v>
      </c>
      <c r="D10" s="11">
        <v>0.41666666666666669</v>
      </c>
      <c r="E10" s="11">
        <f>Término611151910[[#This Row],[Hora Final]]-Término611151910[[#This Row],[Hora Inicial]]</f>
        <v>0.14583333333333337</v>
      </c>
      <c r="F10" s="22"/>
      <c r="G10" s="9"/>
      <c r="H10" s="9"/>
      <c r="I10" s="10"/>
    </row>
    <row r="11" spans="1:9" x14ac:dyDescent="0.25">
      <c r="A11" s="8" t="s">
        <v>102</v>
      </c>
      <c r="B11" s="5">
        <v>45010</v>
      </c>
      <c r="C11" s="11">
        <v>0.27083333333333331</v>
      </c>
      <c r="D11" s="11">
        <v>0.41666666666666669</v>
      </c>
      <c r="E11" s="11">
        <f>Término611151910[[#This Row],[Hora Final]]-Término611151910[[#This Row],[Hora Inicial]]</f>
        <v>0.14583333333333337</v>
      </c>
      <c r="F11" s="22"/>
      <c r="G11" s="9"/>
      <c r="H11" s="9"/>
      <c r="I11" s="10"/>
    </row>
    <row r="12" spans="1:9" x14ac:dyDescent="0.25">
      <c r="A12" s="8" t="s">
        <v>103</v>
      </c>
      <c r="B12" s="5">
        <v>45011</v>
      </c>
      <c r="C12" s="11">
        <v>0.27083333333333331</v>
      </c>
      <c r="D12" s="11">
        <v>0.41666666666666669</v>
      </c>
      <c r="E12" s="11">
        <f>Término611151910[[#This Row],[Hora Final]]-Término611151910[[#This Row],[Hora Inicial]]</f>
        <v>0.14583333333333337</v>
      </c>
      <c r="F12" s="22"/>
      <c r="G12" s="9"/>
      <c r="H12" s="9"/>
      <c r="I12" s="10"/>
    </row>
    <row r="13" spans="1:9" x14ac:dyDescent="0.25">
      <c r="A13" s="8" t="s">
        <v>104</v>
      </c>
      <c r="B13" s="5">
        <v>45012</v>
      </c>
      <c r="C13" s="11">
        <v>0.27083333333333331</v>
      </c>
      <c r="D13" s="11">
        <v>0.41666666666666669</v>
      </c>
      <c r="E13" s="11">
        <f>Término611151910[[#This Row],[Hora Final]]-Término611151910[[#This Row],[Hora Inicial]]</f>
        <v>0.14583333333333337</v>
      </c>
      <c r="F13" s="22"/>
      <c r="G13" s="9"/>
      <c r="H13" s="9"/>
      <c r="I13" s="10"/>
    </row>
    <row r="14" spans="1:9" x14ac:dyDescent="0.25">
      <c r="A14" s="8" t="s">
        <v>105</v>
      </c>
      <c r="B14" s="5">
        <v>45013</v>
      </c>
      <c r="C14" s="11">
        <v>0.27083333333333331</v>
      </c>
      <c r="D14" s="11">
        <v>0.41666666666666669</v>
      </c>
      <c r="E14" s="11">
        <f>Término611151910[[#This Row],[Hora Final]]-Término611151910[[#This Row],[Hora Inicial]]</f>
        <v>0.14583333333333337</v>
      </c>
      <c r="F14" s="22"/>
      <c r="G14" s="9"/>
      <c r="H14" s="9"/>
      <c r="I14" s="10"/>
    </row>
    <row r="15" spans="1:9" ht="38.25" customHeight="1" x14ac:dyDescent="0.3">
      <c r="A15" s="21"/>
      <c r="B15" s="2"/>
      <c r="C15" s="2"/>
      <c r="D15" s="2"/>
      <c r="E15" s="2"/>
      <c r="F15" s="2"/>
      <c r="H15" s="1"/>
      <c r="I15" s="1"/>
    </row>
    <row r="16" spans="1:9" ht="26.25" customHeight="1" x14ac:dyDescent="0.25">
      <c r="A16" s="17" t="s">
        <v>14</v>
      </c>
      <c r="B16" s="18" t="s">
        <v>15</v>
      </c>
      <c r="C16" s="18" t="s">
        <v>20</v>
      </c>
      <c r="D16" s="18" t="s">
        <v>21</v>
      </c>
      <c r="E16" s="18" t="s">
        <v>18</v>
      </c>
      <c r="F16" s="18" t="s">
        <v>16</v>
      </c>
      <c r="G16" s="19" t="s">
        <v>23</v>
      </c>
      <c r="H16" s="19" t="s">
        <v>22</v>
      </c>
      <c r="I16" s="19" t="s">
        <v>19</v>
      </c>
    </row>
    <row r="17" spans="1:9" ht="30" x14ac:dyDescent="0.25">
      <c r="A17" s="8" t="s">
        <v>94</v>
      </c>
      <c r="B17" s="5">
        <v>45002</v>
      </c>
      <c r="C17" s="11">
        <v>0.27083333333333331</v>
      </c>
      <c r="D17" s="11">
        <v>0.41666666666666669</v>
      </c>
      <c r="E17" s="11">
        <f>Término6712162023[[#This Row],[Hora Final]]-Término6712162023[[#This Row],[Hora Inicial]]</f>
        <v>0.14583333333333337</v>
      </c>
      <c r="F17" s="6" t="s">
        <v>17</v>
      </c>
      <c r="G17" s="9"/>
      <c r="H17" s="9"/>
      <c r="I17" s="10"/>
    </row>
    <row r="18" spans="1:9" ht="30" x14ac:dyDescent="0.25">
      <c r="A18" s="8" t="s">
        <v>95</v>
      </c>
      <c r="B18" s="5"/>
      <c r="C18" s="11"/>
      <c r="D18" s="11"/>
      <c r="E18" s="11"/>
      <c r="F18" s="22"/>
      <c r="G18" s="9"/>
      <c r="H18" s="9"/>
      <c r="I18" s="10"/>
    </row>
    <row r="19" spans="1:9" x14ac:dyDescent="0.25">
      <c r="A19" s="8" t="s">
        <v>96</v>
      </c>
      <c r="B19" s="5"/>
      <c r="C19" s="11"/>
      <c r="D19" s="11"/>
      <c r="E19" s="11"/>
      <c r="F19" s="22"/>
      <c r="G19" s="9"/>
      <c r="H19" s="9"/>
      <c r="I19" s="10"/>
    </row>
    <row r="20" spans="1:9" ht="30" x14ac:dyDescent="0.25">
      <c r="A20" s="8" t="s">
        <v>97</v>
      </c>
      <c r="B20" s="5"/>
      <c r="C20" s="11"/>
      <c r="D20" s="11"/>
      <c r="E20" s="11"/>
      <c r="F20" s="22"/>
      <c r="G20" s="9"/>
      <c r="H20" s="9"/>
      <c r="I20" s="10"/>
    </row>
    <row r="21" spans="1:9" x14ac:dyDescent="0.25">
      <c r="A21" s="8" t="s">
        <v>98</v>
      </c>
      <c r="B21" s="5"/>
      <c r="C21" s="11"/>
      <c r="D21" s="11"/>
      <c r="E21" s="11"/>
      <c r="F21" s="22"/>
      <c r="G21" s="9"/>
      <c r="H21" s="9"/>
      <c r="I21" s="10"/>
    </row>
    <row r="22" spans="1:9" ht="30" x14ac:dyDescent="0.25">
      <c r="A22" s="8" t="s">
        <v>99</v>
      </c>
      <c r="B22" s="5"/>
      <c r="C22" s="11"/>
      <c r="D22" s="11"/>
      <c r="E22" s="11"/>
      <c r="F22" s="22"/>
      <c r="G22" s="9"/>
      <c r="H22" s="9"/>
      <c r="I22" s="10"/>
    </row>
    <row r="23" spans="1:9" ht="30" x14ac:dyDescent="0.25">
      <c r="A23" s="8" t="s">
        <v>100</v>
      </c>
      <c r="B23" s="5"/>
      <c r="C23" s="11"/>
      <c r="D23" s="11"/>
      <c r="E23" s="11"/>
      <c r="F23" s="22"/>
      <c r="G23" s="9"/>
      <c r="H23" s="9"/>
      <c r="I23" s="10"/>
    </row>
    <row r="24" spans="1:9" ht="30" x14ac:dyDescent="0.25">
      <c r="A24" s="8" t="s">
        <v>101</v>
      </c>
      <c r="B24" s="5"/>
      <c r="C24" s="11"/>
      <c r="D24" s="11"/>
      <c r="E24" s="11"/>
      <c r="F24" s="22"/>
      <c r="G24" s="9"/>
      <c r="H24" s="9"/>
      <c r="I24" s="10"/>
    </row>
    <row r="25" spans="1:9" x14ac:dyDescent="0.25">
      <c r="A25" s="8" t="s">
        <v>102</v>
      </c>
      <c r="B25" s="5"/>
      <c r="C25" s="11"/>
      <c r="D25" s="11"/>
      <c r="E25" s="11"/>
      <c r="F25" s="22"/>
      <c r="G25" s="9"/>
      <c r="H25" s="9"/>
      <c r="I25" s="10"/>
    </row>
    <row r="26" spans="1:9" x14ac:dyDescent="0.25">
      <c r="A26" s="8" t="s">
        <v>103</v>
      </c>
      <c r="B26" s="5"/>
      <c r="C26" s="11"/>
      <c r="D26" s="11"/>
      <c r="E26" s="11"/>
      <c r="F26" s="22"/>
      <c r="G26" s="9"/>
      <c r="H26" s="9"/>
      <c r="I26" s="10"/>
    </row>
    <row r="27" spans="1:9" x14ac:dyDescent="0.25">
      <c r="A27" s="8" t="s">
        <v>104</v>
      </c>
      <c r="B27" s="5"/>
      <c r="C27" s="11"/>
      <c r="D27" s="11"/>
      <c r="E27" s="11"/>
      <c r="F27" s="22"/>
      <c r="G27" s="9"/>
      <c r="H27" s="9"/>
      <c r="I27" s="10"/>
    </row>
    <row r="28" spans="1:9" x14ac:dyDescent="0.25">
      <c r="A28" s="8" t="s">
        <v>105</v>
      </c>
      <c r="B28" s="5"/>
      <c r="C28" s="11"/>
      <c r="D28" s="11"/>
      <c r="E28" s="11"/>
      <c r="F28" s="22"/>
      <c r="G28" s="9"/>
      <c r="H28" s="9"/>
      <c r="I28" s="10"/>
    </row>
    <row r="29" spans="1:9" ht="33.75" customHeight="1" x14ac:dyDescent="0.3">
      <c r="A29" s="21"/>
      <c r="B29" s="2"/>
      <c r="C29" s="2"/>
      <c r="D29" s="2"/>
      <c r="E29" s="2"/>
      <c r="F29" s="2"/>
      <c r="H29" s="1"/>
      <c r="I29" s="1"/>
    </row>
    <row r="30" spans="1:9" ht="23.25" customHeight="1" x14ac:dyDescent="0.25">
      <c r="A30" s="17" t="s">
        <v>14</v>
      </c>
      <c r="B30" s="18" t="s">
        <v>15</v>
      </c>
      <c r="C30" s="18" t="s">
        <v>20</v>
      </c>
      <c r="D30" s="18" t="s">
        <v>21</v>
      </c>
      <c r="E30" s="18" t="s">
        <v>18</v>
      </c>
      <c r="F30" s="18" t="s">
        <v>16</v>
      </c>
      <c r="G30" s="19" t="s">
        <v>23</v>
      </c>
      <c r="H30" s="19" t="s">
        <v>22</v>
      </c>
      <c r="I30" s="19" t="s">
        <v>19</v>
      </c>
    </row>
    <row r="31" spans="1:9" ht="30" x14ac:dyDescent="0.25">
      <c r="A31" s="8" t="s">
        <v>94</v>
      </c>
      <c r="B31" s="5">
        <v>45002</v>
      </c>
      <c r="C31" s="11">
        <v>0.27083333333333331</v>
      </c>
      <c r="D31" s="11">
        <v>0.41666666666666669</v>
      </c>
      <c r="E31" s="11">
        <f>Término67813172124[[#This Row],[Hora Final]]-Término67813172124[[#This Row],[Hora Inicial]]</f>
        <v>0.14583333333333337</v>
      </c>
      <c r="F31" s="6" t="s">
        <v>17</v>
      </c>
      <c r="G31" s="9"/>
      <c r="H31" s="9"/>
      <c r="I31" s="10"/>
    </row>
    <row r="32" spans="1:9" ht="30" x14ac:dyDescent="0.25">
      <c r="A32" s="8" t="s">
        <v>95</v>
      </c>
      <c r="B32" s="5"/>
      <c r="C32" s="11"/>
      <c r="D32" s="11"/>
      <c r="E32" s="11"/>
      <c r="F32" s="22"/>
      <c r="G32" s="9"/>
      <c r="H32" s="9"/>
      <c r="I32" s="10"/>
    </row>
    <row r="33" spans="1:9" x14ac:dyDescent="0.25">
      <c r="A33" s="8" t="s">
        <v>96</v>
      </c>
      <c r="B33" s="5"/>
      <c r="C33" s="11"/>
      <c r="D33" s="11"/>
      <c r="E33" s="11"/>
      <c r="F33" s="22"/>
      <c r="G33" s="9"/>
      <c r="H33" s="9"/>
      <c r="I33" s="10"/>
    </row>
    <row r="34" spans="1:9" ht="30" x14ac:dyDescent="0.25">
      <c r="A34" s="8" t="s">
        <v>97</v>
      </c>
      <c r="B34" s="5"/>
      <c r="C34" s="11"/>
      <c r="D34" s="11"/>
      <c r="E34" s="11"/>
      <c r="F34" s="22"/>
      <c r="G34" s="9"/>
      <c r="H34" s="9"/>
      <c r="I34" s="10"/>
    </row>
    <row r="35" spans="1:9" x14ac:dyDescent="0.25">
      <c r="A35" s="8" t="s">
        <v>98</v>
      </c>
      <c r="B35" s="5"/>
      <c r="C35" s="11"/>
      <c r="D35" s="11"/>
      <c r="E35" s="11"/>
      <c r="F35" s="22"/>
      <c r="G35" s="9"/>
      <c r="H35" s="9"/>
      <c r="I35" s="10"/>
    </row>
    <row r="36" spans="1:9" ht="30" x14ac:dyDescent="0.25">
      <c r="A36" s="8" t="s">
        <v>99</v>
      </c>
      <c r="B36" s="5"/>
      <c r="C36" s="11"/>
      <c r="D36" s="11"/>
      <c r="E36" s="11"/>
      <c r="F36" s="22"/>
      <c r="G36" s="9"/>
      <c r="H36" s="9"/>
      <c r="I36" s="10"/>
    </row>
    <row r="37" spans="1:9" ht="30" x14ac:dyDescent="0.25">
      <c r="A37" s="8" t="s">
        <v>100</v>
      </c>
      <c r="B37" s="5"/>
      <c r="C37" s="11"/>
      <c r="D37" s="11"/>
      <c r="E37" s="11"/>
      <c r="F37" s="22"/>
      <c r="G37" s="9"/>
      <c r="H37" s="9"/>
      <c r="I37" s="10"/>
    </row>
    <row r="38" spans="1:9" ht="30" x14ac:dyDescent="0.25">
      <c r="A38" s="8" t="s">
        <v>101</v>
      </c>
      <c r="B38" s="5"/>
      <c r="C38" s="11"/>
      <c r="D38" s="11"/>
      <c r="E38" s="11"/>
      <c r="F38" s="22"/>
      <c r="G38" s="9"/>
      <c r="H38" s="9"/>
      <c r="I38" s="10"/>
    </row>
    <row r="39" spans="1:9" x14ac:dyDescent="0.25">
      <c r="A39" s="8" t="s">
        <v>102</v>
      </c>
      <c r="B39" s="5"/>
      <c r="C39" s="11"/>
      <c r="D39" s="11"/>
      <c r="E39" s="11"/>
      <c r="F39" s="22"/>
      <c r="G39" s="9"/>
      <c r="H39" s="9"/>
      <c r="I39" s="10"/>
    </row>
    <row r="40" spans="1:9" x14ac:dyDescent="0.25">
      <c r="A40" s="8" t="s">
        <v>103</v>
      </c>
      <c r="B40" s="5"/>
      <c r="C40" s="11"/>
      <c r="D40" s="11"/>
      <c r="E40" s="11"/>
      <c r="F40" s="22"/>
      <c r="G40" s="9"/>
      <c r="H40" s="9"/>
      <c r="I40" s="10"/>
    </row>
    <row r="41" spans="1:9" x14ac:dyDescent="0.25">
      <c r="A41" s="8" t="s">
        <v>104</v>
      </c>
      <c r="B41" s="5"/>
      <c r="C41" s="11"/>
      <c r="D41" s="11"/>
      <c r="E41" s="11"/>
      <c r="F41" s="22"/>
      <c r="G41" s="9"/>
      <c r="H41" s="9"/>
      <c r="I41" s="10"/>
    </row>
    <row r="42" spans="1:9" x14ac:dyDescent="0.25">
      <c r="A42" s="8" t="s">
        <v>105</v>
      </c>
      <c r="B42" s="5"/>
      <c r="C42" s="11"/>
      <c r="D42" s="11"/>
      <c r="E42" s="11"/>
      <c r="F42" s="22"/>
      <c r="G42" s="9"/>
      <c r="H42" s="9"/>
      <c r="I42" s="10"/>
    </row>
    <row r="43" spans="1:9" ht="36" customHeight="1" x14ac:dyDescent="0.3">
      <c r="A43" s="21"/>
      <c r="B43" s="2"/>
      <c r="C43" s="2"/>
      <c r="D43" s="2"/>
      <c r="E43" s="2"/>
      <c r="F43" s="2"/>
      <c r="H43" s="1"/>
      <c r="I43" s="1"/>
    </row>
    <row r="44" spans="1:9" ht="27" customHeight="1" x14ac:dyDescent="0.25">
      <c r="A44" s="17" t="s">
        <v>14</v>
      </c>
      <c r="B44" s="18" t="s">
        <v>15</v>
      </c>
      <c r="C44" s="18" t="s">
        <v>20</v>
      </c>
      <c r="D44" s="18" t="s">
        <v>21</v>
      </c>
      <c r="E44" s="18" t="s">
        <v>18</v>
      </c>
      <c r="F44" s="18" t="s">
        <v>16</v>
      </c>
      <c r="G44" s="19" t="s">
        <v>23</v>
      </c>
      <c r="H44" s="19" t="s">
        <v>22</v>
      </c>
      <c r="I44" s="19" t="s">
        <v>19</v>
      </c>
    </row>
    <row r="45" spans="1:9" ht="30" x14ac:dyDescent="0.25">
      <c r="A45" s="8" t="s">
        <v>94</v>
      </c>
      <c r="B45" s="5">
        <v>45002</v>
      </c>
      <c r="C45" s="11">
        <v>0.27083333333333331</v>
      </c>
      <c r="D45" s="11">
        <v>0.41666666666666669</v>
      </c>
      <c r="E45" s="11">
        <f>Término67914182225[[#This Row],[Hora Final]]-Término67914182225[[#This Row],[Hora Inicial]]</f>
        <v>0.14583333333333337</v>
      </c>
      <c r="F45" s="6" t="s">
        <v>17</v>
      </c>
      <c r="G45" s="9"/>
      <c r="H45" s="9"/>
      <c r="I45" s="10"/>
    </row>
    <row r="46" spans="1:9" ht="30" x14ac:dyDescent="0.25">
      <c r="A46" s="8" t="s">
        <v>95</v>
      </c>
      <c r="B46" s="5"/>
      <c r="C46" s="11"/>
      <c r="D46" s="11"/>
      <c r="E46" s="11"/>
      <c r="F46" s="6"/>
      <c r="G46" s="9"/>
      <c r="H46" s="9"/>
      <c r="I46" s="10"/>
    </row>
    <row r="47" spans="1:9" x14ac:dyDescent="0.25">
      <c r="A47" s="8" t="s">
        <v>96</v>
      </c>
      <c r="B47" s="5"/>
      <c r="C47" s="11"/>
      <c r="D47" s="11"/>
      <c r="E47" s="11"/>
      <c r="F47" s="7"/>
      <c r="G47" s="9"/>
      <c r="H47" s="9"/>
      <c r="I47" s="10"/>
    </row>
    <row r="48" spans="1:9" ht="30" x14ac:dyDescent="0.25">
      <c r="A48" s="8" t="s">
        <v>97</v>
      </c>
      <c r="B48" s="5"/>
      <c r="C48" s="11"/>
      <c r="D48" s="11"/>
      <c r="E48" s="11"/>
      <c r="F48" s="7"/>
      <c r="G48" s="12"/>
      <c r="H48" s="9"/>
      <c r="I48" s="10"/>
    </row>
    <row r="49" spans="1:9" x14ac:dyDescent="0.25">
      <c r="A49" s="8" t="s">
        <v>98</v>
      </c>
      <c r="B49" s="5"/>
      <c r="C49" s="11"/>
      <c r="D49" s="11"/>
      <c r="E49" s="11"/>
      <c r="F49" s="7"/>
      <c r="G49" s="4"/>
      <c r="H49" s="9"/>
      <c r="I49" s="10"/>
    </row>
    <row r="50" spans="1:9" ht="30" x14ac:dyDescent="0.25">
      <c r="A50" s="8" t="s">
        <v>99</v>
      </c>
      <c r="B50" s="5"/>
      <c r="C50" s="11"/>
      <c r="D50" s="11"/>
      <c r="E50" s="11"/>
      <c r="F50" s="7"/>
      <c r="G50" s="4"/>
      <c r="H50" s="9"/>
      <c r="I50" s="10"/>
    </row>
    <row r="51" spans="1:9" ht="30" x14ac:dyDescent="0.25">
      <c r="A51" s="8" t="s">
        <v>100</v>
      </c>
      <c r="B51" s="5"/>
      <c r="C51" s="11"/>
      <c r="D51" s="11"/>
      <c r="E51" s="11"/>
      <c r="F51" s="7"/>
      <c r="G51" s="4"/>
      <c r="H51" s="9"/>
      <c r="I51" s="10"/>
    </row>
    <row r="52" spans="1:9" ht="30" x14ac:dyDescent="0.25">
      <c r="A52" s="8" t="s">
        <v>101</v>
      </c>
      <c r="B52" s="5"/>
      <c r="C52" s="11"/>
      <c r="D52" s="11"/>
      <c r="E52" s="11"/>
      <c r="F52" s="7"/>
      <c r="G52" s="4"/>
      <c r="H52" s="9"/>
      <c r="I52" s="10"/>
    </row>
    <row r="53" spans="1:9" x14ac:dyDescent="0.25">
      <c r="A53" s="8" t="s">
        <v>102</v>
      </c>
      <c r="B53" s="5"/>
      <c r="C53" s="11"/>
      <c r="D53" s="11"/>
      <c r="E53" s="11"/>
      <c r="F53" s="7"/>
      <c r="G53" s="4"/>
      <c r="H53" s="9"/>
      <c r="I53" s="10"/>
    </row>
    <row r="54" spans="1:9" x14ac:dyDescent="0.25">
      <c r="A54" s="8" t="s">
        <v>103</v>
      </c>
      <c r="B54" s="5"/>
      <c r="C54" s="11"/>
      <c r="D54" s="11"/>
      <c r="E54" s="11"/>
      <c r="F54" s="7"/>
      <c r="G54" s="4"/>
      <c r="H54" s="9"/>
      <c r="I54" s="10"/>
    </row>
    <row r="55" spans="1:9" x14ac:dyDescent="0.25">
      <c r="A55" s="8" t="s">
        <v>104</v>
      </c>
      <c r="B55" s="5"/>
      <c r="C55" s="11"/>
      <c r="D55" s="11"/>
      <c r="E55" s="11"/>
      <c r="F55" s="7"/>
      <c r="G55" s="23"/>
      <c r="H55" s="23"/>
      <c r="I55" s="23"/>
    </row>
    <row r="56" spans="1:9" x14ac:dyDescent="0.25">
      <c r="A56" s="8" t="s">
        <v>105</v>
      </c>
      <c r="B56" s="5"/>
      <c r="C56" s="11"/>
      <c r="D56" s="11"/>
      <c r="E56" s="11"/>
      <c r="F56" s="7"/>
      <c r="G56" s="23"/>
      <c r="H56" s="23"/>
      <c r="I56" s="23"/>
    </row>
    <row r="57" spans="1:9" x14ac:dyDescent="0.25">
      <c r="A57" s="8"/>
      <c r="B57" s="5"/>
      <c r="C57" s="11"/>
      <c r="D57" s="11"/>
      <c r="E57" s="11"/>
      <c r="F57" s="7"/>
      <c r="G57" s="23"/>
      <c r="H57" s="23"/>
      <c r="I57" s="23"/>
    </row>
    <row r="58" spans="1:9" x14ac:dyDescent="0.25">
      <c r="A58" s="8"/>
      <c r="B58" s="5"/>
      <c r="C58" s="11"/>
      <c r="D58" s="11"/>
      <c r="E58" s="11"/>
      <c r="F58" s="7"/>
      <c r="G58" s="23"/>
      <c r="H58" s="23"/>
      <c r="I58" s="23"/>
    </row>
    <row r="59" spans="1:9" x14ac:dyDescent="0.25">
      <c r="A59" s="8"/>
      <c r="B59" s="5"/>
      <c r="C59" s="11"/>
      <c r="D59" s="11"/>
      <c r="E59" s="11"/>
      <c r="F59" s="7"/>
      <c r="G59" s="23"/>
      <c r="H59" s="23"/>
      <c r="I59" s="23"/>
    </row>
    <row r="60" spans="1:9" x14ac:dyDescent="0.25">
      <c r="A60" s="8"/>
      <c r="B60" s="5"/>
      <c r="C60" s="11"/>
      <c r="D60" s="11"/>
      <c r="E60" s="11"/>
      <c r="F60" s="7"/>
      <c r="G60" s="23"/>
      <c r="H60" s="23"/>
      <c r="I60" s="23"/>
    </row>
    <row r="61" spans="1:9" x14ac:dyDescent="0.25">
      <c r="A61" s="8"/>
      <c r="B61" s="5"/>
      <c r="C61" s="11"/>
      <c r="D61" s="11"/>
      <c r="E61" s="11"/>
      <c r="F61" s="7"/>
      <c r="G61" s="23"/>
      <c r="H61" s="23"/>
      <c r="I61" s="23"/>
    </row>
    <row r="62" spans="1:9" x14ac:dyDescent="0.25">
      <c r="A62" s="8"/>
      <c r="B62" s="5"/>
      <c r="C62" s="11"/>
      <c r="D62" s="11"/>
      <c r="E62" s="11"/>
      <c r="F62" s="7"/>
      <c r="G62" s="23"/>
      <c r="H62" s="23"/>
      <c r="I62" s="23"/>
    </row>
    <row r="63" spans="1:9" x14ac:dyDescent="0.25">
      <c r="A63" s="8"/>
      <c r="B63" s="5"/>
      <c r="C63" s="11"/>
      <c r="D63" s="11"/>
      <c r="E63" s="11"/>
      <c r="F63" s="7"/>
      <c r="G63" s="23"/>
      <c r="H63" s="23"/>
      <c r="I63" s="23"/>
    </row>
    <row r="64" spans="1:9" x14ac:dyDescent="0.25">
      <c r="A64" s="8"/>
      <c r="B64" s="5"/>
      <c r="C64" s="11"/>
      <c r="D64" s="11"/>
      <c r="E64" s="11"/>
      <c r="F64" s="7"/>
      <c r="G64" s="23"/>
      <c r="H64" s="23"/>
      <c r="I64" s="23"/>
    </row>
    <row r="65" spans="1:9" x14ac:dyDescent="0.25">
      <c r="A65" s="8"/>
      <c r="B65" s="5"/>
      <c r="C65" s="11"/>
      <c r="D65" s="11"/>
      <c r="E65" s="11"/>
      <c r="F65" s="7"/>
      <c r="G65" s="23"/>
      <c r="H65" s="23"/>
      <c r="I65" s="23"/>
    </row>
    <row r="66" spans="1:9" x14ac:dyDescent="0.25">
      <c r="A66" s="8"/>
      <c r="B66" s="5"/>
      <c r="C66" s="11"/>
      <c r="D66" s="11"/>
      <c r="E66" s="11"/>
      <c r="F66" s="7"/>
      <c r="G66" s="23"/>
      <c r="H66" s="23"/>
      <c r="I66" s="23"/>
    </row>
    <row r="67" spans="1:9" x14ac:dyDescent="0.25">
      <c r="A67" s="8"/>
      <c r="B67" s="5"/>
      <c r="C67" s="11"/>
      <c r="D67" s="11"/>
      <c r="E67" s="11"/>
      <c r="F67" s="7"/>
      <c r="G67" s="23"/>
      <c r="H67" s="23"/>
      <c r="I67" s="23"/>
    </row>
    <row r="68" spans="1:9" x14ac:dyDescent="0.25">
      <c r="A68" s="8"/>
      <c r="B68" s="5"/>
      <c r="C68" s="11"/>
      <c r="D68" s="11"/>
      <c r="E68" s="11"/>
      <c r="F68" s="7"/>
      <c r="G68" s="23"/>
      <c r="H68" s="23"/>
      <c r="I68" s="23"/>
    </row>
    <row r="69" spans="1:9" x14ac:dyDescent="0.25">
      <c r="A69" s="8"/>
      <c r="B69" s="5"/>
      <c r="C69" s="11"/>
      <c r="D69" s="11"/>
      <c r="E69" s="11"/>
      <c r="F69" s="7"/>
      <c r="G69" s="23"/>
      <c r="H69" s="23"/>
      <c r="I69" s="23"/>
    </row>
    <row r="70" spans="1:9" x14ac:dyDescent="0.25">
      <c r="A70" s="8"/>
      <c r="B70" s="5"/>
      <c r="C70" s="11"/>
      <c r="D70" s="11"/>
      <c r="E70" s="11"/>
      <c r="F70" s="7"/>
      <c r="G70" s="23"/>
      <c r="H70" s="23"/>
      <c r="I70" s="23"/>
    </row>
    <row r="71" spans="1:9" x14ac:dyDescent="0.25">
      <c r="A71" s="8"/>
      <c r="B71" s="5"/>
      <c r="C71" s="11"/>
      <c r="D71" s="11"/>
      <c r="E71" s="11"/>
      <c r="F71" s="7"/>
      <c r="G71" s="23"/>
      <c r="H71" s="23"/>
      <c r="I71" s="23"/>
    </row>
    <row r="72" spans="1:9" x14ac:dyDescent="0.25">
      <c r="A72" s="8"/>
      <c r="B72" s="5"/>
      <c r="C72" s="11"/>
      <c r="D72" s="11"/>
      <c r="E72" s="11"/>
      <c r="F72" s="7"/>
      <c r="G72" s="23"/>
      <c r="H72" s="23"/>
      <c r="I72"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C4A5C-B48E-4344-B019-EB2F5FDD8B23}">
  <dimension ref="A1:I72"/>
  <sheetViews>
    <sheetView topLeftCell="A35" workbookViewId="0">
      <selection activeCell="G45" sqref="G45:I45"/>
    </sheetView>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ht="30" x14ac:dyDescent="0.25">
      <c r="A3" s="8" t="s">
        <v>82</v>
      </c>
      <c r="B3" s="5">
        <v>45002</v>
      </c>
      <c r="C3" s="11">
        <v>0.27083333333333331</v>
      </c>
      <c r="D3" s="11">
        <v>0.41666666666666669</v>
      </c>
      <c r="E3" s="11">
        <f>Término6111519102[[#This Row],[Hora Final]]-Término6111519102[[#This Row],[Hora Inicial]]</f>
        <v>0.14583333333333337</v>
      </c>
      <c r="F3" s="6" t="s">
        <v>17</v>
      </c>
      <c r="G3" s="9"/>
      <c r="H3" s="9"/>
      <c r="I3" s="10"/>
    </row>
    <row r="4" spans="1:9" x14ac:dyDescent="0.25">
      <c r="A4" s="8" t="s">
        <v>83</v>
      </c>
      <c r="B4" s="5">
        <v>45003</v>
      </c>
      <c r="C4" s="11">
        <v>0.27083333333333331</v>
      </c>
      <c r="D4" s="11">
        <v>0.41666666666666669</v>
      </c>
      <c r="E4" s="11">
        <f>Término6111519102[[#This Row],[Hora Final]]-Término6111519102[[#This Row],[Hora Inicial]]</f>
        <v>0.14583333333333337</v>
      </c>
      <c r="F4" s="22"/>
      <c r="G4" s="9"/>
      <c r="H4" s="9"/>
      <c r="I4" s="10"/>
    </row>
    <row r="5" spans="1:9" ht="30" x14ac:dyDescent="0.25">
      <c r="A5" s="8" t="s">
        <v>84</v>
      </c>
      <c r="B5" s="5">
        <v>45004</v>
      </c>
      <c r="C5" s="11">
        <v>0.27083333333333331</v>
      </c>
      <c r="D5" s="11">
        <v>0.41666666666666669</v>
      </c>
      <c r="E5" s="11">
        <f>Término6111519102[[#This Row],[Hora Final]]-Término6111519102[[#This Row],[Hora Inicial]]</f>
        <v>0.14583333333333337</v>
      </c>
      <c r="F5" s="22"/>
      <c r="G5" s="9"/>
      <c r="H5" s="9"/>
      <c r="I5" s="10"/>
    </row>
    <row r="6" spans="1:9" x14ac:dyDescent="0.25">
      <c r="A6" s="8" t="s">
        <v>85</v>
      </c>
      <c r="B6" s="5">
        <v>45005</v>
      </c>
      <c r="C6" s="11">
        <v>0.27083333333333331</v>
      </c>
      <c r="D6" s="11">
        <v>0.41666666666666669</v>
      </c>
      <c r="E6" s="11">
        <f>Término6111519102[[#This Row],[Hora Final]]-Término6111519102[[#This Row],[Hora Inicial]]</f>
        <v>0.14583333333333337</v>
      </c>
      <c r="F6" s="22"/>
      <c r="G6" s="9"/>
      <c r="H6" s="9"/>
      <c r="I6" s="10"/>
    </row>
    <row r="7" spans="1:9" x14ac:dyDescent="0.25">
      <c r="A7" s="8" t="s">
        <v>86</v>
      </c>
      <c r="B7" s="5">
        <v>45006</v>
      </c>
      <c r="C7" s="11">
        <v>0.27083333333333331</v>
      </c>
      <c r="D7" s="11">
        <v>0.41666666666666669</v>
      </c>
      <c r="E7" s="11">
        <f>Término6111519102[[#This Row],[Hora Final]]-Término6111519102[[#This Row],[Hora Inicial]]</f>
        <v>0.14583333333333337</v>
      </c>
      <c r="F7" s="22"/>
      <c r="G7" s="9"/>
      <c r="H7" s="9"/>
      <c r="I7" s="10"/>
    </row>
    <row r="8" spans="1:9" ht="30" x14ac:dyDescent="0.25">
      <c r="A8" s="8" t="s">
        <v>87</v>
      </c>
      <c r="B8" s="5">
        <v>45007</v>
      </c>
      <c r="C8" s="11">
        <v>0.27083333333333331</v>
      </c>
      <c r="D8" s="11">
        <v>0.41666666666666669</v>
      </c>
      <c r="E8" s="11">
        <f>Término6111519102[[#This Row],[Hora Final]]-Término6111519102[[#This Row],[Hora Inicial]]</f>
        <v>0.14583333333333337</v>
      </c>
      <c r="F8" s="22"/>
      <c r="G8" s="9"/>
      <c r="H8" s="9"/>
      <c r="I8" s="10"/>
    </row>
    <row r="9" spans="1:9" ht="60" x14ac:dyDescent="0.25">
      <c r="A9" s="8" t="s">
        <v>88</v>
      </c>
      <c r="B9" s="5">
        <v>45008</v>
      </c>
      <c r="C9" s="11">
        <v>0.27083333333333331</v>
      </c>
      <c r="D9" s="11">
        <v>0.41666666666666669</v>
      </c>
      <c r="E9" s="11">
        <f>Término6111519102[[#This Row],[Hora Final]]-Término6111519102[[#This Row],[Hora Inicial]]</f>
        <v>0.14583333333333337</v>
      </c>
      <c r="F9" s="22"/>
      <c r="G9" s="9"/>
      <c r="H9" s="9"/>
      <c r="I9" s="10"/>
    </row>
    <row r="10" spans="1:9" x14ac:dyDescent="0.25">
      <c r="A10" s="8" t="s">
        <v>89</v>
      </c>
      <c r="B10" s="5">
        <v>45009</v>
      </c>
      <c r="C10" s="11">
        <v>0.27083333333333331</v>
      </c>
      <c r="D10" s="11">
        <v>0.41666666666666669</v>
      </c>
      <c r="E10" s="11">
        <f>Término6111519102[[#This Row],[Hora Final]]-Término6111519102[[#This Row],[Hora Inicial]]</f>
        <v>0.14583333333333337</v>
      </c>
      <c r="F10" s="22"/>
      <c r="G10" s="9"/>
      <c r="H10" s="9"/>
      <c r="I10" s="10"/>
    </row>
    <row r="11" spans="1:9" ht="30" x14ac:dyDescent="0.25">
      <c r="A11" s="8" t="s">
        <v>90</v>
      </c>
      <c r="B11" s="5">
        <v>45010</v>
      </c>
      <c r="C11" s="11">
        <v>0.27083333333333331</v>
      </c>
      <c r="D11" s="11">
        <v>0.41666666666666669</v>
      </c>
      <c r="E11" s="11">
        <f>Término6111519102[[#This Row],[Hora Final]]-Término6111519102[[#This Row],[Hora Inicial]]</f>
        <v>0.14583333333333337</v>
      </c>
      <c r="F11" s="22"/>
      <c r="G11" s="9"/>
      <c r="H11" s="9"/>
      <c r="I11" s="10"/>
    </row>
    <row r="12" spans="1:9" ht="30" x14ac:dyDescent="0.25">
      <c r="A12" s="8" t="s">
        <v>91</v>
      </c>
      <c r="B12" s="5">
        <v>45011</v>
      </c>
      <c r="C12" s="11">
        <v>0.27083333333333331</v>
      </c>
      <c r="D12" s="11">
        <v>0.41666666666666669</v>
      </c>
      <c r="E12" s="11">
        <f>Término6111519102[[#This Row],[Hora Final]]-Término6111519102[[#This Row],[Hora Inicial]]</f>
        <v>0.14583333333333337</v>
      </c>
      <c r="F12" s="22"/>
      <c r="G12" s="9"/>
      <c r="H12" s="9"/>
      <c r="I12" s="10"/>
    </row>
    <row r="13" spans="1:9" x14ac:dyDescent="0.25">
      <c r="A13" s="8" t="s">
        <v>92</v>
      </c>
      <c r="B13" s="5">
        <v>45012</v>
      </c>
      <c r="C13" s="11">
        <v>0.27083333333333331</v>
      </c>
      <c r="D13" s="11">
        <v>0.41666666666666669</v>
      </c>
      <c r="E13" s="11">
        <f>Término6111519102[[#This Row],[Hora Final]]-Término6111519102[[#This Row],[Hora Inicial]]</f>
        <v>0.14583333333333337</v>
      </c>
      <c r="F13" s="22"/>
      <c r="G13" s="9"/>
      <c r="H13" s="9"/>
      <c r="I13" s="10"/>
    </row>
    <row r="14" spans="1:9" x14ac:dyDescent="0.25">
      <c r="A14" s="8" t="s">
        <v>93</v>
      </c>
      <c r="B14" s="5">
        <v>45013</v>
      </c>
      <c r="C14" s="11">
        <v>0.27083333333333331</v>
      </c>
      <c r="D14" s="11">
        <v>0.41666666666666669</v>
      </c>
      <c r="E14" s="11">
        <f>Término6111519102[[#This Row],[Hora Final]]-Término6111519102[[#This Row],[Hora Inicial]]</f>
        <v>0.14583333333333337</v>
      </c>
      <c r="F14" s="22"/>
      <c r="G14" s="9"/>
      <c r="H14" s="9"/>
      <c r="I14" s="10"/>
    </row>
    <row r="15" spans="1:9" ht="38.25" customHeight="1" x14ac:dyDescent="0.3">
      <c r="A15" s="21"/>
      <c r="B15" s="2"/>
      <c r="C15" s="2"/>
      <c r="D15" s="2"/>
      <c r="E15" s="2"/>
      <c r="F15" s="2"/>
      <c r="H15" s="1"/>
      <c r="I15" s="1"/>
    </row>
    <row r="16" spans="1:9" ht="26.25" customHeight="1" x14ac:dyDescent="0.25">
      <c r="A16" s="17" t="s">
        <v>14</v>
      </c>
      <c r="B16" s="18" t="s">
        <v>15</v>
      </c>
      <c r="C16" s="18" t="s">
        <v>20</v>
      </c>
      <c r="D16" s="18" t="s">
        <v>21</v>
      </c>
      <c r="E16" s="18" t="s">
        <v>18</v>
      </c>
      <c r="F16" s="18" t="s">
        <v>16</v>
      </c>
      <c r="G16" s="19" t="s">
        <v>23</v>
      </c>
      <c r="H16" s="19" t="s">
        <v>22</v>
      </c>
      <c r="I16" s="19" t="s">
        <v>19</v>
      </c>
    </row>
    <row r="17" spans="1:9" ht="30" x14ac:dyDescent="0.25">
      <c r="A17" s="8" t="s">
        <v>82</v>
      </c>
      <c r="B17" s="5">
        <v>45002</v>
      </c>
      <c r="C17" s="11">
        <v>0.27083333333333331</v>
      </c>
      <c r="D17" s="11">
        <v>0.41666666666666669</v>
      </c>
      <c r="E17" s="11">
        <f>Término67121620233[[#This Row],[Hora Final]]-Término67121620233[[#This Row],[Hora Inicial]]</f>
        <v>0.14583333333333337</v>
      </c>
      <c r="F17" s="6" t="s">
        <v>17</v>
      </c>
      <c r="G17" s="9"/>
      <c r="H17" s="9"/>
      <c r="I17" s="10"/>
    </row>
    <row r="18" spans="1:9" x14ac:dyDescent="0.25">
      <c r="A18" s="8" t="s">
        <v>83</v>
      </c>
      <c r="B18" s="5"/>
      <c r="C18" s="11"/>
      <c r="D18" s="11"/>
      <c r="E18" s="11"/>
      <c r="F18" s="22"/>
      <c r="G18" s="9"/>
      <c r="H18" s="9"/>
      <c r="I18" s="10"/>
    </row>
    <row r="19" spans="1:9" ht="30" x14ac:dyDescent="0.25">
      <c r="A19" s="8" t="s">
        <v>84</v>
      </c>
      <c r="B19" s="5"/>
      <c r="C19" s="11"/>
      <c r="D19" s="11"/>
      <c r="E19" s="11"/>
      <c r="F19" s="22"/>
      <c r="G19" s="9"/>
      <c r="H19" s="9"/>
      <c r="I19" s="10"/>
    </row>
    <row r="20" spans="1:9" x14ac:dyDescent="0.25">
      <c r="A20" s="8" t="s">
        <v>85</v>
      </c>
      <c r="B20" s="5"/>
      <c r="C20" s="11"/>
      <c r="D20" s="11"/>
      <c r="E20" s="11"/>
      <c r="F20" s="22"/>
      <c r="G20" s="9"/>
      <c r="H20" s="9"/>
      <c r="I20" s="10"/>
    </row>
    <row r="21" spans="1:9" x14ac:dyDescent="0.25">
      <c r="A21" s="8" t="s">
        <v>86</v>
      </c>
      <c r="B21" s="5"/>
      <c r="C21" s="11"/>
      <c r="D21" s="11"/>
      <c r="E21" s="11"/>
      <c r="F21" s="22"/>
      <c r="G21" s="9"/>
      <c r="H21" s="9"/>
      <c r="I21" s="10"/>
    </row>
    <row r="22" spans="1:9" ht="30" x14ac:dyDescent="0.25">
      <c r="A22" s="8" t="s">
        <v>87</v>
      </c>
      <c r="B22" s="5"/>
      <c r="C22" s="11"/>
      <c r="D22" s="11"/>
      <c r="E22" s="11"/>
      <c r="F22" s="22"/>
      <c r="G22" s="9"/>
      <c r="H22" s="9"/>
      <c r="I22" s="10"/>
    </row>
    <row r="23" spans="1:9" ht="60" x14ac:dyDescent="0.25">
      <c r="A23" s="8" t="s">
        <v>88</v>
      </c>
      <c r="B23" s="5"/>
      <c r="C23" s="11"/>
      <c r="D23" s="11"/>
      <c r="E23" s="11"/>
      <c r="F23" s="22"/>
      <c r="G23" s="9"/>
      <c r="H23" s="9"/>
      <c r="I23" s="10"/>
    </row>
    <row r="24" spans="1:9" x14ac:dyDescent="0.25">
      <c r="A24" s="8" t="s">
        <v>89</v>
      </c>
      <c r="B24" s="5"/>
      <c r="C24" s="11"/>
      <c r="D24" s="11"/>
      <c r="E24" s="11"/>
      <c r="F24" s="22"/>
      <c r="G24" s="9"/>
      <c r="H24" s="9"/>
      <c r="I24" s="10"/>
    </row>
    <row r="25" spans="1:9" ht="30" x14ac:dyDescent="0.25">
      <c r="A25" s="8" t="s">
        <v>90</v>
      </c>
      <c r="B25" s="5"/>
      <c r="C25" s="11"/>
      <c r="D25" s="11"/>
      <c r="E25" s="11"/>
      <c r="F25" s="22"/>
      <c r="G25" s="9"/>
      <c r="H25" s="9"/>
      <c r="I25" s="10"/>
    </row>
    <row r="26" spans="1:9" ht="30" x14ac:dyDescent="0.25">
      <c r="A26" s="8" t="s">
        <v>91</v>
      </c>
      <c r="B26" s="5"/>
      <c r="C26" s="11"/>
      <c r="D26" s="11"/>
      <c r="E26" s="11"/>
      <c r="F26" s="22"/>
      <c r="G26" s="9"/>
      <c r="H26" s="9"/>
      <c r="I26" s="10"/>
    </row>
    <row r="27" spans="1:9" x14ac:dyDescent="0.25">
      <c r="A27" s="8" t="s">
        <v>92</v>
      </c>
      <c r="B27" s="5"/>
      <c r="C27" s="11"/>
      <c r="D27" s="11"/>
      <c r="E27" s="11"/>
      <c r="F27" s="22"/>
      <c r="G27" s="9"/>
      <c r="H27" s="9"/>
      <c r="I27" s="10"/>
    </row>
    <row r="28" spans="1:9" x14ac:dyDescent="0.25">
      <c r="A28" s="8" t="s">
        <v>93</v>
      </c>
      <c r="B28" s="5"/>
      <c r="C28" s="11"/>
      <c r="D28" s="11"/>
      <c r="E28" s="11"/>
      <c r="F28" s="22"/>
      <c r="G28" s="9"/>
      <c r="H28" s="9"/>
      <c r="I28" s="10"/>
    </row>
    <row r="29" spans="1:9" ht="33.75" customHeight="1" x14ac:dyDescent="0.3">
      <c r="A29" s="21"/>
      <c r="B29" s="2"/>
      <c r="C29" s="2"/>
      <c r="D29" s="2"/>
      <c r="E29" s="2"/>
      <c r="F29" s="2"/>
      <c r="H29" s="1"/>
      <c r="I29" s="1"/>
    </row>
    <row r="30" spans="1:9" ht="23.25" customHeight="1" x14ac:dyDescent="0.25">
      <c r="A30" s="17" t="s">
        <v>14</v>
      </c>
      <c r="B30" s="18" t="s">
        <v>15</v>
      </c>
      <c r="C30" s="18" t="s">
        <v>20</v>
      </c>
      <c r="D30" s="18" t="s">
        <v>21</v>
      </c>
      <c r="E30" s="18" t="s">
        <v>18</v>
      </c>
      <c r="F30" s="18" t="s">
        <v>16</v>
      </c>
      <c r="G30" s="19" t="s">
        <v>23</v>
      </c>
      <c r="H30" s="19" t="s">
        <v>22</v>
      </c>
      <c r="I30" s="19" t="s">
        <v>19</v>
      </c>
    </row>
    <row r="31" spans="1:9" ht="30" x14ac:dyDescent="0.25">
      <c r="A31" s="8" t="s">
        <v>82</v>
      </c>
      <c r="B31" s="5">
        <v>45002</v>
      </c>
      <c r="C31" s="11">
        <v>0.27083333333333331</v>
      </c>
      <c r="D31" s="11">
        <v>0.41666666666666669</v>
      </c>
      <c r="E31" s="11">
        <f>Término678131721244[[#This Row],[Hora Final]]-Término678131721244[[#This Row],[Hora Inicial]]</f>
        <v>0.14583333333333337</v>
      </c>
      <c r="F31" s="6" t="s">
        <v>17</v>
      </c>
      <c r="G31" s="9"/>
      <c r="H31" s="9"/>
      <c r="I31" s="10"/>
    </row>
    <row r="32" spans="1:9" x14ac:dyDescent="0.25">
      <c r="A32" s="8" t="s">
        <v>83</v>
      </c>
      <c r="B32" s="5"/>
      <c r="C32" s="11"/>
      <c r="D32" s="11"/>
      <c r="E32" s="11"/>
      <c r="F32" s="22"/>
      <c r="G32" s="9"/>
      <c r="H32" s="9"/>
      <c r="I32" s="10"/>
    </row>
    <row r="33" spans="1:9" ht="30" x14ac:dyDescent="0.25">
      <c r="A33" s="8" t="s">
        <v>84</v>
      </c>
      <c r="B33" s="5"/>
      <c r="C33" s="11"/>
      <c r="D33" s="11"/>
      <c r="E33" s="11"/>
      <c r="F33" s="22"/>
      <c r="G33" s="9"/>
      <c r="H33" s="9"/>
      <c r="I33" s="10"/>
    </row>
    <row r="34" spans="1:9" x14ac:dyDescent="0.25">
      <c r="A34" s="8" t="s">
        <v>85</v>
      </c>
      <c r="B34" s="5"/>
      <c r="C34" s="11"/>
      <c r="D34" s="11"/>
      <c r="E34" s="11"/>
      <c r="F34" s="22"/>
      <c r="G34" s="9"/>
      <c r="H34" s="9"/>
      <c r="I34" s="10"/>
    </row>
    <row r="35" spans="1:9" x14ac:dyDescent="0.25">
      <c r="A35" s="8" t="s">
        <v>86</v>
      </c>
      <c r="B35" s="5"/>
      <c r="C35" s="11"/>
      <c r="D35" s="11"/>
      <c r="E35" s="11"/>
      <c r="F35" s="22"/>
      <c r="G35" s="9"/>
      <c r="H35" s="9"/>
      <c r="I35" s="10"/>
    </row>
    <row r="36" spans="1:9" ht="30" x14ac:dyDescent="0.25">
      <c r="A36" s="8" t="s">
        <v>87</v>
      </c>
      <c r="B36" s="5"/>
      <c r="C36" s="11"/>
      <c r="D36" s="11"/>
      <c r="E36" s="11"/>
      <c r="F36" s="22"/>
      <c r="G36" s="9"/>
      <c r="H36" s="9"/>
      <c r="I36" s="10"/>
    </row>
    <row r="37" spans="1:9" ht="60" x14ac:dyDescent="0.25">
      <c r="A37" s="8" t="s">
        <v>88</v>
      </c>
      <c r="B37" s="5"/>
      <c r="C37" s="11"/>
      <c r="D37" s="11"/>
      <c r="E37" s="11"/>
      <c r="F37" s="22"/>
      <c r="G37" s="9"/>
      <c r="H37" s="9"/>
      <c r="I37" s="10"/>
    </row>
    <row r="38" spans="1:9" x14ac:dyDescent="0.25">
      <c r="A38" s="8" t="s">
        <v>89</v>
      </c>
      <c r="B38" s="5"/>
      <c r="C38" s="11"/>
      <c r="D38" s="11"/>
      <c r="E38" s="11"/>
      <c r="F38" s="22"/>
      <c r="G38" s="9"/>
      <c r="H38" s="9"/>
      <c r="I38" s="10"/>
    </row>
    <row r="39" spans="1:9" ht="30" x14ac:dyDescent="0.25">
      <c r="A39" s="8" t="s">
        <v>90</v>
      </c>
      <c r="B39" s="5"/>
      <c r="C39" s="11"/>
      <c r="D39" s="11"/>
      <c r="E39" s="11"/>
      <c r="F39" s="22"/>
      <c r="G39" s="9"/>
      <c r="H39" s="9"/>
      <c r="I39" s="10"/>
    </row>
    <row r="40" spans="1:9" ht="30" x14ac:dyDescent="0.25">
      <c r="A40" s="8" t="s">
        <v>91</v>
      </c>
      <c r="B40" s="5"/>
      <c r="C40" s="11"/>
      <c r="D40" s="11"/>
      <c r="E40" s="11"/>
      <c r="F40" s="22"/>
      <c r="G40" s="9"/>
      <c r="H40" s="9"/>
      <c r="I40" s="10"/>
    </row>
    <row r="41" spans="1:9" x14ac:dyDescent="0.25">
      <c r="A41" s="8" t="s">
        <v>92</v>
      </c>
      <c r="B41" s="5"/>
      <c r="C41" s="11"/>
      <c r="D41" s="11"/>
      <c r="E41" s="11"/>
      <c r="F41" s="22"/>
      <c r="G41" s="9"/>
      <c r="H41" s="9"/>
      <c r="I41" s="10"/>
    </row>
    <row r="42" spans="1:9" x14ac:dyDescent="0.25">
      <c r="A42" s="8" t="s">
        <v>93</v>
      </c>
      <c r="B42" s="5"/>
      <c r="C42" s="11"/>
      <c r="D42" s="11"/>
      <c r="E42" s="11"/>
      <c r="F42" s="22"/>
      <c r="G42" s="9"/>
      <c r="H42" s="9"/>
      <c r="I42" s="10"/>
    </row>
    <row r="43" spans="1:9" ht="36" customHeight="1" x14ac:dyDescent="0.3">
      <c r="A43" s="21"/>
      <c r="B43" s="2"/>
      <c r="C43" s="2"/>
      <c r="D43" s="2"/>
      <c r="E43" s="2"/>
      <c r="F43" s="2"/>
      <c r="H43" s="1"/>
      <c r="I43" s="1"/>
    </row>
    <row r="44" spans="1:9" ht="27" customHeight="1" x14ac:dyDescent="0.25">
      <c r="A44" s="17" t="s">
        <v>14</v>
      </c>
      <c r="B44" s="18" t="s">
        <v>15</v>
      </c>
      <c r="C44" s="18" t="s">
        <v>20</v>
      </c>
      <c r="D44" s="18" t="s">
        <v>21</v>
      </c>
      <c r="E44" s="18" t="s">
        <v>18</v>
      </c>
      <c r="F44" s="18" t="s">
        <v>16</v>
      </c>
      <c r="G44" s="19" t="s">
        <v>23</v>
      </c>
      <c r="H44" s="19" t="s">
        <v>22</v>
      </c>
      <c r="I44" s="19" t="s">
        <v>19</v>
      </c>
    </row>
    <row r="45" spans="1:9" ht="30" x14ac:dyDescent="0.25">
      <c r="A45" s="8" t="s">
        <v>82</v>
      </c>
      <c r="B45" s="5">
        <v>45002</v>
      </c>
      <c r="C45" s="11">
        <v>0.27083333333333331</v>
      </c>
      <c r="D45" s="11">
        <v>0.41666666666666669</v>
      </c>
      <c r="E45" s="11">
        <f>Término679141822255[[#This Row],[Hora Final]]-Término679141822255[[#This Row],[Hora Inicial]]</f>
        <v>0.14583333333333337</v>
      </c>
      <c r="F45" s="6" t="s">
        <v>17</v>
      </c>
      <c r="G45" s="9"/>
      <c r="H45" s="9"/>
      <c r="I45" s="10"/>
    </row>
    <row r="46" spans="1:9" x14ac:dyDescent="0.25">
      <c r="A46" s="8" t="s">
        <v>83</v>
      </c>
      <c r="B46" s="5"/>
      <c r="C46" s="11"/>
      <c r="D46" s="11"/>
      <c r="E46" s="11"/>
      <c r="F46" s="6"/>
      <c r="G46" s="9"/>
      <c r="H46" s="9"/>
      <c r="I46" s="10"/>
    </row>
    <row r="47" spans="1:9" ht="30" x14ac:dyDescent="0.25">
      <c r="A47" s="8" t="s">
        <v>84</v>
      </c>
      <c r="B47" s="5"/>
      <c r="C47" s="11"/>
      <c r="D47" s="11"/>
      <c r="E47" s="11"/>
      <c r="F47" s="7"/>
      <c r="G47" s="9"/>
      <c r="H47" s="9"/>
      <c r="I47" s="10"/>
    </row>
    <row r="48" spans="1:9" x14ac:dyDescent="0.25">
      <c r="A48" s="8" t="s">
        <v>85</v>
      </c>
      <c r="B48" s="5"/>
      <c r="C48" s="11"/>
      <c r="D48" s="11"/>
      <c r="E48" s="11"/>
      <c r="F48" s="7"/>
      <c r="G48" s="12"/>
      <c r="H48" s="9"/>
      <c r="I48" s="10"/>
    </row>
    <row r="49" spans="1:9" x14ac:dyDescent="0.25">
      <c r="A49" s="8" t="s">
        <v>86</v>
      </c>
      <c r="B49" s="5"/>
      <c r="C49" s="11"/>
      <c r="D49" s="11"/>
      <c r="E49" s="11"/>
      <c r="F49" s="7"/>
      <c r="G49" s="4"/>
      <c r="H49" s="9"/>
      <c r="I49" s="10"/>
    </row>
    <row r="50" spans="1:9" ht="30" x14ac:dyDescent="0.25">
      <c r="A50" s="8" t="s">
        <v>87</v>
      </c>
      <c r="B50" s="5"/>
      <c r="C50" s="11"/>
      <c r="D50" s="11"/>
      <c r="E50" s="11"/>
      <c r="F50" s="7"/>
      <c r="G50" s="4"/>
      <c r="H50" s="9"/>
      <c r="I50" s="10"/>
    </row>
    <row r="51" spans="1:9" ht="60" x14ac:dyDescent="0.25">
      <c r="A51" s="8" t="s">
        <v>88</v>
      </c>
      <c r="B51" s="5"/>
      <c r="C51" s="11"/>
      <c r="D51" s="11"/>
      <c r="E51" s="11"/>
      <c r="F51" s="7"/>
      <c r="G51" s="4"/>
      <c r="H51" s="9"/>
      <c r="I51" s="10"/>
    </row>
    <row r="52" spans="1:9" x14ac:dyDescent="0.25">
      <c r="A52" s="8" t="s">
        <v>89</v>
      </c>
      <c r="B52" s="5"/>
      <c r="C52" s="11"/>
      <c r="D52" s="11"/>
      <c r="E52" s="11"/>
      <c r="F52" s="7"/>
      <c r="G52" s="4"/>
      <c r="H52" s="9"/>
      <c r="I52" s="10"/>
    </row>
    <row r="53" spans="1:9" ht="30" x14ac:dyDescent="0.25">
      <c r="A53" s="8" t="s">
        <v>90</v>
      </c>
      <c r="B53" s="5"/>
      <c r="C53" s="11"/>
      <c r="D53" s="11"/>
      <c r="E53" s="11"/>
      <c r="F53" s="7"/>
      <c r="G53" s="4"/>
      <c r="H53" s="9"/>
      <c r="I53" s="10"/>
    </row>
    <row r="54" spans="1:9" ht="30" x14ac:dyDescent="0.25">
      <c r="A54" s="8" t="s">
        <v>91</v>
      </c>
      <c r="B54" s="5"/>
      <c r="C54" s="11"/>
      <c r="D54" s="11"/>
      <c r="E54" s="11"/>
      <c r="F54" s="7"/>
      <c r="G54" s="4"/>
      <c r="H54" s="9"/>
      <c r="I54" s="10"/>
    </row>
    <row r="55" spans="1:9" x14ac:dyDescent="0.25">
      <c r="A55" s="8" t="s">
        <v>92</v>
      </c>
      <c r="B55" s="5"/>
      <c r="C55" s="11"/>
      <c r="D55" s="11"/>
      <c r="E55" s="11"/>
      <c r="F55" s="7"/>
      <c r="G55" s="23"/>
      <c r="H55" s="23"/>
      <c r="I55" s="23"/>
    </row>
    <row r="56" spans="1:9" x14ac:dyDescent="0.25">
      <c r="A56" s="8" t="s">
        <v>93</v>
      </c>
      <c r="B56" s="5"/>
      <c r="C56" s="11"/>
      <c r="D56" s="11"/>
      <c r="E56" s="11"/>
      <c r="F56" s="7"/>
      <c r="G56" s="23"/>
      <c r="H56" s="23"/>
      <c r="I56" s="23"/>
    </row>
    <row r="57" spans="1:9" x14ac:dyDescent="0.25">
      <c r="A57" s="8"/>
      <c r="B57" s="5"/>
      <c r="C57" s="11"/>
      <c r="D57" s="11"/>
      <c r="E57" s="11"/>
      <c r="F57" s="7"/>
      <c r="G57" s="23"/>
      <c r="H57" s="23"/>
      <c r="I57" s="23"/>
    </row>
    <row r="58" spans="1:9" x14ac:dyDescent="0.25">
      <c r="A58" s="8"/>
      <c r="B58" s="5"/>
      <c r="C58" s="11"/>
      <c r="D58" s="11"/>
      <c r="E58" s="11"/>
      <c r="F58" s="7"/>
      <c r="G58" s="23"/>
      <c r="H58" s="23"/>
      <c r="I58" s="23"/>
    </row>
    <row r="59" spans="1:9" x14ac:dyDescent="0.25">
      <c r="A59" s="8"/>
      <c r="B59" s="5"/>
      <c r="C59" s="11"/>
      <c r="D59" s="11"/>
      <c r="E59" s="11"/>
      <c r="F59" s="7"/>
      <c r="G59" s="23"/>
      <c r="H59" s="23"/>
      <c r="I59" s="23"/>
    </row>
    <row r="60" spans="1:9" x14ac:dyDescent="0.25">
      <c r="A60" s="8"/>
      <c r="B60" s="5"/>
      <c r="C60" s="11"/>
      <c r="D60" s="11"/>
      <c r="E60" s="11"/>
      <c r="F60" s="7"/>
      <c r="G60" s="23"/>
      <c r="H60" s="23"/>
      <c r="I60" s="23"/>
    </row>
    <row r="61" spans="1:9" x14ac:dyDescent="0.25">
      <c r="A61" s="8"/>
      <c r="B61" s="5"/>
      <c r="C61" s="11"/>
      <c r="D61" s="11"/>
      <c r="E61" s="11"/>
      <c r="F61" s="7"/>
      <c r="G61" s="23"/>
      <c r="H61" s="23"/>
      <c r="I61" s="23"/>
    </row>
    <row r="62" spans="1:9" x14ac:dyDescent="0.25">
      <c r="A62" s="8"/>
      <c r="B62" s="5"/>
      <c r="C62" s="11"/>
      <c r="D62" s="11"/>
      <c r="E62" s="11"/>
      <c r="F62" s="7"/>
      <c r="G62" s="23"/>
      <c r="H62" s="23"/>
      <c r="I62" s="23"/>
    </row>
    <row r="63" spans="1:9" x14ac:dyDescent="0.25">
      <c r="A63" s="8"/>
      <c r="B63" s="5"/>
      <c r="C63" s="11"/>
      <c r="D63" s="11"/>
      <c r="E63" s="11"/>
      <c r="F63" s="7"/>
      <c r="G63" s="23"/>
      <c r="H63" s="23"/>
      <c r="I63" s="23"/>
    </row>
    <row r="64" spans="1:9" x14ac:dyDescent="0.25">
      <c r="A64" s="8"/>
      <c r="B64" s="5"/>
      <c r="C64" s="11"/>
      <c r="D64" s="11"/>
      <c r="E64" s="11"/>
      <c r="F64" s="7"/>
      <c r="G64" s="23"/>
      <c r="H64" s="23"/>
      <c r="I64" s="23"/>
    </row>
    <row r="65" spans="1:9" x14ac:dyDescent="0.25">
      <c r="A65" s="8"/>
      <c r="B65" s="5"/>
      <c r="C65" s="11"/>
      <c r="D65" s="11"/>
      <c r="E65" s="11"/>
      <c r="F65" s="7"/>
      <c r="G65" s="23"/>
      <c r="H65" s="23"/>
      <c r="I65" s="23"/>
    </row>
    <row r="66" spans="1:9" x14ac:dyDescent="0.25">
      <c r="A66" s="8"/>
      <c r="B66" s="5"/>
      <c r="C66" s="11"/>
      <c r="D66" s="11"/>
      <c r="E66" s="11"/>
      <c r="F66" s="7"/>
      <c r="G66" s="23"/>
      <c r="H66" s="23"/>
      <c r="I66" s="23"/>
    </row>
    <row r="67" spans="1:9" x14ac:dyDescent="0.25">
      <c r="A67" s="8"/>
      <c r="B67" s="5"/>
      <c r="C67" s="11"/>
      <c r="D67" s="11"/>
      <c r="E67" s="11"/>
      <c r="F67" s="7"/>
      <c r="G67" s="23"/>
      <c r="H67" s="23"/>
      <c r="I67" s="23"/>
    </row>
    <row r="68" spans="1:9" x14ac:dyDescent="0.25">
      <c r="A68" s="8"/>
      <c r="B68" s="5"/>
      <c r="C68" s="11"/>
      <c r="D68" s="11"/>
      <c r="E68" s="11"/>
      <c r="F68" s="7"/>
      <c r="G68" s="23"/>
      <c r="H68" s="23"/>
      <c r="I68" s="23"/>
    </row>
    <row r="69" spans="1:9" x14ac:dyDescent="0.25">
      <c r="A69" s="8"/>
      <c r="B69" s="5"/>
      <c r="C69" s="11"/>
      <c r="D69" s="11"/>
      <c r="E69" s="11"/>
      <c r="F69" s="7"/>
      <c r="G69" s="23"/>
      <c r="H69" s="23"/>
      <c r="I69" s="23"/>
    </row>
    <row r="70" spans="1:9" x14ac:dyDescent="0.25">
      <c r="A70" s="8"/>
      <c r="B70" s="5"/>
      <c r="C70" s="11"/>
      <c r="D70" s="11"/>
      <c r="E70" s="11"/>
      <c r="F70" s="7"/>
      <c r="G70" s="23"/>
      <c r="H70" s="23"/>
      <c r="I70" s="23"/>
    </row>
    <row r="71" spans="1:9" x14ac:dyDescent="0.25">
      <c r="A71" s="8"/>
      <c r="B71" s="5"/>
      <c r="C71" s="11"/>
      <c r="D71" s="11"/>
      <c r="E71" s="11"/>
      <c r="F71" s="7"/>
      <c r="G71" s="23"/>
      <c r="H71" s="23"/>
      <c r="I71" s="23"/>
    </row>
    <row r="72" spans="1:9" x14ac:dyDescent="0.25">
      <c r="A72" s="8"/>
      <c r="B72" s="5"/>
      <c r="C72" s="11"/>
      <c r="D72" s="11"/>
      <c r="E72" s="11"/>
      <c r="F72" s="7"/>
      <c r="G72" s="23"/>
      <c r="H72" s="23"/>
      <c r="I72"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14A7C-81C4-4B4E-A309-9FC30CA53107}">
  <dimension ref="A1:I54"/>
  <sheetViews>
    <sheetView workbookViewId="0">
      <selection activeCell="G27" sqref="G27:I27"/>
    </sheetView>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x14ac:dyDescent="0.25">
      <c r="A3" s="8" t="s">
        <v>76</v>
      </c>
      <c r="B3" s="5">
        <v>45002</v>
      </c>
      <c r="C3" s="11">
        <v>0.27083333333333331</v>
      </c>
      <c r="D3" s="11">
        <v>0.41666666666666669</v>
      </c>
      <c r="E3" s="11">
        <f>Término6111519106[[#This Row],[Hora Final]]-Término6111519106[[#This Row],[Hora Inicial]]</f>
        <v>0.14583333333333337</v>
      </c>
      <c r="F3" s="6" t="s">
        <v>17</v>
      </c>
      <c r="G3" s="9"/>
      <c r="H3" s="9"/>
      <c r="I3" s="10"/>
    </row>
    <row r="4" spans="1:9" x14ac:dyDescent="0.25">
      <c r="A4" s="8" t="s">
        <v>77</v>
      </c>
      <c r="B4" s="5">
        <v>45003</v>
      </c>
      <c r="C4" s="11">
        <v>0.27083333333333331</v>
      </c>
      <c r="D4" s="11">
        <v>0.41666666666666669</v>
      </c>
      <c r="E4" s="11">
        <f>Término6111519106[[#This Row],[Hora Final]]-Término6111519106[[#This Row],[Hora Inicial]]</f>
        <v>0.14583333333333337</v>
      </c>
      <c r="F4" s="22"/>
      <c r="G4" s="9"/>
      <c r="H4" s="9"/>
      <c r="I4" s="10"/>
    </row>
    <row r="5" spans="1:9" x14ac:dyDescent="0.25">
      <c r="A5" s="8" t="s">
        <v>78</v>
      </c>
      <c r="B5" s="5">
        <v>45004</v>
      </c>
      <c r="C5" s="11">
        <v>0.27083333333333331</v>
      </c>
      <c r="D5" s="11">
        <v>0.41666666666666669</v>
      </c>
      <c r="E5" s="11">
        <f>Término6111519106[[#This Row],[Hora Final]]-Término6111519106[[#This Row],[Hora Inicial]]</f>
        <v>0.14583333333333337</v>
      </c>
      <c r="F5" s="22"/>
      <c r="G5" s="9"/>
      <c r="H5" s="9"/>
      <c r="I5" s="10"/>
    </row>
    <row r="6" spans="1:9" x14ac:dyDescent="0.25">
      <c r="A6" s="8" t="s">
        <v>79</v>
      </c>
      <c r="B6" s="5">
        <v>45005</v>
      </c>
      <c r="C6" s="11">
        <v>0.27083333333333331</v>
      </c>
      <c r="D6" s="11">
        <v>0.41666666666666669</v>
      </c>
      <c r="E6" s="11">
        <f>Término6111519106[[#This Row],[Hora Final]]-Término6111519106[[#This Row],[Hora Inicial]]</f>
        <v>0.14583333333333337</v>
      </c>
      <c r="F6" s="22"/>
      <c r="G6" s="9"/>
      <c r="H6" s="9"/>
      <c r="I6" s="10"/>
    </row>
    <row r="7" spans="1:9" x14ac:dyDescent="0.25">
      <c r="A7" s="8" t="s">
        <v>80</v>
      </c>
      <c r="B7" s="5">
        <v>45006</v>
      </c>
      <c r="C7" s="11">
        <v>0.27083333333333331</v>
      </c>
      <c r="D7" s="11">
        <v>0.41666666666666669</v>
      </c>
      <c r="E7" s="11">
        <f>Término6111519106[[#This Row],[Hora Final]]-Término6111519106[[#This Row],[Hora Inicial]]</f>
        <v>0.14583333333333337</v>
      </c>
      <c r="F7" s="22"/>
      <c r="G7" s="9"/>
      <c r="H7" s="9"/>
      <c r="I7" s="10"/>
    </row>
    <row r="8" spans="1:9" x14ac:dyDescent="0.25">
      <c r="A8" s="8" t="s">
        <v>81</v>
      </c>
      <c r="B8" s="5">
        <v>45007</v>
      </c>
      <c r="C8" s="11">
        <v>0.27083333333333331</v>
      </c>
      <c r="D8" s="11">
        <v>0.41666666666666669</v>
      </c>
      <c r="E8" s="11">
        <f>Término6111519106[[#This Row],[Hora Final]]-Término6111519106[[#This Row],[Hora Inicial]]</f>
        <v>0.14583333333333337</v>
      </c>
      <c r="F8" s="22"/>
      <c r="G8" s="9"/>
      <c r="H8" s="9"/>
      <c r="I8" s="10"/>
    </row>
    <row r="9" spans="1:9" ht="38.25" customHeight="1" x14ac:dyDescent="0.3">
      <c r="A9" s="21"/>
      <c r="B9" s="2"/>
      <c r="C9" s="2"/>
      <c r="D9" s="2"/>
      <c r="E9" s="2"/>
      <c r="F9" s="2"/>
      <c r="H9" s="1"/>
      <c r="I9" s="1"/>
    </row>
    <row r="10" spans="1:9" ht="26.25" customHeight="1" x14ac:dyDescent="0.25">
      <c r="A10" s="17" t="s">
        <v>14</v>
      </c>
      <c r="B10" s="18" t="s">
        <v>15</v>
      </c>
      <c r="C10" s="18" t="s">
        <v>20</v>
      </c>
      <c r="D10" s="18" t="s">
        <v>21</v>
      </c>
      <c r="E10" s="18" t="s">
        <v>18</v>
      </c>
      <c r="F10" s="18" t="s">
        <v>16</v>
      </c>
      <c r="G10" s="19" t="s">
        <v>23</v>
      </c>
      <c r="H10" s="19" t="s">
        <v>22</v>
      </c>
      <c r="I10" s="19" t="s">
        <v>19</v>
      </c>
    </row>
    <row r="11" spans="1:9" x14ac:dyDescent="0.25">
      <c r="A11" s="8" t="s">
        <v>76</v>
      </c>
      <c r="B11" s="5">
        <v>45002</v>
      </c>
      <c r="C11" s="11">
        <v>0.27083333333333331</v>
      </c>
      <c r="D11" s="11">
        <v>0.41666666666666669</v>
      </c>
      <c r="E11" s="11">
        <f>Término67121620237[[#This Row],[Hora Final]]-Término67121620237[[#This Row],[Hora Inicial]]</f>
        <v>0.14583333333333337</v>
      </c>
      <c r="F11" s="6" t="s">
        <v>17</v>
      </c>
      <c r="G11" s="9"/>
      <c r="H11" s="9"/>
      <c r="I11" s="10"/>
    </row>
    <row r="12" spans="1:9" x14ac:dyDescent="0.25">
      <c r="A12" s="8" t="s">
        <v>77</v>
      </c>
      <c r="B12" s="5"/>
      <c r="C12" s="11"/>
      <c r="D12" s="11"/>
      <c r="E12" s="11">
        <f>Término67121620237[[#This Row],[Hora Final]]-Término67121620237[[#This Row],[Hora Inicial]]</f>
        <v>0</v>
      </c>
      <c r="F12" s="22"/>
      <c r="G12" s="9"/>
      <c r="H12" s="9"/>
      <c r="I12" s="10"/>
    </row>
    <row r="13" spans="1:9" x14ac:dyDescent="0.25">
      <c r="A13" s="8" t="s">
        <v>78</v>
      </c>
      <c r="B13" s="5"/>
      <c r="C13" s="11"/>
      <c r="D13" s="11"/>
      <c r="E13" s="11">
        <f>Término67121620237[[#This Row],[Hora Final]]-Término67121620237[[#This Row],[Hora Inicial]]</f>
        <v>0</v>
      </c>
      <c r="F13" s="22"/>
      <c r="G13" s="9"/>
      <c r="H13" s="9"/>
      <c r="I13" s="10"/>
    </row>
    <row r="14" spans="1:9" x14ac:dyDescent="0.25">
      <c r="A14" s="8" t="s">
        <v>79</v>
      </c>
      <c r="B14" s="5"/>
      <c r="C14" s="11"/>
      <c r="D14" s="11"/>
      <c r="E14" s="11">
        <f>Término67121620237[[#This Row],[Hora Final]]-Término67121620237[[#This Row],[Hora Inicial]]</f>
        <v>0</v>
      </c>
      <c r="F14" s="22"/>
      <c r="G14" s="9"/>
      <c r="H14" s="9"/>
      <c r="I14" s="10"/>
    </row>
    <row r="15" spans="1:9" x14ac:dyDescent="0.25">
      <c r="A15" s="8" t="s">
        <v>80</v>
      </c>
      <c r="B15" s="5"/>
      <c r="C15" s="11"/>
      <c r="D15" s="11"/>
      <c r="E15" s="11">
        <f>Término67121620237[[#This Row],[Hora Final]]-Término67121620237[[#This Row],[Hora Inicial]]</f>
        <v>0</v>
      </c>
      <c r="F15" s="22"/>
      <c r="G15" s="9"/>
      <c r="H15" s="9"/>
      <c r="I15" s="10"/>
    </row>
    <row r="16" spans="1:9" x14ac:dyDescent="0.25">
      <c r="A16" s="8" t="s">
        <v>81</v>
      </c>
      <c r="B16" s="5"/>
      <c r="C16" s="11"/>
      <c r="D16" s="11"/>
      <c r="E16" s="11">
        <f>Término67121620237[[#This Row],[Hora Final]]-Término67121620237[[#This Row],[Hora Inicial]]</f>
        <v>0</v>
      </c>
      <c r="F16" s="22"/>
      <c r="G16" s="9"/>
      <c r="H16" s="9"/>
      <c r="I16" s="10"/>
    </row>
    <row r="17" spans="1:9" ht="33.75" customHeight="1" x14ac:dyDescent="0.3">
      <c r="A17" s="21"/>
      <c r="B17" s="2"/>
      <c r="C17" s="2"/>
      <c r="D17" s="2"/>
      <c r="E17" s="2"/>
      <c r="F17" s="2"/>
      <c r="H17" s="1"/>
      <c r="I17" s="1"/>
    </row>
    <row r="18" spans="1:9" ht="23.25" customHeight="1" x14ac:dyDescent="0.25">
      <c r="A18" s="17" t="s">
        <v>14</v>
      </c>
      <c r="B18" s="18" t="s">
        <v>15</v>
      </c>
      <c r="C18" s="18" t="s">
        <v>20</v>
      </c>
      <c r="D18" s="18" t="s">
        <v>21</v>
      </c>
      <c r="E18" s="18" t="s">
        <v>18</v>
      </c>
      <c r="F18" s="18" t="s">
        <v>16</v>
      </c>
      <c r="G18" s="19" t="s">
        <v>23</v>
      </c>
      <c r="H18" s="19" t="s">
        <v>22</v>
      </c>
      <c r="I18" s="19" t="s">
        <v>19</v>
      </c>
    </row>
    <row r="19" spans="1:9" x14ac:dyDescent="0.25">
      <c r="A19" s="8" t="s">
        <v>76</v>
      </c>
      <c r="B19" s="5">
        <v>45002</v>
      </c>
      <c r="C19" s="11">
        <v>0.27083333333333331</v>
      </c>
      <c r="D19" s="11">
        <v>0.41666666666666669</v>
      </c>
      <c r="E19" s="11">
        <f>Término678131721248[[#This Row],[Hora Final]]-Término678131721248[[#This Row],[Hora Inicial]]</f>
        <v>0.14583333333333337</v>
      </c>
      <c r="F19" s="6" t="s">
        <v>17</v>
      </c>
      <c r="G19" s="9"/>
      <c r="H19" s="9"/>
      <c r="I19" s="10"/>
    </row>
    <row r="20" spans="1:9" x14ac:dyDescent="0.25">
      <c r="A20" s="8" t="s">
        <v>77</v>
      </c>
      <c r="B20" s="5"/>
      <c r="C20" s="11"/>
      <c r="D20" s="11"/>
      <c r="E20" s="11">
        <f>Término678131721248[[#This Row],[Hora Final]]-Término678131721248[[#This Row],[Hora Inicial]]</f>
        <v>0</v>
      </c>
      <c r="F20" s="22"/>
      <c r="G20" s="9"/>
      <c r="H20" s="9"/>
      <c r="I20" s="10"/>
    </row>
    <row r="21" spans="1:9" x14ac:dyDescent="0.25">
      <c r="A21" s="8" t="s">
        <v>78</v>
      </c>
      <c r="B21" s="5"/>
      <c r="C21" s="11"/>
      <c r="D21" s="11"/>
      <c r="E21" s="11">
        <f>Término678131721248[[#This Row],[Hora Final]]-Término678131721248[[#This Row],[Hora Inicial]]</f>
        <v>0</v>
      </c>
      <c r="F21" s="22"/>
      <c r="G21" s="9"/>
      <c r="H21" s="9"/>
      <c r="I21" s="10"/>
    </row>
    <row r="22" spans="1:9" x14ac:dyDescent="0.25">
      <c r="A22" s="8" t="s">
        <v>79</v>
      </c>
      <c r="B22" s="5"/>
      <c r="C22" s="11"/>
      <c r="D22" s="11"/>
      <c r="E22" s="11">
        <f>Término678131721248[[#This Row],[Hora Final]]-Término678131721248[[#This Row],[Hora Inicial]]</f>
        <v>0</v>
      </c>
      <c r="F22" s="22"/>
      <c r="G22" s="9"/>
      <c r="H22" s="9"/>
      <c r="I22" s="10"/>
    </row>
    <row r="23" spans="1:9" x14ac:dyDescent="0.25">
      <c r="A23" s="8" t="s">
        <v>80</v>
      </c>
      <c r="B23" s="5"/>
      <c r="C23" s="11"/>
      <c r="D23" s="11"/>
      <c r="E23" s="11">
        <f>Término678131721248[[#This Row],[Hora Final]]-Término678131721248[[#This Row],[Hora Inicial]]</f>
        <v>0</v>
      </c>
      <c r="F23" s="22"/>
      <c r="G23" s="9"/>
      <c r="H23" s="9"/>
      <c r="I23" s="10"/>
    </row>
    <row r="24" spans="1:9" x14ac:dyDescent="0.25">
      <c r="A24" s="8" t="s">
        <v>81</v>
      </c>
      <c r="B24" s="5"/>
      <c r="C24" s="11"/>
      <c r="D24" s="11"/>
      <c r="E24" s="11">
        <f>Término678131721248[[#This Row],[Hora Final]]-Término678131721248[[#This Row],[Hora Inicial]]</f>
        <v>0</v>
      </c>
      <c r="F24" s="22"/>
      <c r="G24" s="9"/>
      <c r="H24" s="9"/>
      <c r="I24" s="10"/>
    </row>
    <row r="25" spans="1:9" ht="36" customHeight="1" x14ac:dyDescent="0.3">
      <c r="A25" s="21"/>
      <c r="B25" s="2"/>
      <c r="C25" s="2"/>
      <c r="D25" s="2"/>
      <c r="E25" s="2"/>
      <c r="F25" s="2"/>
      <c r="H25" s="1"/>
      <c r="I25" s="1"/>
    </row>
    <row r="26" spans="1:9" ht="27" customHeight="1" x14ac:dyDescent="0.25">
      <c r="A26" s="17" t="s">
        <v>14</v>
      </c>
      <c r="B26" s="18" t="s">
        <v>15</v>
      </c>
      <c r="C26" s="18" t="s">
        <v>20</v>
      </c>
      <c r="D26" s="18" t="s">
        <v>21</v>
      </c>
      <c r="E26" s="18" t="s">
        <v>18</v>
      </c>
      <c r="F26" s="18" t="s">
        <v>16</v>
      </c>
      <c r="G26" s="19" t="s">
        <v>23</v>
      </c>
      <c r="H26" s="19" t="s">
        <v>22</v>
      </c>
      <c r="I26" s="19" t="s">
        <v>19</v>
      </c>
    </row>
    <row r="27" spans="1:9" x14ac:dyDescent="0.25">
      <c r="A27" s="8" t="s">
        <v>76</v>
      </c>
      <c r="B27" s="5">
        <v>45002</v>
      </c>
      <c r="C27" s="11">
        <v>0.27083333333333331</v>
      </c>
      <c r="D27" s="11">
        <v>0.41666666666666669</v>
      </c>
      <c r="E27" s="11">
        <f>Término679141822259[[#This Row],[Hora Final]]-Término679141822259[[#This Row],[Hora Inicial]]</f>
        <v>0.14583333333333337</v>
      </c>
      <c r="F27" s="6" t="s">
        <v>17</v>
      </c>
      <c r="G27" s="9"/>
      <c r="H27" s="9"/>
      <c r="I27" s="10"/>
    </row>
    <row r="28" spans="1:9" x14ac:dyDescent="0.25">
      <c r="A28" s="8" t="s">
        <v>77</v>
      </c>
      <c r="B28" s="5"/>
      <c r="C28" s="11"/>
      <c r="D28" s="11"/>
      <c r="E28" s="11"/>
      <c r="F28" s="6"/>
      <c r="G28" s="9"/>
      <c r="H28" s="9"/>
      <c r="I28" s="10"/>
    </row>
    <row r="29" spans="1:9" x14ac:dyDescent="0.25">
      <c r="A29" s="8" t="s">
        <v>78</v>
      </c>
      <c r="B29" s="5"/>
      <c r="C29" s="11"/>
      <c r="D29" s="11"/>
      <c r="E29" s="11"/>
      <c r="F29" s="7"/>
      <c r="G29" s="9"/>
      <c r="H29" s="9"/>
      <c r="I29" s="10"/>
    </row>
    <row r="30" spans="1:9" x14ac:dyDescent="0.25">
      <c r="A30" s="8" t="s">
        <v>79</v>
      </c>
      <c r="B30" s="5"/>
      <c r="C30" s="11"/>
      <c r="D30" s="11"/>
      <c r="E30" s="11"/>
      <c r="F30" s="7"/>
      <c r="G30" s="12"/>
      <c r="H30" s="9"/>
      <c r="I30" s="10"/>
    </row>
    <row r="31" spans="1:9" x14ac:dyDescent="0.25">
      <c r="A31" s="8" t="s">
        <v>80</v>
      </c>
      <c r="B31" s="5"/>
      <c r="C31" s="11"/>
      <c r="D31" s="11"/>
      <c r="E31" s="11"/>
      <c r="F31" s="7"/>
      <c r="G31" s="4"/>
      <c r="H31" s="9"/>
      <c r="I31" s="10"/>
    </row>
    <row r="32" spans="1:9" x14ac:dyDescent="0.25">
      <c r="A32" s="8" t="s">
        <v>81</v>
      </c>
      <c r="B32" s="5"/>
      <c r="C32" s="11"/>
      <c r="D32" s="11"/>
      <c r="E32" s="11"/>
      <c r="F32" s="7"/>
      <c r="G32" s="4"/>
      <c r="H32" s="9"/>
      <c r="I32" s="10"/>
    </row>
    <row r="33" spans="1:9" x14ac:dyDescent="0.25">
      <c r="A33" s="8"/>
      <c r="B33" s="5"/>
      <c r="C33" s="11"/>
      <c r="D33" s="11"/>
      <c r="E33" s="11"/>
      <c r="F33" s="7"/>
      <c r="G33" s="4"/>
      <c r="H33" s="9"/>
      <c r="I33" s="10"/>
    </row>
    <row r="34" spans="1:9" x14ac:dyDescent="0.25">
      <c r="A34" s="8"/>
      <c r="B34" s="5"/>
      <c r="C34" s="11"/>
      <c r="D34" s="11"/>
      <c r="E34" s="11"/>
      <c r="F34" s="7"/>
      <c r="G34" s="4"/>
      <c r="H34" s="9"/>
      <c r="I34" s="10"/>
    </row>
    <row r="35" spans="1:9" x14ac:dyDescent="0.25">
      <c r="A35" s="8"/>
      <c r="B35" s="5"/>
      <c r="C35" s="11"/>
      <c r="D35" s="11"/>
      <c r="E35" s="11"/>
      <c r="F35" s="7"/>
      <c r="G35" s="4"/>
      <c r="H35" s="9"/>
      <c r="I35" s="10"/>
    </row>
    <row r="36" spans="1:9" x14ac:dyDescent="0.25">
      <c r="A36" s="8"/>
      <c r="B36" s="5"/>
      <c r="C36" s="11"/>
      <c r="D36" s="11"/>
      <c r="E36" s="11"/>
      <c r="F36" s="7"/>
      <c r="G36" s="4"/>
      <c r="H36" s="9"/>
      <c r="I36" s="10"/>
    </row>
    <row r="37" spans="1:9" x14ac:dyDescent="0.25">
      <c r="A37" s="8"/>
      <c r="B37" s="5"/>
      <c r="C37" s="11"/>
      <c r="D37" s="11"/>
      <c r="E37" s="11"/>
      <c r="F37" s="7"/>
      <c r="G37" s="23"/>
      <c r="H37" s="23"/>
      <c r="I37" s="23"/>
    </row>
    <row r="38" spans="1:9" x14ac:dyDescent="0.25">
      <c r="A38" s="8"/>
      <c r="B38" s="5"/>
      <c r="C38" s="11"/>
      <c r="D38" s="11"/>
      <c r="E38" s="11"/>
      <c r="F38" s="7"/>
      <c r="G38" s="23"/>
      <c r="H38" s="23"/>
      <c r="I38" s="23"/>
    </row>
    <row r="39" spans="1:9" x14ac:dyDescent="0.25">
      <c r="A39" s="8"/>
      <c r="B39" s="5"/>
      <c r="C39" s="11"/>
      <c r="D39" s="11"/>
      <c r="E39" s="11"/>
      <c r="F39" s="7"/>
      <c r="G39" s="23"/>
      <c r="H39" s="23"/>
      <c r="I39" s="23"/>
    </row>
    <row r="40" spans="1:9" x14ac:dyDescent="0.25">
      <c r="A40" s="8"/>
      <c r="B40" s="5"/>
      <c r="C40" s="11"/>
      <c r="D40" s="11"/>
      <c r="E40" s="11"/>
      <c r="F40" s="7"/>
      <c r="G40" s="23"/>
      <c r="H40" s="23"/>
      <c r="I40" s="23"/>
    </row>
    <row r="41" spans="1:9" x14ac:dyDescent="0.25">
      <c r="A41" s="8"/>
      <c r="B41" s="5"/>
      <c r="C41" s="11"/>
      <c r="D41" s="11"/>
      <c r="E41" s="11"/>
      <c r="F41" s="7"/>
      <c r="G41" s="23"/>
      <c r="H41" s="23"/>
      <c r="I41" s="23"/>
    </row>
    <row r="42" spans="1:9" x14ac:dyDescent="0.25">
      <c r="A42" s="8"/>
      <c r="B42" s="5"/>
      <c r="C42" s="11"/>
      <c r="D42" s="11"/>
      <c r="E42" s="11"/>
      <c r="F42" s="7"/>
      <c r="G42" s="23"/>
      <c r="H42" s="23"/>
      <c r="I42" s="23"/>
    </row>
    <row r="43" spans="1:9" x14ac:dyDescent="0.25">
      <c r="A43" s="8"/>
      <c r="B43" s="5"/>
      <c r="C43" s="11"/>
      <c r="D43" s="11"/>
      <c r="E43" s="11"/>
      <c r="F43" s="7"/>
      <c r="G43" s="23"/>
      <c r="H43" s="23"/>
      <c r="I43" s="23"/>
    </row>
    <row r="44" spans="1:9" x14ac:dyDescent="0.25">
      <c r="A44" s="8"/>
      <c r="B44" s="5"/>
      <c r="C44" s="11"/>
      <c r="D44" s="11"/>
      <c r="E44" s="11"/>
      <c r="F44" s="7"/>
      <c r="G44" s="23"/>
      <c r="H44" s="23"/>
      <c r="I44" s="23"/>
    </row>
    <row r="45" spans="1:9" x14ac:dyDescent="0.25">
      <c r="A45" s="8"/>
      <c r="B45" s="5"/>
      <c r="C45" s="11"/>
      <c r="D45" s="11"/>
      <c r="E45" s="11"/>
      <c r="F45" s="7"/>
      <c r="G45" s="23"/>
      <c r="H45" s="23"/>
      <c r="I45" s="23"/>
    </row>
    <row r="46" spans="1:9" x14ac:dyDescent="0.25">
      <c r="A46" s="8"/>
      <c r="B46" s="5"/>
      <c r="C46" s="11"/>
      <c r="D46" s="11"/>
      <c r="E46" s="11"/>
      <c r="F46" s="7"/>
      <c r="G46" s="23"/>
      <c r="H46" s="23"/>
      <c r="I46" s="23"/>
    </row>
    <row r="47" spans="1:9" x14ac:dyDescent="0.25">
      <c r="A47" s="8"/>
      <c r="B47" s="5"/>
      <c r="C47" s="11"/>
      <c r="D47" s="11"/>
      <c r="E47" s="11"/>
      <c r="F47" s="7"/>
      <c r="G47" s="23"/>
      <c r="H47" s="23"/>
      <c r="I47" s="23"/>
    </row>
    <row r="48" spans="1:9" x14ac:dyDescent="0.25">
      <c r="A48" s="8"/>
      <c r="B48" s="5"/>
      <c r="C48" s="11"/>
      <c r="D48" s="11"/>
      <c r="E48" s="11"/>
      <c r="F48" s="7"/>
      <c r="G48" s="23"/>
      <c r="H48" s="23"/>
      <c r="I48" s="23"/>
    </row>
    <row r="49" spans="1:9" x14ac:dyDescent="0.25">
      <c r="A49" s="8"/>
      <c r="B49" s="5"/>
      <c r="C49" s="11"/>
      <c r="D49" s="11"/>
      <c r="E49" s="11"/>
      <c r="F49" s="7"/>
      <c r="G49" s="23"/>
      <c r="H49" s="23"/>
      <c r="I49" s="23"/>
    </row>
    <row r="50" spans="1:9" x14ac:dyDescent="0.25">
      <c r="A50" s="8"/>
      <c r="B50" s="5"/>
      <c r="C50" s="11"/>
      <c r="D50" s="11"/>
      <c r="E50" s="11"/>
      <c r="F50" s="7"/>
      <c r="G50" s="23"/>
      <c r="H50" s="23"/>
      <c r="I50" s="23"/>
    </row>
    <row r="51" spans="1:9" x14ac:dyDescent="0.25">
      <c r="A51" s="8"/>
      <c r="B51" s="5"/>
      <c r="C51" s="11"/>
      <c r="D51" s="11"/>
      <c r="E51" s="11"/>
      <c r="F51" s="7"/>
      <c r="G51" s="23"/>
      <c r="H51" s="23"/>
      <c r="I51" s="23"/>
    </row>
    <row r="52" spans="1:9" x14ac:dyDescent="0.25">
      <c r="A52" s="8"/>
      <c r="B52" s="5"/>
      <c r="C52" s="11"/>
      <c r="D52" s="11"/>
      <c r="E52" s="11"/>
      <c r="F52" s="7"/>
      <c r="G52" s="23"/>
      <c r="H52" s="23"/>
      <c r="I52" s="23"/>
    </row>
    <row r="53" spans="1:9" x14ac:dyDescent="0.25">
      <c r="A53" s="8"/>
      <c r="B53" s="5"/>
      <c r="C53" s="11"/>
      <c r="D53" s="11"/>
      <c r="E53" s="11"/>
      <c r="F53" s="7"/>
      <c r="G53" s="23"/>
      <c r="H53" s="23"/>
      <c r="I53" s="23"/>
    </row>
    <row r="54" spans="1:9" x14ac:dyDescent="0.25">
      <c r="A54" s="8"/>
      <c r="B54" s="5"/>
      <c r="C54" s="11"/>
      <c r="D54" s="11"/>
      <c r="E54" s="11"/>
      <c r="F54" s="7"/>
      <c r="G54" s="23"/>
      <c r="H54" s="23"/>
      <c r="I54"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DABD-ABA7-445B-BA35-792D23E1C7ED}">
  <dimension ref="A1:I63"/>
  <sheetViews>
    <sheetView workbookViewId="0">
      <selection activeCell="G36" sqref="G36:I36"/>
    </sheetView>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ht="30" x14ac:dyDescent="0.25">
      <c r="A3" s="8" t="s">
        <v>66</v>
      </c>
      <c r="B3" s="5">
        <v>45002</v>
      </c>
      <c r="C3" s="11">
        <v>0.27083333333333331</v>
      </c>
      <c r="D3" s="11">
        <v>0.41666666666666669</v>
      </c>
      <c r="E3" s="11">
        <f>Término61115191011[[#This Row],[Hora Final]]-Término61115191011[[#This Row],[Hora Inicial]]</f>
        <v>0.14583333333333337</v>
      </c>
      <c r="F3" s="6" t="s">
        <v>17</v>
      </c>
      <c r="G3" s="9"/>
      <c r="H3" s="9"/>
      <c r="I3" s="10"/>
    </row>
    <row r="4" spans="1:9" ht="30" x14ac:dyDescent="0.25">
      <c r="A4" s="8" t="s">
        <v>67</v>
      </c>
      <c r="B4" s="5">
        <v>45003</v>
      </c>
      <c r="C4" s="11">
        <v>0.27083333333333331</v>
      </c>
      <c r="D4" s="11">
        <v>0.41666666666666669</v>
      </c>
      <c r="E4" s="11">
        <f>Término61115191011[[#This Row],[Hora Final]]-Término61115191011[[#This Row],[Hora Inicial]]</f>
        <v>0.14583333333333337</v>
      </c>
      <c r="F4" s="22"/>
      <c r="G4" s="9"/>
      <c r="H4" s="9"/>
      <c r="I4" s="10"/>
    </row>
    <row r="5" spans="1:9" x14ac:dyDescent="0.25">
      <c r="A5" s="8" t="s">
        <v>68</v>
      </c>
      <c r="B5" s="5">
        <v>45004</v>
      </c>
      <c r="C5" s="11">
        <v>0.27083333333333331</v>
      </c>
      <c r="D5" s="11">
        <v>0.41666666666666669</v>
      </c>
      <c r="E5" s="11">
        <f>Término61115191011[[#This Row],[Hora Final]]-Término61115191011[[#This Row],[Hora Inicial]]</f>
        <v>0.14583333333333337</v>
      </c>
      <c r="F5" s="22"/>
      <c r="G5" s="9"/>
      <c r="H5" s="9"/>
      <c r="I5" s="10"/>
    </row>
    <row r="6" spans="1:9" ht="30" x14ac:dyDescent="0.25">
      <c r="A6" s="8" t="s">
        <v>69</v>
      </c>
      <c r="B6" s="5">
        <v>45005</v>
      </c>
      <c r="C6" s="11">
        <v>0.27083333333333331</v>
      </c>
      <c r="D6" s="11">
        <v>0.41666666666666669</v>
      </c>
      <c r="E6" s="11">
        <f>Término61115191011[[#This Row],[Hora Final]]-Término61115191011[[#This Row],[Hora Inicial]]</f>
        <v>0.14583333333333337</v>
      </c>
      <c r="F6" s="22"/>
      <c r="G6" s="9"/>
      <c r="H6" s="9"/>
      <c r="I6" s="10"/>
    </row>
    <row r="7" spans="1:9" x14ac:dyDescent="0.25">
      <c r="A7" s="8" t="s">
        <v>70</v>
      </c>
      <c r="B7" s="5">
        <v>45006</v>
      </c>
      <c r="C7" s="11">
        <v>0.27083333333333331</v>
      </c>
      <c r="D7" s="11">
        <v>0.41666666666666669</v>
      </c>
      <c r="E7" s="11">
        <f>Término61115191011[[#This Row],[Hora Final]]-Término61115191011[[#This Row],[Hora Inicial]]</f>
        <v>0.14583333333333337</v>
      </c>
      <c r="F7" s="22"/>
      <c r="G7" s="9"/>
      <c r="H7" s="9"/>
      <c r="I7" s="10"/>
    </row>
    <row r="8" spans="1:9" ht="30" x14ac:dyDescent="0.25">
      <c r="A8" s="8" t="s">
        <v>71</v>
      </c>
      <c r="B8" s="5">
        <v>45007</v>
      </c>
      <c r="C8" s="11">
        <v>0.27083333333333331</v>
      </c>
      <c r="D8" s="11">
        <v>0.41666666666666669</v>
      </c>
      <c r="E8" s="11">
        <f>Término61115191011[[#This Row],[Hora Final]]-Término61115191011[[#This Row],[Hora Inicial]]</f>
        <v>0.14583333333333337</v>
      </c>
      <c r="F8" s="22"/>
      <c r="G8" s="9"/>
      <c r="H8" s="9"/>
      <c r="I8" s="10"/>
    </row>
    <row r="9" spans="1:9" ht="30" x14ac:dyDescent="0.25">
      <c r="A9" s="8" t="s">
        <v>73</v>
      </c>
      <c r="B9" s="5">
        <v>45008</v>
      </c>
      <c r="C9" s="11">
        <v>0.27083333333333331</v>
      </c>
      <c r="D9" s="11">
        <v>0.41666666666666669</v>
      </c>
      <c r="E9" s="11">
        <f>Término61115191011[[#This Row],[Hora Final]]-Término61115191011[[#This Row],[Hora Inicial]]</f>
        <v>0.14583333333333337</v>
      </c>
      <c r="F9" s="22"/>
      <c r="G9" s="9"/>
      <c r="H9" s="9"/>
      <c r="I9" s="10"/>
    </row>
    <row r="10" spans="1:9" x14ac:dyDescent="0.25">
      <c r="A10" s="8" t="s">
        <v>74</v>
      </c>
      <c r="B10" s="5">
        <v>45009</v>
      </c>
      <c r="C10" s="11">
        <v>0.27083333333333331</v>
      </c>
      <c r="D10" s="11">
        <v>0.41666666666666669</v>
      </c>
      <c r="E10" s="11">
        <f>Término61115191011[[#This Row],[Hora Final]]-Término61115191011[[#This Row],[Hora Inicial]]</f>
        <v>0.14583333333333337</v>
      </c>
      <c r="F10" s="22"/>
      <c r="G10" s="9"/>
      <c r="H10" s="9"/>
      <c r="I10" s="10"/>
    </row>
    <row r="11" spans="1:9" x14ac:dyDescent="0.25">
      <c r="A11" s="8" t="s">
        <v>75</v>
      </c>
      <c r="B11" s="5">
        <v>45010</v>
      </c>
      <c r="C11" s="11">
        <v>0.27083333333333331</v>
      </c>
      <c r="D11" s="11">
        <v>0.41666666666666669</v>
      </c>
      <c r="E11" s="11">
        <f>Término61115191011[[#This Row],[Hora Final]]-Término61115191011[[#This Row],[Hora Inicial]]</f>
        <v>0.14583333333333337</v>
      </c>
      <c r="F11" s="22"/>
      <c r="G11" s="9"/>
      <c r="H11" s="9"/>
      <c r="I11" s="10"/>
    </row>
    <row r="12" spans="1:9" ht="38.25" customHeight="1" x14ac:dyDescent="0.3">
      <c r="A12" s="21"/>
      <c r="B12" s="2"/>
      <c r="C12" s="2"/>
      <c r="D12" s="2"/>
      <c r="E12" s="2"/>
      <c r="F12" s="2"/>
      <c r="H12" s="1"/>
      <c r="I12" s="1"/>
    </row>
    <row r="13" spans="1:9" ht="26.25" customHeight="1" x14ac:dyDescent="0.25">
      <c r="A13" s="17" t="s">
        <v>14</v>
      </c>
      <c r="B13" s="18" t="s">
        <v>15</v>
      </c>
      <c r="C13" s="18" t="s">
        <v>20</v>
      </c>
      <c r="D13" s="18" t="s">
        <v>21</v>
      </c>
      <c r="E13" s="18" t="s">
        <v>18</v>
      </c>
      <c r="F13" s="18" t="s">
        <v>16</v>
      </c>
      <c r="G13" s="19" t="s">
        <v>23</v>
      </c>
      <c r="H13" s="19" t="s">
        <v>22</v>
      </c>
      <c r="I13" s="19" t="s">
        <v>19</v>
      </c>
    </row>
    <row r="14" spans="1:9" ht="30" x14ac:dyDescent="0.25">
      <c r="A14" s="8" t="s">
        <v>66</v>
      </c>
      <c r="B14" s="5">
        <v>45002</v>
      </c>
      <c r="C14" s="11">
        <v>0.27083333333333331</v>
      </c>
      <c r="D14" s="11">
        <v>0.41666666666666669</v>
      </c>
      <c r="E14" s="11">
        <f>Término671216202312[[#This Row],[Hora Final]]-Término671216202312[[#This Row],[Hora Inicial]]</f>
        <v>0.14583333333333337</v>
      </c>
      <c r="F14" s="6" t="s">
        <v>17</v>
      </c>
      <c r="G14" s="9"/>
      <c r="H14" s="9"/>
      <c r="I14" s="10"/>
    </row>
    <row r="15" spans="1:9" ht="30" x14ac:dyDescent="0.25">
      <c r="A15" s="8" t="s">
        <v>67</v>
      </c>
      <c r="B15" s="5"/>
      <c r="C15" s="11"/>
      <c r="D15" s="11"/>
      <c r="E15" s="11"/>
      <c r="F15" s="22"/>
      <c r="G15" s="9"/>
      <c r="H15" s="9"/>
      <c r="I15" s="10"/>
    </row>
    <row r="16" spans="1:9" x14ac:dyDescent="0.25">
      <c r="A16" s="8" t="s">
        <v>68</v>
      </c>
      <c r="B16" s="5"/>
      <c r="C16" s="11"/>
      <c r="D16" s="11"/>
      <c r="E16" s="11"/>
      <c r="F16" s="22"/>
      <c r="G16" s="9"/>
      <c r="H16" s="9"/>
      <c r="I16" s="10"/>
    </row>
    <row r="17" spans="1:9" ht="30" x14ac:dyDescent="0.25">
      <c r="A17" s="8" t="s">
        <v>69</v>
      </c>
      <c r="B17" s="5"/>
      <c r="C17" s="11"/>
      <c r="D17" s="11"/>
      <c r="E17" s="11"/>
      <c r="F17" s="22"/>
      <c r="G17" s="9"/>
      <c r="H17" s="9"/>
      <c r="I17" s="10"/>
    </row>
    <row r="18" spans="1:9" x14ac:dyDescent="0.25">
      <c r="A18" s="8" t="s">
        <v>70</v>
      </c>
      <c r="B18" s="5"/>
      <c r="C18" s="11"/>
      <c r="D18" s="11"/>
      <c r="E18" s="11"/>
      <c r="F18" s="22"/>
      <c r="G18" s="9"/>
      <c r="H18" s="9"/>
      <c r="I18" s="10"/>
    </row>
    <row r="19" spans="1:9" ht="30" x14ac:dyDescent="0.25">
      <c r="A19" s="8" t="s">
        <v>71</v>
      </c>
      <c r="B19" s="5"/>
      <c r="C19" s="11"/>
      <c r="D19" s="11"/>
      <c r="E19" s="11"/>
      <c r="F19" s="22"/>
      <c r="G19" s="9"/>
      <c r="H19" s="9"/>
      <c r="I19" s="10"/>
    </row>
    <row r="20" spans="1:9" ht="30" x14ac:dyDescent="0.25">
      <c r="A20" s="8" t="s">
        <v>73</v>
      </c>
      <c r="B20" s="5"/>
      <c r="C20" s="11"/>
      <c r="D20" s="11"/>
      <c r="E20" s="11"/>
      <c r="F20" s="22"/>
      <c r="G20" s="9"/>
      <c r="H20" s="9"/>
      <c r="I20" s="10"/>
    </row>
    <row r="21" spans="1:9" x14ac:dyDescent="0.25">
      <c r="A21" s="8" t="s">
        <v>74</v>
      </c>
      <c r="B21" s="5"/>
      <c r="C21" s="11"/>
      <c r="D21" s="11"/>
      <c r="E21" s="11"/>
      <c r="F21" s="22"/>
      <c r="G21" s="9"/>
      <c r="H21" s="9"/>
      <c r="I21" s="10"/>
    </row>
    <row r="22" spans="1:9" x14ac:dyDescent="0.25">
      <c r="A22" s="8" t="s">
        <v>72</v>
      </c>
      <c r="B22" s="5"/>
      <c r="C22" s="11"/>
      <c r="D22" s="11"/>
      <c r="E22" s="11"/>
      <c r="F22" s="22"/>
      <c r="G22" s="9"/>
      <c r="H22" s="9"/>
      <c r="I22" s="10"/>
    </row>
    <row r="23" spans="1:9" ht="33.75" customHeight="1" x14ac:dyDescent="0.3">
      <c r="A23" s="21"/>
      <c r="B23" s="2"/>
      <c r="C23" s="2"/>
      <c r="D23" s="2"/>
      <c r="E23" s="2"/>
      <c r="F23" s="2"/>
      <c r="H23" s="1"/>
      <c r="I23" s="1"/>
    </row>
    <row r="24" spans="1:9" ht="23.25" customHeight="1" x14ac:dyDescent="0.25">
      <c r="A24" s="17" t="s">
        <v>14</v>
      </c>
      <c r="B24" s="18" t="s">
        <v>15</v>
      </c>
      <c r="C24" s="18" t="s">
        <v>20</v>
      </c>
      <c r="D24" s="18" t="s">
        <v>21</v>
      </c>
      <c r="E24" s="18" t="s">
        <v>18</v>
      </c>
      <c r="F24" s="18" t="s">
        <v>16</v>
      </c>
      <c r="G24" s="19" t="s">
        <v>23</v>
      </c>
      <c r="H24" s="19" t="s">
        <v>22</v>
      </c>
      <c r="I24" s="19" t="s">
        <v>19</v>
      </c>
    </row>
    <row r="25" spans="1:9" ht="30" x14ac:dyDescent="0.25">
      <c r="A25" s="8" t="s">
        <v>66</v>
      </c>
      <c r="B25" s="5">
        <v>45002</v>
      </c>
      <c r="C25" s="11">
        <v>0.27083333333333331</v>
      </c>
      <c r="D25" s="11">
        <v>0.41666666666666669</v>
      </c>
      <c r="E25" s="11">
        <f>Término6781317212413[[#This Row],[Hora Final]]-Término6781317212413[[#This Row],[Hora Inicial]]</f>
        <v>0.14583333333333337</v>
      </c>
      <c r="F25" s="6" t="s">
        <v>17</v>
      </c>
      <c r="G25" s="9"/>
      <c r="H25" s="9"/>
      <c r="I25" s="10"/>
    </row>
    <row r="26" spans="1:9" ht="30" x14ac:dyDescent="0.25">
      <c r="A26" s="8" t="s">
        <v>67</v>
      </c>
      <c r="B26" s="5"/>
      <c r="C26" s="11"/>
      <c r="D26" s="11"/>
      <c r="E26" s="11"/>
      <c r="F26" s="22"/>
      <c r="G26" s="9"/>
      <c r="H26" s="9"/>
      <c r="I26" s="10"/>
    </row>
    <row r="27" spans="1:9" x14ac:dyDescent="0.25">
      <c r="A27" s="8" t="s">
        <v>68</v>
      </c>
      <c r="B27" s="5"/>
      <c r="C27" s="11"/>
      <c r="D27" s="11"/>
      <c r="E27" s="11"/>
      <c r="F27" s="22"/>
      <c r="G27" s="9"/>
      <c r="H27" s="9"/>
      <c r="I27" s="10"/>
    </row>
    <row r="28" spans="1:9" ht="30" x14ac:dyDescent="0.25">
      <c r="A28" s="8" t="s">
        <v>69</v>
      </c>
      <c r="B28" s="5"/>
      <c r="C28" s="11"/>
      <c r="D28" s="11"/>
      <c r="E28" s="11"/>
      <c r="F28" s="22"/>
      <c r="G28" s="9"/>
      <c r="H28" s="9"/>
      <c r="I28" s="10"/>
    </row>
    <row r="29" spans="1:9" x14ac:dyDescent="0.25">
      <c r="A29" s="8" t="s">
        <v>70</v>
      </c>
      <c r="B29" s="5"/>
      <c r="C29" s="11"/>
      <c r="D29" s="11"/>
      <c r="E29" s="11"/>
      <c r="F29" s="22"/>
      <c r="G29" s="9"/>
      <c r="H29" s="9"/>
      <c r="I29" s="10"/>
    </row>
    <row r="30" spans="1:9" ht="30" x14ac:dyDescent="0.25">
      <c r="A30" s="8" t="s">
        <v>71</v>
      </c>
      <c r="B30" s="5"/>
      <c r="C30" s="11"/>
      <c r="D30" s="11"/>
      <c r="E30" s="11"/>
      <c r="F30" s="22"/>
      <c r="G30" s="9"/>
      <c r="H30" s="9"/>
      <c r="I30" s="10"/>
    </row>
    <row r="31" spans="1:9" ht="30" x14ac:dyDescent="0.25">
      <c r="A31" s="8" t="s">
        <v>73</v>
      </c>
      <c r="B31" s="5"/>
      <c r="C31" s="11"/>
      <c r="D31" s="11"/>
      <c r="E31" s="11"/>
      <c r="F31" s="22"/>
      <c r="G31" s="9"/>
      <c r="H31" s="9"/>
      <c r="I31" s="10"/>
    </row>
    <row r="32" spans="1:9" x14ac:dyDescent="0.25">
      <c r="A32" s="8" t="s">
        <v>74</v>
      </c>
      <c r="B32" s="5"/>
      <c r="C32" s="11"/>
      <c r="D32" s="11"/>
      <c r="E32" s="11"/>
      <c r="F32" s="22"/>
      <c r="G32" s="9"/>
      <c r="H32" s="9"/>
      <c r="I32" s="10"/>
    </row>
    <row r="33" spans="1:9" x14ac:dyDescent="0.25">
      <c r="A33" s="8" t="s">
        <v>72</v>
      </c>
      <c r="B33" s="5"/>
      <c r="C33" s="11"/>
      <c r="D33" s="11"/>
      <c r="E33" s="11"/>
      <c r="F33" s="22"/>
      <c r="G33" s="9"/>
      <c r="H33" s="9"/>
      <c r="I33" s="10"/>
    </row>
    <row r="34" spans="1:9" ht="36" customHeight="1" x14ac:dyDescent="0.3">
      <c r="A34" s="21"/>
      <c r="B34" s="2"/>
      <c r="C34" s="2"/>
      <c r="D34" s="2"/>
      <c r="E34" s="2"/>
      <c r="F34" s="2"/>
      <c r="H34" s="1"/>
      <c r="I34" s="1"/>
    </row>
    <row r="35" spans="1:9" ht="27" customHeight="1" x14ac:dyDescent="0.25">
      <c r="A35" s="17" t="s">
        <v>14</v>
      </c>
      <c r="B35" s="18" t="s">
        <v>15</v>
      </c>
      <c r="C35" s="18" t="s">
        <v>20</v>
      </c>
      <c r="D35" s="18" t="s">
        <v>21</v>
      </c>
      <c r="E35" s="18" t="s">
        <v>18</v>
      </c>
      <c r="F35" s="18" t="s">
        <v>16</v>
      </c>
      <c r="G35" s="19" t="s">
        <v>23</v>
      </c>
      <c r="H35" s="19" t="s">
        <v>22</v>
      </c>
      <c r="I35" s="19" t="s">
        <v>19</v>
      </c>
    </row>
    <row r="36" spans="1:9" ht="30" x14ac:dyDescent="0.25">
      <c r="A36" s="8" t="s">
        <v>66</v>
      </c>
      <c r="B36" s="5">
        <v>45002</v>
      </c>
      <c r="C36" s="11">
        <v>0.27083333333333331</v>
      </c>
      <c r="D36" s="11">
        <v>0.41666666666666669</v>
      </c>
      <c r="E36" s="11">
        <f>Término6791418222514[[#This Row],[Hora Final]]-Término6791418222514[[#This Row],[Hora Inicial]]</f>
        <v>0.14583333333333337</v>
      </c>
      <c r="F36" s="6" t="s">
        <v>17</v>
      </c>
      <c r="G36" s="9"/>
      <c r="H36" s="9"/>
      <c r="I36" s="10"/>
    </row>
    <row r="37" spans="1:9" ht="30" x14ac:dyDescent="0.25">
      <c r="A37" s="8" t="s">
        <v>67</v>
      </c>
      <c r="B37" s="5"/>
      <c r="C37" s="11"/>
      <c r="D37" s="11"/>
      <c r="E37" s="11"/>
      <c r="F37" s="6"/>
      <c r="G37" s="9"/>
      <c r="H37" s="9"/>
      <c r="I37" s="10"/>
    </row>
    <row r="38" spans="1:9" x14ac:dyDescent="0.25">
      <c r="A38" s="8" t="s">
        <v>68</v>
      </c>
      <c r="B38" s="5"/>
      <c r="C38" s="11"/>
      <c r="D38" s="11"/>
      <c r="E38" s="11"/>
      <c r="F38" s="7"/>
      <c r="G38" s="9"/>
      <c r="H38" s="9"/>
      <c r="I38" s="10"/>
    </row>
    <row r="39" spans="1:9" ht="30" x14ac:dyDescent="0.25">
      <c r="A39" s="8" t="s">
        <v>69</v>
      </c>
      <c r="B39" s="5"/>
      <c r="C39" s="11"/>
      <c r="D39" s="11"/>
      <c r="E39" s="11"/>
      <c r="F39" s="7"/>
      <c r="G39" s="12"/>
      <c r="H39" s="9"/>
      <c r="I39" s="10"/>
    </row>
    <row r="40" spans="1:9" x14ac:dyDescent="0.25">
      <c r="A40" s="8" t="s">
        <v>70</v>
      </c>
      <c r="B40" s="5"/>
      <c r="C40" s="11"/>
      <c r="D40" s="11"/>
      <c r="E40" s="11"/>
      <c r="F40" s="7"/>
      <c r="G40" s="4"/>
      <c r="H40" s="9"/>
      <c r="I40" s="10"/>
    </row>
    <row r="41" spans="1:9" ht="30" x14ac:dyDescent="0.25">
      <c r="A41" s="8" t="s">
        <v>71</v>
      </c>
      <c r="B41" s="5"/>
      <c r="C41" s="11"/>
      <c r="D41" s="11"/>
      <c r="E41" s="11"/>
      <c r="F41" s="7"/>
      <c r="G41" s="4"/>
      <c r="H41" s="9"/>
      <c r="I41" s="10"/>
    </row>
    <row r="42" spans="1:9" ht="30" x14ac:dyDescent="0.25">
      <c r="A42" s="8" t="s">
        <v>73</v>
      </c>
      <c r="B42" s="5"/>
      <c r="C42" s="11"/>
      <c r="D42" s="11"/>
      <c r="E42" s="11"/>
      <c r="F42" s="7"/>
      <c r="G42" s="4"/>
      <c r="H42" s="9"/>
      <c r="I42" s="10"/>
    </row>
    <row r="43" spans="1:9" x14ac:dyDescent="0.25">
      <c r="A43" s="8" t="s">
        <v>74</v>
      </c>
      <c r="B43" s="5"/>
      <c r="C43" s="11"/>
      <c r="D43" s="11"/>
      <c r="E43" s="11"/>
      <c r="F43" s="7"/>
      <c r="G43" s="4"/>
      <c r="H43" s="9"/>
      <c r="I43" s="10"/>
    </row>
    <row r="44" spans="1:9" x14ac:dyDescent="0.25">
      <c r="A44" s="8" t="s">
        <v>72</v>
      </c>
      <c r="B44" s="5"/>
      <c r="C44" s="11"/>
      <c r="D44" s="11"/>
      <c r="E44" s="11"/>
      <c r="F44" s="7"/>
      <c r="G44" s="4"/>
      <c r="H44" s="9"/>
      <c r="I44" s="10"/>
    </row>
    <row r="45" spans="1:9" x14ac:dyDescent="0.25">
      <c r="A45" s="8"/>
      <c r="B45" s="5"/>
      <c r="C45" s="11"/>
      <c r="D45" s="11"/>
      <c r="E45" s="11"/>
      <c r="F45" s="7"/>
      <c r="G45" s="4"/>
      <c r="H45" s="9"/>
      <c r="I45" s="10"/>
    </row>
    <row r="46" spans="1:9" x14ac:dyDescent="0.25">
      <c r="A46" s="8"/>
      <c r="B46" s="5"/>
      <c r="C46" s="11"/>
      <c r="D46" s="11"/>
      <c r="E46" s="11"/>
      <c r="F46" s="7"/>
      <c r="G46" s="23"/>
      <c r="H46" s="23"/>
      <c r="I46" s="23"/>
    </row>
    <row r="47" spans="1:9" x14ac:dyDescent="0.25">
      <c r="A47" s="8"/>
      <c r="B47" s="5"/>
      <c r="C47" s="11"/>
      <c r="D47" s="11"/>
      <c r="E47" s="11"/>
      <c r="F47" s="7"/>
      <c r="G47" s="23"/>
      <c r="H47" s="23"/>
      <c r="I47" s="23"/>
    </row>
    <row r="48" spans="1:9" x14ac:dyDescent="0.25">
      <c r="A48" s="8"/>
      <c r="B48" s="5"/>
      <c r="C48" s="11"/>
      <c r="D48" s="11"/>
      <c r="E48" s="11"/>
      <c r="F48" s="7"/>
      <c r="G48" s="23"/>
      <c r="H48" s="23"/>
      <c r="I48" s="23"/>
    </row>
    <row r="49" spans="1:9" x14ac:dyDescent="0.25">
      <c r="A49" s="8"/>
      <c r="B49" s="5"/>
      <c r="C49" s="11"/>
      <c r="D49" s="11"/>
      <c r="E49" s="11"/>
      <c r="F49" s="7"/>
      <c r="G49" s="23"/>
      <c r="H49" s="23"/>
      <c r="I49" s="23"/>
    </row>
    <row r="50" spans="1:9" x14ac:dyDescent="0.25">
      <c r="A50" s="8"/>
      <c r="B50" s="5"/>
      <c r="C50" s="11"/>
      <c r="D50" s="11"/>
      <c r="E50" s="11"/>
      <c r="F50" s="7"/>
      <c r="G50" s="23"/>
      <c r="H50" s="23"/>
      <c r="I50" s="23"/>
    </row>
    <row r="51" spans="1:9" x14ac:dyDescent="0.25">
      <c r="A51" s="8"/>
      <c r="B51" s="5"/>
      <c r="C51" s="11"/>
      <c r="D51" s="11"/>
      <c r="E51" s="11"/>
      <c r="F51" s="7"/>
      <c r="G51" s="23"/>
      <c r="H51" s="23"/>
      <c r="I51" s="23"/>
    </row>
    <row r="52" spans="1:9" x14ac:dyDescent="0.25">
      <c r="A52" s="8"/>
      <c r="B52" s="5"/>
      <c r="C52" s="11"/>
      <c r="D52" s="11"/>
      <c r="E52" s="11"/>
      <c r="F52" s="7"/>
      <c r="G52" s="23"/>
      <c r="H52" s="23"/>
      <c r="I52" s="23"/>
    </row>
    <row r="53" spans="1:9" x14ac:dyDescent="0.25">
      <c r="A53" s="8"/>
      <c r="B53" s="5"/>
      <c r="C53" s="11"/>
      <c r="D53" s="11"/>
      <c r="E53" s="11"/>
      <c r="F53" s="7"/>
      <c r="G53" s="23"/>
      <c r="H53" s="23"/>
      <c r="I53" s="23"/>
    </row>
    <row r="54" spans="1:9" x14ac:dyDescent="0.25">
      <c r="A54" s="8"/>
      <c r="B54" s="5"/>
      <c r="C54" s="11"/>
      <c r="D54" s="11"/>
      <c r="E54" s="11"/>
      <c r="F54" s="7"/>
      <c r="G54" s="23"/>
      <c r="H54" s="23"/>
      <c r="I54" s="23"/>
    </row>
    <row r="55" spans="1:9" x14ac:dyDescent="0.25">
      <c r="A55" s="8"/>
      <c r="B55" s="5"/>
      <c r="C55" s="11"/>
      <c r="D55" s="11"/>
      <c r="E55" s="11"/>
      <c r="F55" s="7"/>
      <c r="G55" s="23"/>
      <c r="H55" s="23"/>
      <c r="I55" s="23"/>
    </row>
    <row r="56" spans="1:9" x14ac:dyDescent="0.25">
      <c r="A56" s="8"/>
      <c r="B56" s="5"/>
      <c r="C56" s="11"/>
      <c r="D56" s="11"/>
      <c r="E56" s="11"/>
      <c r="F56" s="7"/>
      <c r="G56" s="23"/>
      <c r="H56" s="23"/>
      <c r="I56" s="23"/>
    </row>
    <row r="57" spans="1:9" x14ac:dyDescent="0.25">
      <c r="A57" s="8"/>
      <c r="B57" s="5"/>
      <c r="C57" s="11"/>
      <c r="D57" s="11"/>
      <c r="E57" s="11"/>
      <c r="F57" s="7"/>
      <c r="G57" s="23"/>
      <c r="H57" s="23"/>
      <c r="I57" s="23"/>
    </row>
    <row r="58" spans="1:9" x14ac:dyDescent="0.25">
      <c r="A58" s="8"/>
      <c r="B58" s="5"/>
      <c r="C58" s="11"/>
      <c r="D58" s="11"/>
      <c r="E58" s="11"/>
      <c r="F58" s="7"/>
      <c r="G58" s="23"/>
      <c r="H58" s="23"/>
      <c r="I58" s="23"/>
    </row>
    <row r="59" spans="1:9" x14ac:dyDescent="0.25">
      <c r="A59" s="8"/>
      <c r="B59" s="5"/>
      <c r="C59" s="11"/>
      <c r="D59" s="11"/>
      <c r="E59" s="11"/>
      <c r="F59" s="7"/>
      <c r="G59" s="23"/>
      <c r="H59" s="23"/>
      <c r="I59" s="23"/>
    </row>
    <row r="60" spans="1:9" x14ac:dyDescent="0.25">
      <c r="A60" s="8"/>
      <c r="B60" s="5"/>
      <c r="C60" s="11"/>
      <c r="D60" s="11"/>
      <c r="E60" s="11"/>
      <c r="F60" s="7"/>
      <c r="G60" s="23"/>
      <c r="H60" s="23"/>
      <c r="I60" s="23"/>
    </row>
    <row r="61" spans="1:9" x14ac:dyDescent="0.25">
      <c r="A61" s="8"/>
      <c r="B61" s="5"/>
      <c r="C61" s="11"/>
      <c r="D61" s="11"/>
      <c r="E61" s="11"/>
      <c r="F61" s="7"/>
      <c r="G61" s="23"/>
      <c r="H61" s="23"/>
      <c r="I61" s="23"/>
    </row>
    <row r="62" spans="1:9" x14ac:dyDescent="0.25">
      <c r="A62" s="8"/>
      <c r="B62" s="5"/>
      <c r="C62" s="11"/>
      <c r="D62" s="11"/>
      <c r="E62" s="11"/>
      <c r="F62" s="7"/>
      <c r="G62" s="23"/>
      <c r="H62" s="23"/>
      <c r="I62" s="23"/>
    </row>
    <row r="63" spans="1:9" x14ac:dyDescent="0.25">
      <c r="A63" s="8"/>
      <c r="B63" s="5"/>
      <c r="C63" s="11"/>
      <c r="D63" s="11"/>
      <c r="E63" s="11"/>
      <c r="F63" s="7"/>
      <c r="G63" s="23"/>
      <c r="H63" s="23"/>
      <c r="I63"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8702D-A8AA-4132-BA5A-32038996B261}">
  <dimension ref="A1:I60"/>
  <sheetViews>
    <sheetView workbookViewId="0">
      <selection activeCell="G33" sqref="G33:I33"/>
    </sheetView>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x14ac:dyDescent="0.25">
      <c r="A3" s="8" t="s">
        <v>58</v>
      </c>
      <c r="B3" s="5">
        <v>45002</v>
      </c>
      <c r="C3" s="11">
        <v>0.27083333333333331</v>
      </c>
      <c r="D3" s="11">
        <v>0.41666666666666669</v>
      </c>
      <c r="E3" s="11">
        <f>Término61115191015[[#This Row],[Hora Final]]-Término61115191015[[#This Row],[Hora Inicial]]</f>
        <v>0.14583333333333337</v>
      </c>
      <c r="F3" s="6" t="s">
        <v>17</v>
      </c>
      <c r="G3" s="9"/>
      <c r="H3" s="9"/>
      <c r="I3" s="10"/>
    </row>
    <row r="4" spans="1:9" x14ac:dyDescent="0.25">
      <c r="A4" s="8" t="s">
        <v>59</v>
      </c>
      <c r="B4" s="5">
        <v>45003</v>
      </c>
      <c r="C4" s="11">
        <v>0.27083333333333331</v>
      </c>
      <c r="D4" s="11">
        <v>0.41666666666666669</v>
      </c>
      <c r="E4" s="11">
        <f>Término61115191015[[#This Row],[Hora Final]]-Término61115191015[[#This Row],[Hora Inicial]]</f>
        <v>0.14583333333333337</v>
      </c>
      <c r="F4" s="22"/>
      <c r="G4" s="9"/>
      <c r="H4" s="9"/>
      <c r="I4" s="10"/>
    </row>
    <row r="5" spans="1:9" x14ac:dyDescent="0.25">
      <c r="A5" s="8" t="s">
        <v>60</v>
      </c>
      <c r="B5" s="5">
        <v>45004</v>
      </c>
      <c r="C5" s="11">
        <v>0.27083333333333331</v>
      </c>
      <c r="D5" s="11">
        <v>0.41666666666666669</v>
      </c>
      <c r="E5" s="11">
        <f>Término61115191015[[#This Row],[Hora Final]]-Término61115191015[[#This Row],[Hora Inicial]]</f>
        <v>0.14583333333333337</v>
      </c>
      <c r="F5" s="22"/>
      <c r="G5" s="9"/>
      <c r="H5" s="9"/>
      <c r="I5" s="10"/>
    </row>
    <row r="6" spans="1:9" x14ac:dyDescent="0.25">
      <c r="A6" s="8" t="s">
        <v>61</v>
      </c>
      <c r="B6" s="5">
        <v>45005</v>
      </c>
      <c r="C6" s="11">
        <v>0.27083333333333331</v>
      </c>
      <c r="D6" s="11">
        <v>0.41666666666666669</v>
      </c>
      <c r="E6" s="11">
        <f>Término61115191015[[#This Row],[Hora Final]]-Término61115191015[[#This Row],[Hora Inicial]]</f>
        <v>0.14583333333333337</v>
      </c>
      <c r="F6" s="22"/>
      <c r="G6" s="9"/>
      <c r="H6" s="9"/>
      <c r="I6" s="10"/>
    </row>
    <row r="7" spans="1:9" x14ac:dyDescent="0.25">
      <c r="A7" s="8" t="s">
        <v>62</v>
      </c>
      <c r="B7" s="5">
        <v>45006</v>
      </c>
      <c r="C7" s="11">
        <v>0.27083333333333331</v>
      </c>
      <c r="D7" s="11">
        <v>0.41666666666666669</v>
      </c>
      <c r="E7" s="11">
        <f>Término61115191015[[#This Row],[Hora Final]]-Término61115191015[[#This Row],[Hora Inicial]]</f>
        <v>0.14583333333333337</v>
      </c>
      <c r="F7" s="22"/>
      <c r="G7" s="9"/>
      <c r="H7" s="9"/>
      <c r="I7" s="10"/>
    </row>
    <row r="8" spans="1:9" ht="30" x14ac:dyDescent="0.25">
      <c r="A8" s="8" t="s">
        <v>63</v>
      </c>
      <c r="B8" s="5">
        <v>45007</v>
      </c>
      <c r="C8" s="11">
        <v>0.27083333333333331</v>
      </c>
      <c r="D8" s="11">
        <v>0.41666666666666669</v>
      </c>
      <c r="E8" s="11">
        <f>Término61115191015[[#This Row],[Hora Final]]-Término61115191015[[#This Row],[Hora Inicial]]</f>
        <v>0.14583333333333337</v>
      </c>
      <c r="F8" s="22"/>
      <c r="G8" s="9"/>
      <c r="H8" s="9"/>
      <c r="I8" s="10"/>
    </row>
    <row r="9" spans="1:9" x14ac:dyDescent="0.25">
      <c r="A9" s="8" t="s">
        <v>64</v>
      </c>
      <c r="B9" s="5">
        <v>45008</v>
      </c>
      <c r="C9" s="11">
        <v>0.27083333333333331</v>
      </c>
      <c r="D9" s="11">
        <v>0.41666666666666669</v>
      </c>
      <c r="E9" s="11">
        <f>Término61115191015[[#This Row],[Hora Final]]-Término61115191015[[#This Row],[Hora Inicial]]</f>
        <v>0.14583333333333337</v>
      </c>
      <c r="F9" s="22"/>
      <c r="G9" s="9"/>
      <c r="H9" s="9"/>
      <c r="I9" s="10"/>
    </row>
    <row r="10" spans="1:9" x14ac:dyDescent="0.25">
      <c r="A10" s="8" t="s">
        <v>65</v>
      </c>
      <c r="B10" s="5">
        <v>45009</v>
      </c>
      <c r="C10" s="11">
        <v>0.27083333333333331</v>
      </c>
      <c r="D10" s="11">
        <v>0.41666666666666669</v>
      </c>
      <c r="E10" s="11">
        <f>Término61115191015[[#This Row],[Hora Final]]-Término61115191015[[#This Row],[Hora Inicial]]</f>
        <v>0.14583333333333337</v>
      </c>
      <c r="F10" s="22"/>
      <c r="G10" s="9"/>
      <c r="H10" s="9"/>
      <c r="I10" s="10"/>
    </row>
    <row r="11" spans="1:9" ht="38.25" customHeight="1" x14ac:dyDescent="0.3">
      <c r="A11" s="21"/>
      <c r="B11" s="2"/>
      <c r="C11" s="2"/>
      <c r="D11" s="2"/>
      <c r="E11" s="2"/>
      <c r="F11" s="2"/>
      <c r="H11" s="1"/>
      <c r="I11" s="1"/>
    </row>
    <row r="12" spans="1:9" ht="26.25" customHeight="1" x14ac:dyDescent="0.25">
      <c r="A12" s="17" t="s">
        <v>14</v>
      </c>
      <c r="B12" s="18" t="s">
        <v>15</v>
      </c>
      <c r="C12" s="18" t="s">
        <v>20</v>
      </c>
      <c r="D12" s="18" t="s">
        <v>21</v>
      </c>
      <c r="E12" s="18" t="s">
        <v>18</v>
      </c>
      <c r="F12" s="18" t="s">
        <v>16</v>
      </c>
      <c r="G12" s="19" t="s">
        <v>23</v>
      </c>
      <c r="H12" s="19" t="s">
        <v>22</v>
      </c>
      <c r="I12" s="19" t="s">
        <v>19</v>
      </c>
    </row>
    <row r="13" spans="1:9" x14ac:dyDescent="0.25">
      <c r="A13" s="8" t="s">
        <v>58</v>
      </c>
      <c r="B13" s="5">
        <v>45002</v>
      </c>
      <c r="C13" s="11">
        <v>0.27083333333333331</v>
      </c>
      <c r="D13" s="11">
        <v>0.41666666666666669</v>
      </c>
      <c r="E13" s="11">
        <f>Término671216202316[[#This Row],[Hora Final]]-Término671216202316[[#This Row],[Hora Inicial]]</f>
        <v>0.14583333333333337</v>
      </c>
      <c r="F13" s="6" t="s">
        <v>17</v>
      </c>
      <c r="G13" s="9"/>
      <c r="H13" s="9"/>
      <c r="I13" s="10"/>
    </row>
    <row r="14" spans="1:9" x14ac:dyDescent="0.25">
      <c r="A14" s="8" t="s">
        <v>59</v>
      </c>
      <c r="B14" s="5"/>
      <c r="C14" s="11"/>
      <c r="D14" s="11"/>
      <c r="E14" s="11"/>
      <c r="F14" s="22"/>
      <c r="G14" s="9"/>
      <c r="H14" s="9"/>
      <c r="I14" s="10"/>
    </row>
    <row r="15" spans="1:9" x14ac:dyDescent="0.25">
      <c r="A15" s="8" t="s">
        <v>60</v>
      </c>
      <c r="B15" s="5"/>
      <c r="C15" s="11"/>
      <c r="D15" s="11"/>
      <c r="E15" s="11"/>
      <c r="F15" s="22"/>
      <c r="G15" s="9"/>
      <c r="H15" s="9"/>
      <c r="I15" s="10"/>
    </row>
    <row r="16" spans="1:9" x14ac:dyDescent="0.25">
      <c r="A16" s="8" t="s">
        <v>61</v>
      </c>
      <c r="B16" s="5"/>
      <c r="C16" s="11"/>
      <c r="D16" s="11"/>
      <c r="E16" s="11"/>
      <c r="F16" s="22"/>
      <c r="G16" s="9"/>
      <c r="H16" s="9"/>
      <c r="I16" s="10"/>
    </row>
    <row r="17" spans="1:9" x14ac:dyDescent="0.25">
      <c r="A17" s="8" t="s">
        <v>62</v>
      </c>
      <c r="B17" s="5"/>
      <c r="C17" s="11"/>
      <c r="D17" s="11"/>
      <c r="E17" s="11"/>
      <c r="F17" s="22"/>
      <c r="G17" s="9"/>
      <c r="H17" s="9"/>
      <c r="I17" s="10"/>
    </row>
    <row r="18" spans="1:9" ht="30" x14ac:dyDescent="0.25">
      <c r="A18" s="8" t="s">
        <v>63</v>
      </c>
      <c r="B18" s="5"/>
      <c r="C18" s="11"/>
      <c r="D18" s="11"/>
      <c r="E18" s="11"/>
      <c r="F18" s="22"/>
      <c r="G18" s="9"/>
      <c r="H18" s="9"/>
      <c r="I18" s="10"/>
    </row>
    <row r="19" spans="1:9" x14ac:dyDescent="0.25">
      <c r="A19" s="8" t="s">
        <v>64</v>
      </c>
      <c r="B19" s="5"/>
      <c r="C19" s="11"/>
      <c r="D19" s="11"/>
      <c r="E19" s="11"/>
      <c r="F19" s="22"/>
      <c r="G19" s="9"/>
      <c r="H19" s="9"/>
      <c r="I19" s="10"/>
    </row>
    <row r="20" spans="1:9" x14ac:dyDescent="0.25">
      <c r="A20" s="8" t="s">
        <v>65</v>
      </c>
      <c r="B20" s="5"/>
      <c r="C20" s="11"/>
      <c r="D20" s="11"/>
      <c r="E20" s="11"/>
      <c r="F20" s="22"/>
      <c r="G20" s="9"/>
      <c r="H20" s="9"/>
      <c r="I20" s="10"/>
    </row>
    <row r="21" spans="1:9" ht="33.75" customHeight="1" x14ac:dyDescent="0.3">
      <c r="A21" s="21"/>
      <c r="B21" s="2"/>
      <c r="C21" s="2"/>
      <c r="D21" s="2"/>
      <c r="E21" s="2"/>
      <c r="F21" s="2"/>
      <c r="H21" s="1"/>
      <c r="I21" s="1"/>
    </row>
    <row r="22" spans="1:9" ht="23.25" customHeight="1" x14ac:dyDescent="0.25">
      <c r="A22" s="17" t="s">
        <v>14</v>
      </c>
      <c r="B22" s="18" t="s">
        <v>15</v>
      </c>
      <c r="C22" s="18" t="s">
        <v>20</v>
      </c>
      <c r="D22" s="18" t="s">
        <v>21</v>
      </c>
      <c r="E22" s="18" t="s">
        <v>18</v>
      </c>
      <c r="F22" s="18" t="s">
        <v>16</v>
      </c>
      <c r="G22" s="19" t="s">
        <v>23</v>
      </c>
      <c r="H22" s="19" t="s">
        <v>22</v>
      </c>
      <c r="I22" s="19" t="s">
        <v>19</v>
      </c>
    </row>
    <row r="23" spans="1:9" x14ac:dyDescent="0.25">
      <c r="A23" s="8" t="s">
        <v>58</v>
      </c>
      <c r="B23" s="5">
        <v>45002</v>
      </c>
      <c r="C23" s="11">
        <v>0.27083333333333331</v>
      </c>
      <c r="D23" s="11">
        <v>0.41666666666666669</v>
      </c>
      <c r="E23" s="11">
        <f>Término6781317212417[[#This Row],[Hora Final]]-Término6781317212417[[#This Row],[Hora Inicial]]</f>
        <v>0.14583333333333337</v>
      </c>
      <c r="F23" s="6" t="s">
        <v>17</v>
      </c>
      <c r="G23" s="9"/>
      <c r="H23" s="9"/>
      <c r="I23" s="10"/>
    </row>
    <row r="24" spans="1:9" x14ac:dyDescent="0.25">
      <c r="A24" s="8" t="s">
        <v>59</v>
      </c>
      <c r="B24" s="5"/>
      <c r="C24" s="11"/>
      <c r="D24" s="11"/>
      <c r="E24" s="11"/>
      <c r="F24" s="22"/>
      <c r="G24" s="9"/>
      <c r="H24" s="9"/>
      <c r="I24" s="10"/>
    </row>
    <row r="25" spans="1:9" x14ac:dyDescent="0.25">
      <c r="A25" s="8" t="s">
        <v>60</v>
      </c>
      <c r="B25" s="5"/>
      <c r="C25" s="11"/>
      <c r="D25" s="11"/>
      <c r="E25" s="11"/>
      <c r="F25" s="22"/>
      <c r="G25" s="9"/>
      <c r="H25" s="9"/>
      <c r="I25" s="10"/>
    </row>
    <row r="26" spans="1:9" x14ac:dyDescent="0.25">
      <c r="A26" s="8" t="s">
        <v>61</v>
      </c>
      <c r="B26" s="5"/>
      <c r="C26" s="11"/>
      <c r="D26" s="11"/>
      <c r="E26" s="11"/>
      <c r="F26" s="22"/>
      <c r="G26" s="9"/>
      <c r="H26" s="9"/>
      <c r="I26" s="10"/>
    </row>
    <row r="27" spans="1:9" x14ac:dyDescent="0.25">
      <c r="A27" s="8" t="s">
        <v>62</v>
      </c>
      <c r="B27" s="5"/>
      <c r="C27" s="11"/>
      <c r="D27" s="11"/>
      <c r="E27" s="11"/>
      <c r="F27" s="22"/>
      <c r="G27" s="9"/>
      <c r="H27" s="9"/>
      <c r="I27" s="10"/>
    </row>
    <row r="28" spans="1:9" ht="30" x14ac:dyDescent="0.25">
      <c r="A28" s="8" t="s">
        <v>63</v>
      </c>
      <c r="B28" s="5"/>
      <c r="C28" s="11"/>
      <c r="D28" s="11"/>
      <c r="E28" s="11"/>
      <c r="F28" s="22"/>
      <c r="G28" s="9"/>
      <c r="H28" s="9"/>
      <c r="I28" s="10"/>
    </row>
    <row r="29" spans="1:9" x14ac:dyDescent="0.25">
      <c r="A29" s="8" t="s">
        <v>64</v>
      </c>
      <c r="B29" s="5"/>
      <c r="C29" s="11"/>
      <c r="D29" s="11"/>
      <c r="E29" s="11"/>
      <c r="F29" s="22"/>
      <c r="G29" s="9"/>
      <c r="H29" s="9"/>
      <c r="I29" s="10"/>
    </row>
    <row r="30" spans="1:9" x14ac:dyDescent="0.25">
      <c r="A30" s="8" t="s">
        <v>65</v>
      </c>
      <c r="B30" s="5"/>
      <c r="C30" s="11"/>
      <c r="D30" s="11"/>
      <c r="E30" s="11"/>
      <c r="F30" s="22"/>
      <c r="G30" s="9"/>
      <c r="H30" s="9"/>
      <c r="I30" s="10"/>
    </row>
    <row r="31" spans="1:9" ht="36" customHeight="1" x14ac:dyDescent="0.3">
      <c r="A31" s="21"/>
      <c r="B31" s="2"/>
      <c r="C31" s="2"/>
      <c r="D31" s="2"/>
      <c r="E31" s="2"/>
      <c r="F31" s="2"/>
      <c r="H31" s="1"/>
      <c r="I31" s="1"/>
    </row>
    <row r="32" spans="1:9" ht="27" customHeight="1" x14ac:dyDescent="0.25">
      <c r="A32" s="17" t="s">
        <v>14</v>
      </c>
      <c r="B32" s="18" t="s">
        <v>15</v>
      </c>
      <c r="C32" s="18" t="s">
        <v>20</v>
      </c>
      <c r="D32" s="18" t="s">
        <v>21</v>
      </c>
      <c r="E32" s="18" t="s">
        <v>18</v>
      </c>
      <c r="F32" s="18" t="s">
        <v>16</v>
      </c>
      <c r="G32" s="19" t="s">
        <v>23</v>
      </c>
      <c r="H32" s="19" t="s">
        <v>22</v>
      </c>
      <c r="I32" s="19" t="s">
        <v>19</v>
      </c>
    </row>
    <row r="33" spans="1:9" x14ac:dyDescent="0.25">
      <c r="A33" s="8" t="s">
        <v>58</v>
      </c>
      <c r="B33" s="5">
        <v>45002</v>
      </c>
      <c r="C33" s="11">
        <v>0.27083333333333331</v>
      </c>
      <c r="D33" s="11">
        <v>0.41666666666666669</v>
      </c>
      <c r="E33" s="11">
        <f>Término6791418222518[[#This Row],[Hora Final]]-Término6791418222518[[#This Row],[Hora Inicial]]</f>
        <v>0.14583333333333337</v>
      </c>
      <c r="F33" s="6" t="s">
        <v>17</v>
      </c>
      <c r="G33" s="9"/>
      <c r="H33" s="9"/>
      <c r="I33" s="10"/>
    </row>
    <row r="34" spans="1:9" x14ac:dyDescent="0.25">
      <c r="A34" s="8" t="s">
        <v>59</v>
      </c>
      <c r="B34" s="5"/>
      <c r="C34" s="11"/>
      <c r="D34" s="11"/>
      <c r="E34" s="11"/>
      <c r="F34" s="6"/>
      <c r="G34" s="9"/>
      <c r="H34" s="9"/>
      <c r="I34" s="10"/>
    </row>
    <row r="35" spans="1:9" x14ac:dyDescent="0.25">
      <c r="A35" s="8" t="s">
        <v>60</v>
      </c>
      <c r="B35" s="5"/>
      <c r="C35" s="11"/>
      <c r="D35" s="11"/>
      <c r="E35" s="11"/>
      <c r="F35" s="7"/>
      <c r="G35" s="9"/>
      <c r="H35" s="9"/>
      <c r="I35" s="10"/>
    </row>
    <row r="36" spans="1:9" x14ac:dyDescent="0.25">
      <c r="A36" s="8" t="s">
        <v>61</v>
      </c>
      <c r="B36" s="5"/>
      <c r="C36" s="11"/>
      <c r="D36" s="11"/>
      <c r="E36" s="11"/>
      <c r="F36" s="7"/>
      <c r="G36" s="12"/>
      <c r="H36" s="9"/>
      <c r="I36" s="10"/>
    </row>
    <row r="37" spans="1:9" x14ac:dyDescent="0.25">
      <c r="A37" s="8" t="s">
        <v>62</v>
      </c>
      <c r="B37" s="5"/>
      <c r="C37" s="11"/>
      <c r="D37" s="11"/>
      <c r="E37" s="11"/>
      <c r="F37" s="7"/>
      <c r="G37" s="4"/>
      <c r="H37" s="9"/>
      <c r="I37" s="10"/>
    </row>
    <row r="38" spans="1:9" ht="30" x14ac:dyDescent="0.25">
      <c r="A38" s="8" t="s">
        <v>63</v>
      </c>
      <c r="B38" s="5"/>
      <c r="C38" s="11"/>
      <c r="D38" s="11"/>
      <c r="E38" s="11"/>
      <c r="F38" s="7"/>
      <c r="G38" s="4"/>
      <c r="H38" s="9"/>
      <c r="I38" s="10"/>
    </row>
    <row r="39" spans="1:9" x14ac:dyDescent="0.25">
      <c r="A39" s="8" t="s">
        <v>64</v>
      </c>
      <c r="B39" s="5"/>
      <c r="C39" s="11"/>
      <c r="D39" s="11"/>
      <c r="E39" s="11"/>
      <c r="F39" s="7"/>
      <c r="G39" s="4"/>
      <c r="H39" s="9"/>
      <c r="I39" s="10"/>
    </row>
    <row r="40" spans="1:9" x14ac:dyDescent="0.25">
      <c r="A40" s="8" t="s">
        <v>65</v>
      </c>
      <c r="B40" s="5"/>
      <c r="C40" s="11"/>
      <c r="D40" s="11"/>
      <c r="E40" s="11"/>
      <c r="F40" s="7"/>
      <c r="G40" s="4"/>
      <c r="H40" s="9"/>
      <c r="I40" s="10"/>
    </row>
    <row r="41" spans="1:9" x14ac:dyDescent="0.25">
      <c r="A41" s="8"/>
      <c r="B41" s="5"/>
      <c r="C41" s="11"/>
      <c r="D41" s="11"/>
      <c r="E41" s="11"/>
      <c r="F41" s="7"/>
      <c r="G41" s="4"/>
      <c r="H41" s="9"/>
      <c r="I41" s="10"/>
    </row>
    <row r="42" spans="1:9" x14ac:dyDescent="0.25">
      <c r="A42" s="8"/>
      <c r="B42" s="5"/>
      <c r="C42" s="11"/>
      <c r="D42" s="11"/>
      <c r="E42" s="11"/>
      <c r="F42" s="7"/>
      <c r="G42" s="4"/>
      <c r="H42" s="9"/>
      <c r="I42" s="10"/>
    </row>
    <row r="43" spans="1:9" x14ac:dyDescent="0.25">
      <c r="A43" s="8"/>
      <c r="B43" s="5"/>
      <c r="C43" s="11"/>
      <c r="D43" s="11"/>
      <c r="E43" s="11"/>
      <c r="F43" s="7"/>
      <c r="G43" s="23"/>
      <c r="H43" s="23"/>
      <c r="I43" s="23"/>
    </row>
    <row r="44" spans="1:9" x14ac:dyDescent="0.25">
      <c r="A44" s="8"/>
      <c r="B44" s="5"/>
      <c r="C44" s="11"/>
      <c r="D44" s="11"/>
      <c r="E44" s="11"/>
      <c r="F44" s="7"/>
      <c r="G44" s="23"/>
      <c r="H44" s="23"/>
      <c r="I44" s="23"/>
    </row>
    <row r="45" spans="1:9" x14ac:dyDescent="0.25">
      <c r="A45" s="8"/>
      <c r="B45" s="5"/>
      <c r="C45" s="11"/>
      <c r="D45" s="11"/>
      <c r="E45" s="11"/>
      <c r="F45" s="7"/>
      <c r="G45" s="23"/>
      <c r="H45" s="23"/>
      <c r="I45" s="23"/>
    </row>
    <row r="46" spans="1:9" x14ac:dyDescent="0.25">
      <c r="A46" s="8"/>
      <c r="B46" s="5"/>
      <c r="C46" s="11"/>
      <c r="D46" s="11"/>
      <c r="E46" s="11"/>
      <c r="F46" s="7"/>
      <c r="G46" s="23"/>
      <c r="H46" s="23"/>
      <c r="I46" s="23"/>
    </row>
    <row r="47" spans="1:9" x14ac:dyDescent="0.25">
      <c r="A47" s="8"/>
      <c r="B47" s="5"/>
      <c r="C47" s="11"/>
      <c r="D47" s="11"/>
      <c r="E47" s="11"/>
      <c r="F47" s="7"/>
      <c r="G47" s="23"/>
      <c r="H47" s="23"/>
      <c r="I47" s="23"/>
    </row>
    <row r="48" spans="1:9" x14ac:dyDescent="0.25">
      <c r="A48" s="8"/>
      <c r="B48" s="5"/>
      <c r="C48" s="11"/>
      <c r="D48" s="11"/>
      <c r="E48" s="11"/>
      <c r="F48" s="7"/>
      <c r="G48" s="23"/>
      <c r="H48" s="23"/>
      <c r="I48" s="23"/>
    </row>
    <row r="49" spans="1:9" x14ac:dyDescent="0.25">
      <c r="A49" s="8"/>
      <c r="B49" s="5"/>
      <c r="C49" s="11"/>
      <c r="D49" s="11"/>
      <c r="E49" s="11"/>
      <c r="F49" s="7"/>
      <c r="G49" s="23"/>
      <c r="H49" s="23"/>
      <c r="I49" s="23"/>
    </row>
    <row r="50" spans="1:9" x14ac:dyDescent="0.25">
      <c r="A50" s="8"/>
      <c r="B50" s="5"/>
      <c r="C50" s="11"/>
      <c r="D50" s="11"/>
      <c r="E50" s="11"/>
      <c r="F50" s="7"/>
      <c r="G50" s="23"/>
      <c r="H50" s="23"/>
      <c r="I50" s="23"/>
    </row>
    <row r="51" spans="1:9" x14ac:dyDescent="0.25">
      <c r="A51" s="8"/>
      <c r="B51" s="5"/>
      <c r="C51" s="11"/>
      <c r="D51" s="11"/>
      <c r="E51" s="11"/>
      <c r="F51" s="7"/>
      <c r="G51" s="23"/>
      <c r="H51" s="23"/>
      <c r="I51" s="23"/>
    </row>
    <row r="52" spans="1:9" x14ac:dyDescent="0.25">
      <c r="A52" s="8"/>
      <c r="B52" s="5"/>
      <c r="C52" s="11"/>
      <c r="D52" s="11"/>
      <c r="E52" s="11"/>
      <c r="F52" s="7"/>
      <c r="G52" s="23"/>
      <c r="H52" s="23"/>
      <c r="I52" s="23"/>
    </row>
    <row r="53" spans="1:9" x14ac:dyDescent="0.25">
      <c r="A53" s="8"/>
      <c r="B53" s="5"/>
      <c r="C53" s="11"/>
      <c r="D53" s="11"/>
      <c r="E53" s="11"/>
      <c r="F53" s="7"/>
      <c r="G53" s="23"/>
      <c r="H53" s="23"/>
      <c r="I53" s="23"/>
    </row>
    <row r="54" spans="1:9" x14ac:dyDescent="0.25">
      <c r="A54" s="8"/>
      <c r="B54" s="5"/>
      <c r="C54" s="11"/>
      <c r="D54" s="11"/>
      <c r="E54" s="11"/>
      <c r="F54" s="7"/>
      <c r="G54" s="23"/>
      <c r="H54" s="23"/>
      <c r="I54" s="23"/>
    </row>
    <row r="55" spans="1:9" x14ac:dyDescent="0.25">
      <c r="A55" s="8"/>
      <c r="B55" s="5"/>
      <c r="C55" s="11"/>
      <c r="D55" s="11"/>
      <c r="E55" s="11"/>
      <c r="F55" s="7"/>
      <c r="G55" s="23"/>
      <c r="H55" s="23"/>
      <c r="I55" s="23"/>
    </row>
    <row r="56" spans="1:9" x14ac:dyDescent="0.25">
      <c r="A56" s="8"/>
      <c r="B56" s="5"/>
      <c r="C56" s="11"/>
      <c r="D56" s="11"/>
      <c r="E56" s="11"/>
      <c r="F56" s="7"/>
      <c r="G56" s="23"/>
      <c r="H56" s="23"/>
      <c r="I56" s="23"/>
    </row>
    <row r="57" spans="1:9" x14ac:dyDescent="0.25">
      <c r="A57" s="8"/>
      <c r="B57" s="5"/>
      <c r="C57" s="11"/>
      <c r="D57" s="11"/>
      <c r="E57" s="11"/>
      <c r="F57" s="7"/>
      <c r="G57" s="23"/>
      <c r="H57" s="23"/>
      <c r="I57" s="23"/>
    </row>
    <row r="58" spans="1:9" x14ac:dyDescent="0.25">
      <c r="A58" s="8"/>
      <c r="B58" s="5"/>
      <c r="C58" s="11"/>
      <c r="D58" s="11"/>
      <c r="E58" s="11"/>
      <c r="F58" s="7"/>
      <c r="G58" s="23"/>
      <c r="H58" s="23"/>
      <c r="I58" s="23"/>
    </row>
    <row r="59" spans="1:9" x14ac:dyDescent="0.25">
      <c r="A59" s="8"/>
      <c r="B59" s="5"/>
      <c r="C59" s="11"/>
      <c r="D59" s="11"/>
      <c r="E59" s="11"/>
      <c r="F59" s="7"/>
      <c r="G59" s="23"/>
      <c r="H59" s="23"/>
      <c r="I59" s="23"/>
    </row>
    <row r="60" spans="1:9" x14ac:dyDescent="0.25">
      <c r="A60" s="8"/>
      <c r="B60" s="5"/>
      <c r="C60" s="11"/>
      <c r="D60" s="11"/>
      <c r="E60" s="11"/>
      <c r="F60" s="7"/>
      <c r="G60" s="23"/>
      <c r="H60" s="23"/>
      <c r="I60"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47BC8-B621-4BE6-BFF8-AA7A420E76C6}">
  <dimension ref="A1:I42"/>
  <sheetViews>
    <sheetView workbookViewId="0">
      <selection activeCell="B19" sqref="B19"/>
    </sheetView>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ht="45" x14ac:dyDescent="0.25">
      <c r="A3" s="8" t="s">
        <v>150</v>
      </c>
      <c r="B3" s="5">
        <v>45002</v>
      </c>
      <c r="C3" s="11">
        <v>0.27083333333333331</v>
      </c>
      <c r="D3" s="11">
        <v>0.41666666666666669</v>
      </c>
      <c r="E3" s="11">
        <f>Término6111519101519[[#This Row],[Hora Final]]-Término6111519101519[[#This Row],[Hora Inicial]]</f>
        <v>0.14583333333333337</v>
      </c>
      <c r="F3" s="6" t="s">
        <v>17</v>
      </c>
      <c r="G3" s="9"/>
      <c r="H3" s="9"/>
      <c r="I3" s="10"/>
    </row>
    <row r="4" spans="1:9" x14ac:dyDescent="0.25">
      <c r="A4" s="8" t="s">
        <v>151</v>
      </c>
      <c r="B4" s="5">
        <v>45003</v>
      </c>
      <c r="C4" s="11">
        <v>0.27083333333333331</v>
      </c>
      <c r="D4" s="11">
        <v>0.41666666666666669</v>
      </c>
      <c r="E4" s="11">
        <f>Término6111519101519[[#This Row],[Hora Final]]-Término6111519101519[[#This Row],[Hora Inicial]]</f>
        <v>0.14583333333333337</v>
      </c>
      <c r="F4" s="22"/>
      <c r="G4" s="9"/>
      <c r="H4" s="9"/>
      <c r="I4" s="10"/>
    </row>
    <row r="5" spans="1:9" ht="38.25" customHeight="1" x14ac:dyDescent="0.3">
      <c r="A5" s="21"/>
      <c r="B5" s="2"/>
      <c r="C5" s="2"/>
      <c r="D5" s="2"/>
      <c r="E5" s="2"/>
      <c r="F5" s="2"/>
      <c r="H5" s="1"/>
      <c r="I5" s="1"/>
    </row>
    <row r="6" spans="1:9" ht="26.25" customHeight="1" x14ac:dyDescent="0.25">
      <c r="A6" s="17" t="s">
        <v>14</v>
      </c>
      <c r="B6" s="18" t="s">
        <v>15</v>
      </c>
      <c r="C6" s="18" t="s">
        <v>20</v>
      </c>
      <c r="D6" s="18" t="s">
        <v>21</v>
      </c>
      <c r="E6" s="18" t="s">
        <v>18</v>
      </c>
      <c r="F6" s="18" t="s">
        <v>16</v>
      </c>
      <c r="G6" s="19" t="s">
        <v>23</v>
      </c>
      <c r="H6" s="19" t="s">
        <v>22</v>
      </c>
      <c r="I6" s="19" t="s">
        <v>19</v>
      </c>
    </row>
    <row r="7" spans="1:9" ht="45" x14ac:dyDescent="0.25">
      <c r="A7" s="8" t="s">
        <v>150</v>
      </c>
      <c r="B7" s="5">
        <v>45002</v>
      </c>
      <c r="C7" s="11">
        <v>0.27083333333333331</v>
      </c>
      <c r="D7" s="11">
        <v>0.41666666666666669</v>
      </c>
      <c r="E7" s="11">
        <f>Término67121620231620[[#This Row],[Hora Final]]-Término67121620231620[[#This Row],[Hora Inicial]]</f>
        <v>0.14583333333333337</v>
      </c>
      <c r="F7" s="6" t="s">
        <v>17</v>
      </c>
      <c r="G7" s="9"/>
      <c r="H7" s="9"/>
      <c r="I7" s="10"/>
    </row>
    <row r="8" spans="1:9" x14ac:dyDescent="0.25">
      <c r="A8" s="8" t="s">
        <v>151</v>
      </c>
      <c r="B8" s="5"/>
      <c r="C8" s="11"/>
      <c r="D8" s="11"/>
      <c r="E8" s="11"/>
      <c r="F8" s="22"/>
      <c r="G8" s="9"/>
      <c r="H8" s="9"/>
      <c r="I8" s="10"/>
    </row>
    <row r="9" spans="1:9" ht="33.75" customHeight="1" x14ac:dyDescent="0.3">
      <c r="A9" s="21"/>
      <c r="B9" s="2"/>
      <c r="C9" s="2"/>
      <c r="D9" s="2"/>
      <c r="E9" s="2"/>
      <c r="F9" s="2"/>
      <c r="H9" s="1"/>
      <c r="I9" s="1"/>
    </row>
    <row r="10" spans="1:9" ht="23.25" customHeight="1" x14ac:dyDescent="0.25">
      <c r="A10" s="17" t="s">
        <v>14</v>
      </c>
      <c r="B10" s="18" t="s">
        <v>15</v>
      </c>
      <c r="C10" s="18" t="s">
        <v>20</v>
      </c>
      <c r="D10" s="18" t="s">
        <v>21</v>
      </c>
      <c r="E10" s="18" t="s">
        <v>18</v>
      </c>
      <c r="F10" s="18" t="s">
        <v>16</v>
      </c>
      <c r="G10" s="19" t="s">
        <v>23</v>
      </c>
      <c r="H10" s="19" t="s">
        <v>22</v>
      </c>
      <c r="I10" s="19" t="s">
        <v>19</v>
      </c>
    </row>
    <row r="11" spans="1:9" ht="45" x14ac:dyDescent="0.25">
      <c r="A11" s="8" t="s">
        <v>150</v>
      </c>
      <c r="B11" s="5">
        <v>45002</v>
      </c>
      <c r="C11" s="11">
        <v>0.27083333333333331</v>
      </c>
      <c r="D11" s="11">
        <v>0.41666666666666669</v>
      </c>
      <c r="E11" s="11">
        <f>Término678131721241721[[#This Row],[Hora Final]]-Término678131721241721[[#This Row],[Hora Inicial]]</f>
        <v>0.14583333333333337</v>
      </c>
      <c r="F11" s="6" t="s">
        <v>17</v>
      </c>
      <c r="G11" s="9"/>
      <c r="H11" s="9"/>
      <c r="I11" s="10"/>
    </row>
    <row r="12" spans="1:9" x14ac:dyDescent="0.25">
      <c r="A12" s="8" t="s">
        <v>151</v>
      </c>
      <c r="B12" s="5"/>
      <c r="C12" s="11"/>
      <c r="D12" s="11"/>
      <c r="E12" s="11"/>
      <c r="F12" s="22"/>
      <c r="G12" s="9"/>
      <c r="H12" s="9"/>
      <c r="I12" s="10"/>
    </row>
    <row r="13" spans="1:9" ht="36" customHeight="1" x14ac:dyDescent="0.3">
      <c r="A13" s="21"/>
      <c r="B13" s="2"/>
      <c r="C13" s="2"/>
      <c r="D13" s="2"/>
      <c r="E13" s="2"/>
      <c r="F13" s="2"/>
      <c r="H13" s="1"/>
      <c r="I13" s="1"/>
    </row>
    <row r="14" spans="1:9" ht="27" customHeight="1" x14ac:dyDescent="0.25">
      <c r="A14" s="17" t="s">
        <v>14</v>
      </c>
      <c r="B14" s="18" t="s">
        <v>15</v>
      </c>
      <c r="C14" s="18" t="s">
        <v>20</v>
      </c>
      <c r="D14" s="18" t="s">
        <v>21</v>
      </c>
      <c r="E14" s="18" t="s">
        <v>18</v>
      </c>
      <c r="F14" s="18" t="s">
        <v>16</v>
      </c>
      <c r="G14" s="19" t="s">
        <v>23</v>
      </c>
      <c r="H14" s="19" t="s">
        <v>22</v>
      </c>
      <c r="I14" s="19" t="s">
        <v>19</v>
      </c>
    </row>
    <row r="15" spans="1:9" ht="45" x14ac:dyDescent="0.25">
      <c r="A15" s="8" t="s">
        <v>150</v>
      </c>
      <c r="B15" s="5">
        <v>45002</v>
      </c>
      <c r="C15" s="11">
        <v>0.27083333333333331</v>
      </c>
      <c r="D15" s="11">
        <v>0.41666666666666669</v>
      </c>
      <c r="E15" s="11">
        <f>Término679141822251822[[#This Row],[Hora Final]]-Término679141822251822[[#This Row],[Hora Inicial]]</f>
        <v>0.14583333333333337</v>
      </c>
      <c r="F15" s="6" t="s">
        <v>17</v>
      </c>
      <c r="G15" s="9"/>
      <c r="H15" s="9"/>
      <c r="I15" s="10"/>
    </row>
    <row r="16" spans="1:9" x14ac:dyDescent="0.25">
      <c r="A16" s="8" t="s">
        <v>151</v>
      </c>
      <c r="B16" s="5"/>
      <c r="C16" s="11"/>
      <c r="D16" s="11"/>
      <c r="E16" s="11"/>
      <c r="F16" s="6"/>
      <c r="G16" s="9"/>
      <c r="H16" s="9"/>
      <c r="I16" s="10"/>
    </row>
    <row r="17" spans="1:9" x14ac:dyDescent="0.25">
      <c r="A17" s="8"/>
      <c r="B17" s="5"/>
      <c r="C17" s="11"/>
      <c r="D17" s="11"/>
      <c r="E17" s="11"/>
      <c r="F17" s="7"/>
      <c r="G17" s="9"/>
      <c r="H17" s="9"/>
      <c r="I17" s="10"/>
    </row>
    <row r="18" spans="1:9" x14ac:dyDescent="0.25">
      <c r="A18" s="8"/>
      <c r="B18" s="5"/>
      <c r="C18" s="11"/>
      <c r="D18" s="11"/>
      <c r="E18" s="11"/>
      <c r="F18" s="7"/>
      <c r="G18" s="12"/>
      <c r="H18" s="9"/>
      <c r="I18" s="10"/>
    </row>
    <row r="19" spans="1:9" x14ac:dyDescent="0.25">
      <c r="A19" s="8"/>
      <c r="B19" s="5"/>
      <c r="C19" s="11"/>
      <c r="D19" s="11"/>
      <c r="E19" s="11"/>
      <c r="F19" s="7"/>
      <c r="G19" s="4"/>
      <c r="H19" s="9"/>
      <c r="I19" s="10"/>
    </row>
    <row r="20" spans="1:9" x14ac:dyDescent="0.25">
      <c r="A20" s="8"/>
      <c r="B20" s="5"/>
      <c r="C20" s="11"/>
      <c r="D20" s="11"/>
      <c r="E20" s="11"/>
      <c r="F20" s="7"/>
      <c r="G20" s="4"/>
      <c r="H20" s="9"/>
      <c r="I20" s="10"/>
    </row>
    <row r="21" spans="1:9" x14ac:dyDescent="0.25">
      <c r="A21" s="8"/>
      <c r="B21" s="5"/>
      <c r="C21" s="11"/>
      <c r="D21" s="11"/>
      <c r="E21" s="11"/>
      <c r="F21" s="7"/>
      <c r="G21" s="4"/>
      <c r="H21" s="9"/>
      <c r="I21" s="10"/>
    </row>
    <row r="22" spans="1:9" x14ac:dyDescent="0.25">
      <c r="A22" s="8"/>
      <c r="B22" s="5"/>
      <c r="C22" s="11"/>
      <c r="D22" s="11"/>
      <c r="E22" s="11"/>
      <c r="F22" s="7"/>
      <c r="G22" s="4"/>
      <c r="H22" s="9"/>
      <c r="I22" s="10"/>
    </row>
    <row r="23" spans="1:9" x14ac:dyDescent="0.25">
      <c r="A23" s="8"/>
      <c r="B23" s="5"/>
      <c r="C23" s="11"/>
      <c r="D23" s="11"/>
      <c r="E23" s="11"/>
      <c r="F23" s="7"/>
      <c r="G23" s="4"/>
      <c r="H23" s="9"/>
      <c r="I23" s="10"/>
    </row>
    <row r="24" spans="1:9" x14ac:dyDescent="0.25">
      <c r="A24" s="8"/>
      <c r="B24" s="5"/>
      <c r="C24" s="11"/>
      <c r="D24" s="11"/>
      <c r="E24" s="11"/>
      <c r="F24" s="7"/>
      <c r="G24" s="4"/>
      <c r="H24" s="9"/>
      <c r="I24" s="10"/>
    </row>
    <row r="25" spans="1:9" x14ac:dyDescent="0.25">
      <c r="A25" s="8"/>
      <c r="B25" s="5"/>
      <c r="C25" s="11"/>
      <c r="D25" s="11"/>
      <c r="E25" s="11"/>
      <c r="F25" s="7"/>
      <c r="G25" s="23"/>
      <c r="H25" s="23"/>
      <c r="I25" s="23"/>
    </row>
    <row r="26" spans="1:9" x14ac:dyDescent="0.25">
      <c r="A26" s="8"/>
      <c r="B26" s="5"/>
      <c r="C26" s="11"/>
      <c r="D26" s="11"/>
      <c r="E26" s="11"/>
      <c r="F26" s="7"/>
      <c r="G26" s="23"/>
      <c r="H26" s="23"/>
      <c r="I26" s="23"/>
    </row>
    <row r="27" spans="1:9" x14ac:dyDescent="0.25">
      <c r="A27" s="8"/>
      <c r="B27" s="5"/>
      <c r="C27" s="11"/>
      <c r="D27" s="11"/>
      <c r="E27" s="11"/>
      <c r="F27" s="7"/>
      <c r="G27" s="23"/>
      <c r="H27" s="23"/>
      <c r="I27" s="23"/>
    </row>
    <row r="28" spans="1:9" x14ac:dyDescent="0.25">
      <c r="A28" s="8"/>
      <c r="B28" s="5"/>
      <c r="C28" s="11"/>
      <c r="D28" s="11"/>
      <c r="E28" s="11"/>
      <c r="F28" s="7"/>
      <c r="G28" s="23"/>
      <c r="H28" s="23"/>
      <c r="I28" s="23"/>
    </row>
    <row r="29" spans="1:9" x14ac:dyDescent="0.25">
      <c r="A29" s="8"/>
      <c r="B29" s="5"/>
      <c r="C29" s="11"/>
      <c r="D29" s="11"/>
      <c r="E29" s="11"/>
      <c r="F29" s="7"/>
      <c r="G29" s="23"/>
      <c r="H29" s="23"/>
      <c r="I29" s="23"/>
    </row>
    <row r="30" spans="1:9" x14ac:dyDescent="0.25">
      <c r="A30" s="8"/>
      <c r="B30" s="5"/>
      <c r="C30" s="11"/>
      <c r="D30" s="11"/>
      <c r="E30" s="11"/>
      <c r="F30" s="7"/>
      <c r="G30" s="23"/>
      <c r="H30" s="23"/>
      <c r="I30" s="23"/>
    </row>
    <row r="31" spans="1:9" x14ac:dyDescent="0.25">
      <c r="A31" s="8"/>
      <c r="B31" s="5"/>
      <c r="C31" s="11"/>
      <c r="D31" s="11"/>
      <c r="E31" s="11"/>
      <c r="F31" s="7"/>
      <c r="G31" s="23"/>
      <c r="H31" s="23"/>
      <c r="I31" s="23"/>
    </row>
    <row r="32" spans="1:9" x14ac:dyDescent="0.25">
      <c r="A32" s="8"/>
      <c r="B32" s="5"/>
      <c r="C32" s="11"/>
      <c r="D32" s="11"/>
      <c r="E32" s="11"/>
      <c r="F32" s="7"/>
      <c r="G32" s="23"/>
      <c r="H32" s="23"/>
      <c r="I32" s="23"/>
    </row>
    <row r="33" spans="1:9" x14ac:dyDescent="0.25">
      <c r="A33" s="8"/>
      <c r="B33" s="5"/>
      <c r="C33" s="11"/>
      <c r="D33" s="11"/>
      <c r="E33" s="11"/>
      <c r="F33" s="7"/>
      <c r="G33" s="23"/>
      <c r="H33" s="23"/>
      <c r="I33" s="23"/>
    </row>
    <row r="34" spans="1:9" x14ac:dyDescent="0.25">
      <c r="A34" s="8"/>
      <c r="B34" s="5"/>
      <c r="C34" s="11"/>
      <c r="D34" s="11"/>
      <c r="E34" s="11"/>
      <c r="F34" s="7"/>
      <c r="G34" s="23"/>
      <c r="H34" s="23"/>
      <c r="I34" s="23"/>
    </row>
    <row r="35" spans="1:9" x14ac:dyDescent="0.25">
      <c r="A35" s="8"/>
      <c r="B35" s="5"/>
      <c r="C35" s="11"/>
      <c r="D35" s="11"/>
      <c r="E35" s="11"/>
      <c r="F35" s="7"/>
      <c r="G35" s="23"/>
      <c r="H35" s="23"/>
      <c r="I35" s="23"/>
    </row>
    <row r="36" spans="1:9" x14ac:dyDescent="0.25">
      <c r="A36" s="8"/>
      <c r="B36" s="5"/>
      <c r="C36" s="11"/>
      <c r="D36" s="11"/>
      <c r="E36" s="11"/>
      <c r="F36" s="7"/>
      <c r="G36" s="23"/>
      <c r="H36" s="23"/>
      <c r="I36" s="23"/>
    </row>
    <row r="37" spans="1:9" x14ac:dyDescent="0.25">
      <c r="A37" s="8"/>
      <c r="B37" s="5"/>
      <c r="C37" s="11"/>
      <c r="D37" s="11"/>
      <c r="E37" s="11"/>
      <c r="F37" s="7"/>
      <c r="G37" s="23"/>
      <c r="H37" s="23"/>
      <c r="I37" s="23"/>
    </row>
    <row r="38" spans="1:9" x14ac:dyDescent="0.25">
      <c r="A38" s="8"/>
      <c r="B38" s="5"/>
      <c r="C38" s="11"/>
      <c r="D38" s="11"/>
      <c r="E38" s="11"/>
      <c r="F38" s="7"/>
      <c r="G38" s="23"/>
      <c r="H38" s="23"/>
      <c r="I38" s="23"/>
    </row>
    <row r="39" spans="1:9" x14ac:dyDescent="0.25">
      <c r="A39" s="8"/>
      <c r="B39" s="5"/>
      <c r="C39" s="11"/>
      <c r="D39" s="11"/>
      <c r="E39" s="11"/>
      <c r="F39" s="7"/>
      <c r="G39" s="23"/>
      <c r="H39" s="23"/>
      <c r="I39" s="23"/>
    </row>
    <row r="40" spans="1:9" x14ac:dyDescent="0.25">
      <c r="A40" s="8"/>
      <c r="B40" s="5"/>
      <c r="C40" s="11"/>
      <c r="D40" s="11"/>
      <c r="E40" s="11"/>
      <c r="F40" s="7"/>
      <c r="G40" s="23"/>
      <c r="H40" s="23"/>
      <c r="I40" s="23"/>
    </row>
    <row r="41" spans="1:9" x14ac:dyDescent="0.25">
      <c r="A41" s="8"/>
      <c r="B41" s="5"/>
      <c r="C41" s="11"/>
      <c r="D41" s="11"/>
      <c r="E41" s="11"/>
      <c r="F41" s="7"/>
      <c r="G41" s="23"/>
      <c r="H41" s="23"/>
      <c r="I41" s="23"/>
    </row>
    <row r="42" spans="1:9" x14ac:dyDescent="0.25">
      <c r="A42" s="8"/>
      <c r="B42" s="5"/>
      <c r="C42" s="11"/>
      <c r="D42" s="11"/>
      <c r="E42" s="11"/>
      <c r="F42" s="7"/>
      <c r="G42" s="23"/>
      <c r="H42" s="23"/>
      <c r="I42"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DD9B-0F32-4F2A-A74E-E35725AF33B7}">
  <dimension ref="A1:I57"/>
  <sheetViews>
    <sheetView topLeftCell="A30" workbookViewId="0">
      <selection activeCell="C32" sqref="C32"/>
    </sheetView>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ht="75" x14ac:dyDescent="0.25">
      <c r="A3" s="8" t="s">
        <v>143</v>
      </c>
      <c r="B3" s="5">
        <v>45002</v>
      </c>
      <c r="C3" s="11">
        <v>0.27083333333333331</v>
      </c>
      <c r="D3" s="11">
        <v>0.41666666666666669</v>
      </c>
      <c r="E3" s="11">
        <f>Término611151910151926[[#This Row],[Hora Final]]-Término611151910151926[[#This Row],[Hora Inicial]]</f>
        <v>0.14583333333333337</v>
      </c>
      <c r="F3" s="6" t="s">
        <v>17</v>
      </c>
      <c r="G3" s="9"/>
      <c r="H3" s="9"/>
      <c r="I3" s="10"/>
    </row>
    <row r="4" spans="1:9" ht="75" x14ac:dyDescent="0.25">
      <c r="A4" s="8" t="s">
        <v>144</v>
      </c>
      <c r="B4" s="5">
        <v>45003</v>
      </c>
      <c r="C4" s="11">
        <v>0.27083333333333331</v>
      </c>
      <c r="D4" s="11">
        <v>0.41666666666666669</v>
      </c>
      <c r="E4" s="11">
        <f>Término611151910151926[[#This Row],[Hora Final]]-Término611151910151926[[#This Row],[Hora Inicial]]</f>
        <v>0.14583333333333337</v>
      </c>
      <c r="F4" s="22"/>
      <c r="G4" s="9"/>
      <c r="H4" s="9"/>
      <c r="I4" s="10"/>
    </row>
    <row r="5" spans="1:9" ht="30" x14ac:dyDescent="0.25">
      <c r="A5" s="8" t="s">
        <v>145</v>
      </c>
      <c r="B5" s="5">
        <v>45004</v>
      </c>
      <c r="C5" s="11">
        <v>0.27083333333333331</v>
      </c>
      <c r="D5" s="11">
        <v>0.41666666666666669</v>
      </c>
      <c r="E5" s="11">
        <f>Término611151910151926[[#This Row],[Hora Final]]-Término611151910151926[[#This Row],[Hora Inicial]]</f>
        <v>0.14583333333333337</v>
      </c>
      <c r="F5" s="22"/>
      <c r="G5" s="9"/>
      <c r="H5" s="9"/>
      <c r="I5" s="10"/>
    </row>
    <row r="6" spans="1:9" ht="60" x14ac:dyDescent="0.25">
      <c r="A6" s="8" t="s">
        <v>146</v>
      </c>
      <c r="B6" s="5">
        <v>45005</v>
      </c>
      <c r="C6" s="11">
        <v>0.27083333333333331</v>
      </c>
      <c r="D6" s="11">
        <v>0.41666666666666669</v>
      </c>
      <c r="E6" s="11">
        <f>Término611151910151926[[#This Row],[Hora Final]]-Término611151910151926[[#This Row],[Hora Inicial]]</f>
        <v>0.14583333333333337</v>
      </c>
      <c r="F6" s="22"/>
      <c r="G6" s="9"/>
      <c r="H6" s="9"/>
      <c r="I6" s="10"/>
    </row>
    <row r="7" spans="1:9" ht="45" x14ac:dyDescent="0.25">
      <c r="A7" s="8" t="s">
        <v>147</v>
      </c>
      <c r="B7" s="5">
        <v>45006</v>
      </c>
      <c r="C7" s="11">
        <v>0.27083333333333331</v>
      </c>
      <c r="D7" s="11">
        <v>0.41666666666666669</v>
      </c>
      <c r="E7" s="11">
        <f>Término611151910151926[[#This Row],[Hora Final]]-Término611151910151926[[#This Row],[Hora Inicial]]</f>
        <v>0.14583333333333337</v>
      </c>
      <c r="F7" s="22"/>
      <c r="G7" s="9"/>
      <c r="H7" s="9"/>
      <c r="I7" s="10"/>
    </row>
    <row r="8" spans="1:9" ht="45" x14ac:dyDescent="0.25">
      <c r="A8" s="8" t="s">
        <v>148</v>
      </c>
      <c r="B8" s="5">
        <v>45007</v>
      </c>
      <c r="C8" s="11">
        <v>0.27083333333333331</v>
      </c>
      <c r="D8" s="11">
        <v>0.41666666666666669</v>
      </c>
      <c r="E8" s="11">
        <f>Término611151910151926[[#This Row],[Hora Final]]-Término611151910151926[[#This Row],[Hora Inicial]]</f>
        <v>0.14583333333333337</v>
      </c>
      <c r="F8" s="22"/>
      <c r="G8" s="9"/>
      <c r="H8" s="9"/>
      <c r="I8" s="10"/>
    </row>
    <row r="9" spans="1:9" ht="75" x14ac:dyDescent="0.25">
      <c r="A9" s="8" t="s">
        <v>149</v>
      </c>
      <c r="B9" s="5">
        <v>45008</v>
      </c>
      <c r="C9" s="11">
        <v>0.27083333333333331</v>
      </c>
      <c r="D9" s="11">
        <v>0.41666666666666669</v>
      </c>
      <c r="E9" s="11">
        <f>Término611151910151926[[#This Row],[Hora Final]]-Término611151910151926[[#This Row],[Hora Inicial]]</f>
        <v>0.14583333333333337</v>
      </c>
      <c r="F9" s="22"/>
      <c r="G9" s="9"/>
      <c r="H9" s="9"/>
      <c r="I9" s="10"/>
    </row>
    <row r="10" spans="1:9" ht="38.25" customHeight="1" x14ac:dyDescent="0.3">
      <c r="A10" s="21"/>
      <c r="B10" s="2"/>
      <c r="C10" s="2"/>
      <c r="D10" s="2"/>
      <c r="E10" s="2"/>
      <c r="F10" s="2"/>
      <c r="H10" s="1"/>
      <c r="I10" s="1"/>
    </row>
    <row r="11" spans="1:9" ht="26.25" customHeight="1" x14ac:dyDescent="0.25">
      <c r="A11" s="17" t="s">
        <v>14</v>
      </c>
      <c r="B11" s="18" t="s">
        <v>15</v>
      </c>
      <c r="C11" s="18" t="s">
        <v>20</v>
      </c>
      <c r="D11" s="18" t="s">
        <v>21</v>
      </c>
      <c r="E11" s="18" t="s">
        <v>18</v>
      </c>
      <c r="F11" s="18" t="s">
        <v>16</v>
      </c>
      <c r="G11" s="19" t="s">
        <v>23</v>
      </c>
      <c r="H11" s="19" t="s">
        <v>22</v>
      </c>
      <c r="I11" s="19" t="s">
        <v>19</v>
      </c>
    </row>
    <row r="12" spans="1:9" ht="75" x14ac:dyDescent="0.25">
      <c r="A12" s="8" t="s">
        <v>143</v>
      </c>
      <c r="B12" s="5">
        <v>45002</v>
      </c>
      <c r="C12" s="11">
        <v>0.27083333333333331</v>
      </c>
      <c r="D12" s="11">
        <v>0.41666666666666669</v>
      </c>
      <c r="E12" s="11">
        <f>Término6712162023162027[[#This Row],[Hora Final]]-Término6712162023162027[[#This Row],[Hora Inicial]]</f>
        <v>0.14583333333333337</v>
      </c>
      <c r="F12" s="6" t="s">
        <v>17</v>
      </c>
      <c r="G12" s="9"/>
      <c r="H12" s="9"/>
      <c r="I12" s="10"/>
    </row>
    <row r="13" spans="1:9" ht="75" x14ac:dyDescent="0.25">
      <c r="A13" s="8" t="s">
        <v>144</v>
      </c>
      <c r="B13" s="5"/>
      <c r="C13" s="11"/>
      <c r="D13" s="11"/>
      <c r="E13" s="11"/>
      <c r="F13" s="22"/>
      <c r="G13" s="9"/>
      <c r="H13" s="9"/>
      <c r="I13" s="10"/>
    </row>
    <row r="14" spans="1:9" ht="30" x14ac:dyDescent="0.25">
      <c r="A14" s="8" t="s">
        <v>145</v>
      </c>
      <c r="B14" s="5"/>
      <c r="C14" s="11"/>
      <c r="D14" s="11"/>
      <c r="E14" s="11"/>
      <c r="F14" s="22"/>
      <c r="G14" s="9"/>
      <c r="H14" s="9"/>
      <c r="I14" s="10"/>
    </row>
    <row r="15" spans="1:9" ht="60" x14ac:dyDescent="0.25">
      <c r="A15" s="8" t="s">
        <v>146</v>
      </c>
      <c r="B15" s="5"/>
      <c r="C15" s="11"/>
      <c r="D15" s="11"/>
      <c r="E15" s="11"/>
      <c r="F15" s="22"/>
      <c r="G15" s="9"/>
      <c r="H15" s="9"/>
      <c r="I15" s="10"/>
    </row>
    <row r="16" spans="1:9" ht="45" x14ac:dyDescent="0.25">
      <c r="A16" s="8" t="s">
        <v>147</v>
      </c>
      <c r="B16" s="5"/>
      <c r="C16" s="11"/>
      <c r="D16" s="11"/>
      <c r="E16" s="11"/>
      <c r="F16" s="22"/>
      <c r="G16" s="9"/>
      <c r="H16" s="9"/>
      <c r="I16" s="10"/>
    </row>
    <row r="17" spans="1:9" ht="45" x14ac:dyDescent="0.25">
      <c r="A17" s="8" t="s">
        <v>148</v>
      </c>
      <c r="B17" s="5"/>
      <c r="C17" s="11"/>
      <c r="D17" s="11"/>
      <c r="E17" s="11"/>
      <c r="F17" s="22"/>
      <c r="G17" s="9"/>
      <c r="H17" s="9"/>
      <c r="I17" s="10"/>
    </row>
    <row r="18" spans="1:9" ht="75" x14ac:dyDescent="0.25">
      <c r="A18" s="8" t="s">
        <v>149</v>
      </c>
      <c r="B18" s="5"/>
      <c r="C18" s="11"/>
      <c r="D18" s="11"/>
      <c r="E18" s="11"/>
      <c r="F18" s="22"/>
      <c r="G18" s="9"/>
      <c r="H18" s="9"/>
      <c r="I18" s="10"/>
    </row>
    <row r="19" spans="1:9" ht="33.75" customHeight="1" x14ac:dyDescent="0.3">
      <c r="A19" s="21"/>
      <c r="B19" s="2"/>
      <c r="C19" s="2"/>
      <c r="D19" s="2"/>
      <c r="E19" s="2"/>
      <c r="F19" s="2"/>
      <c r="H19" s="1"/>
      <c r="I19" s="1"/>
    </row>
    <row r="20" spans="1:9" ht="23.25" customHeight="1" x14ac:dyDescent="0.25">
      <c r="A20" s="17" t="s">
        <v>14</v>
      </c>
      <c r="B20" s="18" t="s">
        <v>15</v>
      </c>
      <c r="C20" s="18" t="s">
        <v>20</v>
      </c>
      <c r="D20" s="18" t="s">
        <v>21</v>
      </c>
      <c r="E20" s="18" t="s">
        <v>18</v>
      </c>
      <c r="F20" s="18" t="s">
        <v>16</v>
      </c>
      <c r="G20" s="19" t="s">
        <v>23</v>
      </c>
      <c r="H20" s="19" t="s">
        <v>22</v>
      </c>
      <c r="I20" s="19" t="s">
        <v>19</v>
      </c>
    </row>
    <row r="21" spans="1:9" ht="75" x14ac:dyDescent="0.25">
      <c r="A21" s="8" t="s">
        <v>143</v>
      </c>
      <c r="B21" s="5">
        <v>45002</v>
      </c>
      <c r="C21" s="11">
        <v>0.27083333333333331</v>
      </c>
      <c r="D21" s="11">
        <v>0.41666666666666669</v>
      </c>
      <c r="E21" s="11">
        <f>Término67813172124172128[[#This Row],[Hora Final]]-Término67813172124172128[[#This Row],[Hora Inicial]]</f>
        <v>0.14583333333333337</v>
      </c>
      <c r="F21" s="6" t="s">
        <v>17</v>
      </c>
      <c r="G21" s="9"/>
      <c r="H21" s="9"/>
      <c r="I21" s="10"/>
    </row>
    <row r="22" spans="1:9" ht="75" x14ac:dyDescent="0.25">
      <c r="A22" s="8" t="s">
        <v>144</v>
      </c>
      <c r="B22" s="5"/>
      <c r="C22" s="11"/>
      <c r="D22" s="11"/>
      <c r="E22" s="11"/>
      <c r="F22" s="22"/>
      <c r="G22" s="9"/>
      <c r="H22" s="9"/>
      <c r="I22" s="10"/>
    </row>
    <row r="23" spans="1:9" ht="30" x14ac:dyDescent="0.25">
      <c r="A23" s="8" t="s">
        <v>145</v>
      </c>
      <c r="B23" s="5"/>
      <c r="C23" s="11"/>
      <c r="D23" s="11"/>
      <c r="E23" s="11"/>
      <c r="F23" s="22"/>
      <c r="G23" s="9"/>
      <c r="H23" s="9"/>
      <c r="I23" s="10"/>
    </row>
    <row r="24" spans="1:9" ht="60" x14ac:dyDescent="0.25">
      <c r="A24" s="8" t="s">
        <v>146</v>
      </c>
      <c r="B24" s="5"/>
      <c r="C24" s="11"/>
      <c r="D24" s="11"/>
      <c r="E24" s="11"/>
      <c r="F24" s="22"/>
      <c r="G24" s="9"/>
      <c r="H24" s="9"/>
      <c r="I24" s="10"/>
    </row>
    <row r="25" spans="1:9" ht="45" x14ac:dyDescent="0.25">
      <c r="A25" s="8" t="s">
        <v>147</v>
      </c>
      <c r="B25" s="5"/>
      <c r="C25" s="11"/>
      <c r="D25" s="11"/>
      <c r="E25" s="11"/>
      <c r="F25" s="22"/>
      <c r="G25" s="9"/>
      <c r="H25" s="9"/>
      <c r="I25" s="10"/>
    </row>
    <row r="26" spans="1:9" ht="45" x14ac:dyDescent="0.25">
      <c r="A26" s="8" t="s">
        <v>148</v>
      </c>
      <c r="B26" s="5"/>
      <c r="C26" s="11"/>
      <c r="D26" s="11"/>
      <c r="E26" s="11"/>
      <c r="F26" s="22"/>
      <c r="G26" s="9"/>
      <c r="H26" s="9"/>
      <c r="I26" s="10"/>
    </row>
    <row r="27" spans="1:9" ht="75" x14ac:dyDescent="0.25">
      <c r="A27" s="8" t="s">
        <v>149</v>
      </c>
      <c r="B27" s="5"/>
      <c r="C27" s="11"/>
      <c r="D27" s="11"/>
      <c r="E27" s="11"/>
      <c r="F27" s="22"/>
      <c r="G27" s="9"/>
      <c r="H27" s="9"/>
      <c r="I27" s="10"/>
    </row>
    <row r="28" spans="1:9" ht="36" customHeight="1" x14ac:dyDescent="0.3">
      <c r="A28" s="21"/>
      <c r="B28" s="2"/>
      <c r="C28" s="2"/>
      <c r="D28" s="2"/>
      <c r="E28" s="2"/>
      <c r="F28" s="2"/>
      <c r="H28" s="1"/>
      <c r="I28" s="1"/>
    </row>
    <row r="29" spans="1:9" ht="27" customHeight="1" x14ac:dyDescent="0.25">
      <c r="A29" s="17" t="s">
        <v>14</v>
      </c>
      <c r="B29" s="18" t="s">
        <v>15</v>
      </c>
      <c r="C29" s="18" t="s">
        <v>20</v>
      </c>
      <c r="D29" s="18" t="s">
        <v>21</v>
      </c>
      <c r="E29" s="18" t="s">
        <v>18</v>
      </c>
      <c r="F29" s="18" t="s">
        <v>16</v>
      </c>
      <c r="G29" s="19" t="s">
        <v>23</v>
      </c>
      <c r="H29" s="19" t="s">
        <v>22</v>
      </c>
      <c r="I29" s="19" t="s">
        <v>19</v>
      </c>
    </row>
    <row r="30" spans="1:9" ht="75" x14ac:dyDescent="0.25">
      <c r="A30" s="8" t="s">
        <v>143</v>
      </c>
      <c r="B30" s="5">
        <v>45002</v>
      </c>
      <c r="C30" s="11">
        <v>0.27083333333333331</v>
      </c>
      <c r="D30" s="11">
        <v>0.41666666666666669</v>
      </c>
      <c r="E30" s="11">
        <f>Término67914182225182229[[#This Row],[Hora Final]]-Término67914182225182229[[#This Row],[Hora Inicial]]</f>
        <v>0.14583333333333337</v>
      </c>
      <c r="F30" s="6" t="s">
        <v>17</v>
      </c>
      <c r="G30" s="9"/>
      <c r="H30" s="9"/>
      <c r="I30" s="10"/>
    </row>
    <row r="31" spans="1:9" ht="75" x14ac:dyDescent="0.25">
      <c r="A31" s="8" t="s">
        <v>144</v>
      </c>
      <c r="B31" s="5"/>
      <c r="C31" s="11"/>
      <c r="D31" s="11"/>
      <c r="E31" s="11"/>
      <c r="F31" s="6"/>
      <c r="G31" s="9"/>
      <c r="H31" s="9"/>
      <c r="I31" s="10"/>
    </row>
    <row r="32" spans="1:9" ht="30" x14ac:dyDescent="0.25">
      <c r="A32" s="8" t="s">
        <v>145</v>
      </c>
      <c r="B32" s="5"/>
      <c r="C32" s="11"/>
      <c r="D32" s="11"/>
      <c r="E32" s="11"/>
      <c r="F32" s="7"/>
      <c r="G32" s="9"/>
      <c r="H32" s="9"/>
      <c r="I32" s="10"/>
    </row>
    <row r="33" spans="1:9" ht="60" x14ac:dyDescent="0.25">
      <c r="A33" s="8" t="s">
        <v>146</v>
      </c>
      <c r="B33" s="5"/>
      <c r="C33" s="11"/>
      <c r="D33" s="11"/>
      <c r="E33" s="11"/>
      <c r="F33" s="7"/>
      <c r="G33" s="12"/>
      <c r="H33" s="9"/>
      <c r="I33" s="10"/>
    </row>
    <row r="34" spans="1:9" ht="45" x14ac:dyDescent="0.25">
      <c r="A34" s="8" t="s">
        <v>147</v>
      </c>
      <c r="B34" s="5"/>
      <c r="C34" s="11"/>
      <c r="D34" s="11"/>
      <c r="E34" s="11"/>
      <c r="F34" s="7"/>
      <c r="G34" s="4"/>
      <c r="H34" s="9"/>
      <c r="I34" s="10"/>
    </row>
    <row r="35" spans="1:9" ht="45" x14ac:dyDescent="0.25">
      <c r="A35" s="8" t="s">
        <v>148</v>
      </c>
      <c r="B35" s="5"/>
      <c r="C35" s="11"/>
      <c r="D35" s="11"/>
      <c r="E35" s="11"/>
      <c r="F35" s="7"/>
      <c r="G35" s="4"/>
      <c r="H35" s="9"/>
      <c r="I35" s="10"/>
    </row>
    <row r="36" spans="1:9" ht="75" x14ac:dyDescent="0.25">
      <c r="A36" s="8" t="s">
        <v>149</v>
      </c>
      <c r="B36" s="5"/>
      <c r="C36" s="11"/>
      <c r="D36" s="11"/>
      <c r="E36" s="11"/>
      <c r="F36" s="7"/>
      <c r="G36" s="4"/>
      <c r="H36" s="9"/>
      <c r="I36" s="10"/>
    </row>
    <row r="37" spans="1:9" x14ac:dyDescent="0.25">
      <c r="A37" s="8"/>
      <c r="B37" s="5"/>
      <c r="C37" s="11"/>
      <c r="D37" s="11"/>
      <c r="E37" s="11"/>
      <c r="F37" s="7"/>
      <c r="G37" s="4"/>
      <c r="H37" s="9"/>
      <c r="I37" s="10"/>
    </row>
    <row r="38" spans="1:9" x14ac:dyDescent="0.25">
      <c r="A38" s="8"/>
      <c r="B38" s="5"/>
      <c r="C38" s="11"/>
      <c r="D38" s="11"/>
      <c r="E38" s="11"/>
      <c r="F38" s="7"/>
      <c r="G38" s="4"/>
      <c r="H38" s="9"/>
      <c r="I38" s="10"/>
    </row>
    <row r="39" spans="1:9" x14ac:dyDescent="0.25">
      <c r="A39" s="8"/>
      <c r="B39" s="5"/>
      <c r="C39" s="11"/>
      <c r="D39" s="11"/>
      <c r="E39" s="11"/>
      <c r="F39" s="7"/>
      <c r="G39" s="4"/>
      <c r="H39" s="9"/>
      <c r="I39" s="10"/>
    </row>
    <row r="40" spans="1:9" x14ac:dyDescent="0.25">
      <c r="A40" s="8"/>
      <c r="B40" s="5"/>
      <c r="C40" s="11"/>
      <c r="D40" s="11"/>
      <c r="E40" s="11"/>
      <c r="F40" s="7"/>
      <c r="G40" s="23"/>
      <c r="H40" s="23"/>
      <c r="I40" s="23"/>
    </row>
    <row r="41" spans="1:9" x14ac:dyDescent="0.25">
      <c r="A41" s="8"/>
      <c r="B41" s="5"/>
      <c r="C41" s="11"/>
      <c r="D41" s="11"/>
      <c r="E41" s="11"/>
      <c r="F41" s="7"/>
      <c r="G41" s="23"/>
      <c r="H41" s="23"/>
      <c r="I41" s="23"/>
    </row>
    <row r="42" spans="1:9" x14ac:dyDescent="0.25">
      <c r="A42" s="8"/>
      <c r="B42" s="5"/>
      <c r="C42" s="11"/>
      <c r="D42" s="11"/>
      <c r="E42" s="11"/>
      <c r="F42" s="7"/>
      <c r="G42" s="23"/>
      <c r="H42" s="23"/>
      <c r="I42" s="23"/>
    </row>
    <row r="43" spans="1:9" x14ac:dyDescent="0.25">
      <c r="A43" s="8"/>
      <c r="B43" s="5"/>
      <c r="C43" s="11"/>
      <c r="D43" s="11"/>
      <c r="E43" s="11"/>
      <c r="F43" s="7"/>
      <c r="G43" s="23"/>
      <c r="H43" s="23"/>
      <c r="I43" s="23"/>
    </row>
    <row r="44" spans="1:9" x14ac:dyDescent="0.25">
      <c r="A44" s="8"/>
      <c r="B44" s="5"/>
      <c r="C44" s="11"/>
      <c r="D44" s="11"/>
      <c r="E44" s="11"/>
      <c r="F44" s="7"/>
      <c r="G44" s="23"/>
      <c r="H44" s="23"/>
      <c r="I44" s="23"/>
    </row>
    <row r="45" spans="1:9" x14ac:dyDescent="0.25">
      <c r="A45" s="8"/>
      <c r="B45" s="5"/>
      <c r="C45" s="11"/>
      <c r="D45" s="11"/>
      <c r="E45" s="11"/>
      <c r="F45" s="7"/>
      <c r="G45" s="23"/>
      <c r="H45" s="23"/>
      <c r="I45" s="23"/>
    </row>
    <row r="46" spans="1:9" x14ac:dyDescent="0.25">
      <c r="A46" s="8"/>
      <c r="B46" s="5"/>
      <c r="C46" s="11"/>
      <c r="D46" s="11"/>
      <c r="E46" s="11"/>
      <c r="F46" s="7"/>
      <c r="G46" s="23"/>
      <c r="H46" s="23"/>
      <c r="I46" s="23"/>
    </row>
    <row r="47" spans="1:9" x14ac:dyDescent="0.25">
      <c r="A47" s="8"/>
      <c r="B47" s="5"/>
      <c r="C47" s="11"/>
      <c r="D47" s="11"/>
      <c r="E47" s="11"/>
      <c r="F47" s="7"/>
      <c r="G47" s="23"/>
      <c r="H47" s="23"/>
      <c r="I47" s="23"/>
    </row>
    <row r="48" spans="1:9" x14ac:dyDescent="0.25">
      <c r="A48" s="8"/>
      <c r="B48" s="5"/>
      <c r="C48" s="11"/>
      <c r="D48" s="11"/>
      <c r="E48" s="11"/>
      <c r="F48" s="7"/>
      <c r="G48" s="23"/>
      <c r="H48" s="23"/>
      <c r="I48" s="23"/>
    </row>
    <row r="49" spans="1:9" x14ac:dyDescent="0.25">
      <c r="A49" s="8"/>
      <c r="B49" s="5"/>
      <c r="C49" s="11"/>
      <c r="D49" s="11"/>
      <c r="E49" s="11"/>
      <c r="F49" s="7"/>
      <c r="G49" s="23"/>
      <c r="H49" s="23"/>
      <c r="I49" s="23"/>
    </row>
    <row r="50" spans="1:9" x14ac:dyDescent="0.25">
      <c r="A50" s="8"/>
      <c r="B50" s="5"/>
      <c r="C50" s="11"/>
      <c r="D50" s="11"/>
      <c r="E50" s="11"/>
      <c r="F50" s="7"/>
      <c r="G50" s="23"/>
      <c r="H50" s="23"/>
      <c r="I50" s="23"/>
    </row>
    <row r="51" spans="1:9" x14ac:dyDescent="0.25">
      <c r="A51" s="8"/>
      <c r="B51" s="5"/>
      <c r="C51" s="11"/>
      <c r="D51" s="11"/>
      <c r="E51" s="11"/>
      <c r="F51" s="7"/>
      <c r="G51" s="23"/>
      <c r="H51" s="23"/>
      <c r="I51" s="23"/>
    </row>
    <row r="52" spans="1:9" x14ac:dyDescent="0.25">
      <c r="A52" s="8"/>
      <c r="B52" s="5"/>
      <c r="C52" s="11"/>
      <c r="D52" s="11"/>
      <c r="E52" s="11"/>
      <c r="F52" s="7"/>
      <c r="G52" s="23"/>
      <c r="H52" s="23"/>
      <c r="I52" s="23"/>
    </row>
    <row r="53" spans="1:9" x14ac:dyDescent="0.25">
      <c r="A53" s="8"/>
      <c r="B53" s="5"/>
      <c r="C53" s="11"/>
      <c r="D53" s="11"/>
      <c r="E53" s="11"/>
      <c r="F53" s="7"/>
      <c r="G53" s="23"/>
      <c r="H53" s="23"/>
      <c r="I53" s="23"/>
    </row>
    <row r="54" spans="1:9" x14ac:dyDescent="0.25">
      <c r="A54" s="8"/>
      <c r="B54" s="5"/>
      <c r="C54" s="11"/>
      <c r="D54" s="11"/>
      <c r="E54" s="11"/>
      <c r="F54" s="7"/>
      <c r="G54" s="23"/>
      <c r="H54" s="23"/>
      <c r="I54" s="23"/>
    </row>
    <row r="55" spans="1:9" x14ac:dyDescent="0.25">
      <c r="A55" s="8"/>
      <c r="B55" s="5"/>
      <c r="C55" s="11"/>
      <c r="D55" s="11"/>
      <c r="E55" s="11"/>
      <c r="F55" s="7"/>
      <c r="G55" s="23"/>
      <c r="H55" s="23"/>
      <c r="I55" s="23"/>
    </row>
    <row r="56" spans="1:9" x14ac:dyDescent="0.25">
      <c r="A56" s="8"/>
      <c r="B56" s="5"/>
      <c r="C56" s="11"/>
      <c r="D56" s="11"/>
      <c r="E56" s="11"/>
      <c r="F56" s="7"/>
      <c r="G56" s="23"/>
      <c r="H56" s="23"/>
      <c r="I56" s="23"/>
    </row>
    <row r="57" spans="1:9" x14ac:dyDescent="0.25">
      <c r="A57" s="8"/>
      <c r="B57" s="5"/>
      <c r="C57" s="11"/>
      <c r="D57" s="11"/>
      <c r="E57" s="11"/>
      <c r="F57" s="7"/>
      <c r="G57" s="23"/>
      <c r="H57" s="23"/>
      <c r="I57"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1880-C9BC-4508-87FC-AF235A0262D5}">
  <dimension ref="A1:I66"/>
  <sheetViews>
    <sheetView workbookViewId="0">
      <selection activeCell="A9" sqref="A9"/>
    </sheetView>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ht="75" x14ac:dyDescent="0.25">
      <c r="A3" s="8" t="s">
        <v>133</v>
      </c>
      <c r="B3" s="5">
        <v>45002</v>
      </c>
      <c r="C3" s="11">
        <v>0.27083333333333331</v>
      </c>
      <c r="D3" s="11">
        <v>0.41666666666666669</v>
      </c>
      <c r="E3" s="11">
        <f>Término61115191015192630[[#This Row],[Hora Final]]-Término61115191015192630[[#This Row],[Hora Inicial]]</f>
        <v>0.14583333333333337</v>
      </c>
      <c r="F3" s="6" t="s">
        <v>17</v>
      </c>
      <c r="G3" s="9"/>
      <c r="H3" s="9"/>
      <c r="I3" s="10"/>
    </row>
    <row r="4" spans="1:9" ht="45" x14ac:dyDescent="0.25">
      <c r="A4" s="8" t="s">
        <v>134</v>
      </c>
      <c r="B4" s="5">
        <v>45003</v>
      </c>
      <c r="C4" s="11">
        <v>0.27083333333333331</v>
      </c>
      <c r="D4" s="11">
        <v>0.41666666666666669</v>
      </c>
      <c r="E4" s="11">
        <f>Término61115191015192630[[#This Row],[Hora Final]]-Término61115191015192630[[#This Row],[Hora Inicial]]</f>
        <v>0.14583333333333337</v>
      </c>
      <c r="F4" s="22"/>
      <c r="G4" s="9"/>
      <c r="H4" s="9"/>
      <c r="I4" s="10"/>
    </row>
    <row r="5" spans="1:9" x14ac:dyDescent="0.25">
      <c r="A5" s="8" t="s">
        <v>135</v>
      </c>
      <c r="B5" s="5">
        <v>45004</v>
      </c>
      <c r="C5" s="11">
        <v>0.27083333333333331</v>
      </c>
      <c r="D5" s="11">
        <v>0.41666666666666669</v>
      </c>
      <c r="E5" s="11">
        <f>Término61115191015192630[[#This Row],[Hora Final]]-Término61115191015192630[[#This Row],[Hora Inicial]]</f>
        <v>0.14583333333333337</v>
      </c>
      <c r="F5" s="22"/>
      <c r="G5" s="9"/>
      <c r="H5" s="9"/>
      <c r="I5" s="10"/>
    </row>
    <row r="6" spans="1:9" ht="30" x14ac:dyDescent="0.25">
      <c r="A6" s="8" t="s">
        <v>136</v>
      </c>
      <c r="B6" s="5">
        <v>45005</v>
      </c>
      <c r="C6" s="11">
        <v>0.27083333333333331</v>
      </c>
      <c r="D6" s="11">
        <v>0.41666666666666669</v>
      </c>
      <c r="E6" s="11">
        <f>Término61115191015192630[[#This Row],[Hora Final]]-Término61115191015192630[[#This Row],[Hora Inicial]]</f>
        <v>0.14583333333333337</v>
      </c>
      <c r="F6" s="22"/>
      <c r="G6" s="9"/>
      <c r="H6" s="9"/>
      <c r="I6" s="10"/>
    </row>
    <row r="7" spans="1:9" ht="60" x14ac:dyDescent="0.25">
      <c r="A7" s="8" t="s">
        <v>137</v>
      </c>
      <c r="B7" s="5">
        <v>45006</v>
      </c>
      <c r="C7" s="11">
        <v>0.27083333333333331</v>
      </c>
      <c r="D7" s="11">
        <v>0.41666666666666669</v>
      </c>
      <c r="E7" s="11">
        <f>Término61115191015192630[[#This Row],[Hora Final]]-Término61115191015192630[[#This Row],[Hora Inicial]]</f>
        <v>0.14583333333333337</v>
      </c>
      <c r="F7" s="22"/>
      <c r="G7" s="9"/>
      <c r="H7" s="9"/>
      <c r="I7" s="10"/>
    </row>
    <row r="8" spans="1:9" x14ac:dyDescent="0.25">
      <c r="A8" s="8" t="s">
        <v>138</v>
      </c>
      <c r="B8" s="5">
        <v>45007</v>
      </c>
      <c r="C8" s="11">
        <v>0.27083333333333331</v>
      </c>
      <c r="D8" s="11">
        <v>0.41666666666666669</v>
      </c>
      <c r="E8" s="11">
        <f>Término61115191015192630[[#This Row],[Hora Final]]-Término61115191015192630[[#This Row],[Hora Inicial]]</f>
        <v>0.14583333333333337</v>
      </c>
      <c r="F8" s="22"/>
      <c r="G8" s="9"/>
      <c r="H8" s="9"/>
      <c r="I8" s="10"/>
    </row>
    <row r="9" spans="1:9" x14ac:dyDescent="0.25">
      <c r="A9" s="8" t="s">
        <v>139</v>
      </c>
      <c r="B9" s="5">
        <v>45008</v>
      </c>
      <c r="C9" s="11">
        <v>0.27083333333333331</v>
      </c>
      <c r="D9" s="11">
        <v>0.41666666666666669</v>
      </c>
      <c r="E9" s="11">
        <f>Término61115191015192630[[#This Row],[Hora Final]]-Término61115191015192630[[#This Row],[Hora Inicial]]</f>
        <v>0.14583333333333337</v>
      </c>
      <c r="F9" s="22"/>
      <c r="G9" s="9"/>
      <c r="H9" s="9"/>
      <c r="I9" s="10"/>
    </row>
    <row r="10" spans="1:9" ht="30" x14ac:dyDescent="0.25">
      <c r="A10" s="8" t="s">
        <v>140</v>
      </c>
      <c r="B10" s="5">
        <v>45009</v>
      </c>
      <c r="C10" s="11">
        <v>0.27083333333333331</v>
      </c>
      <c r="D10" s="11">
        <v>0.41666666666666669</v>
      </c>
      <c r="E10" s="11">
        <f>Término61115191015192630[[#This Row],[Hora Final]]-Término61115191015192630[[#This Row],[Hora Inicial]]</f>
        <v>0.14583333333333337</v>
      </c>
      <c r="F10" s="22"/>
      <c r="G10" s="9"/>
      <c r="H10" s="9"/>
      <c r="I10" s="10"/>
    </row>
    <row r="11" spans="1:9" x14ac:dyDescent="0.25">
      <c r="A11" s="8" t="s">
        <v>141</v>
      </c>
      <c r="B11" s="5">
        <v>45010</v>
      </c>
      <c r="C11" s="11">
        <v>0.27083333333333331</v>
      </c>
      <c r="D11" s="11">
        <v>0.41666666666666669</v>
      </c>
      <c r="E11" s="11">
        <f>Término61115191015192630[[#This Row],[Hora Final]]-Término61115191015192630[[#This Row],[Hora Inicial]]</f>
        <v>0.14583333333333337</v>
      </c>
      <c r="F11" s="22"/>
      <c r="G11" s="9"/>
      <c r="H11" s="9"/>
      <c r="I11" s="10"/>
    </row>
    <row r="12" spans="1:9" ht="45" x14ac:dyDescent="0.25">
      <c r="A12" s="8" t="s">
        <v>142</v>
      </c>
      <c r="B12" s="5">
        <v>45011</v>
      </c>
      <c r="C12" s="11">
        <v>0.27083333333333331</v>
      </c>
      <c r="D12" s="11">
        <v>0.41666666666666669</v>
      </c>
      <c r="E12" s="11">
        <f>Término61115191015192630[[#This Row],[Hora Final]]-Término61115191015192630[[#This Row],[Hora Inicial]]</f>
        <v>0.14583333333333337</v>
      </c>
      <c r="F12" s="22"/>
      <c r="G12" s="9"/>
      <c r="H12" s="9"/>
      <c r="I12" s="10"/>
    </row>
    <row r="13" spans="1:9" ht="38.25" customHeight="1" x14ac:dyDescent="0.3">
      <c r="A13" s="21"/>
      <c r="B13" s="2"/>
      <c r="C13" s="2"/>
      <c r="D13" s="2"/>
      <c r="E13" s="2"/>
      <c r="F13" s="2"/>
      <c r="H13" s="1"/>
      <c r="I13" s="1"/>
    </row>
    <row r="14" spans="1:9" ht="26.25" customHeight="1" x14ac:dyDescent="0.25">
      <c r="A14" s="17" t="s">
        <v>14</v>
      </c>
      <c r="B14" s="18" t="s">
        <v>15</v>
      </c>
      <c r="C14" s="18" t="s">
        <v>20</v>
      </c>
      <c r="D14" s="18" t="s">
        <v>21</v>
      </c>
      <c r="E14" s="18" t="s">
        <v>18</v>
      </c>
      <c r="F14" s="18" t="s">
        <v>16</v>
      </c>
      <c r="G14" s="19" t="s">
        <v>23</v>
      </c>
      <c r="H14" s="19" t="s">
        <v>22</v>
      </c>
      <c r="I14" s="19" t="s">
        <v>19</v>
      </c>
    </row>
    <row r="15" spans="1:9" ht="75" x14ac:dyDescent="0.25">
      <c r="A15" s="8" t="s">
        <v>133</v>
      </c>
      <c r="B15" s="5">
        <v>45002</v>
      </c>
      <c r="C15" s="11">
        <v>0.27083333333333331</v>
      </c>
      <c r="D15" s="11">
        <v>0.41666666666666669</v>
      </c>
      <c r="E15" s="11">
        <f>Término671216202316202731[[#This Row],[Hora Final]]-Término671216202316202731[[#This Row],[Hora Inicial]]</f>
        <v>0.14583333333333337</v>
      </c>
      <c r="F15" s="6" t="s">
        <v>17</v>
      </c>
      <c r="G15" s="9"/>
      <c r="H15" s="9"/>
      <c r="I15" s="10"/>
    </row>
    <row r="16" spans="1:9" ht="45" x14ac:dyDescent="0.25">
      <c r="A16" s="8" t="s">
        <v>134</v>
      </c>
      <c r="B16" s="5"/>
      <c r="C16" s="11"/>
      <c r="D16" s="11"/>
      <c r="E16" s="11"/>
      <c r="F16" s="22"/>
      <c r="G16" s="9"/>
      <c r="H16" s="9"/>
      <c r="I16" s="10"/>
    </row>
    <row r="17" spans="1:9" x14ac:dyDescent="0.25">
      <c r="A17" s="8" t="s">
        <v>135</v>
      </c>
      <c r="B17" s="5"/>
      <c r="C17" s="11"/>
      <c r="D17" s="11"/>
      <c r="E17" s="11"/>
      <c r="F17" s="22"/>
      <c r="G17" s="9"/>
      <c r="H17" s="9"/>
      <c r="I17" s="10"/>
    </row>
    <row r="18" spans="1:9" ht="30" x14ac:dyDescent="0.25">
      <c r="A18" s="8" t="s">
        <v>136</v>
      </c>
      <c r="B18" s="5"/>
      <c r="C18" s="11"/>
      <c r="D18" s="11"/>
      <c r="E18" s="11"/>
      <c r="F18" s="22"/>
      <c r="G18" s="9"/>
      <c r="H18" s="9"/>
      <c r="I18" s="10"/>
    </row>
    <row r="19" spans="1:9" ht="60" x14ac:dyDescent="0.25">
      <c r="A19" s="8" t="s">
        <v>137</v>
      </c>
      <c r="B19" s="5"/>
      <c r="C19" s="11"/>
      <c r="D19" s="11"/>
      <c r="E19" s="11"/>
      <c r="F19" s="22"/>
      <c r="G19" s="9"/>
      <c r="H19" s="9"/>
      <c r="I19" s="10"/>
    </row>
    <row r="20" spans="1:9" x14ac:dyDescent="0.25">
      <c r="A20" s="8" t="s">
        <v>138</v>
      </c>
      <c r="B20" s="5"/>
      <c r="C20" s="11"/>
      <c r="D20" s="11"/>
      <c r="E20" s="11"/>
      <c r="F20" s="22"/>
      <c r="G20" s="9"/>
      <c r="H20" s="9"/>
      <c r="I20" s="10"/>
    </row>
    <row r="21" spans="1:9" x14ac:dyDescent="0.25">
      <c r="A21" s="8" t="s">
        <v>139</v>
      </c>
      <c r="B21" s="5"/>
      <c r="C21" s="11"/>
      <c r="D21" s="11"/>
      <c r="E21" s="11"/>
      <c r="F21" s="22"/>
      <c r="G21" s="9"/>
      <c r="H21" s="9"/>
      <c r="I21" s="10"/>
    </row>
    <row r="22" spans="1:9" ht="30" x14ac:dyDescent="0.25">
      <c r="A22" s="8" t="s">
        <v>140</v>
      </c>
      <c r="B22" s="5"/>
      <c r="C22" s="11"/>
      <c r="D22" s="11"/>
      <c r="E22" s="11"/>
      <c r="F22" s="22"/>
      <c r="G22" s="9"/>
      <c r="H22" s="9"/>
      <c r="I22" s="10"/>
    </row>
    <row r="23" spans="1:9" x14ac:dyDescent="0.25">
      <c r="A23" s="8" t="s">
        <v>141</v>
      </c>
      <c r="B23" s="5"/>
      <c r="C23" s="11"/>
      <c r="D23" s="11"/>
      <c r="E23" s="11"/>
      <c r="F23" s="22"/>
      <c r="G23" s="9"/>
      <c r="H23" s="9"/>
      <c r="I23" s="10"/>
    </row>
    <row r="24" spans="1:9" ht="45" x14ac:dyDescent="0.25">
      <c r="A24" s="8" t="s">
        <v>142</v>
      </c>
      <c r="B24" s="5"/>
      <c r="C24" s="11"/>
      <c r="D24" s="11"/>
      <c r="E24" s="11"/>
      <c r="F24" s="22"/>
      <c r="G24" s="9"/>
      <c r="H24" s="9"/>
      <c r="I24" s="10"/>
    </row>
    <row r="25" spans="1:9" ht="33.75" customHeight="1" x14ac:dyDescent="0.3">
      <c r="A25" s="21"/>
      <c r="B25" s="2"/>
      <c r="C25" s="2"/>
      <c r="D25" s="2"/>
      <c r="E25" s="2"/>
      <c r="F25" s="2"/>
      <c r="H25" s="1"/>
      <c r="I25" s="1"/>
    </row>
    <row r="26" spans="1:9" ht="23.25" customHeight="1" x14ac:dyDescent="0.25">
      <c r="A26" s="17" t="s">
        <v>14</v>
      </c>
      <c r="B26" s="18" t="s">
        <v>15</v>
      </c>
      <c r="C26" s="18" t="s">
        <v>20</v>
      </c>
      <c r="D26" s="18" t="s">
        <v>21</v>
      </c>
      <c r="E26" s="18" t="s">
        <v>18</v>
      </c>
      <c r="F26" s="18" t="s">
        <v>16</v>
      </c>
      <c r="G26" s="19" t="s">
        <v>23</v>
      </c>
      <c r="H26" s="19" t="s">
        <v>22</v>
      </c>
      <c r="I26" s="19" t="s">
        <v>19</v>
      </c>
    </row>
    <row r="27" spans="1:9" ht="75" x14ac:dyDescent="0.25">
      <c r="A27" s="8" t="s">
        <v>133</v>
      </c>
      <c r="B27" s="5">
        <v>45002</v>
      </c>
      <c r="C27" s="11">
        <v>0.27083333333333331</v>
      </c>
      <c r="D27" s="11">
        <v>0.41666666666666669</v>
      </c>
      <c r="E27" s="11">
        <f>Término6781317212417212832[[#This Row],[Hora Final]]-Término6781317212417212832[[#This Row],[Hora Inicial]]</f>
        <v>0.14583333333333337</v>
      </c>
      <c r="F27" s="6" t="s">
        <v>17</v>
      </c>
      <c r="G27" s="9"/>
      <c r="H27" s="9"/>
      <c r="I27" s="10"/>
    </row>
    <row r="28" spans="1:9" ht="45" x14ac:dyDescent="0.25">
      <c r="A28" s="8" t="s">
        <v>134</v>
      </c>
      <c r="B28" s="5"/>
      <c r="C28" s="11"/>
      <c r="D28" s="11"/>
      <c r="E28" s="11"/>
      <c r="F28" s="22"/>
      <c r="G28" s="9"/>
      <c r="H28" s="9"/>
      <c r="I28" s="10"/>
    </row>
    <row r="29" spans="1:9" x14ac:dyDescent="0.25">
      <c r="A29" s="8" t="s">
        <v>135</v>
      </c>
      <c r="B29" s="5"/>
      <c r="C29" s="11"/>
      <c r="D29" s="11"/>
      <c r="E29" s="11"/>
      <c r="F29" s="22"/>
      <c r="G29" s="9"/>
      <c r="H29" s="9"/>
      <c r="I29" s="10"/>
    </row>
    <row r="30" spans="1:9" ht="30" x14ac:dyDescent="0.25">
      <c r="A30" s="8" t="s">
        <v>136</v>
      </c>
      <c r="B30" s="5"/>
      <c r="C30" s="11"/>
      <c r="D30" s="11"/>
      <c r="E30" s="11"/>
      <c r="F30" s="22"/>
      <c r="G30" s="9"/>
      <c r="H30" s="9"/>
      <c r="I30" s="10"/>
    </row>
    <row r="31" spans="1:9" ht="60" x14ac:dyDescent="0.25">
      <c r="A31" s="8" t="s">
        <v>137</v>
      </c>
      <c r="B31" s="5"/>
      <c r="C31" s="11"/>
      <c r="D31" s="11"/>
      <c r="E31" s="11"/>
      <c r="F31" s="22"/>
      <c r="G31" s="9"/>
      <c r="H31" s="9"/>
      <c r="I31" s="10"/>
    </row>
    <row r="32" spans="1:9" x14ac:dyDescent="0.25">
      <c r="A32" s="8" t="s">
        <v>138</v>
      </c>
      <c r="B32" s="5"/>
      <c r="C32" s="11"/>
      <c r="D32" s="11"/>
      <c r="E32" s="11"/>
      <c r="F32" s="22"/>
      <c r="G32" s="9"/>
      <c r="H32" s="9"/>
      <c r="I32" s="10"/>
    </row>
    <row r="33" spans="1:9" x14ac:dyDescent="0.25">
      <c r="A33" s="8" t="s">
        <v>139</v>
      </c>
      <c r="B33" s="5"/>
      <c r="C33" s="11"/>
      <c r="D33" s="11"/>
      <c r="E33" s="11"/>
      <c r="F33" s="22"/>
      <c r="G33" s="9"/>
      <c r="H33" s="9"/>
      <c r="I33" s="10"/>
    </row>
    <row r="34" spans="1:9" ht="30" x14ac:dyDescent="0.25">
      <c r="A34" s="8" t="s">
        <v>140</v>
      </c>
      <c r="B34" s="5"/>
      <c r="C34" s="11"/>
      <c r="D34" s="11"/>
      <c r="E34" s="11"/>
      <c r="F34" s="22"/>
      <c r="G34" s="9"/>
      <c r="H34" s="9"/>
      <c r="I34" s="10"/>
    </row>
    <row r="35" spans="1:9" x14ac:dyDescent="0.25">
      <c r="A35" s="8" t="s">
        <v>141</v>
      </c>
      <c r="B35" s="5"/>
      <c r="C35" s="11"/>
      <c r="D35" s="11"/>
      <c r="E35" s="11"/>
      <c r="F35" s="22"/>
      <c r="G35" s="9"/>
      <c r="H35" s="9"/>
      <c r="I35" s="10"/>
    </row>
    <row r="36" spans="1:9" ht="45" x14ac:dyDescent="0.25">
      <c r="A36" s="8" t="s">
        <v>142</v>
      </c>
      <c r="B36" s="5"/>
      <c r="C36" s="11"/>
      <c r="D36" s="11"/>
      <c r="E36" s="11"/>
      <c r="F36" s="22"/>
      <c r="G36" s="9"/>
      <c r="H36" s="9"/>
      <c r="I36" s="10"/>
    </row>
    <row r="37" spans="1:9" ht="36" customHeight="1" x14ac:dyDescent="0.3">
      <c r="A37" s="21"/>
      <c r="B37" s="2"/>
      <c r="C37" s="2"/>
      <c r="D37" s="2"/>
      <c r="E37" s="2"/>
      <c r="F37" s="2"/>
      <c r="H37" s="1"/>
      <c r="I37" s="1"/>
    </row>
    <row r="38" spans="1:9" ht="27" customHeight="1" x14ac:dyDescent="0.25">
      <c r="A38" s="17" t="s">
        <v>14</v>
      </c>
      <c r="B38" s="18" t="s">
        <v>15</v>
      </c>
      <c r="C38" s="18" t="s">
        <v>20</v>
      </c>
      <c r="D38" s="18" t="s">
        <v>21</v>
      </c>
      <c r="E38" s="18" t="s">
        <v>18</v>
      </c>
      <c r="F38" s="18" t="s">
        <v>16</v>
      </c>
      <c r="G38" s="19" t="s">
        <v>23</v>
      </c>
      <c r="H38" s="19" t="s">
        <v>22</v>
      </c>
      <c r="I38" s="19" t="s">
        <v>19</v>
      </c>
    </row>
    <row r="39" spans="1:9" ht="75" x14ac:dyDescent="0.25">
      <c r="A39" s="8" t="s">
        <v>133</v>
      </c>
      <c r="B39" s="5">
        <v>45002</v>
      </c>
      <c r="C39" s="11">
        <v>0.27083333333333331</v>
      </c>
      <c r="D39" s="11">
        <v>0.41666666666666669</v>
      </c>
      <c r="E39" s="11">
        <f>Término6791418222518222933[[#This Row],[Hora Final]]-Término6791418222518222933[[#This Row],[Hora Inicial]]</f>
        <v>0.14583333333333337</v>
      </c>
      <c r="F39" s="6" t="s">
        <v>17</v>
      </c>
      <c r="G39" s="9"/>
      <c r="H39" s="9"/>
      <c r="I39" s="10"/>
    </row>
    <row r="40" spans="1:9" ht="45" x14ac:dyDescent="0.25">
      <c r="A40" s="8" t="s">
        <v>134</v>
      </c>
      <c r="B40" s="5"/>
      <c r="C40" s="11"/>
      <c r="D40" s="11"/>
      <c r="E40" s="11"/>
      <c r="F40" s="6"/>
      <c r="G40" s="9"/>
      <c r="H40" s="9"/>
      <c r="I40" s="10"/>
    </row>
    <row r="41" spans="1:9" x14ac:dyDescent="0.25">
      <c r="A41" s="8" t="s">
        <v>135</v>
      </c>
      <c r="B41" s="5"/>
      <c r="C41" s="11"/>
      <c r="D41" s="11"/>
      <c r="E41" s="11"/>
      <c r="F41" s="7"/>
      <c r="G41" s="9"/>
      <c r="H41" s="9"/>
      <c r="I41" s="10"/>
    </row>
    <row r="42" spans="1:9" ht="30" x14ac:dyDescent="0.25">
      <c r="A42" s="8" t="s">
        <v>136</v>
      </c>
      <c r="B42" s="5"/>
      <c r="C42" s="11"/>
      <c r="D42" s="11"/>
      <c r="E42" s="11"/>
      <c r="F42" s="7"/>
      <c r="G42" s="12"/>
      <c r="H42" s="9"/>
      <c r="I42" s="10"/>
    </row>
    <row r="43" spans="1:9" ht="60" x14ac:dyDescent="0.25">
      <c r="A43" s="8" t="s">
        <v>137</v>
      </c>
      <c r="B43" s="5"/>
      <c r="C43" s="11"/>
      <c r="D43" s="11"/>
      <c r="E43" s="11"/>
      <c r="F43" s="7"/>
      <c r="G43" s="4"/>
      <c r="H43" s="9"/>
      <c r="I43" s="10"/>
    </row>
    <row r="44" spans="1:9" x14ac:dyDescent="0.25">
      <c r="A44" s="8" t="s">
        <v>138</v>
      </c>
      <c r="B44" s="5"/>
      <c r="C44" s="11"/>
      <c r="D44" s="11"/>
      <c r="E44" s="11"/>
      <c r="F44" s="7"/>
      <c r="G44" s="4"/>
      <c r="H44" s="9"/>
      <c r="I44" s="10"/>
    </row>
    <row r="45" spans="1:9" x14ac:dyDescent="0.25">
      <c r="A45" s="8" t="s">
        <v>139</v>
      </c>
      <c r="B45" s="5"/>
      <c r="C45" s="11"/>
      <c r="D45" s="11"/>
      <c r="E45" s="11"/>
      <c r="F45" s="7"/>
      <c r="G45" s="4"/>
      <c r="H45" s="9"/>
      <c r="I45" s="10"/>
    </row>
    <row r="46" spans="1:9" ht="30" x14ac:dyDescent="0.25">
      <c r="A46" s="8" t="s">
        <v>140</v>
      </c>
      <c r="B46" s="5"/>
      <c r="C46" s="11"/>
      <c r="D46" s="11"/>
      <c r="E46" s="11"/>
      <c r="F46" s="7"/>
      <c r="G46" s="4"/>
      <c r="H46" s="9"/>
      <c r="I46" s="10"/>
    </row>
    <row r="47" spans="1:9" x14ac:dyDescent="0.25">
      <c r="A47" s="8" t="s">
        <v>141</v>
      </c>
      <c r="B47" s="5"/>
      <c r="C47" s="11"/>
      <c r="D47" s="11"/>
      <c r="E47" s="11"/>
      <c r="F47" s="7"/>
      <c r="G47" s="4"/>
      <c r="H47" s="9"/>
      <c r="I47" s="10"/>
    </row>
    <row r="48" spans="1:9" ht="45" x14ac:dyDescent="0.25">
      <c r="A48" s="8" t="s">
        <v>142</v>
      </c>
      <c r="B48" s="5"/>
      <c r="C48" s="11"/>
      <c r="D48" s="11"/>
      <c r="E48" s="11"/>
      <c r="F48" s="7"/>
      <c r="G48" s="4"/>
      <c r="H48" s="9"/>
      <c r="I48" s="10"/>
    </row>
    <row r="49" spans="1:9" x14ac:dyDescent="0.25">
      <c r="A49" s="8"/>
      <c r="B49" s="5"/>
      <c r="C49" s="11"/>
      <c r="D49" s="11"/>
      <c r="E49" s="11"/>
      <c r="F49" s="7"/>
      <c r="G49" s="23"/>
      <c r="H49" s="23"/>
      <c r="I49" s="23"/>
    </row>
    <row r="50" spans="1:9" x14ac:dyDescent="0.25">
      <c r="A50" s="8"/>
      <c r="B50" s="5"/>
      <c r="C50" s="11"/>
      <c r="D50" s="11"/>
      <c r="E50" s="11"/>
      <c r="F50" s="7"/>
      <c r="G50" s="23"/>
      <c r="H50" s="23"/>
      <c r="I50" s="23"/>
    </row>
    <row r="51" spans="1:9" x14ac:dyDescent="0.25">
      <c r="A51" s="8"/>
      <c r="B51" s="5"/>
      <c r="C51" s="11"/>
      <c r="D51" s="11"/>
      <c r="E51" s="11"/>
      <c r="F51" s="7"/>
      <c r="G51" s="23"/>
      <c r="H51" s="23"/>
      <c r="I51" s="23"/>
    </row>
    <row r="52" spans="1:9" x14ac:dyDescent="0.25">
      <c r="A52" s="8"/>
      <c r="B52" s="5"/>
      <c r="C52" s="11"/>
      <c r="D52" s="11"/>
      <c r="E52" s="11"/>
      <c r="F52" s="7"/>
      <c r="G52" s="23"/>
      <c r="H52" s="23"/>
      <c r="I52" s="23"/>
    </row>
    <row r="53" spans="1:9" x14ac:dyDescent="0.25">
      <c r="A53" s="8"/>
      <c r="B53" s="5"/>
      <c r="C53" s="11"/>
      <c r="D53" s="11"/>
      <c r="E53" s="11"/>
      <c r="F53" s="7"/>
      <c r="G53" s="23"/>
      <c r="H53" s="23"/>
      <c r="I53" s="23"/>
    </row>
    <row r="54" spans="1:9" x14ac:dyDescent="0.25">
      <c r="A54" s="8"/>
      <c r="B54" s="5"/>
      <c r="C54" s="11"/>
      <c r="D54" s="11"/>
      <c r="E54" s="11"/>
      <c r="F54" s="7"/>
      <c r="G54" s="23"/>
      <c r="H54" s="23"/>
      <c r="I54" s="23"/>
    </row>
    <row r="55" spans="1:9" x14ac:dyDescent="0.25">
      <c r="A55" s="8"/>
      <c r="B55" s="5"/>
      <c r="C55" s="11"/>
      <c r="D55" s="11"/>
      <c r="E55" s="11"/>
      <c r="F55" s="7"/>
      <c r="G55" s="23"/>
      <c r="H55" s="23"/>
      <c r="I55" s="23"/>
    </row>
    <row r="56" spans="1:9" x14ac:dyDescent="0.25">
      <c r="A56" s="8"/>
      <c r="B56" s="5"/>
      <c r="C56" s="11"/>
      <c r="D56" s="11"/>
      <c r="E56" s="11"/>
      <c r="F56" s="7"/>
      <c r="G56" s="23"/>
      <c r="H56" s="23"/>
      <c r="I56" s="23"/>
    </row>
    <row r="57" spans="1:9" x14ac:dyDescent="0.25">
      <c r="A57" s="8"/>
      <c r="B57" s="5"/>
      <c r="C57" s="11"/>
      <c r="D57" s="11"/>
      <c r="E57" s="11"/>
      <c r="F57" s="7"/>
      <c r="G57" s="23"/>
      <c r="H57" s="23"/>
      <c r="I57" s="23"/>
    </row>
    <row r="58" spans="1:9" x14ac:dyDescent="0.25">
      <c r="A58" s="8"/>
      <c r="B58" s="5"/>
      <c r="C58" s="11"/>
      <c r="D58" s="11"/>
      <c r="E58" s="11"/>
      <c r="F58" s="7"/>
      <c r="G58" s="23"/>
      <c r="H58" s="23"/>
      <c r="I58" s="23"/>
    </row>
    <row r="59" spans="1:9" x14ac:dyDescent="0.25">
      <c r="A59" s="8"/>
      <c r="B59" s="5"/>
      <c r="C59" s="11"/>
      <c r="D59" s="11"/>
      <c r="E59" s="11"/>
      <c r="F59" s="7"/>
      <c r="G59" s="23"/>
      <c r="H59" s="23"/>
      <c r="I59" s="23"/>
    </row>
    <row r="60" spans="1:9" x14ac:dyDescent="0.25">
      <c r="A60" s="8"/>
      <c r="B60" s="5"/>
      <c r="C60" s="11"/>
      <c r="D60" s="11"/>
      <c r="E60" s="11"/>
      <c r="F60" s="7"/>
      <c r="G60" s="23"/>
      <c r="H60" s="23"/>
      <c r="I60" s="23"/>
    </row>
    <row r="61" spans="1:9" x14ac:dyDescent="0.25">
      <c r="A61" s="8"/>
      <c r="B61" s="5"/>
      <c r="C61" s="11"/>
      <c r="D61" s="11"/>
      <c r="E61" s="11"/>
      <c r="F61" s="7"/>
      <c r="G61" s="23"/>
      <c r="H61" s="23"/>
      <c r="I61" s="23"/>
    </row>
    <row r="62" spans="1:9" x14ac:dyDescent="0.25">
      <c r="A62" s="8"/>
      <c r="B62" s="5"/>
      <c r="C62" s="11"/>
      <c r="D62" s="11"/>
      <c r="E62" s="11"/>
      <c r="F62" s="7"/>
      <c r="G62" s="23"/>
      <c r="H62" s="23"/>
      <c r="I62" s="23"/>
    </row>
    <row r="63" spans="1:9" x14ac:dyDescent="0.25">
      <c r="A63" s="8"/>
      <c r="B63" s="5"/>
      <c r="C63" s="11"/>
      <c r="D63" s="11"/>
      <c r="E63" s="11"/>
      <c r="F63" s="7"/>
      <c r="G63" s="23"/>
      <c r="H63" s="23"/>
      <c r="I63" s="23"/>
    </row>
    <row r="64" spans="1:9" x14ac:dyDescent="0.25">
      <c r="A64" s="8"/>
      <c r="B64" s="5"/>
      <c r="C64" s="11"/>
      <c r="D64" s="11"/>
      <c r="E64" s="11"/>
      <c r="F64" s="7"/>
      <c r="G64" s="23"/>
      <c r="H64" s="23"/>
      <c r="I64" s="23"/>
    </row>
    <row r="65" spans="1:9" x14ac:dyDescent="0.25">
      <c r="A65" s="8"/>
      <c r="B65" s="5"/>
      <c r="C65" s="11"/>
      <c r="D65" s="11"/>
      <c r="E65" s="11"/>
      <c r="F65" s="7"/>
      <c r="G65" s="23"/>
      <c r="H65" s="23"/>
      <c r="I65" s="23"/>
    </row>
    <row r="66" spans="1:9" x14ac:dyDescent="0.25">
      <c r="A66" s="8"/>
      <c r="B66" s="5"/>
      <c r="C66" s="11"/>
      <c r="D66" s="11"/>
      <c r="E66" s="11"/>
      <c r="F66" s="7"/>
      <c r="G66" s="23"/>
      <c r="H66" s="23"/>
      <c r="I66"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9829-FBB4-4533-A400-E58C132C69EF}">
  <dimension ref="A1:I51"/>
  <sheetViews>
    <sheetView workbookViewId="0">
      <selection activeCell="A8" sqref="A8:XFD10"/>
    </sheetView>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ht="60" x14ac:dyDescent="0.25">
      <c r="A3" s="8" t="s">
        <v>128</v>
      </c>
      <c r="B3" s="5">
        <v>45002</v>
      </c>
      <c r="C3" s="11">
        <v>0.27083333333333331</v>
      </c>
      <c r="D3" s="11">
        <v>0.41666666666666669</v>
      </c>
      <c r="E3" s="11">
        <f>Término6111519101519263034[[#This Row],[Hora Final]]-Término6111519101519263034[[#This Row],[Hora Inicial]]</f>
        <v>0.14583333333333337</v>
      </c>
      <c r="F3" s="6" t="s">
        <v>17</v>
      </c>
      <c r="G3" s="9"/>
      <c r="H3" s="9"/>
      <c r="I3" s="10"/>
    </row>
    <row r="4" spans="1:9" ht="30" x14ac:dyDescent="0.25">
      <c r="A4" s="8" t="s">
        <v>129</v>
      </c>
      <c r="B4" s="5">
        <v>45003</v>
      </c>
      <c r="C4" s="11">
        <v>0.27083333333333331</v>
      </c>
      <c r="D4" s="11">
        <v>0.41666666666666669</v>
      </c>
      <c r="E4" s="11">
        <f>Término6111519101519263034[[#This Row],[Hora Final]]-Término6111519101519263034[[#This Row],[Hora Inicial]]</f>
        <v>0.14583333333333337</v>
      </c>
      <c r="F4" s="22"/>
      <c r="G4" s="9"/>
      <c r="H4" s="9"/>
      <c r="I4" s="10"/>
    </row>
    <row r="5" spans="1:9" ht="30" x14ac:dyDescent="0.25">
      <c r="A5" s="8" t="s">
        <v>130</v>
      </c>
      <c r="B5" s="5">
        <v>45004</v>
      </c>
      <c r="C5" s="11">
        <v>0.27083333333333331</v>
      </c>
      <c r="D5" s="11">
        <v>0.41666666666666669</v>
      </c>
      <c r="E5" s="11">
        <f>Término6111519101519263034[[#This Row],[Hora Final]]-Término6111519101519263034[[#This Row],[Hora Inicial]]</f>
        <v>0.14583333333333337</v>
      </c>
      <c r="F5" s="22"/>
      <c r="G5" s="9"/>
      <c r="H5" s="9"/>
      <c r="I5" s="10"/>
    </row>
    <row r="6" spans="1:9" ht="30" x14ac:dyDescent="0.25">
      <c r="A6" s="8" t="s">
        <v>131</v>
      </c>
      <c r="B6" s="5">
        <v>45005</v>
      </c>
      <c r="C6" s="11">
        <v>0.27083333333333331</v>
      </c>
      <c r="D6" s="11">
        <v>0.41666666666666669</v>
      </c>
      <c r="E6" s="11">
        <f>Término6111519101519263034[[#This Row],[Hora Final]]-Término6111519101519263034[[#This Row],[Hora Inicial]]</f>
        <v>0.14583333333333337</v>
      </c>
      <c r="F6" s="22"/>
      <c r="G6" s="9"/>
      <c r="H6" s="9"/>
      <c r="I6" s="10"/>
    </row>
    <row r="7" spans="1:9" ht="30" x14ac:dyDescent="0.25">
      <c r="A7" s="8" t="s">
        <v>132</v>
      </c>
      <c r="B7" s="5">
        <v>45006</v>
      </c>
      <c r="C7" s="11">
        <v>0.27083333333333331</v>
      </c>
      <c r="D7" s="11">
        <v>0.41666666666666669</v>
      </c>
      <c r="E7" s="11">
        <f>Término6111519101519263034[[#This Row],[Hora Final]]-Término6111519101519263034[[#This Row],[Hora Inicial]]</f>
        <v>0.14583333333333337</v>
      </c>
      <c r="F7" s="22"/>
      <c r="G7" s="9"/>
      <c r="H7" s="9"/>
      <c r="I7" s="10"/>
    </row>
    <row r="8" spans="1:9" ht="38.25" customHeight="1" x14ac:dyDescent="0.3">
      <c r="A8" s="21"/>
      <c r="B8" s="2"/>
      <c r="C8" s="2"/>
      <c r="D8" s="2"/>
      <c r="E8" s="2"/>
      <c r="F8" s="2"/>
      <c r="H8" s="1"/>
      <c r="I8" s="1"/>
    </row>
    <row r="9" spans="1:9" ht="26.25" customHeight="1" x14ac:dyDescent="0.25">
      <c r="A9" s="17" t="s">
        <v>14</v>
      </c>
      <c r="B9" s="18" t="s">
        <v>15</v>
      </c>
      <c r="C9" s="18" t="s">
        <v>20</v>
      </c>
      <c r="D9" s="18" t="s">
        <v>21</v>
      </c>
      <c r="E9" s="18" t="s">
        <v>18</v>
      </c>
      <c r="F9" s="18" t="s">
        <v>16</v>
      </c>
      <c r="G9" s="19" t="s">
        <v>23</v>
      </c>
      <c r="H9" s="19" t="s">
        <v>22</v>
      </c>
      <c r="I9" s="19" t="s">
        <v>19</v>
      </c>
    </row>
    <row r="10" spans="1:9" ht="60" x14ac:dyDescent="0.25">
      <c r="A10" s="8" t="s">
        <v>128</v>
      </c>
      <c r="B10" s="5">
        <v>45002</v>
      </c>
      <c r="C10" s="11">
        <v>0.27083333333333331</v>
      </c>
      <c r="D10" s="11">
        <v>0.41666666666666669</v>
      </c>
      <c r="E10" s="11">
        <f>Término67121620231620273135[[#This Row],[Hora Final]]-Término67121620231620273135[[#This Row],[Hora Inicial]]</f>
        <v>0.14583333333333337</v>
      </c>
      <c r="F10" s="6" t="s">
        <v>17</v>
      </c>
      <c r="G10" s="9"/>
      <c r="H10" s="9"/>
      <c r="I10" s="10"/>
    </row>
    <row r="11" spans="1:9" ht="30" x14ac:dyDescent="0.25">
      <c r="A11" s="8" t="s">
        <v>129</v>
      </c>
      <c r="B11" s="5"/>
      <c r="C11" s="11"/>
      <c r="D11" s="11"/>
      <c r="E11" s="11"/>
      <c r="F11" s="22"/>
      <c r="G11" s="9"/>
      <c r="H11" s="9"/>
      <c r="I11" s="10"/>
    </row>
    <row r="12" spans="1:9" ht="30" x14ac:dyDescent="0.25">
      <c r="A12" s="8" t="s">
        <v>130</v>
      </c>
      <c r="B12" s="5"/>
      <c r="C12" s="11"/>
      <c r="D12" s="11"/>
      <c r="E12" s="11"/>
      <c r="F12" s="22"/>
      <c r="G12" s="9"/>
      <c r="H12" s="9"/>
      <c r="I12" s="10"/>
    </row>
    <row r="13" spans="1:9" ht="30" x14ac:dyDescent="0.25">
      <c r="A13" s="8" t="s">
        <v>131</v>
      </c>
      <c r="B13" s="5"/>
      <c r="C13" s="11"/>
      <c r="D13" s="11"/>
      <c r="E13" s="11"/>
      <c r="F13" s="22"/>
      <c r="G13" s="9"/>
      <c r="H13" s="9"/>
      <c r="I13" s="10"/>
    </row>
    <row r="14" spans="1:9" ht="30" x14ac:dyDescent="0.25">
      <c r="A14" s="8" t="s">
        <v>132</v>
      </c>
      <c r="B14" s="5"/>
      <c r="C14" s="11"/>
      <c r="D14" s="11"/>
      <c r="E14" s="11"/>
      <c r="F14" s="22"/>
      <c r="G14" s="9"/>
      <c r="H14" s="9"/>
      <c r="I14" s="10"/>
    </row>
    <row r="15" spans="1:9" ht="33.75" customHeight="1" x14ac:dyDescent="0.3">
      <c r="A15" s="21"/>
      <c r="B15" s="2"/>
      <c r="C15" s="2"/>
      <c r="D15" s="2"/>
      <c r="E15" s="2"/>
      <c r="F15" s="2"/>
      <c r="H15" s="1"/>
      <c r="I15" s="1"/>
    </row>
    <row r="16" spans="1:9" ht="23.25" customHeight="1" x14ac:dyDescent="0.25">
      <c r="A16" s="17" t="s">
        <v>14</v>
      </c>
      <c r="B16" s="18" t="s">
        <v>15</v>
      </c>
      <c r="C16" s="18" t="s">
        <v>20</v>
      </c>
      <c r="D16" s="18" t="s">
        <v>21</v>
      </c>
      <c r="E16" s="18" t="s">
        <v>18</v>
      </c>
      <c r="F16" s="18" t="s">
        <v>16</v>
      </c>
      <c r="G16" s="19" t="s">
        <v>23</v>
      </c>
      <c r="H16" s="19" t="s">
        <v>22</v>
      </c>
      <c r="I16" s="19" t="s">
        <v>19</v>
      </c>
    </row>
    <row r="17" spans="1:9" ht="60" x14ac:dyDescent="0.25">
      <c r="A17" s="8" t="s">
        <v>128</v>
      </c>
      <c r="B17" s="5">
        <v>45002</v>
      </c>
      <c r="C17" s="11">
        <v>0.27083333333333331</v>
      </c>
      <c r="D17" s="11">
        <v>0.41666666666666669</v>
      </c>
      <c r="E17" s="11">
        <f>Término678131721241721283236[[#This Row],[Hora Final]]-Término678131721241721283236[[#This Row],[Hora Inicial]]</f>
        <v>0.14583333333333337</v>
      </c>
      <c r="F17" s="6" t="s">
        <v>17</v>
      </c>
      <c r="G17" s="9"/>
      <c r="H17" s="9"/>
      <c r="I17" s="10"/>
    </row>
    <row r="18" spans="1:9" ht="30" x14ac:dyDescent="0.25">
      <c r="A18" s="8" t="s">
        <v>129</v>
      </c>
      <c r="B18" s="5"/>
      <c r="C18" s="11"/>
      <c r="D18" s="11"/>
      <c r="E18" s="11"/>
      <c r="F18" s="22"/>
      <c r="G18" s="9"/>
      <c r="H18" s="9"/>
      <c r="I18" s="10"/>
    </row>
    <row r="19" spans="1:9" ht="30" x14ac:dyDescent="0.25">
      <c r="A19" s="8" t="s">
        <v>130</v>
      </c>
      <c r="B19" s="5"/>
      <c r="C19" s="11"/>
      <c r="D19" s="11"/>
      <c r="E19" s="11"/>
      <c r="F19" s="22"/>
      <c r="G19" s="9"/>
      <c r="H19" s="9"/>
      <c r="I19" s="10"/>
    </row>
    <row r="20" spans="1:9" ht="30" x14ac:dyDescent="0.25">
      <c r="A20" s="8" t="s">
        <v>131</v>
      </c>
      <c r="B20" s="5"/>
      <c r="C20" s="11"/>
      <c r="D20" s="11"/>
      <c r="E20" s="11"/>
      <c r="F20" s="22"/>
      <c r="G20" s="9"/>
      <c r="H20" s="9"/>
      <c r="I20" s="10"/>
    </row>
    <row r="21" spans="1:9" ht="30" x14ac:dyDescent="0.25">
      <c r="A21" s="8" t="s">
        <v>132</v>
      </c>
      <c r="B21" s="5"/>
      <c r="C21" s="11"/>
      <c r="D21" s="11"/>
      <c r="E21" s="11"/>
      <c r="F21" s="22"/>
      <c r="G21" s="9"/>
      <c r="H21" s="9"/>
      <c r="I21" s="10"/>
    </row>
    <row r="22" spans="1:9" ht="36" customHeight="1" x14ac:dyDescent="0.3">
      <c r="A22" s="21"/>
      <c r="B22" s="2"/>
      <c r="C22" s="2"/>
      <c r="D22" s="2"/>
      <c r="E22" s="2"/>
      <c r="F22" s="2"/>
      <c r="H22" s="1"/>
      <c r="I22" s="1"/>
    </row>
    <row r="23" spans="1:9" ht="27" customHeight="1" x14ac:dyDescent="0.25">
      <c r="A23" s="17" t="s">
        <v>14</v>
      </c>
      <c r="B23" s="18" t="s">
        <v>15</v>
      </c>
      <c r="C23" s="18" t="s">
        <v>20</v>
      </c>
      <c r="D23" s="18" t="s">
        <v>21</v>
      </c>
      <c r="E23" s="18" t="s">
        <v>18</v>
      </c>
      <c r="F23" s="18" t="s">
        <v>16</v>
      </c>
      <c r="G23" s="19" t="s">
        <v>23</v>
      </c>
      <c r="H23" s="19" t="s">
        <v>22</v>
      </c>
      <c r="I23" s="19" t="s">
        <v>19</v>
      </c>
    </row>
    <row r="24" spans="1:9" ht="60" x14ac:dyDescent="0.25">
      <c r="A24" s="8" t="s">
        <v>128</v>
      </c>
      <c r="B24" s="5">
        <v>45002</v>
      </c>
      <c r="C24" s="11">
        <v>0.27083333333333331</v>
      </c>
      <c r="D24" s="11">
        <v>0.41666666666666669</v>
      </c>
      <c r="E24" s="11">
        <f>Término679141822251822293337[[#This Row],[Hora Final]]-Término679141822251822293337[[#This Row],[Hora Inicial]]</f>
        <v>0.14583333333333337</v>
      </c>
      <c r="F24" s="6" t="s">
        <v>17</v>
      </c>
      <c r="G24" s="9"/>
      <c r="H24" s="9"/>
      <c r="I24" s="10"/>
    </row>
    <row r="25" spans="1:9" ht="30" x14ac:dyDescent="0.25">
      <c r="A25" s="8" t="s">
        <v>129</v>
      </c>
      <c r="B25" s="5"/>
      <c r="C25" s="11"/>
      <c r="D25" s="11"/>
      <c r="E25" s="11"/>
      <c r="F25" s="6"/>
      <c r="G25" s="9"/>
      <c r="H25" s="9"/>
      <c r="I25" s="10"/>
    </row>
    <row r="26" spans="1:9" ht="30" x14ac:dyDescent="0.25">
      <c r="A26" s="8" t="s">
        <v>130</v>
      </c>
      <c r="B26" s="5"/>
      <c r="C26" s="11"/>
      <c r="D26" s="11"/>
      <c r="E26" s="11"/>
      <c r="F26" s="7"/>
      <c r="G26" s="9"/>
      <c r="H26" s="9"/>
      <c r="I26" s="10"/>
    </row>
    <row r="27" spans="1:9" ht="30" x14ac:dyDescent="0.25">
      <c r="A27" s="8" t="s">
        <v>131</v>
      </c>
      <c r="B27" s="5"/>
      <c r="C27" s="11"/>
      <c r="D27" s="11"/>
      <c r="E27" s="11"/>
      <c r="F27" s="7"/>
      <c r="G27" s="12"/>
      <c r="H27" s="9"/>
      <c r="I27" s="10"/>
    </row>
    <row r="28" spans="1:9" ht="30" x14ac:dyDescent="0.25">
      <c r="A28" s="8" t="s">
        <v>132</v>
      </c>
      <c r="B28" s="5"/>
      <c r="C28" s="11"/>
      <c r="D28" s="11"/>
      <c r="E28" s="11"/>
      <c r="F28" s="7"/>
      <c r="G28" s="4"/>
      <c r="H28" s="9"/>
      <c r="I28" s="10"/>
    </row>
    <row r="29" spans="1:9" x14ac:dyDescent="0.25">
      <c r="A29" s="8"/>
      <c r="B29" s="5"/>
      <c r="C29" s="11"/>
      <c r="D29" s="11"/>
      <c r="E29" s="11"/>
      <c r="F29" s="7"/>
      <c r="G29" s="4"/>
      <c r="H29" s="9"/>
      <c r="I29" s="10"/>
    </row>
    <row r="30" spans="1:9" x14ac:dyDescent="0.25">
      <c r="A30" s="8"/>
      <c r="B30" s="5"/>
      <c r="C30" s="11"/>
      <c r="D30" s="11"/>
      <c r="E30" s="11"/>
      <c r="F30" s="7"/>
      <c r="G30" s="4"/>
      <c r="H30" s="9"/>
      <c r="I30" s="10"/>
    </row>
    <row r="31" spans="1:9" x14ac:dyDescent="0.25">
      <c r="A31" s="8"/>
      <c r="B31" s="5"/>
      <c r="C31" s="11"/>
      <c r="D31" s="11"/>
      <c r="E31" s="11"/>
      <c r="F31" s="7"/>
      <c r="G31" s="4"/>
      <c r="H31" s="9"/>
      <c r="I31" s="10"/>
    </row>
    <row r="32" spans="1:9" x14ac:dyDescent="0.25">
      <c r="A32" s="8"/>
      <c r="B32" s="5"/>
      <c r="C32" s="11"/>
      <c r="D32" s="11"/>
      <c r="E32" s="11"/>
      <c r="F32" s="7"/>
      <c r="G32" s="4"/>
      <c r="H32" s="9"/>
      <c r="I32" s="10"/>
    </row>
    <row r="33" spans="1:9" x14ac:dyDescent="0.25">
      <c r="A33" s="8"/>
      <c r="B33" s="5"/>
      <c r="C33" s="11"/>
      <c r="D33" s="11"/>
      <c r="E33" s="11"/>
      <c r="F33" s="7"/>
      <c r="G33" s="4"/>
      <c r="H33" s="9"/>
      <c r="I33" s="10"/>
    </row>
    <row r="34" spans="1:9" x14ac:dyDescent="0.25">
      <c r="A34" s="8"/>
      <c r="B34" s="5"/>
      <c r="C34" s="11"/>
      <c r="D34" s="11"/>
      <c r="E34" s="11"/>
      <c r="F34" s="7"/>
      <c r="G34" s="23"/>
      <c r="H34" s="23"/>
      <c r="I34" s="23"/>
    </row>
    <row r="35" spans="1:9" x14ac:dyDescent="0.25">
      <c r="A35" s="8"/>
      <c r="B35" s="5"/>
      <c r="C35" s="11"/>
      <c r="D35" s="11"/>
      <c r="E35" s="11"/>
      <c r="F35" s="7"/>
      <c r="G35" s="23"/>
      <c r="H35" s="23"/>
      <c r="I35" s="23"/>
    </row>
    <row r="36" spans="1:9" x14ac:dyDescent="0.25">
      <c r="A36" s="8"/>
      <c r="B36" s="5"/>
      <c r="C36" s="11"/>
      <c r="D36" s="11"/>
      <c r="E36" s="11"/>
      <c r="F36" s="7"/>
      <c r="G36" s="23"/>
      <c r="H36" s="23"/>
      <c r="I36" s="23"/>
    </row>
    <row r="37" spans="1:9" x14ac:dyDescent="0.25">
      <c r="A37" s="8"/>
      <c r="B37" s="5"/>
      <c r="C37" s="11"/>
      <c r="D37" s="11"/>
      <c r="E37" s="11"/>
      <c r="F37" s="7"/>
      <c r="G37" s="23"/>
      <c r="H37" s="23"/>
      <c r="I37" s="23"/>
    </row>
    <row r="38" spans="1:9" x14ac:dyDescent="0.25">
      <c r="A38" s="8"/>
      <c r="B38" s="5"/>
      <c r="C38" s="11"/>
      <c r="D38" s="11"/>
      <c r="E38" s="11"/>
      <c r="F38" s="7"/>
      <c r="G38" s="23"/>
      <c r="H38" s="23"/>
      <c r="I38" s="23"/>
    </row>
    <row r="39" spans="1:9" x14ac:dyDescent="0.25">
      <c r="A39" s="8"/>
      <c r="B39" s="5"/>
      <c r="C39" s="11"/>
      <c r="D39" s="11"/>
      <c r="E39" s="11"/>
      <c r="F39" s="7"/>
      <c r="G39" s="23"/>
      <c r="H39" s="23"/>
      <c r="I39" s="23"/>
    </row>
    <row r="40" spans="1:9" x14ac:dyDescent="0.25">
      <c r="A40" s="8"/>
      <c r="B40" s="5"/>
      <c r="C40" s="11"/>
      <c r="D40" s="11"/>
      <c r="E40" s="11"/>
      <c r="F40" s="7"/>
      <c r="G40" s="23"/>
      <c r="H40" s="23"/>
      <c r="I40" s="23"/>
    </row>
    <row r="41" spans="1:9" x14ac:dyDescent="0.25">
      <c r="A41" s="8"/>
      <c r="B41" s="5"/>
      <c r="C41" s="11"/>
      <c r="D41" s="11"/>
      <c r="E41" s="11"/>
      <c r="F41" s="7"/>
      <c r="G41" s="23"/>
      <c r="H41" s="23"/>
      <c r="I41" s="23"/>
    </row>
    <row r="42" spans="1:9" x14ac:dyDescent="0.25">
      <c r="A42" s="8"/>
      <c r="B42" s="5"/>
      <c r="C42" s="11"/>
      <c r="D42" s="11"/>
      <c r="E42" s="11"/>
      <c r="F42" s="7"/>
      <c r="G42" s="23"/>
      <c r="H42" s="23"/>
      <c r="I42" s="23"/>
    </row>
    <row r="43" spans="1:9" x14ac:dyDescent="0.25">
      <c r="A43" s="8"/>
      <c r="B43" s="5"/>
      <c r="C43" s="11"/>
      <c r="D43" s="11"/>
      <c r="E43" s="11"/>
      <c r="F43" s="7"/>
      <c r="G43" s="23"/>
      <c r="H43" s="23"/>
      <c r="I43" s="23"/>
    </row>
    <row r="44" spans="1:9" x14ac:dyDescent="0.25">
      <c r="A44" s="8"/>
      <c r="B44" s="5"/>
      <c r="C44" s="11"/>
      <c r="D44" s="11"/>
      <c r="E44" s="11"/>
      <c r="F44" s="7"/>
      <c r="G44" s="23"/>
      <c r="H44" s="23"/>
      <c r="I44" s="23"/>
    </row>
    <row r="45" spans="1:9" x14ac:dyDescent="0.25">
      <c r="A45" s="8"/>
      <c r="B45" s="5"/>
      <c r="C45" s="11"/>
      <c r="D45" s="11"/>
      <c r="E45" s="11"/>
      <c r="F45" s="7"/>
      <c r="G45" s="23"/>
      <c r="H45" s="23"/>
      <c r="I45" s="23"/>
    </row>
    <row r="46" spans="1:9" x14ac:dyDescent="0.25">
      <c r="A46" s="8"/>
      <c r="B46" s="5"/>
      <c r="C46" s="11"/>
      <c r="D46" s="11"/>
      <c r="E46" s="11"/>
      <c r="F46" s="7"/>
      <c r="G46" s="23"/>
      <c r="H46" s="23"/>
      <c r="I46" s="23"/>
    </row>
    <row r="47" spans="1:9" x14ac:dyDescent="0.25">
      <c r="A47" s="8"/>
      <c r="B47" s="5"/>
      <c r="C47" s="11"/>
      <c r="D47" s="11"/>
      <c r="E47" s="11"/>
      <c r="F47" s="7"/>
      <c r="G47" s="23"/>
      <c r="H47" s="23"/>
      <c r="I47" s="23"/>
    </row>
    <row r="48" spans="1:9" x14ac:dyDescent="0.25">
      <c r="A48" s="8"/>
      <c r="B48" s="5"/>
      <c r="C48" s="11"/>
      <c r="D48" s="11"/>
      <c r="E48" s="11"/>
      <c r="F48" s="7"/>
      <c r="G48" s="23"/>
      <c r="H48" s="23"/>
      <c r="I48" s="23"/>
    </row>
    <row r="49" spans="1:9" x14ac:dyDescent="0.25">
      <c r="A49" s="8"/>
      <c r="B49" s="5"/>
      <c r="C49" s="11"/>
      <c r="D49" s="11"/>
      <c r="E49" s="11"/>
      <c r="F49" s="7"/>
      <c r="G49" s="23"/>
      <c r="H49" s="23"/>
      <c r="I49" s="23"/>
    </row>
    <row r="50" spans="1:9" x14ac:dyDescent="0.25">
      <c r="A50" s="8"/>
      <c r="B50" s="5"/>
      <c r="C50" s="11"/>
      <c r="D50" s="11"/>
      <c r="E50" s="11"/>
      <c r="F50" s="7"/>
      <c r="G50" s="23"/>
      <c r="H50" s="23"/>
      <c r="I50" s="23"/>
    </row>
    <row r="51" spans="1:9" x14ac:dyDescent="0.25">
      <c r="A51" s="8"/>
      <c r="B51" s="5"/>
      <c r="C51" s="11"/>
      <c r="D51" s="11"/>
      <c r="E51" s="11"/>
      <c r="F51" s="7"/>
      <c r="G51" s="23"/>
      <c r="H51" s="23"/>
      <c r="I51"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1F2AC-66FB-4B99-9F36-B4CB893A4E2F}">
  <dimension ref="A1:I51"/>
  <sheetViews>
    <sheetView workbookViewId="0">
      <selection activeCell="A8" sqref="A8:XFD10"/>
    </sheetView>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ht="45" x14ac:dyDescent="0.25">
      <c r="A3" s="8" t="s">
        <v>123</v>
      </c>
      <c r="B3" s="5">
        <v>45002</v>
      </c>
      <c r="C3" s="11">
        <v>0.27083333333333331</v>
      </c>
      <c r="D3" s="11">
        <v>0.41666666666666669</v>
      </c>
      <c r="E3" s="11">
        <f>Término611151910151926303438[[#This Row],[Hora Final]]-Término611151910151926303438[[#This Row],[Hora Inicial]]</f>
        <v>0.14583333333333337</v>
      </c>
      <c r="F3" s="6" t="s">
        <v>17</v>
      </c>
      <c r="G3" s="9"/>
      <c r="H3" s="9"/>
      <c r="I3" s="10"/>
    </row>
    <row r="4" spans="1:9" x14ac:dyDescent="0.25">
      <c r="A4" s="8" t="s">
        <v>124</v>
      </c>
      <c r="B4" s="5">
        <v>45003</v>
      </c>
      <c r="C4" s="11">
        <v>0.27083333333333331</v>
      </c>
      <c r="D4" s="11">
        <v>0.41666666666666669</v>
      </c>
      <c r="E4" s="11">
        <f>Término611151910151926303438[[#This Row],[Hora Final]]-Término611151910151926303438[[#This Row],[Hora Inicial]]</f>
        <v>0.14583333333333337</v>
      </c>
      <c r="F4" s="22"/>
      <c r="G4" s="9"/>
      <c r="H4" s="9"/>
      <c r="I4" s="10"/>
    </row>
    <row r="5" spans="1:9" ht="30" x14ac:dyDescent="0.25">
      <c r="A5" s="8" t="s">
        <v>125</v>
      </c>
      <c r="B5" s="5">
        <v>45004</v>
      </c>
      <c r="C5" s="11">
        <v>0.27083333333333331</v>
      </c>
      <c r="D5" s="11">
        <v>0.41666666666666669</v>
      </c>
      <c r="E5" s="11">
        <f>Término611151910151926303438[[#This Row],[Hora Final]]-Término611151910151926303438[[#This Row],[Hora Inicial]]</f>
        <v>0.14583333333333337</v>
      </c>
      <c r="F5" s="22"/>
      <c r="G5" s="9"/>
      <c r="H5" s="9"/>
      <c r="I5" s="10"/>
    </row>
    <row r="6" spans="1:9" ht="45" x14ac:dyDescent="0.25">
      <c r="A6" s="8" t="s">
        <v>126</v>
      </c>
      <c r="B6" s="5">
        <v>45005</v>
      </c>
      <c r="C6" s="11">
        <v>0.27083333333333331</v>
      </c>
      <c r="D6" s="11">
        <v>0.41666666666666669</v>
      </c>
      <c r="E6" s="11">
        <f>Término611151910151926303438[[#This Row],[Hora Final]]-Término611151910151926303438[[#This Row],[Hora Inicial]]</f>
        <v>0.14583333333333337</v>
      </c>
      <c r="F6" s="22"/>
      <c r="G6" s="9"/>
      <c r="H6" s="9"/>
      <c r="I6" s="10"/>
    </row>
    <row r="7" spans="1:9" ht="90" x14ac:dyDescent="0.25">
      <c r="A7" s="8" t="s">
        <v>127</v>
      </c>
      <c r="B7" s="5">
        <v>45006</v>
      </c>
      <c r="C7" s="11">
        <v>0.27083333333333331</v>
      </c>
      <c r="D7" s="11">
        <v>0.41666666666666669</v>
      </c>
      <c r="E7" s="11">
        <f>Término611151910151926303438[[#This Row],[Hora Final]]-Término611151910151926303438[[#This Row],[Hora Inicial]]</f>
        <v>0.14583333333333337</v>
      </c>
      <c r="F7" s="22"/>
      <c r="G7" s="9"/>
      <c r="H7" s="9"/>
      <c r="I7" s="10"/>
    </row>
    <row r="8" spans="1:9" ht="38.25" customHeight="1" x14ac:dyDescent="0.3">
      <c r="A8" s="21"/>
      <c r="B8" s="2"/>
      <c r="C8" s="2"/>
      <c r="D8" s="2"/>
      <c r="E8" s="2"/>
      <c r="F8" s="2"/>
      <c r="H8" s="1"/>
      <c r="I8" s="1"/>
    </row>
    <row r="9" spans="1:9" ht="26.25" customHeight="1" x14ac:dyDescent="0.25">
      <c r="A9" s="17" t="s">
        <v>14</v>
      </c>
      <c r="B9" s="18" t="s">
        <v>15</v>
      </c>
      <c r="C9" s="18" t="s">
        <v>20</v>
      </c>
      <c r="D9" s="18" t="s">
        <v>21</v>
      </c>
      <c r="E9" s="18" t="s">
        <v>18</v>
      </c>
      <c r="F9" s="18" t="s">
        <v>16</v>
      </c>
      <c r="G9" s="19" t="s">
        <v>23</v>
      </c>
      <c r="H9" s="19" t="s">
        <v>22</v>
      </c>
      <c r="I9" s="19" t="s">
        <v>19</v>
      </c>
    </row>
    <row r="10" spans="1:9" ht="45" x14ac:dyDescent="0.25">
      <c r="A10" s="8" t="s">
        <v>123</v>
      </c>
      <c r="B10" s="5">
        <v>45002</v>
      </c>
      <c r="C10" s="11">
        <v>0.27083333333333331</v>
      </c>
      <c r="D10" s="11">
        <v>0.41666666666666669</v>
      </c>
      <c r="E10" s="11">
        <f>Término6712162023162027313539[[#This Row],[Hora Final]]-Término6712162023162027313539[[#This Row],[Hora Inicial]]</f>
        <v>0.14583333333333337</v>
      </c>
      <c r="F10" s="6" t="s">
        <v>17</v>
      </c>
      <c r="G10" s="9"/>
      <c r="H10" s="9"/>
      <c r="I10" s="10"/>
    </row>
    <row r="11" spans="1:9" x14ac:dyDescent="0.25">
      <c r="A11" s="8" t="s">
        <v>124</v>
      </c>
      <c r="B11" s="5"/>
      <c r="C11" s="11"/>
      <c r="D11" s="11"/>
      <c r="E11" s="11"/>
      <c r="F11" s="22"/>
      <c r="G11" s="9"/>
      <c r="H11" s="9"/>
      <c r="I11" s="10"/>
    </row>
    <row r="12" spans="1:9" ht="30" x14ac:dyDescent="0.25">
      <c r="A12" s="8" t="s">
        <v>125</v>
      </c>
      <c r="B12" s="5"/>
      <c r="C12" s="11"/>
      <c r="D12" s="11"/>
      <c r="E12" s="11"/>
      <c r="F12" s="22"/>
      <c r="G12" s="9"/>
      <c r="H12" s="9"/>
      <c r="I12" s="10"/>
    </row>
    <row r="13" spans="1:9" ht="45" x14ac:dyDescent="0.25">
      <c r="A13" s="8" t="s">
        <v>126</v>
      </c>
      <c r="B13" s="5"/>
      <c r="C13" s="11"/>
      <c r="D13" s="11"/>
      <c r="E13" s="11"/>
      <c r="F13" s="22"/>
      <c r="G13" s="9"/>
      <c r="H13" s="9"/>
      <c r="I13" s="10"/>
    </row>
    <row r="14" spans="1:9" ht="90" x14ac:dyDescent="0.25">
      <c r="A14" s="8" t="s">
        <v>127</v>
      </c>
      <c r="B14" s="5"/>
      <c r="C14" s="11"/>
      <c r="D14" s="11"/>
      <c r="E14" s="11"/>
      <c r="F14" s="22"/>
      <c r="G14" s="9"/>
      <c r="H14" s="9"/>
      <c r="I14" s="10"/>
    </row>
    <row r="15" spans="1:9" ht="33.75" customHeight="1" x14ac:dyDescent="0.3">
      <c r="A15" s="21"/>
      <c r="B15" s="2"/>
      <c r="C15" s="2"/>
      <c r="D15" s="2"/>
      <c r="E15" s="2"/>
      <c r="F15" s="2"/>
      <c r="H15" s="1"/>
      <c r="I15" s="1"/>
    </row>
    <row r="16" spans="1:9" ht="23.25" customHeight="1" x14ac:dyDescent="0.25">
      <c r="A16" s="17" t="s">
        <v>14</v>
      </c>
      <c r="B16" s="18" t="s">
        <v>15</v>
      </c>
      <c r="C16" s="18" t="s">
        <v>20</v>
      </c>
      <c r="D16" s="18" t="s">
        <v>21</v>
      </c>
      <c r="E16" s="18" t="s">
        <v>18</v>
      </c>
      <c r="F16" s="18" t="s">
        <v>16</v>
      </c>
      <c r="G16" s="19" t="s">
        <v>23</v>
      </c>
      <c r="H16" s="19" t="s">
        <v>22</v>
      </c>
      <c r="I16" s="19" t="s">
        <v>19</v>
      </c>
    </row>
    <row r="17" spans="1:9" ht="45" x14ac:dyDescent="0.25">
      <c r="A17" s="8" t="s">
        <v>123</v>
      </c>
      <c r="B17" s="5">
        <v>45002</v>
      </c>
      <c r="C17" s="11">
        <v>0.27083333333333331</v>
      </c>
      <c r="D17" s="11">
        <v>0.41666666666666669</v>
      </c>
      <c r="E17" s="11">
        <f>Término67813172124172128323640[[#This Row],[Hora Final]]-Término67813172124172128323640[[#This Row],[Hora Inicial]]</f>
        <v>0.14583333333333337</v>
      </c>
      <c r="F17" s="6" t="s">
        <v>17</v>
      </c>
      <c r="G17" s="9"/>
      <c r="H17" s="9"/>
      <c r="I17" s="10"/>
    </row>
    <row r="18" spans="1:9" x14ac:dyDescent="0.25">
      <c r="A18" s="8" t="s">
        <v>124</v>
      </c>
      <c r="B18" s="5"/>
      <c r="C18" s="11"/>
      <c r="D18" s="11"/>
      <c r="E18" s="11"/>
      <c r="F18" s="22"/>
      <c r="G18" s="9"/>
      <c r="H18" s="9"/>
      <c r="I18" s="10"/>
    </row>
    <row r="19" spans="1:9" ht="30" x14ac:dyDescent="0.25">
      <c r="A19" s="8" t="s">
        <v>125</v>
      </c>
      <c r="B19" s="5"/>
      <c r="C19" s="11"/>
      <c r="D19" s="11"/>
      <c r="E19" s="11"/>
      <c r="F19" s="22"/>
      <c r="G19" s="9"/>
      <c r="H19" s="9"/>
      <c r="I19" s="10"/>
    </row>
    <row r="20" spans="1:9" ht="45" x14ac:dyDescent="0.25">
      <c r="A20" s="8" t="s">
        <v>126</v>
      </c>
      <c r="B20" s="5"/>
      <c r="C20" s="11"/>
      <c r="D20" s="11"/>
      <c r="E20" s="11"/>
      <c r="F20" s="22"/>
      <c r="G20" s="9"/>
      <c r="H20" s="9"/>
      <c r="I20" s="10"/>
    </row>
    <row r="21" spans="1:9" ht="90" x14ac:dyDescent="0.25">
      <c r="A21" s="8" t="s">
        <v>127</v>
      </c>
      <c r="B21" s="5"/>
      <c r="C21" s="11"/>
      <c r="D21" s="11"/>
      <c r="E21" s="11"/>
      <c r="F21" s="22"/>
      <c r="G21" s="9"/>
      <c r="H21" s="9"/>
      <c r="I21" s="10"/>
    </row>
    <row r="22" spans="1:9" ht="36" customHeight="1" x14ac:dyDescent="0.3">
      <c r="A22" s="21"/>
      <c r="B22" s="2"/>
      <c r="C22" s="2"/>
      <c r="D22" s="2"/>
      <c r="E22" s="2"/>
      <c r="F22" s="2"/>
      <c r="H22" s="1"/>
      <c r="I22" s="1"/>
    </row>
    <row r="23" spans="1:9" ht="27" customHeight="1" x14ac:dyDescent="0.25">
      <c r="A23" s="17" t="s">
        <v>14</v>
      </c>
      <c r="B23" s="18" t="s">
        <v>15</v>
      </c>
      <c r="C23" s="18" t="s">
        <v>20</v>
      </c>
      <c r="D23" s="18" t="s">
        <v>21</v>
      </c>
      <c r="E23" s="18" t="s">
        <v>18</v>
      </c>
      <c r="F23" s="18" t="s">
        <v>16</v>
      </c>
      <c r="G23" s="19" t="s">
        <v>23</v>
      </c>
      <c r="H23" s="19" t="s">
        <v>22</v>
      </c>
      <c r="I23" s="19" t="s">
        <v>19</v>
      </c>
    </row>
    <row r="24" spans="1:9" ht="45" x14ac:dyDescent="0.25">
      <c r="A24" s="8" t="s">
        <v>123</v>
      </c>
      <c r="B24" s="5">
        <v>45002</v>
      </c>
      <c r="C24" s="11">
        <v>0.27083333333333331</v>
      </c>
      <c r="D24" s="11">
        <v>0.41666666666666669</v>
      </c>
      <c r="E24" s="11">
        <f>Término67914182225182229333741[[#This Row],[Hora Final]]-Término67914182225182229333741[[#This Row],[Hora Inicial]]</f>
        <v>0.14583333333333337</v>
      </c>
      <c r="F24" s="6" t="s">
        <v>17</v>
      </c>
      <c r="G24" s="9"/>
      <c r="H24" s="9"/>
      <c r="I24" s="10"/>
    </row>
    <row r="25" spans="1:9" x14ac:dyDescent="0.25">
      <c r="A25" s="8" t="s">
        <v>124</v>
      </c>
      <c r="B25" s="5"/>
      <c r="C25" s="11"/>
      <c r="D25" s="11"/>
      <c r="E25" s="11"/>
      <c r="F25" s="6"/>
      <c r="G25" s="9"/>
      <c r="H25" s="9"/>
      <c r="I25" s="10"/>
    </row>
    <row r="26" spans="1:9" ht="30" x14ac:dyDescent="0.25">
      <c r="A26" s="8" t="s">
        <v>125</v>
      </c>
      <c r="B26" s="5"/>
      <c r="C26" s="11"/>
      <c r="D26" s="11"/>
      <c r="E26" s="11"/>
      <c r="F26" s="7"/>
      <c r="G26" s="9"/>
      <c r="H26" s="9"/>
      <c r="I26" s="10"/>
    </row>
    <row r="27" spans="1:9" ht="45" x14ac:dyDescent="0.25">
      <c r="A27" s="8" t="s">
        <v>126</v>
      </c>
      <c r="B27" s="5"/>
      <c r="C27" s="11"/>
      <c r="D27" s="11"/>
      <c r="E27" s="11"/>
      <c r="F27" s="7"/>
      <c r="G27" s="12"/>
      <c r="H27" s="9"/>
      <c r="I27" s="10"/>
    </row>
    <row r="28" spans="1:9" ht="90" x14ac:dyDescent="0.25">
      <c r="A28" s="8" t="s">
        <v>127</v>
      </c>
      <c r="B28" s="5"/>
      <c r="C28" s="11"/>
      <c r="D28" s="11"/>
      <c r="E28" s="11"/>
      <c r="F28" s="7"/>
      <c r="G28" s="4"/>
      <c r="H28" s="9"/>
      <c r="I28" s="10"/>
    </row>
    <row r="29" spans="1:9" x14ac:dyDescent="0.25">
      <c r="A29" s="8"/>
      <c r="B29" s="5"/>
      <c r="C29" s="11"/>
      <c r="D29" s="11"/>
      <c r="E29" s="11"/>
      <c r="F29" s="7"/>
      <c r="G29" s="4"/>
      <c r="H29" s="9"/>
      <c r="I29" s="10"/>
    </row>
    <row r="30" spans="1:9" x14ac:dyDescent="0.25">
      <c r="A30" s="8"/>
      <c r="B30" s="5"/>
      <c r="C30" s="11"/>
      <c r="D30" s="11"/>
      <c r="E30" s="11"/>
      <c r="F30" s="7"/>
      <c r="G30" s="4"/>
      <c r="H30" s="9"/>
      <c r="I30" s="10"/>
    </row>
    <row r="31" spans="1:9" x14ac:dyDescent="0.25">
      <c r="A31" s="8"/>
      <c r="B31" s="5"/>
      <c r="C31" s="11"/>
      <c r="D31" s="11"/>
      <c r="E31" s="11"/>
      <c r="F31" s="7"/>
      <c r="G31" s="4"/>
      <c r="H31" s="9"/>
      <c r="I31" s="10"/>
    </row>
    <row r="32" spans="1:9" x14ac:dyDescent="0.25">
      <c r="A32" s="8"/>
      <c r="B32" s="5"/>
      <c r="C32" s="11"/>
      <c r="D32" s="11"/>
      <c r="E32" s="11"/>
      <c r="F32" s="7"/>
      <c r="G32" s="4"/>
      <c r="H32" s="9"/>
      <c r="I32" s="10"/>
    </row>
    <row r="33" spans="1:9" x14ac:dyDescent="0.25">
      <c r="A33" s="8"/>
      <c r="B33" s="5"/>
      <c r="C33" s="11"/>
      <c r="D33" s="11"/>
      <c r="E33" s="11"/>
      <c r="F33" s="7"/>
      <c r="G33" s="4"/>
      <c r="H33" s="9"/>
      <c r="I33" s="10"/>
    </row>
    <row r="34" spans="1:9" x14ac:dyDescent="0.25">
      <c r="A34" s="8"/>
      <c r="B34" s="5"/>
      <c r="C34" s="11"/>
      <c r="D34" s="11"/>
      <c r="E34" s="11"/>
      <c r="F34" s="7"/>
      <c r="G34" s="23"/>
      <c r="H34" s="23"/>
      <c r="I34" s="23"/>
    </row>
    <row r="35" spans="1:9" x14ac:dyDescent="0.25">
      <c r="A35" s="8"/>
      <c r="B35" s="5"/>
      <c r="C35" s="11"/>
      <c r="D35" s="11"/>
      <c r="E35" s="11"/>
      <c r="F35" s="7"/>
      <c r="G35" s="23"/>
      <c r="H35" s="23"/>
      <c r="I35" s="23"/>
    </row>
    <row r="36" spans="1:9" x14ac:dyDescent="0.25">
      <c r="A36" s="8"/>
      <c r="B36" s="5"/>
      <c r="C36" s="11"/>
      <c r="D36" s="11"/>
      <c r="E36" s="11"/>
      <c r="F36" s="7"/>
      <c r="G36" s="23"/>
      <c r="H36" s="23"/>
      <c r="I36" s="23"/>
    </row>
    <row r="37" spans="1:9" x14ac:dyDescent="0.25">
      <c r="A37" s="8"/>
      <c r="B37" s="5"/>
      <c r="C37" s="11"/>
      <c r="D37" s="11"/>
      <c r="E37" s="11"/>
      <c r="F37" s="7"/>
      <c r="G37" s="23"/>
      <c r="H37" s="23"/>
      <c r="I37" s="23"/>
    </row>
    <row r="38" spans="1:9" x14ac:dyDescent="0.25">
      <c r="A38" s="8"/>
      <c r="B38" s="5"/>
      <c r="C38" s="11"/>
      <c r="D38" s="11"/>
      <c r="E38" s="11"/>
      <c r="F38" s="7"/>
      <c r="G38" s="23"/>
      <c r="H38" s="23"/>
      <c r="I38" s="23"/>
    </row>
    <row r="39" spans="1:9" x14ac:dyDescent="0.25">
      <c r="A39" s="8"/>
      <c r="B39" s="5"/>
      <c r="C39" s="11"/>
      <c r="D39" s="11"/>
      <c r="E39" s="11"/>
      <c r="F39" s="7"/>
      <c r="G39" s="23"/>
      <c r="H39" s="23"/>
      <c r="I39" s="23"/>
    </row>
    <row r="40" spans="1:9" x14ac:dyDescent="0.25">
      <c r="A40" s="8"/>
      <c r="B40" s="5"/>
      <c r="C40" s="11"/>
      <c r="D40" s="11"/>
      <c r="E40" s="11"/>
      <c r="F40" s="7"/>
      <c r="G40" s="23"/>
      <c r="H40" s="23"/>
      <c r="I40" s="23"/>
    </row>
    <row r="41" spans="1:9" x14ac:dyDescent="0.25">
      <c r="A41" s="8"/>
      <c r="B41" s="5"/>
      <c r="C41" s="11"/>
      <c r="D41" s="11"/>
      <c r="E41" s="11"/>
      <c r="F41" s="7"/>
      <c r="G41" s="23"/>
      <c r="H41" s="23"/>
      <c r="I41" s="23"/>
    </row>
    <row r="42" spans="1:9" x14ac:dyDescent="0.25">
      <c r="A42" s="8"/>
      <c r="B42" s="5"/>
      <c r="C42" s="11"/>
      <c r="D42" s="11"/>
      <c r="E42" s="11"/>
      <c r="F42" s="7"/>
      <c r="G42" s="23"/>
      <c r="H42" s="23"/>
      <c r="I42" s="23"/>
    </row>
    <row r="43" spans="1:9" x14ac:dyDescent="0.25">
      <c r="A43" s="8"/>
      <c r="B43" s="5"/>
      <c r="C43" s="11"/>
      <c r="D43" s="11"/>
      <c r="E43" s="11"/>
      <c r="F43" s="7"/>
      <c r="G43" s="23"/>
      <c r="H43" s="23"/>
      <c r="I43" s="23"/>
    </row>
    <row r="44" spans="1:9" x14ac:dyDescent="0.25">
      <c r="A44" s="8"/>
      <c r="B44" s="5"/>
      <c r="C44" s="11"/>
      <c r="D44" s="11"/>
      <c r="E44" s="11"/>
      <c r="F44" s="7"/>
      <c r="G44" s="23"/>
      <c r="H44" s="23"/>
      <c r="I44" s="23"/>
    </row>
    <row r="45" spans="1:9" x14ac:dyDescent="0.25">
      <c r="A45" s="8"/>
      <c r="B45" s="5"/>
      <c r="C45" s="11"/>
      <c r="D45" s="11"/>
      <c r="E45" s="11"/>
      <c r="F45" s="7"/>
      <c r="G45" s="23"/>
      <c r="H45" s="23"/>
      <c r="I45" s="23"/>
    </row>
    <row r="46" spans="1:9" x14ac:dyDescent="0.25">
      <c r="A46" s="8"/>
      <c r="B46" s="5"/>
      <c r="C46" s="11"/>
      <c r="D46" s="11"/>
      <c r="E46" s="11"/>
      <c r="F46" s="7"/>
      <c r="G46" s="23"/>
      <c r="H46" s="23"/>
      <c r="I46" s="23"/>
    </row>
    <row r="47" spans="1:9" x14ac:dyDescent="0.25">
      <c r="A47" s="8"/>
      <c r="B47" s="5"/>
      <c r="C47" s="11"/>
      <c r="D47" s="11"/>
      <c r="E47" s="11"/>
      <c r="F47" s="7"/>
      <c r="G47" s="23"/>
      <c r="H47" s="23"/>
      <c r="I47" s="23"/>
    </row>
    <row r="48" spans="1:9" x14ac:dyDescent="0.25">
      <c r="A48" s="8"/>
      <c r="B48" s="5"/>
      <c r="C48" s="11"/>
      <c r="D48" s="11"/>
      <c r="E48" s="11"/>
      <c r="F48" s="7"/>
      <c r="G48" s="23"/>
      <c r="H48" s="23"/>
      <c r="I48" s="23"/>
    </row>
    <row r="49" spans="1:9" x14ac:dyDescent="0.25">
      <c r="A49" s="8"/>
      <c r="B49" s="5"/>
      <c r="C49" s="11"/>
      <c r="D49" s="11"/>
      <c r="E49" s="11"/>
      <c r="F49" s="7"/>
      <c r="G49" s="23"/>
      <c r="H49" s="23"/>
      <c r="I49" s="23"/>
    </row>
    <row r="50" spans="1:9" x14ac:dyDescent="0.25">
      <c r="A50" s="8"/>
      <c r="B50" s="5"/>
      <c r="C50" s="11"/>
      <c r="D50" s="11"/>
      <c r="E50" s="11"/>
      <c r="F50" s="7"/>
      <c r="G50" s="23"/>
      <c r="H50" s="23"/>
      <c r="I50" s="23"/>
    </row>
    <row r="51" spans="1:9" x14ac:dyDescent="0.25">
      <c r="A51" s="8"/>
      <c r="B51" s="5"/>
      <c r="C51" s="11"/>
      <c r="D51" s="11"/>
      <c r="E51" s="11"/>
      <c r="F51" s="7"/>
      <c r="G51" s="23"/>
      <c r="H51" s="23"/>
      <c r="I51"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35A86-D79A-4C10-AF1B-286EF766C308}">
  <dimension ref="A1:I69"/>
  <sheetViews>
    <sheetView tabSelected="1" workbookViewId="0"/>
  </sheetViews>
  <sheetFormatPr defaultRowHeight="15" x14ac:dyDescent="0.25"/>
  <cols>
    <col min="1" max="1" width="67.85546875" style="1" customWidth="1"/>
    <col min="2" max="2" width="21.140625" customWidth="1"/>
    <col min="3" max="3" width="21.5703125" customWidth="1"/>
    <col min="4" max="4" width="18.5703125" customWidth="1"/>
    <col min="5" max="5" width="17.7109375" customWidth="1"/>
    <col min="6" max="6" width="18.5703125" customWidth="1"/>
    <col min="7" max="7" width="15.42578125" customWidth="1"/>
    <col min="8" max="8" width="16.42578125" customWidth="1"/>
    <col min="9" max="9" width="15.42578125" customWidth="1"/>
  </cols>
  <sheetData>
    <row r="1" spans="1:9" ht="39" customHeight="1" x14ac:dyDescent="0.3">
      <c r="A1" s="21"/>
      <c r="B1" s="2"/>
      <c r="C1" s="2"/>
      <c r="D1" s="2"/>
      <c r="E1" s="2"/>
      <c r="F1" s="2"/>
      <c r="H1" s="1"/>
      <c r="I1" s="1"/>
    </row>
    <row r="2" spans="1:9" ht="21" x14ac:dyDescent="0.25">
      <c r="A2" s="17" t="s">
        <v>14</v>
      </c>
      <c r="B2" s="18" t="s">
        <v>15</v>
      </c>
      <c r="C2" s="18" t="s">
        <v>20</v>
      </c>
      <c r="D2" s="18" t="s">
        <v>21</v>
      </c>
      <c r="E2" s="18" t="s">
        <v>18</v>
      </c>
      <c r="F2" s="18" t="s">
        <v>16</v>
      </c>
      <c r="G2" s="19" t="s">
        <v>23</v>
      </c>
      <c r="H2" s="19" t="s">
        <v>22</v>
      </c>
      <c r="I2" s="19" t="s">
        <v>19</v>
      </c>
    </row>
    <row r="3" spans="1:9" x14ac:dyDescent="0.25">
      <c r="A3" s="8" t="s">
        <v>112</v>
      </c>
      <c r="B3" s="5">
        <v>45002</v>
      </c>
      <c r="C3" s="11">
        <v>0.27083333333333331</v>
      </c>
      <c r="D3" s="11">
        <v>0.41666666666666669</v>
      </c>
      <c r="E3" s="11">
        <f>Término61115191015192630343842[[#This Row],[Hora Final]]-Término61115191015192630343842[[#This Row],[Hora Inicial]]</f>
        <v>0.14583333333333337</v>
      </c>
      <c r="F3" s="6" t="s">
        <v>17</v>
      </c>
      <c r="G3" s="9"/>
      <c r="H3" s="9"/>
      <c r="I3" s="10"/>
    </row>
    <row r="4" spans="1:9" x14ac:dyDescent="0.25">
      <c r="A4" s="8" t="s">
        <v>113</v>
      </c>
      <c r="B4" s="5">
        <v>45003</v>
      </c>
      <c r="C4" s="11">
        <v>0.27083333333333331</v>
      </c>
      <c r="D4" s="11">
        <v>0.41666666666666669</v>
      </c>
      <c r="E4" s="11">
        <f>Término61115191015192630343842[[#This Row],[Hora Final]]-Término61115191015192630343842[[#This Row],[Hora Inicial]]</f>
        <v>0.14583333333333337</v>
      </c>
      <c r="F4" s="22"/>
      <c r="G4" s="9"/>
      <c r="H4" s="9"/>
      <c r="I4" s="10"/>
    </row>
    <row r="5" spans="1:9" x14ac:dyDescent="0.25">
      <c r="A5" s="8" t="s">
        <v>114</v>
      </c>
      <c r="B5" s="5">
        <v>45004</v>
      </c>
      <c r="C5" s="11">
        <v>0.27083333333333331</v>
      </c>
      <c r="D5" s="11">
        <v>0.41666666666666669</v>
      </c>
      <c r="E5" s="11">
        <f>Término61115191015192630343842[[#This Row],[Hora Final]]-Término61115191015192630343842[[#This Row],[Hora Inicial]]</f>
        <v>0.14583333333333337</v>
      </c>
      <c r="F5" s="22"/>
      <c r="G5" s="9"/>
      <c r="H5" s="9"/>
      <c r="I5" s="10"/>
    </row>
    <row r="6" spans="1:9" x14ac:dyDescent="0.25">
      <c r="A6" s="8" t="s">
        <v>115</v>
      </c>
      <c r="B6" s="5">
        <v>45005</v>
      </c>
      <c r="C6" s="11">
        <v>0.27083333333333331</v>
      </c>
      <c r="D6" s="11">
        <v>0.41666666666666669</v>
      </c>
      <c r="E6" s="11">
        <f>Término61115191015192630343842[[#This Row],[Hora Final]]-Término61115191015192630343842[[#This Row],[Hora Inicial]]</f>
        <v>0.14583333333333337</v>
      </c>
      <c r="F6" s="22"/>
      <c r="G6" s="9"/>
      <c r="H6" s="9"/>
      <c r="I6" s="10"/>
    </row>
    <row r="7" spans="1:9" x14ac:dyDescent="0.25">
      <c r="A7" s="8" t="s">
        <v>116</v>
      </c>
      <c r="B7" s="5">
        <v>45006</v>
      </c>
      <c r="C7" s="11">
        <v>0.27083333333333331</v>
      </c>
      <c r="D7" s="11">
        <v>0.41666666666666669</v>
      </c>
      <c r="E7" s="11">
        <f>Término61115191015192630343842[[#This Row],[Hora Final]]-Término61115191015192630343842[[#This Row],[Hora Inicial]]</f>
        <v>0.14583333333333337</v>
      </c>
      <c r="F7" s="22"/>
      <c r="G7" s="9"/>
      <c r="H7" s="9"/>
      <c r="I7" s="10"/>
    </row>
    <row r="8" spans="1:9" x14ac:dyDescent="0.25">
      <c r="A8" s="8" t="s">
        <v>117</v>
      </c>
      <c r="B8" s="5">
        <v>45007</v>
      </c>
      <c r="C8" s="11">
        <v>0.27083333333333331</v>
      </c>
      <c r="D8" s="11">
        <v>0.41666666666666669</v>
      </c>
      <c r="E8" s="11">
        <f>Término61115191015192630343842[[#This Row],[Hora Final]]-Término61115191015192630343842[[#This Row],[Hora Inicial]]</f>
        <v>0.14583333333333337</v>
      </c>
      <c r="F8" s="22"/>
      <c r="G8" s="9"/>
      <c r="H8" s="9"/>
      <c r="I8" s="10"/>
    </row>
    <row r="9" spans="1:9" ht="30" x14ac:dyDescent="0.25">
      <c r="A9" s="8" t="s">
        <v>118</v>
      </c>
      <c r="B9" s="5">
        <v>45008</v>
      </c>
      <c r="C9" s="11">
        <v>0.27083333333333331</v>
      </c>
      <c r="D9" s="11">
        <v>0.41666666666666669</v>
      </c>
      <c r="E9" s="11">
        <f>Término61115191015192630343842[[#This Row],[Hora Final]]-Término61115191015192630343842[[#This Row],[Hora Inicial]]</f>
        <v>0.14583333333333337</v>
      </c>
      <c r="F9" s="22"/>
      <c r="G9" s="9"/>
      <c r="H9" s="9"/>
      <c r="I9" s="10"/>
    </row>
    <row r="10" spans="1:9" x14ac:dyDescent="0.25">
      <c r="A10" s="8" t="s">
        <v>119</v>
      </c>
      <c r="B10" s="5">
        <v>45009</v>
      </c>
      <c r="C10" s="11">
        <v>0.27083333333333331</v>
      </c>
      <c r="D10" s="11">
        <v>0.41666666666666669</v>
      </c>
      <c r="E10" s="11">
        <f>Término61115191015192630343842[[#This Row],[Hora Final]]-Término61115191015192630343842[[#This Row],[Hora Inicial]]</f>
        <v>0.14583333333333337</v>
      </c>
      <c r="F10" s="22"/>
      <c r="G10" s="9"/>
      <c r="H10" s="9"/>
      <c r="I10" s="10"/>
    </row>
    <row r="11" spans="1:9" x14ac:dyDescent="0.25">
      <c r="A11" s="8" t="s">
        <v>120</v>
      </c>
      <c r="B11" s="5">
        <v>45010</v>
      </c>
      <c r="C11" s="11">
        <v>0.27083333333333331</v>
      </c>
      <c r="D11" s="11">
        <v>0.41666666666666669</v>
      </c>
      <c r="E11" s="11">
        <f>Término61115191015192630343842[[#This Row],[Hora Final]]-Término61115191015192630343842[[#This Row],[Hora Inicial]]</f>
        <v>0.14583333333333337</v>
      </c>
      <c r="F11" s="22"/>
      <c r="G11" s="9"/>
      <c r="H11" s="9"/>
      <c r="I11" s="10"/>
    </row>
    <row r="12" spans="1:9" x14ac:dyDescent="0.25">
      <c r="A12" s="8" t="s">
        <v>121</v>
      </c>
      <c r="B12" s="5">
        <v>45011</v>
      </c>
      <c r="C12" s="11">
        <v>0.27083333333333331</v>
      </c>
      <c r="D12" s="11">
        <v>0.41666666666666669</v>
      </c>
      <c r="E12" s="11">
        <f>Término61115191015192630343842[[#This Row],[Hora Final]]-Término61115191015192630343842[[#This Row],[Hora Inicial]]</f>
        <v>0.14583333333333337</v>
      </c>
      <c r="F12" s="22"/>
      <c r="G12" s="9"/>
      <c r="H12" s="9"/>
      <c r="I12" s="10"/>
    </row>
    <row r="13" spans="1:9" x14ac:dyDescent="0.25">
      <c r="A13" s="8" t="s">
        <v>122</v>
      </c>
      <c r="B13" s="5">
        <v>45012</v>
      </c>
      <c r="C13" s="11">
        <v>0.27083333333333331</v>
      </c>
      <c r="D13" s="11">
        <v>0.41666666666666669</v>
      </c>
      <c r="E13" s="11">
        <f>Término61115191015192630343842[[#This Row],[Hora Final]]-Término61115191015192630343842[[#This Row],[Hora Inicial]]</f>
        <v>0.14583333333333337</v>
      </c>
      <c r="F13" s="22"/>
      <c r="G13" s="9"/>
      <c r="H13" s="9"/>
      <c r="I13" s="10"/>
    </row>
    <row r="14" spans="1:9" ht="38.25" customHeight="1" x14ac:dyDescent="0.3">
      <c r="A14" s="21"/>
      <c r="B14" s="2"/>
      <c r="C14" s="2"/>
      <c r="D14" s="2"/>
      <c r="E14" s="2"/>
      <c r="F14" s="2"/>
      <c r="H14" s="1"/>
      <c r="I14" s="1"/>
    </row>
    <row r="15" spans="1:9" ht="26.25" customHeight="1" x14ac:dyDescent="0.25">
      <c r="A15" s="17" t="s">
        <v>14</v>
      </c>
      <c r="B15" s="18" t="s">
        <v>15</v>
      </c>
      <c r="C15" s="18" t="s">
        <v>20</v>
      </c>
      <c r="D15" s="18" t="s">
        <v>21</v>
      </c>
      <c r="E15" s="18" t="s">
        <v>18</v>
      </c>
      <c r="F15" s="18" t="s">
        <v>16</v>
      </c>
      <c r="G15" s="19" t="s">
        <v>23</v>
      </c>
      <c r="H15" s="19" t="s">
        <v>22</v>
      </c>
      <c r="I15" s="19" t="s">
        <v>19</v>
      </c>
    </row>
    <row r="16" spans="1:9" x14ac:dyDescent="0.25">
      <c r="A16" s="8" t="s">
        <v>112</v>
      </c>
      <c r="B16" s="5">
        <v>45002</v>
      </c>
      <c r="C16" s="11">
        <v>0.27083333333333331</v>
      </c>
      <c r="D16" s="11">
        <v>0.41666666666666669</v>
      </c>
      <c r="E16" s="11">
        <f>Término671216202316202731353943[[#This Row],[Hora Final]]-Término671216202316202731353943[[#This Row],[Hora Inicial]]</f>
        <v>0.14583333333333337</v>
      </c>
      <c r="F16" s="6" t="s">
        <v>17</v>
      </c>
      <c r="G16" s="9"/>
      <c r="H16" s="9"/>
      <c r="I16" s="10"/>
    </row>
    <row r="17" spans="1:9" x14ac:dyDescent="0.25">
      <c r="A17" s="8" t="s">
        <v>113</v>
      </c>
      <c r="B17" s="5"/>
      <c r="C17" s="11"/>
      <c r="D17" s="11"/>
      <c r="E17" s="11"/>
      <c r="F17" s="22"/>
      <c r="G17" s="9"/>
      <c r="H17" s="9"/>
      <c r="I17" s="10"/>
    </row>
    <row r="18" spans="1:9" x14ac:dyDescent="0.25">
      <c r="A18" s="8" t="s">
        <v>114</v>
      </c>
      <c r="B18" s="5"/>
      <c r="C18" s="11"/>
      <c r="D18" s="11"/>
      <c r="E18" s="11"/>
      <c r="F18" s="22"/>
      <c r="G18" s="9"/>
      <c r="H18" s="9"/>
      <c r="I18" s="10"/>
    </row>
    <row r="19" spans="1:9" x14ac:dyDescent="0.25">
      <c r="A19" s="8" t="s">
        <v>115</v>
      </c>
      <c r="B19" s="5"/>
      <c r="C19" s="11"/>
      <c r="D19" s="11"/>
      <c r="E19" s="11"/>
      <c r="F19" s="22"/>
      <c r="G19" s="9"/>
      <c r="H19" s="9"/>
      <c r="I19" s="10"/>
    </row>
    <row r="20" spans="1:9" x14ac:dyDescent="0.25">
      <c r="A20" s="8" t="s">
        <v>116</v>
      </c>
      <c r="B20" s="5"/>
      <c r="C20" s="11"/>
      <c r="D20" s="11"/>
      <c r="E20" s="11"/>
      <c r="F20" s="22"/>
      <c r="G20" s="9"/>
      <c r="H20" s="9"/>
      <c r="I20" s="10"/>
    </row>
    <row r="21" spans="1:9" x14ac:dyDescent="0.25">
      <c r="A21" s="8" t="s">
        <v>117</v>
      </c>
      <c r="B21" s="5"/>
      <c r="C21" s="11"/>
      <c r="D21" s="11"/>
      <c r="E21" s="11"/>
      <c r="F21" s="22"/>
      <c r="G21" s="9"/>
      <c r="H21" s="9"/>
      <c r="I21" s="10"/>
    </row>
    <row r="22" spans="1:9" ht="30" x14ac:dyDescent="0.25">
      <c r="A22" s="8" t="s">
        <v>118</v>
      </c>
      <c r="B22" s="5"/>
      <c r="C22" s="11"/>
      <c r="D22" s="11"/>
      <c r="E22" s="11"/>
      <c r="F22" s="22"/>
      <c r="G22" s="9"/>
      <c r="H22" s="9"/>
      <c r="I22" s="10"/>
    </row>
    <row r="23" spans="1:9" x14ac:dyDescent="0.25">
      <c r="A23" s="8" t="s">
        <v>119</v>
      </c>
      <c r="B23" s="5"/>
      <c r="C23" s="11"/>
      <c r="D23" s="11"/>
      <c r="E23" s="11"/>
      <c r="F23" s="22"/>
      <c r="G23" s="9"/>
      <c r="H23" s="9"/>
      <c r="I23" s="10"/>
    </row>
    <row r="24" spans="1:9" x14ac:dyDescent="0.25">
      <c r="A24" s="8" t="s">
        <v>120</v>
      </c>
      <c r="B24" s="5"/>
      <c r="C24" s="11"/>
      <c r="D24" s="11"/>
      <c r="E24" s="11"/>
      <c r="F24" s="22"/>
      <c r="G24" s="9"/>
      <c r="H24" s="9"/>
      <c r="I24" s="10"/>
    </row>
    <row r="25" spans="1:9" x14ac:dyDescent="0.25">
      <c r="A25" s="8" t="s">
        <v>121</v>
      </c>
      <c r="B25" s="5"/>
      <c r="C25" s="11"/>
      <c r="D25" s="11"/>
      <c r="E25" s="11"/>
      <c r="F25" s="22"/>
      <c r="G25" s="9"/>
      <c r="H25" s="9"/>
      <c r="I25" s="10"/>
    </row>
    <row r="26" spans="1:9" x14ac:dyDescent="0.25">
      <c r="A26" s="8" t="s">
        <v>122</v>
      </c>
      <c r="B26" s="5"/>
      <c r="C26" s="11"/>
      <c r="D26" s="11"/>
      <c r="E26" s="11"/>
      <c r="F26" s="22"/>
      <c r="G26" s="9"/>
      <c r="H26" s="9"/>
      <c r="I26" s="10"/>
    </row>
    <row r="27" spans="1:9" ht="33.75" customHeight="1" x14ac:dyDescent="0.3">
      <c r="A27" s="21"/>
      <c r="B27" s="2"/>
      <c r="C27" s="2"/>
      <c r="D27" s="2"/>
      <c r="E27" s="2"/>
      <c r="F27" s="2"/>
      <c r="H27" s="1"/>
      <c r="I27" s="1"/>
    </row>
    <row r="28" spans="1:9" ht="23.25" customHeight="1" x14ac:dyDescent="0.25">
      <c r="A28" s="17" t="s">
        <v>14</v>
      </c>
      <c r="B28" s="18" t="s">
        <v>15</v>
      </c>
      <c r="C28" s="18" t="s">
        <v>20</v>
      </c>
      <c r="D28" s="18" t="s">
        <v>21</v>
      </c>
      <c r="E28" s="18" t="s">
        <v>18</v>
      </c>
      <c r="F28" s="18" t="s">
        <v>16</v>
      </c>
      <c r="G28" s="19" t="s">
        <v>23</v>
      </c>
      <c r="H28" s="19" t="s">
        <v>22</v>
      </c>
      <c r="I28" s="19" t="s">
        <v>19</v>
      </c>
    </row>
    <row r="29" spans="1:9" x14ac:dyDescent="0.25">
      <c r="A29" s="8" t="s">
        <v>112</v>
      </c>
      <c r="B29" s="5">
        <v>45002</v>
      </c>
      <c r="C29" s="11">
        <v>0.27083333333333331</v>
      </c>
      <c r="D29" s="11">
        <v>0.41666666666666669</v>
      </c>
      <c r="E29" s="11">
        <f>Término6781317212417212832364044[[#This Row],[Hora Final]]-Término6781317212417212832364044[[#This Row],[Hora Inicial]]</f>
        <v>0.14583333333333337</v>
      </c>
      <c r="F29" s="6" t="s">
        <v>17</v>
      </c>
      <c r="G29" s="9"/>
      <c r="H29" s="9"/>
      <c r="I29" s="10"/>
    </row>
    <row r="30" spans="1:9" x14ac:dyDescent="0.25">
      <c r="A30" s="8" t="s">
        <v>113</v>
      </c>
      <c r="B30" s="5"/>
      <c r="C30" s="11"/>
      <c r="D30" s="11"/>
      <c r="E30" s="11"/>
      <c r="F30" s="22"/>
      <c r="G30" s="9"/>
      <c r="H30" s="9"/>
      <c r="I30" s="10"/>
    </row>
    <row r="31" spans="1:9" x14ac:dyDescent="0.25">
      <c r="A31" s="8" t="s">
        <v>114</v>
      </c>
      <c r="B31" s="5"/>
      <c r="C31" s="11"/>
      <c r="D31" s="11"/>
      <c r="E31" s="11"/>
      <c r="F31" s="22"/>
      <c r="G31" s="9"/>
      <c r="H31" s="9"/>
      <c r="I31" s="10"/>
    </row>
    <row r="32" spans="1:9" x14ac:dyDescent="0.25">
      <c r="A32" s="8" t="s">
        <v>115</v>
      </c>
      <c r="B32" s="5"/>
      <c r="C32" s="11"/>
      <c r="D32" s="11"/>
      <c r="E32" s="11"/>
      <c r="F32" s="22"/>
      <c r="G32" s="9"/>
      <c r="H32" s="9"/>
      <c r="I32" s="10"/>
    </row>
    <row r="33" spans="1:9" x14ac:dyDescent="0.25">
      <c r="A33" s="8" t="s">
        <v>116</v>
      </c>
      <c r="B33" s="5"/>
      <c r="C33" s="11"/>
      <c r="D33" s="11"/>
      <c r="E33" s="11"/>
      <c r="F33" s="22"/>
      <c r="G33" s="9"/>
      <c r="H33" s="9"/>
      <c r="I33" s="10"/>
    </row>
    <row r="34" spans="1:9" x14ac:dyDescent="0.25">
      <c r="A34" s="8" t="s">
        <v>117</v>
      </c>
      <c r="B34" s="5"/>
      <c r="C34" s="11"/>
      <c r="D34" s="11"/>
      <c r="E34" s="11"/>
      <c r="F34" s="22"/>
      <c r="G34" s="9"/>
      <c r="H34" s="9"/>
      <c r="I34" s="10"/>
    </row>
    <row r="35" spans="1:9" ht="30" x14ac:dyDescent="0.25">
      <c r="A35" s="8" t="s">
        <v>118</v>
      </c>
      <c r="B35" s="5"/>
      <c r="C35" s="11"/>
      <c r="D35" s="11"/>
      <c r="E35" s="11"/>
      <c r="F35" s="22"/>
      <c r="G35" s="9"/>
      <c r="H35" s="9"/>
      <c r="I35" s="10"/>
    </row>
    <row r="36" spans="1:9" x14ac:dyDescent="0.25">
      <c r="A36" s="8" t="s">
        <v>119</v>
      </c>
      <c r="B36" s="5"/>
      <c r="C36" s="11"/>
      <c r="D36" s="11"/>
      <c r="E36" s="11"/>
      <c r="F36" s="22"/>
      <c r="G36" s="9"/>
      <c r="H36" s="9"/>
      <c r="I36" s="10"/>
    </row>
    <row r="37" spans="1:9" x14ac:dyDescent="0.25">
      <c r="A37" s="8" t="s">
        <v>120</v>
      </c>
      <c r="B37" s="5"/>
      <c r="C37" s="11"/>
      <c r="D37" s="11"/>
      <c r="E37" s="11"/>
      <c r="F37" s="22"/>
      <c r="G37" s="9"/>
      <c r="H37" s="9"/>
      <c r="I37" s="10"/>
    </row>
    <row r="38" spans="1:9" x14ac:dyDescent="0.25">
      <c r="A38" s="8" t="s">
        <v>121</v>
      </c>
      <c r="B38" s="5"/>
      <c r="C38" s="11"/>
      <c r="D38" s="11"/>
      <c r="E38" s="11"/>
      <c r="F38" s="22"/>
      <c r="G38" s="9"/>
      <c r="H38" s="9"/>
      <c r="I38" s="10"/>
    </row>
    <row r="39" spans="1:9" x14ac:dyDescent="0.25">
      <c r="A39" s="8" t="s">
        <v>122</v>
      </c>
      <c r="B39" s="5"/>
      <c r="C39" s="11"/>
      <c r="D39" s="11"/>
      <c r="E39" s="11"/>
      <c r="F39" s="22"/>
      <c r="G39" s="9"/>
      <c r="H39" s="9"/>
      <c r="I39" s="10"/>
    </row>
    <row r="40" spans="1:9" ht="36" customHeight="1" x14ac:dyDescent="0.3">
      <c r="A40" s="21"/>
      <c r="B40" s="2"/>
      <c r="C40" s="2"/>
      <c r="D40" s="2"/>
      <c r="E40" s="2"/>
      <c r="F40" s="2"/>
      <c r="H40" s="1"/>
      <c r="I40" s="1"/>
    </row>
    <row r="41" spans="1:9" ht="27" customHeight="1" x14ac:dyDescent="0.25">
      <c r="A41" s="17" t="s">
        <v>14</v>
      </c>
      <c r="B41" s="18" t="s">
        <v>15</v>
      </c>
      <c r="C41" s="18" t="s">
        <v>20</v>
      </c>
      <c r="D41" s="18" t="s">
        <v>21</v>
      </c>
      <c r="E41" s="18" t="s">
        <v>18</v>
      </c>
      <c r="F41" s="18" t="s">
        <v>16</v>
      </c>
      <c r="G41" s="19" t="s">
        <v>23</v>
      </c>
      <c r="H41" s="19" t="s">
        <v>22</v>
      </c>
      <c r="I41" s="19" t="s">
        <v>19</v>
      </c>
    </row>
    <row r="42" spans="1:9" x14ac:dyDescent="0.25">
      <c r="A42" s="8" t="s">
        <v>112</v>
      </c>
      <c r="B42" s="5">
        <v>45002</v>
      </c>
      <c r="C42" s="11">
        <v>0.27083333333333331</v>
      </c>
      <c r="D42" s="11">
        <v>0.41666666666666669</v>
      </c>
      <c r="E42" s="11">
        <f>Término6791418222518222933374145[[#This Row],[Hora Final]]-Término6791418222518222933374145[[#This Row],[Hora Inicial]]</f>
        <v>0.14583333333333337</v>
      </c>
      <c r="F42" s="6" t="s">
        <v>17</v>
      </c>
      <c r="G42" s="9"/>
      <c r="H42" s="9"/>
      <c r="I42" s="10"/>
    </row>
    <row r="43" spans="1:9" x14ac:dyDescent="0.25">
      <c r="A43" s="8" t="s">
        <v>113</v>
      </c>
      <c r="B43" s="5"/>
      <c r="C43" s="11"/>
      <c r="D43" s="11"/>
      <c r="E43" s="11"/>
      <c r="F43" s="6"/>
      <c r="G43" s="9"/>
      <c r="H43" s="9"/>
      <c r="I43" s="10"/>
    </row>
    <row r="44" spans="1:9" x14ac:dyDescent="0.25">
      <c r="A44" s="8" t="s">
        <v>114</v>
      </c>
      <c r="B44" s="5"/>
      <c r="C44" s="11"/>
      <c r="D44" s="11"/>
      <c r="E44" s="11"/>
      <c r="F44" s="7"/>
      <c r="G44" s="9"/>
      <c r="H44" s="9"/>
      <c r="I44" s="10"/>
    </row>
    <row r="45" spans="1:9" x14ac:dyDescent="0.25">
      <c r="A45" s="8" t="s">
        <v>115</v>
      </c>
      <c r="B45" s="5"/>
      <c r="C45" s="11"/>
      <c r="D45" s="11"/>
      <c r="E45" s="11"/>
      <c r="F45" s="7"/>
      <c r="G45" s="12"/>
      <c r="H45" s="9"/>
      <c r="I45" s="10"/>
    </row>
    <row r="46" spans="1:9" x14ac:dyDescent="0.25">
      <c r="A46" s="8" t="s">
        <v>116</v>
      </c>
      <c r="B46" s="5"/>
      <c r="C46" s="11"/>
      <c r="D46" s="11"/>
      <c r="E46" s="11"/>
      <c r="F46" s="7"/>
      <c r="G46" s="4"/>
      <c r="H46" s="9"/>
      <c r="I46" s="10"/>
    </row>
    <row r="47" spans="1:9" x14ac:dyDescent="0.25">
      <c r="A47" s="8" t="s">
        <v>117</v>
      </c>
      <c r="B47" s="5"/>
      <c r="C47" s="11"/>
      <c r="D47" s="11"/>
      <c r="E47" s="11"/>
      <c r="F47" s="7"/>
      <c r="G47" s="4"/>
      <c r="H47" s="9"/>
      <c r="I47" s="10"/>
    </row>
    <row r="48" spans="1:9" ht="30" x14ac:dyDescent="0.25">
      <c r="A48" s="8" t="s">
        <v>118</v>
      </c>
      <c r="B48" s="5"/>
      <c r="C48" s="11"/>
      <c r="D48" s="11"/>
      <c r="E48" s="11"/>
      <c r="F48" s="7"/>
      <c r="G48" s="4"/>
      <c r="H48" s="9"/>
      <c r="I48" s="10"/>
    </row>
    <row r="49" spans="1:9" x14ac:dyDescent="0.25">
      <c r="A49" s="8" t="s">
        <v>119</v>
      </c>
      <c r="B49" s="5"/>
      <c r="C49" s="11"/>
      <c r="D49" s="11"/>
      <c r="E49" s="11"/>
      <c r="F49" s="7"/>
      <c r="G49" s="4"/>
      <c r="H49" s="9"/>
      <c r="I49" s="10"/>
    </row>
    <row r="50" spans="1:9" x14ac:dyDescent="0.25">
      <c r="A50" s="8" t="s">
        <v>120</v>
      </c>
      <c r="B50" s="5"/>
      <c r="C50" s="11"/>
      <c r="D50" s="11"/>
      <c r="E50" s="11"/>
      <c r="F50" s="7"/>
      <c r="G50" s="4"/>
      <c r="H50" s="9"/>
      <c r="I50" s="10"/>
    </row>
    <row r="51" spans="1:9" x14ac:dyDescent="0.25">
      <c r="A51" s="8" t="s">
        <v>121</v>
      </c>
      <c r="B51" s="5"/>
      <c r="C51" s="11"/>
      <c r="D51" s="11"/>
      <c r="E51" s="11"/>
      <c r="F51" s="7"/>
      <c r="G51" s="4"/>
      <c r="H51" s="9"/>
      <c r="I51" s="10"/>
    </row>
    <row r="52" spans="1:9" x14ac:dyDescent="0.25">
      <c r="A52" s="8" t="s">
        <v>122</v>
      </c>
      <c r="B52" s="5"/>
      <c r="C52" s="11"/>
      <c r="D52" s="11"/>
      <c r="E52" s="11"/>
      <c r="F52" s="7"/>
      <c r="G52" s="23"/>
      <c r="H52" s="23"/>
      <c r="I52" s="23"/>
    </row>
    <row r="53" spans="1:9" x14ac:dyDescent="0.25">
      <c r="A53" s="8"/>
      <c r="B53" s="5"/>
      <c r="C53" s="11"/>
      <c r="D53" s="11"/>
      <c r="E53" s="11"/>
      <c r="F53" s="7"/>
      <c r="G53" s="23"/>
      <c r="H53" s="23"/>
      <c r="I53" s="23"/>
    </row>
    <row r="54" spans="1:9" x14ac:dyDescent="0.25">
      <c r="A54" s="8"/>
      <c r="B54" s="5"/>
      <c r="C54" s="11"/>
      <c r="D54" s="11"/>
      <c r="E54" s="11"/>
      <c r="F54" s="7"/>
      <c r="G54" s="23"/>
      <c r="H54" s="23"/>
      <c r="I54" s="23"/>
    </row>
    <row r="55" spans="1:9" x14ac:dyDescent="0.25">
      <c r="A55" s="8"/>
      <c r="B55" s="5"/>
      <c r="C55" s="11"/>
      <c r="D55" s="11"/>
      <c r="E55" s="11"/>
      <c r="F55" s="7"/>
      <c r="G55" s="23"/>
      <c r="H55" s="23"/>
      <c r="I55" s="23"/>
    </row>
    <row r="56" spans="1:9" x14ac:dyDescent="0.25">
      <c r="A56" s="8"/>
      <c r="B56" s="5"/>
      <c r="C56" s="11"/>
      <c r="D56" s="11"/>
      <c r="E56" s="11"/>
      <c r="F56" s="7"/>
      <c r="G56" s="23"/>
      <c r="H56" s="23"/>
      <c r="I56" s="23"/>
    </row>
    <row r="57" spans="1:9" x14ac:dyDescent="0.25">
      <c r="A57" s="8"/>
      <c r="B57" s="5"/>
      <c r="C57" s="11"/>
      <c r="D57" s="11"/>
      <c r="E57" s="11"/>
      <c r="F57" s="7"/>
      <c r="G57" s="23"/>
      <c r="H57" s="23"/>
      <c r="I57" s="23"/>
    </row>
    <row r="58" spans="1:9" x14ac:dyDescent="0.25">
      <c r="A58" s="8"/>
      <c r="B58" s="5"/>
      <c r="C58" s="11"/>
      <c r="D58" s="11"/>
      <c r="E58" s="11"/>
      <c r="F58" s="7"/>
      <c r="G58" s="23"/>
      <c r="H58" s="23"/>
      <c r="I58" s="23"/>
    </row>
    <row r="59" spans="1:9" x14ac:dyDescent="0.25">
      <c r="A59" s="8"/>
      <c r="B59" s="5"/>
      <c r="C59" s="11"/>
      <c r="D59" s="11"/>
      <c r="E59" s="11"/>
      <c r="F59" s="7"/>
      <c r="G59" s="23"/>
      <c r="H59" s="23"/>
      <c r="I59" s="23"/>
    </row>
    <row r="60" spans="1:9" x14ac:dyDescent="0.25">
      <c r="A60" s="8"/>
      <c r="B60" s="5"/>
      <c r="C60" s="11"/>
      <c r="D60" s="11"/>
      <c r="E60" s="11"/>
      <c r="F60" s="7"/>
      <c r="G60" s="23"/>
      <c r="H60" s="23"/>
      <c r="I60" s="23"/>
    </row>
    <row r="61" spans="1:9" x14ac:dyDescent="0.25">
      <c r="A61" s="8"/>
      <c r="B61" s="5"/>
      <c r="C61" s="11"/>
      <c r="D61" s="11"/>
      <c r="E61" s="11"/>
      <c r="F61" s="7"/>
      <c r="G61" s="23"/>
      <c r="H61" s="23"/>
      <c r="I61" s="23"/>
    </row>
    <row r="62" spans="1:9" x14ac:dyDescent="0.25">
      <c r="A62" s="8"/>
      <c r="B62" s="5"/>
      <c r="C62" s="11"/>
      <c r="D62" s="11"/>
      <c r="E62" s="11"/>
      <c r="F62" s="7"/>
      <c r="G62" s="23"/>
      <c r="H62" s="23"/>
      <c r="I62" s="23"/>
    </row>
    <row r="63" spans="1:9" x14ac:dyDescent="0.25">
      <c r="A63" s="8"/>
      <c r="B63" s="5"/>
      <c r="C63" s="11"/>
      <c r="D63" s="11"/>
      <c r="E63" s="11"/>
      <c r="F63" s="7"/>
      <c r="G63" s="23"/>
      <c r="H63" s="23"/>
      <c r="I63" s="23"/>
    </row>
    <row r="64" spans="1:9" x14ac:dyDescent="0.25">
      <c r="A64" s="8"/>
      <c r="B64" s="5"/>
      <c r="C64" s="11"/>
      <c r="D64" s="11"/>
      <c r="E64" s="11"/>
      <c r="F64" s="7"/>
      <c r="G64" s="23"/>
      <c r="H64" s="23"/>
      <c r="I64" s="23"/>
    </row>
    <row r="65" spans="1:9" x14ac:dyDescent="0.25">
      <c r="A65" s="8"/>
      <c r="B65" s="5"/>
      <c r="C65" s="11"/>
      <c r="D65" s="11"/>
      <c r="E65" s="11"/>
      <c r="F65" s="7"/>
      <c r="G65" s="23"/>
      <c r="H65" s="23"/>
      <c r="I65" s="23"/>
    </row>
    <row r="66" spans="1:9" x14ac:dyDescent="0.25">
      <c r="A66" s="8"/>
      <c r="B66" s="5"/>
      <c r="C66" s="11"/>
      <c r="D66" s="11"/>
      <c r="E66" s="11"/>
      <c r="F66" s="7"/>
      <c r="G66" s="23"/>
      <c r="H66" s="23"/>
      <c r="I66" s="23"/>
    </row>
    <row r="67" spans="1:9" x14ac:dyDescent="0.25">
      <c r="A67" s="8"/>
      <c r="B67" s="5"/>
      <c r="C67" s="11"/>
      <c r="D67" s="11"/>
      <c r="E67" s="11"/>
      <c r="F67" s="7"/>
      <c r="G67" s="23"/>
      <c r="H67" s="23"/>
      <c r="I67" s="23"/>
    </row>
    <row r="68" spans="1:9" x14ac:dyDescent="0.25">
      <c r="A68" s="8"/>
      <c r="B68" s="5"/>
      <c r="C68" s="11"/>
      <c r="D68" s="11"/>
      <c r="E68" s="11"/>
      <c r="F68" s="7"/>
      <c r="G68" s="23"/>
      <c r="H68" s="23"/>
      <c r="I68" s="23"/>
    </row>
    <row r="69" spans="1:9" x14ac:dyDescent="0.25">
      <c r="A69" s="8"/>
      <c r="B69" s="5"/>
      <c r="C69" s="11"/>
      <c r="D69" s="11"/>
      <c r="E69" s="11"/>
      <c r="F69" s="7"/>
      <c r="G69" s="23"/>
      <c r="H69" s="23"/>
      <c r="I69" s="23"/>
    </row>
  </sheetData>
  <pageMargins left="0.511811024" right="0.511811024" top="0.78740157499999996" bottom="0.78740157499999996" header="0.31496062000000002" footer="0.31496062000000002"/>
  <drawing r:id="rId1"/>
  <tableParts count="4">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FB69E12D1173B741BDC5D44FB5B25ECF" ma:contentTypeVersion="2" ma:contentTypeDescription="Crie um novo documento." ma:contentTypeScope="" ma:versionID="0735bf7e998b4e4982740acd9e2db7f0">
  <xsd:schema xmlns:xsd="http://www.w3.org/2001/XMLSchema" xmlns:xs="http://www.w3.org/2001/XMLSchema" xmlns:p="http://schemas.microsoft.com/office/2006/metadata/properties" xmlns:ns3="0c50367b-1da1-460f-99c7-c978e7b71f1a" targetNamespace="http://schemas.microsoft.com/office/2006/metadata/properties" ma:root="true" ma:fieldsID="1b4e342ab94991f9f3296d492d47a4d6" ns3:_="">
    <xsd:import namespace="0c50367b-1da1-460f-99c7-c978e7b71f1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50367b-1da1-460f-99c7-c978e7b71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1373BA-8E47-4ED4-88A8-6F47803E46B4}">
  <ds:schemaRefs>
    <ds:schemaRef ds:uri="http://schemas.microsoft.com/DataMashup"/>
  </ds:schemaRefs>
</ds:datastoreItem>
</file>

<file path=customXml/itemProps2.xml><?xml version="1.0" encoding="utf-8"?>
<ds:datastoreItem xmlns:ds="http://schemas.openxmlformats.org/officeDocument/2006/customXml" ds:itemID="{50E8D442-3F1F-4F11-8E73-AD75C54E2EBB}">
  <ds:schemaRefs>
    <ds:schemaRef ds:uri="http://purl.org/dc/terms/"/>
    <ds:schemaRef ds:uri="http://schemas.openxmlformats.org/package/2006/metadata/core-properties"/>
    <ds:schemaRef ds:uri="http://purl.org/dc/dcmitype/"/>
    <ds:schemaRef ds:uri="0c50367b-1da1-460f-99c7-c978e7b71f1a"/>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F9358C29-25BE-4FFC-A706-7543A65882EC}">
  <ds:schemaRefs>
    <ds:schemaRef ds:uri="http://schemas.microsoft.com/sharepoint/v3/contenttype/forms"/>
  </ds:schemaRefs>
</ds:datastoreItem>
</file>

<file path=customXml/itemProps4.xml><?xml version="1.0" encoding="utf-8"?>
<ds:datastoreItem xmlns:ds="http://schemas.openxmlformats.org/officeDocument/2006/customXml" ds:itemID="{A64ADA3E-8804-40EF-983F-59D842B6EB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50367b-1da1-460f-99c7-c978e7b71f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Inicio</vt:lpstr>
      <vt:lpstr>Língua Portuguesa</vt:lpstr>
      <vt:lpstr>Raciocínio Lógico-Matemático </vt:lpstr>
      <vt:lpstr>Noções De Estatística </vt:lpstr>
      <vt:lpstr>Matemática</vt:lpstr>
      <vt:lpstr>Conhecimentos Gerais </vt:lpstr>
      <vt:lpstr>Língua Inglesa</vt:lpstr>
      <vt:lpstr>Ciências De Dados </vt:lpstr>
      <vt:lpstr>Desenvolvimento De Sistemas </vt:lpstr>
      <vt:lpstr>Banco De Dados </vt:lpstr>
      <vt:lpstr>Infraestrutura Tecnológica </vt:lpstr>
      <vt:lpstr>Segurança Da Informação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dc:creator>
  <cp:lastModifiedBy>Lucicleia Sousa Santos</cp:lastModifiedBy>
  <dcterms:created xsi:type="dcterms:W3CDTF">2022-08-26T00:08:43Z</dcterms:created>
  <dcterms:modified xsi:type="dcterms:W3CDTF">2023-03-17T14:39:31Z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0x010100FB69E12D1173B741BDC5D44FB5B25ECF</vt:lpwstr>
  </property>
</Properties>
</file>