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2h\dokumenpendukung\"/>
    </mc:Choice>
  </mc:AlternateContent>
  <bookViews>
    <workbookView xWindow="0" yWindow="2250" windowWidth="16815" windowHeight="8940" activeTab="3"/>
  </bookViews>
  <sheets>
    <sheet name="HEADER" sheetId="1" r:id="rId1"/>
    <sheet name="ENTITAS" sheetId="2" r:id="rId2"/>
    <sheet name="DOKUMEN" sheetId="3" r:id="rId3"/>
    <sheet name="PENGANGKUT" sheetId="4" r:id="rId4"/>
    <sheet name="KEMASAN" sheetId="5" r:id="rId5"/>
    <sheet name="KONTAINER" sheetId="6" r:id="rId6"/>
    <sheet name="BARANG" sheetId="7" r:id="rId7"/>
    <sheet name="BARANGTARIF" sheetId="8" r:id="rId8"/>
    <sheet name="BARANGDOKUMEN" sheetId="9" r:id="rId9"/>
    <sheet name="BARANGENTITAS" sheetId="10" r:id="rId10"/>
    <sheet name="BARANGSPEKKHUSUS" sheetId="11" r:id="rId11"/>
    <sheet name="BARANGVD" sheetId="12" r:id="rId12"/>
    <sheet name="BAHANBAKU" sheetId="13" r:id="rId13"/>
    <sheet name="BAHANBAKUTARIF" sheetId="14" r:id="rId14"/>
    <sheet name="BAHANBAKUDOKUMEN" sheetId="15" r:id="rId15"/>
    <sheet name="PUNGUTAN" sheetId="16" r:id="rId16"/>
    <sheet name="JAMINAN" sheetId="17" r:id="rId17"/>
    <sheet name="BANKDEVISA" sheetId="18" r:id="rId18"/>
    <sheet name="VERSI" sheetId="19" r:id="rId19"/>
  </sheets>
  <calcPr calcId="152511"/>
  <fileRecoveryPr repairLoad="1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E7" i="4"/>
  <c r="E8" i="4"/>
  <c r="E9" i="4"/>
  <c r="E10" i="4"/>
  <c r="E11" i="4"/>
  <c r="E12" i="4"/>
  <c r="E13" i="4"/>
  <c r="B7" i="4"/>
  <c r="B8" i="4"/>
  <c r="B9" i="4"/>
  <c r="B10" i="4"/>
  <c r="B11" i="4"/>
  <c r="B12" i="4"/>
  <c r="B13" i="4"/>
  <c r="F6" i="4"/>
  <c r="B6" i="4"/>
  <c r="E6" i="4" s="1"/>
  <c r="F11" i="3"/>
  <c r="F12" i="3"/>
  <c r="F13" i="3"/>
  <c r="F14" i="3"/>
  <c r="F15" i="3"/>
  <c r="F16" i="3"/>
  <c r="E11" i="3"/>
  <c r="E12" i="3"/>
  <c r="E13" i="3"/>
  <c r="E14" i="3"/>
  <c r="E15" i="3"/>
  <c r="E16" i="3"/>
  <c r="B11" i="3"/>
  <c r="B12" i="3"/>
  <c r="B13" i="3"/>
  <c r="B14" i="3"/>
  <c r="B15" i="3"/>
  <c r="B16" i="3"/>
  <c r="F10" i="3"/>
  <c r="B10" i="3"/>
  <c r="E10" i="3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9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8" i="1"/>
</calcChain>
</file>

<file path=xl/sharedStrings.xml><?xml version="1.0" encoding="utf-8"?>
<sst xmlns="http://schemas.openxmlformats.org/spreadsheetml/2006/main" count="972" uniqueCount="485">
  <si>
    <t>NOMOR AJU</t>
  </si>
  <si>
    <t>KODE DOKUMEN</t>
  </si>
  <si>
    <t>KODE KANTOR</t>
  </si>
  <si>
    <t>KODE KANTOR BONGKAR</t>
  </si>
  <si>
    <t>KODE KANTOR PERIKSA</t>
  </si>
  <si>
    <t>KODE KANTOR TUJUAN</t>
  </si>
  <si>
    <t>KODE KANTOR EKSPOR</t>
  </si>
  <si>
    <t>KODE JENIS IMPOR</t>
  </si>
  <si>
    <t>KODE JENIS EKSPOR</t>
  </si>
  <si>
    <t>KODE JENIS TPB</t>
  </si>
  <si>
    <t>KODE JENIS PLB</t>
  </si>
  <si>
    <t>KODE JENIS PROSEDUR</t>
  </si>
  <si>
    <t>KODE TUJUAN PEMASUKAN</t>
  </si>
  <si>
    <t>KODE TUJUAN PENGIRIMAN</t>
  </si>
  <si>
    <t>KODE TUJUAN TPB</t>
  </si>
  <si>
    <t>KODE CARA DAGANG</t>
  </si>
  <si>
    <t>KODE CARA BAYAR</t>
  </si>
  <si>
    <t>KODE CARA BAYAR LAINNYA</t>
  </si>
  <si>
    <t>KODE GUDANG ASAL</t>
  </si>
  <si>
    <t>KODE GUDANG TUJUAN</t>
  </si>
  <si>
    <t>KODE JENIS KIRIM</t>
  </si>
  <si>
    <t>KODE JENIS PENGIRIMAN</t>
  </si>
  <si>
    <t>KODE KATEGORI EKSPOR</t>
  </si>
  <si>
    <t>KODE KATEGORI MASUK FTZ</t>
  </si>
  <si>
    <t>KODE KATEGORI KELUAR FTZ</t>
  </si>
  <si>
    <t>KODE KATEGORI BARANG FTZ</t>
  </si>
  <si>
    <t>KODE LOKASI</t>
  </si>
  <si>
    <t>KODE LOKASI BAYAR</t>
  </si>
  <si>
    <t>LOKASI ASAL</t>
  </si>
  <si>
    <t>LOKASI TUJUAN</t>
  </si>
  <si>
    <t>KODE DAERAH ASAL</t>
  </si>
  <si>
    <t>KODE NEGARA TUJUAN</t>
  </si>
  <si>
    <t>KODE TUTUP PU</t>
  </si>
  <si>
    <t>NOMOR BC11</t>
  </si>
  <si>
    <t>TANGGAL BC11</t>
  </si>
  <si>
    <t>NOMOR POS</t>
  </si>
  <si>
    <t>NOMOR SUB POS</t>
  </si>
  <si>
    <t>KODE PELABUHAN BONGKAR</t>
  </si>
  <si>
    <t>KODE PELABUHAN MUAT</t>
  </si>
  <si>
    <t>KODE PELABUHAN MUAT AKHIR</t>
  </si>
  <si>
    <t>KODE PELABUHAN TRANSIT</t>
  </si>
  <si>
    <t>KODE PELABUHAN TUJUAN</t>
  </si>
  <si>
    <t>KODE PELABUHAN EKSPOR</t>
  </si>
  <si>
    <t>KODE TPS</t>
  </si>
  <si>
    <t>TANGGAL BERANGKAT</t>
  </si>
  <si>
    <t>TANGGAL EKSPOR</t>
  </si>
  <si>
    <t>TANGGAL MASUK</t>
  </si>
  <si>
    <t>TANGGAL MUAT</t>
  </si>
  <si>
    <t>TANGGAL TIBA</t>
  </si>
  <si>
    <t>TANGGAL PERIKSA</t>
  </si>
  <si>
    <t>TEMPAT STUFFING</t>
  </si>
  <si>
    <t>TANGGAL STUFFING</t>
  </si>
  <si>
    <t>KODE TANDA PENGAMAN</t>
  </si>
  <si>
    <t>JUMLAH TANDA PENGAMAN</t>
  </si>
  <si>
    <t>FLAG CURAH</t>
  </si>
  <si>
    <t>FLAG SDA</t>
  </si>
  <si>
    <t>FLAG VD</t>
  </si>
  <si>
    <t>FLAG AP BK</t>
  </si>
  <si>
    <t>FLAG MIGAS</t>
  </si>
  <si>
    <t>KODE ASURANSI</t>
  </si>
  <si>
    <t>ASURANSI</t>
  </si>
  <si>
    <t>NILAI BARANG</t>
  </si>
  <si>
    <t>NILAI INCOTERM</t>
  </si>
  <si>
    <t>NILAI MAKLON</t>
  </si>
  <si>
    <t>FREIGHT</t>
  </si>
  <si>
    <t>FOB</t>
  </si>
  <si>
    <t>BIAYA TAMBAHAN</t>
  </si>
  <si>
    <t>BIAYA PENGURANG</t>
  </si>
  <si>
    <t>VD</t>
  </si>
  <si>
    <t>CIF</t>
  </si>
  <si>
    <t>HARGA_PENYERAHAN</t>
  </si>
  <si>
    <t>NDPBM</t>
  </si>
  <si>
    <t>TOTAL DANA SAWIT</t>
  </si>
  <si>
    <t>DASAR PENGENAAN PAJAK</t>
  </si>
  <si>
    <t>NILAI JASA</t>
  </si>
  <si>
    <t>UANG MUKA</t>
  </si>
  <si>
    <t>BRUTO</t>
  </si>
  <si>
    <t>NETTO</t>
  </si>
  <si>
    <t>VOLUME</t>
  </si>
  <si>
    <t>KOTA PERNYATAAN</t>
  </si>
  <si>
    <t>TANGGAL PERNYATAAN</t>
  </si>
  <si>
    <t>NAMA PERNYATAAN</t>
  </si>
  <si>
    <t>JABATAN PERNYATAAN</t>
  </si>
  <si>
    <t>KODE VALUTA</t>
  </si>
  <si>
    <t>KODE INCOTERM</t>
  </si>
  <si>
    <t>KODE JASA KENA PAJAK</t>
  </si>
  <si>
    <t>NOMOR BUKTI BAYAR</t>
  </si>
  <si>
    <t>TANGGAL BUKTI BAYAR</t>
  </si>
  <si>
    <t>KODE JENIS NILAI</t>
  </si>
  <si>
    <t>KODE KANTOR MUAT</t>
  </si>
  <si>
    <t>NOMOR DAFTAR</t>
  </si>
  <si>
    <t>TANGGAL DAFTAR</t>
  </si>
  <si>
    <t>KODE ASAL BARANG FTZ</t>
  </si>
  <si>
    <t>KODE TUJUAN PENGELUARAN</t>
  </si>
  <si>
    <t>PPN PAJAK</t>
  </si>
  <si>
    <t>PPNBM PAJAK</t>
  </si>
  <si>
    <t>TARIF PPN PAJAK</t>
  </si>
  <si>
    <t>TARIF PPNBM PAJAK</t>
  </si>
  <si>
    <t>BARANG TIDAK BERWUJUD</t>
  </si>
  <si>
    <t>KODE JENIS PENGELUARAN</t>
  </si>
  <si>
    <t>00004001132020240418000684</t>
  </si>
  <si>
    <t>40</t>
  </si>
  <si>
    <t>1</t>
  </si>
  <si>
    <t>TANGERANG</t>
  </si>
  <si>
    <t>2024-04-18</t>
  </si>
  <si>
    <t>LIANA</t>
  </si>
  <si>
    <t>MANAGER</t>
  </si>
  <si>
    <t>633333</t>
  </si>
  <si>
    <t>KODE FASILITAS TARIF</t>
  </si>
  <si>
    <t>KODE JENIS PUNGUTAN</t>
  </si>
  <si>
    <t>NILAI PUNGUTAN</t>
  </si>
  <si>
    <t>NPWP BILLING</t>
  </si>
  <si>
    <t>6</t>
  </si>
  <si>
    <t>PPN</t>
  </si>
  <si>
    <t>SERI</t>
  </si>
  <si>
    <t>KODE ENTITAS</t>
  </si>
  <si>
    <t>KODE JENIS IDENTITAS</t>
  </si>
  <si>
    <t>NOMOR IDENTITAS</t>
  </si>
  <si>
    <t>NAMA ENTITAS</t>
  </si>
  <si>
    <t>ALAMAT ENTITAS</t>
  </si>
  <si>
    <t>NIB ENTITAS</t>
  </si>
  <si>
    <t>KODE JENIS API</t>
  </si>
  <si>
    <t>KODE STATUS</t>
  </si>
  <si>
    <t>NOMOR IJIN ENTITAS</t>
  </si>
  <si>
    <t>TANGGAL IJIN ENTITAS</t>
  </si>
  <si>
    <t>KODE NEGARA</t>
  </si>
  <si>
    <t>NIPER ENTITAS</t>
  </si>
  <si>
    <t>3</t>
  </si>
  <si>
    <t>5</t>
  </si>
  <si>
    <t>011320777451000</t>
  </si>
  <si>
    <t>ASTARI NIAGARA</t>
  </si>
  <si>
    <t>JALAN RAYA SERANG KM. 9 NO. 45 001/002 KADU JAYA, CURUG, TANGERANG, BANTEN</t>
  </si>
  <si>
    <t>8120211081091</t>
  </si>
  <si>
    <t>KM-15/WBC.07/2023</t>
  </si>
  <si>
    <t>2023-02-21</t>
  </si>
  <si>
    <t>7</t>
  </si>
  <si>
    <t>JL. RAYA SERANG KM. 9 NO. 45, RT. 01/02   KADUJAYA, KADU JAYA, CURUG, KAB. TANGERANG, BANTEN, 15810</t>
  </si>
  <si>
    <t>02</t>
  </si>
  <si>
    <t>LAINNYA</t>
  </si>
  <si>
    <t>9</t>
  </si>
  <si>
    <t>017255373402000</t>
  </si>
  <si>
    <t>RELAZINDO USAHA BERSAMA</t>
  </si>
  <si>
    <t>JL JENDERAL GATOT SUBROTO KM 3.5 NO 100, RW 001, RT 003, UWUNG JAYA, CIBODAS, KOTA TANGERANG, BANTEN, 15138</t>
  </si>
  <si>
    <t>NOMOR DOKUMEN</t>
  </si>
  <si>
    <t>TANGGAL DOKUMEN</t>
  </si>
  <si>
    <t>KODE FASILITAS</t>
  </si>
  <si>
    <t>KODE IJIN</t>
  </si>
  <si>
    <t>630</t>
  </si>
  <si>
    <t>SJ-2024/04/00231</t>
  </si>
  <si>
    <t>380</t>
  </si>
  <si>
    <t>04/00231/PO-224000964</t>
  </si>
  <si>
    <t>217</t>
  </si>
  <si>
    <t>388</t>
  </si>
  <si>
    <t>0700042458749072</t>
  </si>
  <si>
    <t>370</t>
  </si>
  <si>
    <t>224000964</t>
  </si>
  <si>
    <t>2024-03-18</t>
  </si>
  <si>
    <t>KODE CARA ANGKUT</t>
  </si>
  <si>
    <t>NAMA PENGANGKUT</t>
  </si>
  <si>
    <t>NOMOR PENGANGKUT</t>
  </si>
  <si>
    <t>KODE BENDERA</t>
  </si>
  <si>
    <t>CALL SIGN</t>
  </si>
  <si>
    <t>FLAG ANGKUT PLB</t>
  </si>
  <si>
    <t>MOBIL</t>
  </si>
  <si>
    <t>B 9854 EC</t>
  </si>
  <si>
    <t>KODE KEMASAN</t>
  </si>
  <si>
    <t>JUMLAH KEMASAN</t>
  </si>
  <si>
    <t>MEREK</t>
  </si>
  <si>
    <t>BE</t>
  </si>
  <si>
    <t>NOMOR KONTINER</t>
  </si>
  <si>
    <t>KODE UKURAN KONTAINER</t>
  </si>
  <si>
    <t>KODE JENIS KONTAINER</t>
  </si>
  <si>
    <t>KODE TIPE KONTAINER</t>
  </si>
  <si>
    <t>SERI BARANG</t>
  </si>
  <si>
    <t>HS</t>
  </si>
  <si>
    <t>KODE BARANG</t>
  </si>
  <si>
    <t>URAIAN</t>
  </si>
  <si>
    <t>TIPE</t>
  </si>
  <si>
    <t>UKURAN</t>
  </si>
  <si>
    <t>SPESIFIKASI LAIN</t>
  </si>
  <si>
    <t>KODE SATUAN</t>
  </si>
  <si>
    <t>JUMLAH SATUAN</t>
  </si>
  <si>
    <t>KODE DOKUMEN ASAL</t>
  </si>
  <si>
    <t>KODE KANTOR ASAL</t>
  </si>
  <si>
    <t>NOMOR DAFTAR ASAL</t>
  </si>
  <si>
    <t>TANGGAL DAFTAR ASAL</t>
  </si>
  <si>
    <t>NOMOR AJU ASAL</t>
  </si>
  <si>
    <t>SERI BARANG ASAL</t>
  </si>
  <si>
    <t>SALDO AWAL</t>
  </si>
  <si>
    <t>SALDO AKHIR</t>
  </si>
  <si>
    <t>JUMLAH REALISASI</t>
  </si>
  <si>
    <t>CIF RUPIAH</t>
  </si>
  <si>
    <t>NILAI TAMBAH</t>
  </si>
  <si>
    <t>DISKON</t>
  </si>
  <si>
    <t>HARGA PENYERAHAN</t>
  </si>
  <si>
    <t>HARGA PEROLEHAN</t>
  </si>
  <si>
    <t>HARGA SATUAN</t>
  </si>
  <si>
    <t>HARGA EKSPOR</t>
  </si>
  <si>
    <t>HARGA PATOKAN</t>
  </si>
  <si>
    <t>NILAI DANA SAWIT</t>
  </si>
  <si>
    <t>NILAI DEVISA</t>
  </si>
  <si>
    <t>PERSENTASE IMPOR</t>
  </si>
  <si>
    <t>KODE ASAL BARANG</t>
  </si>
  <si>
    <t>KODE GUNA BARANG</t>
  </si>
  <si>
    <t>JATUH TEMPO ROYALTI</t>
  </si>
  <si>
    <t>KODE KATEGORI BARANG</t>
  </si>
  <si>
    <t>KODE KONDISI BARANG</t>
  </si>
  <si>
    <t>KODE NEGARA ASAL</t>
  </si>
  <si>
    <t>KODE PERHITUNGAN</t>
  </si>
  <si>
    <t>PERNYATAAN LARTAS</t>
  </si>
  <si>
    <t>FLAG 4 TAHUN</t>
  </si>
  <si>
    <t>SERI IZIN</t>
  </si>
  <si>
    <t>TAHUN PEMBUATAN</t>
  </si>
  <si>
    <t>KAPASITAS SILINDER</t>
  </si>
  <si>
    <t>KODE BKC</t>
  </si>
  <si>
    <t>KODE KOMODITI BKC</t>
  </si>
  <si>
    <t>KODE SUB KOMODITI BKC</t>
  </si>
  <si>
    <t>FLAG TIS</t>
  </si>
  <si>
    <t>ISI PER KEMASAN</t>
  </si>
  <si>
    <t>JUMLAH DILEKATKAN</t>
  </si>
  <si>
    <t>JUMLAH PITA CUKAI</t>
  </si>
  <si>
    <t>HJE CUKAI</t>
  </si>
  <si>
    <t>TARIF CUKAI</t>
  </si>
  <si>
    <t>48191000</t>
  </si>
  <si>
    <t>2103200552</t>
  </si>
  <si>
    <t>INNER BOX SD FRM EVO WD 8X10 BLK GLD K125/M125X4 BC/F UD 290X55X335 MM</t>
  </si>
  <si>
    <t>PCE</t>
  </si>
  <si>
    <t>2103200547</t>
  </si>
  <si>
    <t>INNER BOX SD FRM EVO WD 8X10 WHT SLV K125/M125X4 BC/F UD 290X55X335 MM</t>
  </si>
  <si>
    <t>2103200548</t>
  </si>
  <si>
    <t>INNER BOX SD FRM EVO WD 8X10 NAT SLV K125/M125X4 BC/F UD 290X55X335 MM</t>
  </si>
  <si>
    <t>2103200557</t>
  </si>
  <si>
    <t>OUTER BOX SD FRM EVO WD 8X10 WHT SLV K200/M125X3/K125 BC/F UD 410X305X360 MM</t>
  </si>
  <si>
    <t>2103200558</t>
  </si>
  <si>
    <t>OUTER BOX SD FRM EVO WD 8X10 NAT SLV K200/M125X3/K125 BC/F UD 410X305X360 MM</t>
  </si>
  <si>
    <t>2103200562</t>
  </si>
  <si>
    <t>OUTER BOX SD FRM EVO WD 8X10 BLK GLD K200/M125X3/K125 BC/F UD 410X305X360 MM</t>
  </si>
  <si>
    <t>KODE PUNGUTAN</t>
  </si>
  <si>
    <t>KODE TARIF</t>
  </si>
  <si>
    <t>TARIF</t>
  </si>
  <si>
    <t>TARIF FASILITAS</t>
  </si>
  <si>
    <t>NILAI BAYAR</t>
  </si>
  <si>
    <t>NILAI FASILITAS</t>
  </si>
  <si>
    <t>NILAI SUDAH DILUNASI</t>
  </si>
  <si>
    <t>FLAG BMT SEMENTARA</t>
  </si>
  <si>
    <t>KODE KOMODITI CUKAI</t>
  </si>
  <si>
    <t>KODE SUB KOMODITI CUKAI</t>
  </si>
  <si>
    <t>FLAG PELEKATAN</t>
  </si>
  <si>
    <t>SERI DOKUMEN</t>
  </si>
  <si>
    <t>KODE</t>
  </si>
  <si>
    <t>KODE VD</t>
  </si>
  <si>
    <t>JATUH TEMPO</t>
  </si>
  <si>
    <t>SERI BAHAN BAKU</t>
  </si>
  <si>
    <t>KODE ASAL BAHAN BAKU</t>
  </si>
  <si>
    <t>VALUTA</t>
  </si>
  <si>
    <t>KODE_ASAL_BAHAN_BAKU</t>
  </si>
  <si>
    <t>KODE JAMINAN</t>
  </si>
  <si>
    <t>NOMOR JAMINAN</t>
  </si>
  <si>
    <t>TANGGAL JAMINAN</t>
  </si>
  <si>
    <t>NILAI JAMINAN</t>
  </si>
  <si>
    <t>PENJAMIN</t>
  </si>
  <si>
    <t>TANGGAL JATUH TEMPO</t>
  </si>
  <si>
    <t>NOMOR BPJ</t>
  </si>
  <si>
    <t>TANGGAL BPJ</t>
  </si>
  <si>
    <t>NAMA</t>
  </si>
  <si>
    <t>VERSI</t>
  </si>
  <si>
    <t>1.1</t>
  </si>
  <si>
    <t>nomor aju</t>
  </si>
  <si>
    <t>kode dokumen</t>
  </si>
  <si>
    <t>kode kantor</t>
  </si>
  <si>
    <t>kode kantor bongkar</t>
  </si>
  <si>
    <t>kode kantor periksa</t>
  </si>
  <si>
    <t>kode kantor tujuan</t>
  </si>
  <si>
    <t>kode kantor ekspor</t>
  </si>
  <si>
    <t>kode jenis impor</t>
  </si>
  <si>
    <t>kode jenis ekspor</t>
  </si>
  <si>
    <t>kode jenis tpb</t>
  </si>
  <si>
    <t>kode jenis plb</t>
  </si>
  <si>
    <t>kode jenis prosedur</t>
  </si>
  <si>
    <t>kode tujuan pemasukan</t>
  </si>
  <si>
    <t>kode tujuan pengiriman</t>
  </si>
  <si>
    <t>kode tujuan tpb</t>
  </si>
  <si>
    <t>kode cara dagang</t>
  </si>
  <si>
    <t>kode cara bayar</t>
  </si>
  <si>
    <t>kode cara bayar lainnya</t>
  </si>
  <si>
    <t>kode gudang asal</t>
  </si>
  <si>
    <t>kode gudang tujuan</t>
  </si>
  <si>
    <t>kode jenis kirim</t>
  </si>
  <si>
    <t>kode jenis pengiriman</t>
  </si>
  <si>
    <t>kode kategori ekspor</t>
  </si>
  <si>
    <t>kode kategori masuk ftz</t>
  </si>
  <si>
    <t>kode kategori keluar ftz</t>
  </si>
  <si>
    <t>kode kategori barang ftz</t>
  </si>
  <si>
    <t>kode lokasi</t>
  </si>
  <si>
    <t>kode lokasi bayar</t>
  </si>
  <si>
    <t>lokasi asal</t>
  </si>
  <si>
    <t>lokasi tujuan</t>
  </si>
  <si>
    <t>kode daerah asal</t>
  </si>
  <si>
    <t>kode negara tujuan</t>
  </si>
  <si>
    <t>kode tutup pu</t>
  </si>
  <si>
    <t>nomor bc11</t>
  </si>
  <si>
    <t>tanggal bc11</t>
  </si>
  <si>
    <t>nomor pos</t>
  </si>
  <si>
    <t>nomor sub pos</t>
  </si>
  <si>
    <t>kode pelabuhan bongkar</t>
  </si>
  <si>
    <t>kode pelabuhan muat</t>
  </si>
  <si>
    <t>kode pelabuhan muat akhir</t>
  </si>
  <si>
    <t>kode pelabuhan transit</t>
  </si>
  <si>
    <t>kode pelabuhan tujuan</t>
  </si>
  <si>
    <t>kode pelabuhan ekspor</t>
  </si>
  <si>
    <t>kode tps</t>
  </si>
  <si>
    <t>tanggal berangkat</t>
  </si>
  <si>
    <t>tanggal ekspor</t>
  </si>
  <si>
    <t>tanggal masuk</t>
  </si>
  <si>
    <t>tanggal muat</t>
  </si>
  <si>
    <t>tanggal tiba</t>
  </si>
  <si>
    <t>tanggal periksa</t>
  </si>
  <si>
    <t>tempat stuffing</t>
  </si>
  <si>
    <t>tanggal stuffing</t>
  </si>
  <si>
    <t>kode tanda pengaman</t>
  </si>
  <si>
    <t>jumlah tanda pengaman</t>
  </si>
  <si>
    <t>flag curah</t>
  </si>
  <si>
    <t>flag sda</t>
  </si>
  <si>
    <t>flag vd</t>
  </si>
  <si>
    <t>flag ap bk</t>
  </si>
  <si>
    <t>flag migas</t>
  </si>
  <si>
    <t>kode asuransi</t>
  </si>
  <si>
    <t>asuransi</t>
  </si>
  <si>
    <t>nilai barang</t>
  </si>
  <si>
    <t>nilai incoterm</t>
  </si>
  <si>
    <t>nilai maklon</t>
  </si>
  <si>
    <t>freight</t>
  </si>
  <si>
    <t>fob</t>
  </si>
  <si>
    <t>biaya tambahan</t>
  </si>
  <si>
    <t>biaya pengurang</t>
  </si>
  <si>
    <t>vd</t>
  </si>
  <si>
    <t>cif</t>
  </si>
  <si>
    <t>harga_penyerahan</t>
  </si>
  <si>
    <t>ndpbm</t>
  </si>
  <si>
    <t>total dana sawit</t>
  </si>
  <si>
    <t>dasar pengenaan pajak</t>
  </si>
  <si>
    <t>nilai jasa</t>
  </si>
  <si>
    <t>uang muka</t>
  </si>
  <si>
    <t>bruto</t>
  </si>
  <si>
    <t>netto</t>
  </si>
  <si>
    <t>volume</t>
  </si>
  <si>
    <t>kota pernyataan</t>
  </si>
  <si>
    <t>tanggal pernyataan</t>
  </si>
  <si>
    <t>nama pernyataan</t>
  </si>
  <si>
    <t>jabatan pernyataan</t>
  </si>
  <si>
    <t>kode valuta</t>
  </si>
  <si>
    <t>kode incoterm</t>
  </si>
  <si>
    <t>kode jasa kena pajak</t>
  </si>
  <si>
    <t>nomor bukti bayar</t>
  </si>
  <si>
    <t>tanggal bukti bayar</t>
  </si>
  <si>
    <t>kode jenis nilai</t>
  </si>
  <si>
    <t>kode kantor muat</t>
  </si>
  <si>
    <t>nomor daftar</t>
  </si>
  <si>
    <t>tanggal daftar</t>
  </si>
  <si>
    <t>kode asal barang ftz</t>
  </si>
  <si>
    <t>kode tujuan pengeluaran</t>
  </si>
  <si>
    <t>ppn pajak</t>
  </si>
  <si>
    <t>ppnbm pajak</t>
  </si>
  <si>
    <t>tarif ppn pajak</t>
  </si>
  <si>
    <t>tarif ppnbm pajak</t>
  </si>
  <si>
    <t>barang tidak berwujud</t>
  </si>
  <si>
    <t>kode jenis pengeluaran</t>
  </si>
  <si>
    <t>nomoraju</t>
  </si>
  <si>
    <t>kodedokumen</t>
  </si>
  <si>
    <t>kodekantor</t>
  </si>
  <si>
    <t>kodekantorbongkar</t>
  </si>
  <si>
    <t>kodekantorperiksa</t>
  </si>
  <si>
    <t>kodekantortujuan</t>
  </si>
  <si>
    <t>kodekantorekspor</t>
  </si>
  <si>
    <t>kodejenisimpor</t>
  </si>
  <si>
    <t>kodejenisekspor</t>
  </si>
  <si>
    <t>kodejenistpb</t>
  </si>
  <si>
    <t>kodejenisplb</t>
  </si>
  <si>
    <t>kodejenisprosedur</t>
  </si>
  <si>
    <t>kodetujuanpemasukan</t>
  </si>
  <si>
    <t>kodetujuanpengiriman</t>
  </si>
  <si>
    <t>kodetujuantpb</t>
  </si>
  <si>
    <t>kodecaradagang</t>
  </si>
  <si>
    <t>kodecarabayar</t>
  </si>
  <si>
    <t>kodecarabayarlainnya</t>
  </si>
  <si>
    <t>kodegudangasal</t>
  </si>
  <si>
    <t>kodegudangtujuan</t>
  </si>
  <si>
    <t>kodejeniskirim</t>
  </si>
  <si>
    <t>kodejenispengiriman</t>
  </si>
  <si>
    <t>kodekategoriekspor</t>
  </si>
  <si>
    <t>kodekategorimasukftz</t>
  </si>
  <si>
    <t>kodekategorikeluarftz</t>
  </si>
  <si>
    <t>kodekategoribarangftz</t>
  </si>
  <si>
    <t>kodelokasi</t>
  </si>
  <si>
    <t>kodelokasibayar</t>
  </si>
  <si>
    <t>lokasiasal</t>
  </si>
  <si>
    <t>lokasitujuan</t>
  </si>
  <si>
    <t>kodedaerahasal</t>
  </si>
  <si>
    <t>kodenegaratujuan</t>
  </si>
  <si>
    <t>kodetutuppu</t>
  </si>
  <si>
    <t>nomorbc11</t>
  </si>
  <si>
    <t>tanggalbc11</t>
  </si>
  <si>
    <t>nomorpos</t>
  </si>
  <si>
    <t>nomorsubpos</t>
  </si>
  <si>
    <t>kodepelabuhanbongkar</t>
  </si>
  <si>
    <t>kodepelabuhanmuat</t>
  </si>
  <si>
    <t>kodepelabuhanmuatakhir</t>
  </si>
  <si>
    <t>kodepelabuhantransit</t>
  </si>
  <si>
    <t>kodepelabuhantujuan</t>
  </si>
  <si>
    <t>kodepelabuhanekspor</t>
  </si>
  <si>
    <t>kodetps</t>
  </si>
  <si>
    <t>tanggalberangkat</t>
  </si>
  <si>
    <t>tanggalekspor</t>
  </si>
  <si>
    <t>tanggalmasuk</t>
  </si>
  <si>
    <t>tanggalmuat</t>
  </si>
  <si>
    <t>tanggaltiba</t>
  </si>
  <si>
    <t>tanggalperiksa</t>
  </si>
  <si>
    <t>tempatstuffing</t>
  </si>
  <si>
    <t>tanggalstuffing</t>
  </si>
  <si>
    <t>kodetandapengaman</t>
  </si>
  <si>
    <t>jumlahtandapengaman</t>
  </si>
  <si>
    <t>flagcurah</t>
  </si>
  <si>
    <t>flagsda</t>
  </si>
  <si>
    <t>flagvd</t>
  </si>
  <si>
    <t>flagapbk</t>
  </si>
  <si>
    <t>flagmigas</t>
  </si>
  <si>
    <t>kodeasuransi</t>
  </si>
  <si>
    <t>nilaibarang</t>
  </si>
  <si>
    <t>nilaiincoterm</t>
  </si>
  <si>
    <t>nilaimaklon</t>
  </si>
  <si>
    <t>biayatambahan</t>
  </si>
  <si>
    <t>biayapengurang</t>
  </si>
  <si>
    <t>totaldanasawit</t>
  </si>
  <si>
    <t>dasarpengenaanpajak</t>
  </si>
  <si>
    <t>nilaijasa</t>
  </si>
  <si>
    <t>uangmuka</t>
  </si>
  <si>
    <t>kotapernyataan</t>
  </si>
  <si>
    <t>tanggalpernyataan</t>
  </si>
  <si>
    <t>namapernyataan</t>
  </si>
  <si>
    <t>jabatanpernyataan</t>
  </si>
  <si>
    <t>kodevaluta</t>
  </si>
  <si>
    <t>kodeincoterm</t>
  </si>
  <si>
    <t>kodejasakenapajak</t>
  </si>
  <si>
    <t>nomorbuktibayar</t>
  </si>
  <si>
    <t>tanggalbuktibayar</t>
  </si>
  <si>
    <t>kodejenisnilai</t>
  </si>
  <si>
    <t>kodekantormuat</t>
  </si>
  <si>
    <t>nomordaftar</t>
  </si>
  <si>
    <t>tanggaldaftar</t>
  </si>
  <si>
    <t>kodeasalbarangftz</t>
  </si>
  <si>
    <t>kodetujuanpengeluaran</t>
  </si>
  <si>
    <t>ppnpajak</t>
  </si>
  <si>
    <t>ppnbmpajak</t>
  </si>
  <si>
    <t>tarifppnpajak</t>
  </si>
  <si>
    <t>tarifppnbmpajak</t>
  </si>
  <si>
    <t>barangtidakberwujud</t>
  </si>
  <si>
    <t>kodejenispengeluaran</t>
  </si>
  <si>
    <t>$</t>
  </si>
  <si>
    <t>$data-&gt;sheets[0]['cells'][$i][</t>
  </si>
  <si>
    <t>seri</t>
  </si>
  <si>
    <t>kodeentitas</t>
  </si>
  <si>
    <t>kodejenisidentitas</t>
  </si>
  <si>
    <t>nomoridentitas</t>
  </si>
  <si>
    <t>namaentitas</t>
  </si>
  <si>
    <t>alamatentitas</t>
  </si>
  <si>
    <t>nibentitas</t>
  </si>
  <si>
    <t>kodejenisapi</t>
  </si>
  <si>
    <t>kodestatus</t>
  </si>
  <si>
    <t>nomorijinentitas</t>
  </si>
  <si>
    <t>tanggalijinentitas</t>
  </si>
  <si>
    <t>kodenegara</t>
  </si>
  <si>
    <t>niperentitas</t>
  </si>
  <si>
    <t>$data-&gt;sheets[1]['cells'][$i][</t>
  </si>
  <si>
    <t>nomordokumen</t>
  </si>
  <si>
    <t>tanggaldokumen</t>
  </si>
  <si>
    <t>kodefasilitas</t>
  </si>
  <si>
    <t>kodeijin</t>
  </si>
  <si>
    <t>$data-&gt;sheets[2]['cells'][$i][</t>
  </si>
  <si>
    <t>kodecaraangkut</t>
  </si>
  <si>
    <t>namapengangkut</t>
  </si>
  <si>
    <t>nomorpengangkut</t>
  </si>
  <si>
    <t>kodebendera</t>
  </si>
  <si>
    <t>callsign</t>
  </si>
  <si>
    <t>flagangkutplb</t>
  </si>
  <si>
    <t>$data-&gt;sheets[3]['cells'][$i][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</si>
</sst>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0"/>
  <sheetViews>
    <sheetView workbookViewId="0">
      <selection activeCell="G8" sqref="G8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3" width="14.5703125" bestFit="1" customWidth="1"/>
    <col min="4" max="4" width="24.28515625" bestFit="1" customWidth="1"/>
    <col min="5" max="5" width="28.140625" bestFit="1" customWidth="1"/>
    <col min="6" max="6" width="56.42578125" bestFit="1" customWidth="1"/>
    <col min="7" max="7" width="22.42578125" bestFit="1" customWidth="1"/>
    <col min="8" max="8" width="18.140625" bestFit="1" customWidth="1"/>
    <col min="9" max="9" width="19.5703125" bestFit="1" customWidth="1"/>
    <col min="10" max="10" width="15.7109375" bestFit="1" customWidth="1"/>
    <col min="11" max="11" width="15.5703125" bestFit="1" customWidth="1"/>
    <col min="12" max="12" width="22.42578125" bestFit="1" customWidth="1"/>
    <col min="13" max="13" width="25.85546875" bestFit="1" customWidth="1"/>
    <col min="14" max="14" width="26" bestFit="1" customWidth="1"/>
    <col min="15" max="15" width="17.85546875" bestFit="1" customWidth="1"/>
    <col min="16" max="16" width="20.5703125" bestFit="1" customWidth="1"/>
    <col min="17" max="17" width="18.7109375" bestFit="1" customWidth="1"/>
    <col min="18" max="18" width="27.140625" bestFit="1" customWidth="1"/>
    <col min="19" max="19" width="20.28515625" bestFit="1" customWidth="1"/>
    <col min="20" max="20" width="22.5703125" bestFit="1" customWidth="1"/>
    <col min="21" max="21" width="17.28515625" bestFit="1" customWidth="1"/>
    <col min="22" max="22" width="23.85546875" bestFit="1" customWidth="1"/>
    <col min="23" max="23" width="24.140625" bestFit="1" customWidth="1"/>
    <col min="24" max="24" width="27.42578125" bestFit="1" customWidth="1"/>
    <col min="25" max="25" width="28.140625" bestFit="1" customWidth="1"/>
    <col min="26" max="26" width="28.7109375" bestFit="1" customWidth="1"/>
    <col min="27" max="27" width="13.42578125" bestFit="1" customWidth="1"/>
    <col min="28" max="28" width="20.140625" bestFit="1" customWidth="1"/>
    <col min="29" max="29" width="13" bestFit="1" customWidth="1"/>
    <col min="30" max="30" width="15.28515625" bestFit="1" customWidth="1"/>
    <col min="31" max="31" width="19.85546875" bestFit="1" customWidth="1"/>
    <col min="32" max="32" width="20.28515625" bestFit="1" customWidth="1"/>
    <col min="33" max="33" width="22.5703125" bestFit="1" customWidth="1"/>
    <col min="34" max="34" width="22.140625" bestFit="1" customWidth="1"/>
    <col min="35" max="35" width="15.85546875" bestFit="1" customWidth="1"/>
    <col min="36" max="36" width="13.5703125" bestFit="1" customWidth="1"/>
    <col min="37" max="37" width="15.42578125" bestFit="1" customWidth="1"/>
    <col min="38" max="38" width="12.42578125" bestFit="1" customWidth="1"/>
    <col min="39" max="39" width="16.85546875" bestFit="1" customWidth="1"/>
    <col min="40" max="40" width="27.85546875" bestFit="1" customWidth="1"/>
    <col min="41" max="41" width="23.85546875" bestFit="1" customWidth="1"/>
    <col min="42" max="42" width="30.140625" bestFit="1" customWidth="1"/>
    <col min="43" max="43" width="26.42578125" bestFit="1" customWidth="1"/>
    <col min="44" max="44" width="25.5703125" bestFit="1" customWidth="1"/>
    <col min="45" max="45" width="25.85546875" bestFit="1" customWidth="1"/>
    <col min="46" max="46" width="10.28515625" bestFit="1" customWidth="1"/>
    <col min="47" max="47" width="21.85546875" bestFit="1" customWidth="1"/>
    <col min="48" max="48" width="17.85546875" bestFit="1" customWidth="1"/>
    <col min="49" max="49" width="17" bestFit="1" customWidth="1"/>
    <col min="50" max="50" width="15.7109375" bestFit="1" customWidth="1"/>
    <col min="51" max="51" width="14.7109375" bestFit="1" customWidth="1"/>
    <col min="52" max="52" width="18.140625" bestFit="1" customWidth="1"/>
    <col min="53" max="53" width="18" bestFit="1" customWidth="1"/>
    <col min="54" max="54" width="19.5703125" bestFit="1" customWidth="1"/>
    <col min="55" max="55" width="24.28515625" bestFit="1" customWidth="1"/>
    <col min="56" max="56" width="26.28515625" bestFit="1" customWidth="1"/>
    <col min="57" max="57" width="12.85546875" bestFit="1" customWidth="1"/>
    <col min="58" max="58" width="10.140625" bestFit="1" customWidth="1"/>
    <col min="59" max="59" width="9" bestFit="1" customWidth="1"/>
    <col min="60" max="60" width="11.7109375" bestFit="1" customWidth="1"/>
    <col min="61" max="61" width="12.28515625" bestFit="1" customWidth="1"/>
    <col min="62" max="62" width="16.140625" bestFit="1" customWidth="1"/>
    <col min="63" max="63" width="10.42578125" bestFit="1" customWidth="1"/>
    <col min="64" max="64" width="14.140625" bestFit="1" customWidth="1"/>
    <col min="65" max="65" width="16.140625" bestFit="1" customWidth="1"/>
    <col min="66" max="66" width="14.28515625" bestFit="1" customWidth="1"/>
    <col min="67" max="67" width="10.42578125" bestFit="1" customWidth="1"/>
    <col min="68" max="68" width="9" bestFit="1" customWidth="1"/>
    <col min="69" max="69" width="4.85546875" bestFit="1" customWidth="1"/>
    <col min="70" max="70" width="17.5703125" bestFit="1" customWidth="1"/>
    <col min="71" max="71" width="18.7109375" bestFit="1" customWidth="1"/>
    <col min="72" max="72" width="3.7109375" bestFit="1" customWidth="1"/>
    <col min="73" max="73" width="3.85546875" bestFit="1" customWidth="1"/>
    <col min="74" max="74" width="21" bestFit="1" customWidth="1"/>
    <col min="75" max="75" width="7.7109375" bestFit="1" customWidth="1"/>
    <col min="76" max="76" width="19.28515625" bestFit="1" customWidth="1"/>
    <col min="77" max="77" width="25.42578125" bestFit="1" customWidth="1"/>
    <col min="78" max="78" width="10.5703125" bestFit="1" customWidth="1"/>
    <col min="79" max="79" width="12.42578125" bestFit="1" customWidth="1"/>
    <col min="80" max="80" width="7.42578125" bestFit="1" customWidth="1"/>
    <col min="81" max="81" width="7.28515625" bestFit="1" customWidth="1"/>
    <col min="82" max="82" width="8.85546875" bestFit="1" customWidth="1"/>
    <col min="83" max="83" width="18.85546875" bestFit="1" customWidth="1"/>
    <col min="84" max="84" width="22.7109375" bestFit="1" customWidth="1"/>
    <col min="85" max="85" width="19.42578125" bestFit="1" customWidth="1"/>
    <col min="86" max="86" width="22" bestFit="1" customWidth="1"/>
    <col min="87" max="87" width="14.140625" bestFit="1" customWidth="1"/>
    <col min="88" max="88" width="16.5703125" bestFit="1" customWidth="1"/>
    <col min="89" max="89" width="22.5703125" bestFit="1" customWidth="1"/>
    <col min="90" max="90" width="21" bestFit="1" customWidth="1"/>
    <col min="91" max="91" width="22.7109375" bestFit="1" customWidth="1"/>
    <col min="92" max="92" width="16.85546875" bestFit="1" customWidth="1"/>
    <col min="93" max="93" width="20.42578125" bestFit="1" customWidth="1"/>
    <col min="94" max="94" width="16.140625" bestFit="1" customWidth="1"/>
    <col min="95" max="95" width="17.85546875" bestFit="1" customWidth="1"/>
    <col min="96" max="96" width="24" bestFit="1" customWidth="1"/>
    <col min="97" max="97" width="28.140625" bestFit="1" customWidth="1"/>
    <col min="98" max="98" width="10.5703125" bestFit="1" customWidth="1"/>
    <col min="99" max="99" width="13.42578125" bestFit="1" customWidth="1"/>
    <col min="100" max="100" width="16.42578125" bestFit="1" customWidth="1"/>
    <col min="101" max="101" width="19.28515625" bestFit="1" customWidth="1"/>
    <col min="102" max="102" width="25.7109375" bestFit="1" customWidth="1"/>
    <col min="103" max="103" width="26" bestFit="1" customWidth="1"/>
  </cols>
  <sheetData>
    <row r="1" spans="1:10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</row>
    <row r="2" spans="1:103" ht="15.75" x14ac:dyDescent="0.25">
      <c r="A2" s="2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18</v>
      </c>
      <c r="AG2" s="1" t="s">
        <v>19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60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2" t="s">
        <v>70</v>
      </c>
      <c r="BW2" s="1" t="s">
        <v>71</v>
      </c>
      <c r="BX2" s="1" t="s">
        <v>72</v>
      </c>
      <c r="BY2" s="2" t="s">
        <v>73</v>
      </c>
      <c r="BZ2" s="1" t="s">
        <v>74</v>
      </c>
      <c r="CA2" s="1" t="s">
        <v>75</v>
      </c>
      <c r="CB2" s="2" t="s">
        <v>76</v>
      </c>
      <c r="CC2" s="2" t="s">
        <v>77</v>
      </c>
      <c r="CD2" s="1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1" t="s">
        <v>83</v>
      </c>
      <c r="CJ2" s="1" t="s">
        <v>84</v>
      </c>
      <c r="CK2" s="1" t="s">
        <v>85</v>
      </c>
      <c r="CL2" s="1" t="s">
        <v>86</v>
      </c>
      <c r="CM2" s="1" t="s">
        <v>87</v>
      </c>
      <c r="CN2" s="1" t="s">
        <v>88</v>
      </c>
      <c r="CO2" s="1" t="s">
        <v>89</v>
      </c>
      <c r="CP2" s="1" t="s">
        <v>90</v>
      </c>
      <c r="CQ2" s="1" t="s">
        <v>91</v>
      </c>
      <c r="CR2" s="1" t="s">
        <v>92</v>
      </c>
      <c r="CS2" s="1" t="s">
        <v>93</v>
      </c>
      <c r="CT2" s="1" t="s">
        <v>94</v>
      </c>
      <c r="CU2" s="1" t="s">
        <v>95</v>
      </c>
      <c r="CV2" s="1" t="s">
        <v>96</v>
      </c>
      <c r="CW2" s="1" t="s">
        <v>97</v>
      </c>
      <c r="CX2" s="1" t="s">
        <v>98</v>
      </c>
      <c r="CY2" s="1" t="s">
        <v>99</v>
      </c>
    </row>
    <row r="3" spans="1:103" x14ac:dyDescent="0.25">
      <c r="A3" t="s">
        <v>100</v>
      </c>
      <c r="B3" t="s">
        <v>101</v>
      </c>
      <c r="C3">
        <v>150300</v>
      </c>
      <c r="J3" t="s">
        <v>102</v>
      </c>
      <c r="N3" t="s">
        <v>102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13710435</v>
      </c>
      <c r="BY3">
        <v>28366422</v>
      </c>
      <c r="BZ3">
        <v>0</v>
      </c>
      <c r="CA3">
        <v>0</v>
      </c>
      <c r="CB3">
        <v>877.65499999999997</v>
      </c>
      <c r="CC3">
        <v>874.678</v>
      </c>
      <c r="CD3">
        <v>45400.397018796299</v>
      </c>
      <c r="CE3" t="s">
        <v>103</v>
      </c>
      <c r="CF3" t="s">
        <v>104</v>
      </c>
      <c r="CG3" t="s">
        <v>105</v>
      </c>
      <c r="CH3" t="s">
        <v>106</v>
      </c>
      <c r="CP3" t="s">
        <v>107</v>
      </c>
      <c r="CQ3" t="s">
        <v>104</v>
      </c>
      <c r="CT3">
        <v>0</v>
      </c>
    </row>
    <row r="6" spans="1:103" x14ac:dyDescent="0.25">
      <c r="A6" t="s">
        <v>267</v>
      </c>
      <c r="B6" t="s">
        <v>268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t="s">
        <v>277</v>
      </c>
      <c r="L6" t="s">
        <v>278</v>
      </c>
      <c r="M6" t="s">
        <v>279</v>
      </c>
      <c r="N6" t="s">
        <v>280</v>
      </c>
      <c r="O6" t="s">
        <v>281</v>
      </c>
      <c r="P6" t="s">
        <v>282</v>
      </c>
      <c r="Q6" t="s">
        <v>283</v>
      </c>
      <c r="R6" t="s">
        <v>284</v>
      </c>
      <c r="S6" t="s">
        <v>285</v>
      </c>
      <c r="T6" t="s">
        <v>286</v>
      </c>
      <c r="U6" t="s">
        <v>287</v>
      </c>
      <c r="V6" t="s">
        <v>288</v>
      </c>
      <c r="W6" t="s">
        <v>289</v>
      </c>
      <c r="X6" t="s">
        <v>290</v>
      </c>
      <c r="Y6" t="s">
        <v>291</v>
      </c>
      <c r="Z6" t="s">
        <v>292</v>
      </c>
      <c r="AA6" t="s">
        <v>293</v>
      </c>
      <c r="AB6" t="s">
        <v>294</v>
      </c>
      <c r="AC6" t="s">
        <v>295</v>
      </c>
      <c r="AD6" t="s">
        <v>296</v>
      </c>
      <c r="AE6" t="s">
        <v>297</v>
      </c>
      <c r="AF6" t="s">
        <v>285</v>
      </c>
      <c r="AG6" t="s">
        <v>286</v>
      </c>
      <c r="AH6" t="s">
        <v>298</v>
      </c>
      <c r="AI6" t="s">
        <v>299</v>
      </c>
      <c r="AJ6" t="s">
        <v>300</v>
      </c>
      <c r="AK6" t="s">
        <v>301</v>
      </c>
      <c r="AL6" t="s">
        <v>302</v>
      </c>
      <c r="AM6" t="s">
        <v>303</v>
      </c>
      <c r="AN6" t="s">
        <v>304</v>
      </c>
      <c r="AO6" t="s">
        <v>305</v>
      </c>
      <c r="AP6" t="s">
        <v>306</v>
      </c>
      <c r="AQ6" t="s">
        <v>307</v>
      </c>
      <c r="AR6" t="s">
        <v>308</v>
      </c>
      <c r="AS6" t="s">
        <v>309</v>
      </c>
      <c r="AT6" t="s">
        <v>310</v>
      </c>
      <c r="AU6" t="s">
        <v>311</v>
      </c>
      <c r="AV6" t="s">
        <v>312</v>
      </c>
      <c r="AW6" t="s">
        <v>313</v>
      </c>
      <c r="AX6" t="s">
        <v>314</v>
      </c>
      <c r="AY6" t="s">
        <v>315</v>
      </c>
      <c r="AZ6" t="s">
        <v>316</v>
      </c>
      <c r="BA6" t="s">
        <v>317</v>
      </c>
      <c r="BB6" t="s">
        <v>318</v>
      </c>
      <c r="BC6" t="s">
        <v>319</v>
      </c>
      <c r="BD6" t="s">
        <v>320</v>
      </c>
      <c r="BE6" t="s">
        <v>321</v>
      </c>
      <c r="BF6" t="s">
        <v>322</v>
      </c>
      <c r="BG6" t="s">
        <v>323</v>
      </c>
      <c r="BH6" t="s">
        <v>324</v>
      </c>
      <c r="BI6" t="s">
        <v>325</v>
      </c>
      <c r="BJ6" t="s">
        <v>326</v>
      </c>
      <c r="BK6" t="s">
        <v>327</v>
      </c>
      <c r="BL6" t="s">
        <v>328</v>
      </c>
      <c r="BM6" t="s">
        <v>329</v>
      </c>
      <c r="BN6" t="s">
        <v>330</v>
      </c>
      <c r="BO6" t="s">
        <v>327</v>
      </c>
      <c r="BP6" t="s">
        <v>331</v>
      </c>
      <c r="BQ6" t="s">
        <v>332</v>
      </c>
      <c r="BR6" t="s">
        <v>333</v>
      </c>
      <c r="BS6" t="s">
        <v>334</v>
      </c>
      <c r="BT6" t="s">
        <v>335</v>
      </c>
      <c r="BU6" t="s">
        <v>336</v>
      </c>
      <c r="BV6" t="s">
        <v>337</v>
      </c>
      <c r="BW6" t="s">
        <v>338</v>
      </c>
      <c r="BX6" t="s">
        <v>339</v>
      </c>
      <c r="BY6" t="s">
        <v>340</v>
      </c>
      <c r="BZ6" t="s">
        <v>341</v>
      </c>
      <c r="CA6" t="s">
        <v>342</v>
      </c>
      <c r="CB6" t="s">
        <v>343</v>
      </c>
      <c r="CC6" t="s">
        <v>344</v>
      </c>
      <c r="CD6" t="s">
        <v>345</v>
      </c>
      <c r="CE6" t="s">
        <v>346</v>
      </c>
      <c r="CF6" t="s">
        <v>347</v>
      </c>
      <c r="CG6" t="s">
        <v>348</v>
      </c>
      <c r="CH6" t="s">
        <v>349</v>
      </c>
      <c r="CI6" t="s">
        <v>350</v>
      </c>
      <c r="CJ6" t="s">
        <v>351</v>
      </c>
      <c r="CK6" t="s">
        <v>352</v>
      </c>
      <c r="CL6" t="s">
        <v>353</v>
      </c>
      <c r="CM6" t="s">
        <v>354</v>
      </c>
      <c r="CN6" t="s">
        <v>355</v>
      </c>
      <c r="CO6" t="s">
        <v>356</v>
      </c>
      <c r="CP6" t="s">
        <v>357</v>
      </c>
      <c r="CQ6" t="s">
        <v>358</v>
      </c>
      <c r="CR6" t="s">
        <v>359</v>
      </c>
      <c r="CS6" t="s">
        <v>360</v>
      </c>
      <c r="CT6" t="s">
        <v>361</v>
      </c>
      <c r="CU6" t="s">
        <v>362</v>
      </c>
      <c r="CV6" t="s">
        <v>363</v>
      </c>
      <c r="CW6" t="s">
        <v>364</v>
      </c>
      <c r="CX6" t="s">
        <v>365</v>
      </c>
      <c r="CY6" t="s">
        <v>366</v>
      </c>
    </row>
    <row r="8" spans="1:103" x14ac:dyDescent="0.25">
      <c r="A8" t="s">
        <v>367</v>
      </c>
      <c r="B8" t="s">
        <v>457</v>
      </c>
      <c r="C8" t="str">
        <f>CONCATENATE(B8,A8," = ",)</f>
        <v xml:space="preserve">$nomoraju = </v>
      </c>
      <c r="D8" t="s">
        <v>458</v>
      </c>
      <c r="E8">
        <v>1</v>
      </c>
      <c r="F8" t="str">
        <f>CONCATENATE(C8,D8,E8,"];",)</f>
        <v>$nomoraju = $data-&gt;sheets[0]['cells'][$i][1];</v>
      </c>
      <c r="G8" t="str">
        <f>CONCATENATE("'"".",B8,A8,".""',",)</f>
        <v>'".$nomoraju."',</v>
      </c>
    </row>
    <row r="9" spans="1:103" x14ac:dyDescent="0.25">
      <c r="A9" t="s">
        <v>368</v>
      </c>
      <c r="B9" t="s">
        <v>457</v>
      </c>
      <c r="C9" t="str">
        <f t="shared" ref="C9:C72" si="0">CONCATENATE(B9,A9," = ",)</f>
        <v xml:space="preserve">$kodedokumen = </v>
      </c>
      <c r="D9" t="s">
        <v>458</v>
      </c>
      <c r="E9">
        <v>2</v>
      </c>
      <c r="F9" t="str">
        <f t="shared" ref="F9:F72" si="1">CONCATENATE(C9,D9,E9,"];",)</f>
        <v>$kodedokumen = $data-&gt;sheets[0]['cells'][$i][2];</v>
      </c>
      <c r="G9" t="str">
        <f t="shared" ref="G9:G72" si="2">CONCATENATE("'"".",B9,A9,".""',",)</f>
        <v>'".$kodedokumen."',</v>
      </c>
    </row>
    <row r="10" spans="1:103" x14ac:dyDescent="0.25">
      <c r="A10" t="s">
        <v>369</v>
      </c>
      <c r="B10" t="s">
        <v>457</v>
      </c>
      <c r="C10" t="str">
        <f t="shared" si="0"/>
        <v xml:space="preserve">$kodekantor = </v>
      </c>
      <c r="D10" t="s">
        <v>458</v>
      </c>
      <c r="E10">
        <v>3</v>
      </c>
      <c r="F10" t="str">
        <f t="shared" si="1"/>
        <v>$kodekantor = $data-&gt;sheets[0]['cells'][$i][3];</v>
      </c>
      <c r="G10" t="str">
        <f t="shared" si="2"/>
        <v>'".$kodekantor."',</v>
      </c>
    </row>
    <row r="11" spans="1:103" x14ac:dyDescent="0.25">
      <c r="A11" t="s">
        <v>370</v>
      </c>
      <c r="B11" t="s">
        <v>457</v>
      </c>
      <c r="C11" t="str">
        <f t="shared" si="0"/>
        <v xml:space="preserve">$kodekantorbongkar = </v>
      </c>
      <c r="D11" t="s">
        <v>458</v>
      </c>
      <c r="E11">
        <v>4</v>
      </c>
      <c r="F11" t="str">
        <f t="shared" si="1"/>
        <v>$kodekantorbongkar = $data-&gt;sheets[0]['cells'][$i][4];</v>
      </c>
      <c r="G11" t="str">
        <f t="shared" si="2"/>
        <v>'".$kodekantorbongkar."',</v>
      </c>
    </row>
    <row r="12" spans="1:103" x14ac:dyDescent="0.25">
      <c r="A12" t="s">
        <v>371</v>
      </c>
      <c r="B12" t="s">
        <v>457</v>
      </c>
      <c r="C12" t="str">
        <f t="shared" si="0"/>
        <v xml:space="preserve">$kodekantorperiksa = </v>
      </c>
      <c r="D12" t="s">
        <v>458</v>
      </c>
      <c r="E12">
        <v>5</v>
      </c>
      <c r="F12" t="str">
        <f t="shared" si="1"/>
        <v>$kodekantorperiksa = $data-&gt;sheets[0]['cells'][$i][5];</v>
      </c>
      <c r="G12" t="str">
        <f t="shared" si="2"/>
        <v>'".$kodekantorperiksa."',</v>
      </c>
    </row>
    <row r="13" spans="1:103" x14ac:dyDescent="0.25">
      <c r="A13" t="s">
        <v>372</v>
      </c>
      <c r="B13" t="s">
        <v>457</v>
      </c>
      <c r="C13" t="str">
        <f t="shared" si="0"/>
        <v xml:space="preserve">$kodekantortujuan = </v>
      </c>
      <c r="D13" t="s">
        <v>458</v>
      </c>
      <c r="E13">
        <v>6</v>
      </c>
      <c r="F13" t="str">
        <f t="shared" si="1"/>
        <v>$kodekantortujuan = $data-&gt;sheets[0]['cells'][$i][6];</v>
      </c>
      <c r="G13" t="str">
        <f t="shared" si="2"/>
        <v>'".$kodekantortujuan."',</v>
      </c>
    </row>
    <row r="14" spans="1:103" x14ac:dyDescent="0.25">
      <c r="A14" t="s">
        <v>373</v>
      </c>
      <c r="B14" t="s">
        <v>457</v>
      </c>
      <c r="C14" t="str">
        <f t="shared" si="0"/>
        <v xml:space="preserve">$kodekantorekspor = </v>
      </c>
      <c r="D14" t="s">
        <v>458</v>
      </c>
      <c r="E14">
        <v>7</v>
      </c>
      <c r="F14" t="str">
        <f t="shared" si="1"/>
        <v>$kodekantorekspor = $data-&gt;sheets[0]['cells'][$i][7];</v>
      </c>
      <c r="G14" t="str">
        <f t="shared" si="2"/>
        <v>'".$kodekantorekspor."',</v>
      </c>
    </row>
    <row r="15" spans="1:103" x14ac:dyDescent="0.25">
      <c r="A15" t="s">
        <v>374</v>
      </c>
      <c r="B15" t="s">
        <v>457</v>
      </c>
      <c r="C15" t="str">
        <f t="shared" si="0"/>
        <v xml:space="preserve">$kodejenisimpor = </v>
      </c>
      <c r="D15" t="s">
        <v>458</v>
      </c>
      <c r="E15">
        <v>8</v>
      </c>
      <c r="F15" t="str">
        <f t="shared" si="1"/>
        <v>$kodejenisimpor = $data-&gt;sheets[0]['cells'][$i][8];</v>
      </c>
      <c r="G15" t="str">
        <f t="shared" si="2"/>
        <v>'".$kodejenisimpor."',</v>
      </c>
    </row>
    <row r="16" spans="1:103" x14ac:dyDescent="0.25">
      <c r="A16" t="s">
        <v>375</v>
      </c>
      <c r="B16" t="s">
        <v>457</v>
      </c>
      <c r="C16" t="str">
        <f t="shared" si="0"/>
        <v xml:space="preserve">$kodejenisekspor = </v>
      </c>
      <c r="D16" t="s">
        <v>458</v>
      </c>
      <c r="E16">
        <v>9</v>
      </c>
      <c r="F16" t="str">
        <f t="shared" si="1"/>
        <v>$kodejenisekspor = $data-&gt;sheets[0]['cells'][$i][9];</v>
      </c>
      <c r="G16" t="str">
        <f t="shared" si="2"/>
        <v>'".$kodejenisekspor."',</v>
      </c>
    </row>
    <row r="17" spans="1:7" x14ac:dyDescent="0.25">
      <c r="A17" t="s">
        <v>376</v>
      </c>
      <c r="B17" t="s">
        <v>457</v>
      </c>
      <c r="C17" t="str">
        <f t="shared" si="0"/>
        <v xml:space="preserve">$kodejenistpb = </v>
      </c>
      <c r="D17" t="s">
        <v>458</v>
      </c>
      <c r="E17">
        <v>10</v>
      </c>
      <c r="F17" t="str">
        <f t="shared" si="1"/>
        <v>$kodejenistpb = $data-&gt;sheets[0]['cells'][$i][10];</v>
      </c>
      <c r="G17" t="str">
        <f t="shared" si="2"/>
        <v>'".$kodejenistpb."',</v>
      </c>
    </row>
    <row r="18" spans="1:7" x14ac:dyDescent="0.25">
      <c r="A18" t="s">
        <v>377</v>
      </c>
      <c r="B18" t="s">
        <v>457</v>
      </c>
      <c r="C18" t="str">
        <f t="shared" si="0"/>
        <v xml:space="preserve">$kodejenisplb = </v>
      </c>
      <c r="D18" t="s">
        <v>458</v>
      </c>
      <c r="E18">
        <v>11</v>
      </c>
      <c r="F18" t="str">
        <f t="shared" si="1"/>
        <v>$kodejenisplb = $data-&gt;sheets[0]['cells'][$i][11];</v>
      </c>
      <c r="G18" t="str">
        <f t="shared" si="2"/>
        <v>'".$kodejenisplb."',</v>
      </c>
    </row>
    <row r="19" spans="1:7" x14ac:dyDescent="0.25">
      <c r="A19" t="s">
        <v>378</v>
      </c>
      <c r="B19" t="s">
        <v>457</v>
      </c>
      <c r="C19" t="str">
        <f t="shared" si="0"/>
        <v xml:space="preserve">$kodejenisprosedur = </v>
      </c>
      <c r="D19" t="s">
        <v>458</v>
      </c>
      <c r="E19">
        <v>12</v>
      </c>
      <c r="F19" t="str">
        <f t="shared" si="1"/>
        <v>$kodejenisprosedur = $data-&gt;sheets[0]['cells'][$i][12];</v>
      </c>
      <c r="G19" t="str">
        <f t="shared" si="2"/>
        <v>'".$kodejenisprosedur."',</v>
      </c>
    </row>
    <row r="20" spans="1:7" x14ac:dyDescent="0.25">
      <c r="A20" t="s">
        <v>379</v>
      </c>
      <c r="B20" t="s">
        <v>457</v>
      </c>
      <c r="C20" t="str">
        <f t="shared" si="0"/>
        <v xml:space="preserve">$kodetujuanpemasukan = </v>
      </c>
      <c r="D20" t="s">
        <v>458</v>
      </c>
      <c r="E20">
        <v>13</v>
      </c>
      <c r="F20" t="str">
        <f t="shared" si="1"/>
        <v>$kodetujuanpemasukan = $data-&gt;sheets[0]['cells'][$i][13];</v>
      </c>
      <c r="G20" t="str">
        <f t="shared" si="2"/>
        <v>'".$kodetujuanpemasukan."',</v>
      </c>
    </row>
    <row r="21" spans="1:7" x14ac:dyDescent="0.25">
      <c r="A21" t="s">
        <v>380</v>
      </c>
      <c r="B21" t="s">
        <v>457</v>
      </c>
      <c r="C21" t="str">
        <f t="shared" si="0"/>
        <v xml:space="preserve">$kodetujuanpengiriman = </v>
      </c>
      <c r="D21" t="s">
        <v>458</v>
      </c>
      <c r="E21">
        <v>14</v>
      </c>
      <c r="F21" t="str">
        <f t="shared" si="1"/>
        <v>$kodetujuanpengiriman = $data-&gt;sheets[0]['cells'][$i][14];</v>
      </c>
      <c r="G21" t="str">
        <f t="shared" si="2"/>
        <v>'".$kodetujuanpengiriman."',</v>
      </c>
    </row>
    <row r="22" spans="1:7" x14ac:dyDescent="0.25">
      <c r="A22" t="s">
        <v>381</v>
      </c>
      <c r="B22" t="s">
        <v>457</v>
      </c>
      <c r="C22" t="str">
        <f t="shared" si="0"/>
        <v xml:space="preserve">$kodetujuantpb = </v>
      </c>
      <c r="D22" t="s">
        <v>458</v>
      </c>
      <c r="E22">
        <v>15</v>
      </c>
      <c r="F22" t="str">
        <f t="shared" si="1"/>
        <v>$kodetujuantpb = $data-&gt;sheets[0]['cells'][$i][15];</v>
      </c>
      <c r="G22" t="str">
        <f t="shared" si="2"/>
        <v>'".$kodetujuantpb."',</v>
      </c>
    </row>
    <row r="23" spans="1:7" x14ac:dyDescent="0.25">
      <c r="A23" t="s">
        <v>382</v>
      </c>
      <c r="B23" t="s">
        <v>457</v>
      </c>
      <c r="C23" t="str">
        <f t="shared" si="0"/>
        <v xml:space="preserve">$kodecaradagang = </v>
      </c>
      <c r="D23" t="s">
        <v>458</v>
      </c>
      <c r="E23">
        <v>16</v>
      </c>
      <c r="F23" t="str">
        <f t="shared" si="1"/>
        <v>$kodecaradagang = $data-&gt;sheets[0]['cells'][$i][16];</v>
      </c>
      <c r="G23" t="str">
        <f t="shared" si="2"/>
        <v>'".$kodecaradagang."',</v>
      </c>
    </row>
    <row r="24" spans="1:7" x14ac:dyDescent="0.25">
      <c r="A24" t="s">
        <v>383</v>
      </c>
      <c r="B24" t="s">
        <v>457</v>
      </c>
      <c r="C24" t="str">
        <f t="shared" si="0"/>
        <v xml:space="preserve">$kodecarabayar = </v>
      </c>
      <c r="D24" t="s">
        <v>458</v>
      </c>
      <c r="E24">
        <v>17</v>
      </c>
      <c r="F24" t="str">
        <f t="shared" si="1"/>
        <v>$kodecarabayar = $data-&gt;sheets[0]['cells'][$i][17];</v>
      </c>
      <c r="G24" t="str">
        <f t="shared" si="2"/>
        <v>'".$kodecarabayar."',</v>
      </c>
    </row>
    <row r="25" spans="1:7" x14ac:dyDescent="0.25">
      <c r="A25" t="s">
        <v>384</v>
      </c>
      <c r="B25" t="s">
        <v>457</v>
      </c>
      <c r="C25" t="str">
        <f t="shared" si="0"/>
        <v xml:space="preserve">$kodecarabayarlainnya = </v>
      </c>
      <c r="D25" t="s">
        <v>458</v>
      </c>
      <c r="E25">
        <v>18</v>
      </c>
      <c r="F25" t="str">
        <f t="shared" si="1"/>
        <v>$kodecarabayarlainnya = $data-&gt;sheets[0]['cells'][$i][18];</v>
      </c>
      <c r="G25" t="str">
        <f t="shared" si="2"/>
        <v>'".$kodecarabayarlainnya."',</v>
      </c>
    </row>
    <row r="26" spans="1:7" x14ac:dyDescent="0.25">
      <c r="A26" t="s">
        <v>385</v>
      </c>
      <c r="B26" t="s">
        <v>457</v>
      </c>
      <c r="C26" t="str">
        <f t="shared" si="0"/>
        <v xml:space="preserve">$kodegudangasal = </v>
      </c>
      <c r="D26" t="s">
        <v>458</v>
      </c>
      <c r="E26">
        <v>19</v>
      </c>
      <c r="F26" t="str">
        <f t="shared" si="1"/>
        <v>$kodegudangasal = $data-&gt;sheets[0]['cells'][$i][19];</v>
      </c>
      <c r="G26" t="str">
        <f t="shared" si="2"/>
        <v>'".$kodegudangasal."',</v>
      </c>
    </row>
    <row r="27" spans="1:7" x14ac:dyDescent="0.25">
      <c r="A27" t="s">
        <v>386</v>
      </c>
      <c r="B27" t="s">
        <v>457</v>
      </c>
      <c r="C27" t="str">
        <f t="shared" si="0"/>
        <v xml:space="preserve">$kodegudangtujuan = </v>
      </c>
      <c r="D27" t="s">
        <v>458</v>
      </c>
      <c r="E27">
        <v>20</v>
      </c>
      <c r="F27" t="str">
        <f t="shared" si="1"/>
        <v>$kodegudangtujuan = $data-&gt;sheets[0]['cells'][$i][20];</v>
      </c>
      <c r="G27" t="str">
        <f t="shared" si="2"/>
        <v>'".$kodegudangtujuan."',</v>
      </c>
    </row>
    <row r="28" spans="1:7" x14ac:dyDescent="0.25">
      <c r="A28" t="s">
        <v>387</v>
      </c>
      <c r="B28" t="s">
        <v>457</v>
      </c>
      <c r="C28" t="str">
        <f t="shared" si="0"/>
        <v xml:space="preserve">$kodejeniskirim = </v>
      </c>
      <c r="D28" t="s">
        <v>458</v>
      </c>
      <c r="E28">
        <v>21</v>
      </c>
      <c r="F28" t="str">
        <f t="shared" si="1"/>
        <v>$kodejeniskirim = $data-&gt;sheets[0]['cells'][$i][21];</v>
      </c>
      <c r="G28" t="str">
        <f t="shared" si="2"/>
        <v>'".$kodejeniskirim."',</v>
      </c>
    </row>
    <row r="29" spans="1:7" x14ac:dyDescent="0.25">
      <c r="A29" t="s">
        <v>388</v>
      </c>
      <c r="B29" t="s">
        <v>457</v>
      </c>
      <c r="C29" t="str">
        <f t="shared" si="0"/>
        <v xml:space="preserve">$kodejenispengiriman = </v>
      </c>
      <c r="D29" t="s">
        <v>458</v>
      </c>
      <c r="E29">
        <v>22</v>
      </c>
      <c r="F29" t="str">
        <f t="shared" si="1"/>
        <v>$kodejenispengiriman = $data-&gt;sheets[0]['cells'][$i][22];</v>
      </c>
      <c r="G29" t="str">
        <f t="shared" si="2"/>
        <v>'".$kodejenispengiriman."',</v>
      </c>
    </row>
    <row r="30" spans="1:7" x14ac:dyDescent="0.25">
      <c r="A30" t="s">
        <v>389</v>
      </c>
      <c r="B30" t="s">
        <v>457</v>
      </c>
      <c r="C30" t="str">
        <f t="shared" si="0"/>
        <v xml:space="preserve">$kodekategoriekspor = </v>
      </c>
      <c r="D30" t="s">
        <v>458</v>
      </c>
      <c r="E30">
        <v>23</v>
      </c>
      <c r="F30" t="str">
        <f t="shared" si="1"/>
        <v>$kodekategoriekspor = $data-&gt;sheets[0]['cells'][$i][23];</v>
      </c>
      <c r="G30" t="str">
        <f t="shared" si="2"/>
        <v>'".$kodekategoriekspor."',</v>
      </c>
    </row>
    <row r="31" spans="1:7" x14ac:dyDescent="0.25">
      <c r="A31" t="s">
        <v>390</v>
      </c>
      <c r="B31" t="s">
        <v>457</v>
      </c>
      <c r="C31" t="str">
        <f t="shared" si="0"/>
        <v xml:space="preserve">$kodekategorimasukftz = </v>
      </c>
      <c r="D31" t="s">
        <v>458</v>
      </c>
      <c r="E31">
        <v>24</v>
      </c>
      <c r="F31" t="str">
        <f t="shared" si="1"/>
        <v>$kodekategorimasukftz = $data-&gt;sheets[0]['cells'][$i][24];</v>
      </c>
      <c r="G31" t="str">
        <f t="shared" si="2"/>
        <v>'".$kodekategorimasukftz."',</v>
      </c>
    </row>
    <row r="32" spans="1:7" x14ac:dyDescent="0.25">
      <c r="A32" t="s">
        <v>391</v>
      </c>
      <c r="B32" t="s">
        <v>457</v>
      </c>
      <c r="C32" t="str">
        <f t="shared" si="0"/>
        <v xml:space="preserve">$kodekategorikeluarftz = </v>
      </c>
      <c r="D32" t="s">
        <v>458</v>
      </c>
      <c r="E32">
        <v>25</v>
      </c>
      <c r="F32" t="str">
        <f t="shared" si="1"/>
        <v>$kodekategorikeluarftz = $data-&gt;sheets[0]['cells'][$i][25];</v>
      </c>
      <c r="G32" t="str">
        <f t="shared" si="2"/>
        <v>'".$kodekategorikeluarftz."',</v>
      </c>
    </row>
    <row r="33" spans="1:7" x14ac:dyDescent="0.25">
      <c r="A33" t="s">
        <v>392</v>
      </c>
      <c r="B33" t="s">
        <v>457</v>
      </c>
      <c r="C33" t="str">
        <f t="shared" si="0"/>
        <v xml:space="preserve">$kodekategoribarangftz = </v>
      </c>
      <c r="D33" t="s">
        <v>458</v>
      </c>
      <c r="E33">
        <v>26</v>
      </c>
      <c r="F33" t="str">
        <f t="shared" si="1"/>
        <v>$kodekategoribarangftz = $data-&gt;sheets[0]['cells'][$i][26];</v>
      </c>
      <c r="G33" t="str">
        <f t="shared" si="2"/>
        <v>'".$kodekategoribarangftz."',</v>
      </c>
    </row>
    <row r="34" spans="1:7" x14ac:dyDescent="0.25">
      <c r="A34" t="s">
        <v>393</v>
      </c>
      <c r="B34" t="s">
        <v>457</v>
      </c>
      <c r="C34" t="str">
        <f t="shared" si="0"/>
        <v xml:space="preserve">$kodelokasi = </v>
      </c>
      <c r="D34" t="s">
        <v>458</v>
      </c>
      <c r="E34">
        <v>27</v>
      </c>
      <c r="F34" t="str">
        <f t="shared" si="1"/>
        <v>$kodelokasi = $data-&gt;sheets[0]['cells'][$i][27];</v>
      </c>
      <c r="G34" t="str">
        <f t="shared" si="2"/>
        <v>'".$kodelokasi."',</v>
      </c>
    </row>
    <row r="35" spans="1:7" x14ac:dyDescent="0.25">
      <c r="A35" t="s">
        <v>394</v>
      </c>
      <c r="B35" t="s">
        <v>457</v>
      </c>
      <c r="C35" t="str">
        <f t="shared" si="0"/>
        <v xml:space="preserve">$kodelokasibayar = </v>
      </c>
      <c r="D35" t="s">
        <v>458</v>
      </c>
      <c r="E35">
        <v>28</v>
      </c>
      <c r="F35" t="str">
        <f t="shared" si="1"/>
        <v>$kodelokasibayar = $data-&gt;sheets[0]['cells'][$i][28];</v>
      </c>
      <c r="G35" t="str">
        <f t="shared" si="2"/>
        <v>'".$kodelokasibayar."',</v>
      </c>
    </row>
    <row r="36" spans="1:7" x14ac:dyDescent="0.25">
      <c r="A36" t="s">
        <v>395</v>
      </c>
      <c r="B36" t="s">
        <v>457</v>
      </c>
      <c r="C36" t="str">
        <f t="shared" si="0"/>
        <v xml:space="preserve">$lokasiasal = </v>
      </c>
      <c r="D36" t="s">
        <v>458</v>
      </c>
      <c r="E36">
        <v>29</v>
      </c>
      <c r="F36" t="str">
        <f t="shared" si="1"/>
        <v>$lokasiasal = $data-&gt;sheets[0]['cells'][$i][29];</v>
      </c>
      <c r="G36" t="str">
        <f t="shared" si="2"/>
        <v>'".$lokasiasal."',</v>
      </c>
    </row>
    <row r="37" spans="1:7" x14ac:dyDescent="0.25">
      <c r="A37" t="s">
        <v>396</v>
      </c>
      <c r="B37" t="s">
        <v>457</v>
      </c>
      <c r="C37" t="str">
        <f t="shared" si="0"/>
        <v xml:space="preserve">$lokasitujuan = </v>
      </c>
      <c r="D37" t="s">
        <v>458</v>
      </c>
      <c r="E37">
        <v>30</v>
      </c>
      <c r="F37" t="str">
        <f t="shared" si="1"/>
        <v>$lokasitujuan = $data-&gt;sheets[0]['cells'][$i][30];</v>
      </c>
      <c r="G37" t="str">
        <f t="shared" si="2"/>
        <v>'".$lokasitujuan."',</v>
      </c>
    </row>
    <row r="38" spans="1:7" x14ac:dyDescent="0.25">
      <c r="A38" t="s">
        <v>397</v>
      </c>
      <c r="B38" t="s">
        <v>457</v>
      </c>
      <c r="C38" t="str">
        <f t="shared" si="0"/>
        <v xml:space="preserve">$kodedaerahasal = </v>
      </c>
      <c r="D38" t="s">
        <v>458</v>
      </c>
      <c r="E38">
        <v>31</v>
      </c>
      <c r="F38" t="str">
        <f t="shared" si="1"/>
        <v>$kodedaerahasal = $data-&gt;sheets[0]['cells'][$i][31];</v>
      </c>
      <c r="G38" t="str">
        <f t="shared" si="2"/>
        <v>'".$kodedaerahasal."',</v>
      </c>
    </row>
    <row r="39" spans="1:7" x14ac:dyDescent="0.25">
      <c r="A39" t="s">
        <v>385</v>
      </c>
      <c r="B39" t="s">
        <v>457</v>
      </c>
      <c r="C39" t="str">
        <f t="shared" si="0"/>
        <v xml:space="preserve">$kodegudangasal = </v>
      </c>
      <c r="D39" t="s">
        <v>458</v>
      </c>
      <c r="E39">
        <v>32</v>
      </c>
      <c r="F39" t="str">
        <f t="shared" si="1"/>
        <v>$kodegudangasal = $data-&gt;sheets[0]['cells'][$i][32];</v>
      </c>
      <c r="G39" t="str">
        <f t="shared" si="2"/>
        <v>'".$kodegudangasal."',</v>
      </c>
    </row>
    <row r="40" spans="1:7" x14ac:dyDescent="0.25">
      <c r="A40" t="s">
        <v>386</v>
      </c>
      <c r="B40" t="s">
        <v>457</v>
      </c>
      <c r="C40" t="str">
        <f t="shared" si="0"/>
        <v xml:space="preserve">$kodegudangtujuan = </v>
      </c>
      <c r="D40" t="s">
        <v>458</v>
      </c>
      <c r="E40">
        <v>33</v>
      </c>
      <c r="F40" t="str">
        <f t="shared" si="1"/>
        <v>$kodegudangtujuan = $data-&gt;sheets[0]['cells'][$i][33];</v>
      </c>
      <c r="G40" t="str">
        <f t="shared" si="2"/>
        <v>'".$kodegudangtujuan."',</v>
      </c>
    </row>
    <row r="41" spans="1:7" x14ac:dyDescent="0.25">
      <c r="A41" t="s">
        <v>398</v>
      </c>
      <c r="B41" t="s">
        <v>457</v>
      </c>
      <c r="C41" t="str">
        <f t="shared" si="0"/>
        <v xml:space="preserve">$kodenegaratujuan = </v>
      </c>
      <c r="D41" t="s">
        <v>458</v>
      </c>
      <c r="E41">
        <v>34</v>
      </c>
      <c r="F41" t="str">
        <f t="shared" si="1"/>
        <v>$kodenegaratujuan = $data-&gt;sheets[0]['cells'][$i][34];</v>
      </c>
      <c r="G41" t="str">
        <f t="shared" si="2"/>
        <v>'".$kodenegaratujuan."',</v>
      </c>
    </row>
    <row r="42" spans="1:7" x14ac:dyDescent="0.25">
      <c r="A42" t="s">
        <v>399</v>
      </c>
      <c r="B42" t="s">
        <v>457</v>
      </c>
      <c r="C42" t="str">
        <f t="shared" si="0"/>
        <v xml:space="preserve">$kodetutuppu = </v>
      </c>
      <c r="D42" t="s">
        <v>458</v>
      </c>
      <c r="E42">
        <v>35</v>
      </c>
      <c r="F42" t="str">
        <f t="shared" si="1"/>
        <v>$kodetutuppu = $data-&gt;sheets[0]['cells'][$i][35];</v>
      </c>
      <c r="G42" t="str">
        <f t="shared" si="2"/>
        <v>'".$kodetutuppu."',</v>
      </c>
    </row>
    <row r="43" spans="1:7" x14ac:dyDescent="0.25">
      <c r="A43" t="s">
        <v>400</v>
      </c>
      <c r="B43" t="s">
        <v>457</v>
      </c>
      <c r="C43" t="str">
        <f t="shared" si="0"/>
        <v xml:space="preserve">$nomorbc11 = </v>
      </c>
      <c r="D43" t="s">
        <v>458</v>
      </c>
      <c r="E43">
        <v>36</v>
      </c>
      <c r="F43" t="str">
        <f t="shared" si="1"/>
        <v>$nomorbc11 = $data-&gt;sheets[0]['cells'][$i][36];</v>
      </c>
      <c r="G43" t="str">
        <f t="shared" si="2"/>
        <v>'".$nomorbc11."',</v>
      </c>
    </row>
    <row r="44" spans="1:7" x14ac:dyDescent="0.25">
      <c r="A44" t="s">
        <v>401</v>
      </c>
      <c r="B44" t="s">
        <v>457</v>
      </c>
      <c r="C44" t="str">
        <f t="shared" si="0"/>
        <v xml:space="preserve">$tanggalbc11 = </v>
      </c>
      <c r="D44" t="s">
        <v>458</v>
      </c>
      <c r="E44">
        <v>37</v>
      </c>
      <c r="F44" t="str">
        <f t="shared" si="1"/>
        <v>$tanggalbc11 = $data-&gt;sheets[0]['cells'][$i][37];</v>
      </c>
      <c r="G44" t="str">
        <f t="shared" si="2"/>
        <v>'".$tanggalbc11."',</v>
      </c>
    </row>
    <row r="45" spans="1:7" x14ac:dyDescent="0.25">
      <c r="A45" t="s">
        <v>402</v>
      </c>
      <c r="B45" t="s">
        <v>457</v>
      </c>
      <c r="C45" t="str">
        <f t="shared" si="0"/>
        <v xml:space="preserve">$nomorpos = </v>
      </c>
      <c r="D45" t="s">
        <v>458</v>
      </c>
      <c r="E45">
        <v>38</v>
      </c>
      <c r="F45" t="str">
        <f t="shared" si="1"/>
        <v>$nomorpos = $data-&gt;sheets[0]['cells'][$i][38];</v>
      </c>
      <c r="G45" t="str">
        <f t="shared" si="2"/>
        <v>'".$nomorpos."',</v>
      </c>
    </row>
    <row r="46" spans="1:7" x14ac:dyDescent="0.25">
      <c r="A46" t="s">
        <v>403</v>
      </c>
      <c r="B46" t="s">
        <v>457</v>
      </c>
      <c r="C46" t="str">
        <f t="shared" si="0"/>
        <v xml:space="preserve">$nomorsubpos = </v>
      </c>
      <c r="D46" t="s">
        <v>458</v>
      </c>
      <c r="E46">
        <v>39</v>
      </c>
      <c r="F46" t="str">
        <f t="shared" si="1"/>
        <v>$nomorsubpos = $data-&gt;sheets[0]['cells'][$i][39];</v>
      </c>
      <c r="G46" t="str">
        <f t="shared" si="2"/>
        <v>'".$nomorsubpos."',</v>
      </c>
    </row>
    <row r="47" spans="1:7" x14ac:dyDescent="0.25">
      <c r="A47" t="s">
        <v>404</v>
      </c>
      <c r="B47" t="s">
        <v>457</v>
      </c>
      <c r="C47" t="str">
        <f t="shared" si="0"/>
        <v xml:space="preserve">$kodepelabuhanbongkar = </v>
      </c>
      <c r="D47" t="s">
        <v>458</v>
      </c>
      <c r="E47">
        <v>40</v>
      </c>
      <c r="F47" t="str">
        <f t="shared" si="1"/>
        <v>$kodepelabuhanbongkar = $data-&gt;sheets[0]['cells'][$i][40];</v>
      </c>
      <c r="G47" t="str">
        <f t="shared" si="2"/>
        <v>'".$kodepelabuhanbongkar."',</v>
      </c>
    </row>
    <row r="48" spans="1:7" x14ac:dyDescent="0.25">
      <c r="A48" t="s">
        <v>405</v>
      </c>
      <c r="B48" t="s">
        <v>457</v>
      </c>
      <c r="C48" t="str">
        <f t="shared" si="0"/>
        <v xml:space="preserve">$kodepelabuhanmuat = </v>
      </c>
      <c r="D48" t="s">
        <v>458</v>
      </c>
      <c r="E48">
        <v>41</v>
      </c>
      <c r="F48" t="str">
        <f t="shared" si="1"/>
        <v>$kodepelabuhanmuat = $data-&gt;sheets[0]['cells'][$i][41];</v>
      </c>
      <c r="G48" t="str">
        <f t="shared" si="2"/>
        <v>'".$kodepelabuhanmuat."',</v>
      </c>
    </row>
    <row r="49" spans="1:7" x14ac:dyDescent="0.25">
      <c r="A49" t="s">
        <v>406</v>
      </c>
      <c r="B49" t="s">
        <v>457</v>
      </c>
      <c r="C49" t="str">
        <f t="shared" si="0"/>
        <v xml:space="preserve">$kodepelabuhanmuatakhir = </v>
      </c>
      <c r="D49" t="s">
        <v>458</v>
      </c>
      <c r="E49">
        <v>42</v>
      </c>
      <c r="F49" t="str">
        <f t="shared" si="1"/>
        <v>$kodepelabuhanmuatakhir = $data-&gt;sheets[0]['cells'][$i][42];</v>
      </c>
      <c r="G49" t="str">
        <f t="shared" si="2"/>
        <v>'".$kodepelabuhanmuatakhir."',</v>
      </c>
    </row>
    <row r="50" spans="1:7" x14ac:dyDescent="0.25">
      <c r="A50" t="s">
        <v>407</v>
      </c>
      <c r="B50" t="s">
        <v>457</v>
      </c>
      <c r="C50" t="str">
        <f t="shared" si="0"/>
        <v xml:space="preserve">$kodepelabuhantransit = </v>
      </c>
      <c r="D50" t="s">
        <v>458</v>
      </c>
      <c r="E50">
        <v>43</v>
      </c>
      <c r="F50" t="str">
        <f t="shared" si="1"/>
        <v>$kodepelabuhantransit = $data-&gt;sheets[0]['cells'][$i][43];</v>
      </c>
      <c r="G50" t="str">
        <f t="shared" si="2"/>
        <v>'".$kodepelabuhantransit."',</v>
      </c>
    </row>
    <row r="51" spans="1:7" x14ac:dyDescent="0.25">
      <c r="A51" t="s">
        <v>408</v>
      </c>
      <c r="B51" t="s">
        <v>457</v>
      </c>
      <c r="C51" t="str">
        <f t="shared" si="0"/>
        <v xml:space="preserve">$kodepelabuhantujuan = </v>
      </c>
      <c r="D51" t="s">
        <v>458</v>
      </c>
      <c r="E51">
        <v>44</v>
      </c>
      <c r="F51" t="str">
        <f t="shared" si="1"/>
        <v>$kodepelabuhantujuan = $data-&gt;sheets[0]['cells'][$i][44];</v>
      </c>
      <c r="G51" t="str">
        <f t="shared" si="2"/>
        <v>'".$kodepelabuhantujuan."',</v>
      </c>
    </row>
    <row r="52" spans="1:7" x14ac:dyDescent="0.25">
      <c r="A52" t="s">
        <v>409</v>
      </c>
      <c r="B52" t="s">
        <v>457</v>
      </c>
      <c r="C52" t="str">
        <f t="shared" si="0"/>
        <v xml:space="preserve">$kodepelabuhanekspor = </v>
      </c>
      <c r="D52" t="s">
        <v>458</v>
      </c>
      <c r="E52">
        <v>45</v>
      </c>
      <c r="F52" t="str">
        <f t="shared" si="1"/>
        <v>$kodepelabuhanekspor = $data-&gt;sheets[0]['cells'][$i][45];</v>
      </c>
      <c r="G52" t="str">
        <f t="shared" si="2"/>
        <v>'".$kodepelabuhanekspor."',</v>
      </c>
    </row>
    <row r="53" spans="1:7" x14ac:dyDescent="0.25">
      <c r="A53" t="s">
        <v>410</v>
      </c>
      <c r="B53" t="s">
        <v>457</v>
      </c>
      <c r="C53" t="str">
        <f t="shared" si="0"/>
        <v xml:space="preserve">$kodetps = </v>
      </c>
      <c r="D53" t="s">
        <v>458</v>
      </c>
      <c r="E53">
        <v>46</v>
      </c>
      <c r="F53" t="str">
        <f t="shared" si="1"/>
        <v>$kodetps = $data-&gt;sheets[0]['cells'][$i][46];</v>
      </c>
      <c r="G53" t="str">
        <f t="shared" si="2"/>
        <v>'".$kodetps."',</v>
      </c>
    </row>
    <row r="54" spans="1:7" x14ac:dyDescent="0.25">
      <c r="A54" t="s">
        <v>411</v>
      </c>
      <c r="B54" t="s">
        <v>457</v>
      </c>
      <c r="C54" t="str">
        <f t="shared" si="0"/>
        <v xml:space="preserve">$tanggalberangkat = </v>
      </c>
      <c r="D54" t="s">
        <v>458</v>
      </c>
      <c r="E54">
        <v>47</v>
      </c>
      <c r="F54" t="str">
        <f t="shared" si="1"/>
        <v>$tanggalberangkat = $data-&gt;sheets[0]['cells'][$i][47];</v>
      </c>
      <c r="G54" t="str">
        <f t="shared" si="2"/>
        <v>'".$tanggalberangkat."',</v>
      </c>
    </row>
    <row r="55" spans="1:7" x14ac:dyDescent="0.25">
      <c r="A55" t="s">
        <v>412</v>
      </c>
      <c r="B55" t="s">
        <v>457</v>
      </c>
      <c r="C55" t="str">
        <f t="shared" si="0"/>
        <v xml:space="preserve">$tanggalekspor = </v>
      </c>
      <c r="D55" t="s">
        <v>458</v>
      </c>
      <c r="E55">
        <v>48</v>
      </c>
      <c r="F55" t="str">
        <f t="shared" si="1"/>
        <v>$tanggalekspor = $data-&gt;sheets[0]['cells'][$i][48];</v>
      </c>
      <c r="G55" t="str">
        <f t="shared" si="2"/>
        <v>'".$tanggalekspor."',</v>
      </c>
    </row>
    <row r="56" spans="1:7" x14ac:dyDescent="0.25">
      <c r="A56" t="s">
        <v>413</v>
      </c>
      <c r="B56" t="s">
        <v>457</v>
      </c>
      <c r="C56" t="str">
        <f t="shared" si="0"/>
        <v xml:space="preserve">$tanggalmasuk = </v>
      </c>
      <c r="D56" t="s">
        <v>458</v>
      </c>
      <c r="E56">
        <v>49</v>
      </c>
      <c r="F56" t="str">
        <f t="shared" si="1"/>
        <v>$tanggalmasuk = $data-&gt;sheets[0]['cells'][$i][49];</v>
      </c>
      <c r="G56" t="str">
        <f t="shared" si="2"/>
        <v>'".$tanggalmasuk."',</v>
      </c>
    </row>
    <row r="57" spans="1:7" x14ac:dyDescent="0.25">
      <c r="A57" t="s">
        <v>414</v>
      </c>
      <c r="B57" t="s">
        <v>457</v>
      </c>
      <c r="C57" t="str">
        <f t="shared" si="0"/>
        <v xml:space="preserve">$tanggalmuat = </v>
      </c>
      <c r="D57" t="s">
        <v>458</v>
      </c>
      <c r="E57">
        <v>50</v>
      </c>
      <c r="F57" t="str">
        <f t="shared" si="1"/>
        <v>$tanggalmuat = $data-&gt;sheets[0]['cells'][$i][50];</v>
      </c>
      <c r="G57" t="str">
        <f t="shared" si="2"/>
        <v>'".$tanggalmuat."',</v>
      </c>
    </row>
    <row r="58" spans="1:7" x14ac:dyDescent="0.25">
      <c r="A58" t="s">
        <v>415</v>
      </c>
      <c r="B58" t="s">
        <v>457</v>
      </c>
      <c r="C58" t="str">
        <f t="shared" si="0"/>
        <v xml:space="preserve">$tanggaltiba = </v>
      </c>
      <c r="D58" t="s">
        <v>458</v>
      </c>
      <c r="E58">
        <v>51</v>
      </c>
      <c r="F58" t="str">
        <f t="shared" si="1"/>
        <v>$tanggaltiba = $data-&gt;sheets[0]['cells'][$i][51];</v>
      </c>
      <c r="G58" t="str">
        <f t="shared" si="2"/>
        <v>'".$tanggaltiba."',</v>
      </c>
    </row>
    <row r="59" spans="1:7" x14ac:dyDescent="0.25">
      <c r="A59" t="s">
        <v>416</v>
      </c>
      <c r="B59" t="s">
        <v>457</v>
      </c>
      <c r="C59" t="str">
        <f t="shared" si="0"/>
        <v xml:space="preserve">$tanggalperiksa = </v>
      </c>
      <c r="D59" t="s">
        <v>458</v>
      </c>
      <c r="E59">
        <v>52</v>
      </c>
      <c r="F59" t="str">
        <f t="shared" si="1"/>
        <v>$tanggalperiksa = $data-&gt;sheets[0]['cells'][$i][52];</v>
      </c>
      <c r="G59" t="str">
        <f t="shared" si="2"/>
        <v>'".$tanggalperiksa."',</v>
      </c>
    </row>
    <row r="60" spans="1:7" x14ac:dyDescent="0.25">
      <c r="A60" t="s">
        <v>417</v>
      </c>
      <c r="B60" t="s">
        <v>457</v>
      </c>
      <c r="C60" t="str">
        <f t="shared" si="0"/>
        <v xml:space="preserve">$tempatstuffing = </v>
      </c>
      <c r="D60" t="s">
        <v>458</v>
      </c>
      <c r="E60">
        <v>53</v>
      </c>
      <c r="F60" t="str">
        <f t="shared" si="1"/>
        <v>$tempatstuffing = $data-&gt;sheets[0]['cells'][$i][53];</v>
      </c>
      <c r="G60" t="str">
        <f t="shared" si="2"/>
        <v>'".$tempatstuffing."',</v>
      </c>
    </row>
    <row r="61" spans="1:7" x14ac:dyDescent="0.25">
      <c r="A61" t="s">
        <v>418</v>
      </c>
      <c r="B61" t="s">
        <v>457</v>
      </c>
      <c r="C61" t="str">
        <f t="shared" si="0"/>
        <v xml:space="preserve">$tanggalstuffing = </v>
      </c>
      <c r="D61" t="s">
        <v>458</v>
      </c>
      <c r="E61">
        <v>54</v>
      </c>
      <c r="F61" t="str">
        <f t="shared" si="1"/>
        <v>$tanggalstuffing = $data-&gt;sheets[0]['cells'][$i][54];</v>
      </c>
      <c r="G61" t="str">
        <f t="shared" si="2"/>
        <v>'".$tanggalstuffing."',</v>
      </c>
    </row>
    <row r="62" spans="1:7" x14ac:dyDescent="0.25">
      <c r="A62" t="s">
        <v>419</v>
      </c>
      <c r="B62" t="s">
        <v>457</v>
      </c>
      <c r="C62" t="str">
        <f t="shared" si="0"/>
        <v xml:space="preserve">$kodetandapengaman = </v>
      </c>
      <c r="D62" t="s">
        <v>458</v>
      </c>
      <c r="E62">
        <v>55</v>
      </c>
      <c r="F62" t="str">
        <f t="shared" si="1"/>
        <v>$kodetandapengaman = $data-&gt;sheets[0]['cells'][$i][55];</v>
      </c>
      <c r="G62" t="str">
        <f t="shared" si="2"/>
        <v>'".$kodetandapengaman."',</v>
      </c>
    </row>
    <row r="63" spans="1:7" x14ac:dyDescent="0.25">
      <c r="A63" t="s">
        <v>420</v>
      </c>
      <c r="B63" t="s">
        <v>457</v>
      </c>
      <c r="C63" t="str">
        <f t="shared" si="0"/>
        <v xml:space="preserve">$jumlahtandapengaman = </v>
      </c>
      <c r="D63" t="s">
        <v>458</v>
      </c>
      <c r="E63">
        <v>56</v>
      </c>
      <c r="F63" t="str">
        <f t="shared" si="1"/>
        <v>$jumlahtandapengaman = $data-&gt;sheets[0]['cells'][$i][56];</v>
      </c>
      <c r="G63" t="str">
        <f t="shared" si="2"/>
        <v>'".$jumlahtandapengaman."',</v>
      </c>
    </row>
    <row r="64" spans="1:7" x14ac:dyDescent="0.25">
      <c r="A64" t="s">
        <v>421</v>
      </c>
      <c r="B64" t="s">
        <v>457</v>
      </c>
      <c r="C64" t="str">
        <f t="shared" si="0"/>
        <v xml:space="preserve">$flagcurah = </v>
      </c>
      <c r="D64" t="s">
        <v>458</v>
      </c>
      <c r="E64">
        <v>57</v>
      </c>
      <c r="F64" t="str">
        <f t="shared" si="1"/>
        <v>$flagcurah = $data-&gt;sheets[0]['cells'][$i][57];</v>
      </c>
      <c r="G64" t="str">
        <f t="shared" si="2"/>
        <v>'".$flagcurah."',</v>
      </c>
    </row>
    <row r="65" spans="1:7" x14ac:dyDescent="0.25">
      <c r="A65" t="s">
        <v>422</v>
      </c>
      <c r="B65" t="s">
        <v>457</v>
      </c>
      <c r="C65" t="str">
        <f t="shared" si="0"/>
        <v xml:space="preserve">$flagsda = </v>
      </c>
      <c r="D65" t="s">
        <v>458</v>
      </c>
      <c r="E65">
        <v>58</v>
      </c>
      <c r="F65" t="str">
        <f t="shared" si="1"/>
        <v>$flagsda = $data-&gt;sheets[0]['cells'][$i][58];</v>
      </c>
      <c r="G65" t="str">
        <f t="shared" si="2"/>
        <v>'".$flagsda."',</v>
      </c>
    </row>
    <row r="66" spans="1:7" x14ac:dyDescent="0.25">
      <c r="A66" t="s">
        <v>423</v>
      </c>
      <c r="B66" t="s">
        <v>457</v>
      </c>
      <c r="C66" t="str">
        <f t="shared" si="0"/>
        <v xml:space="preserve">$flagvd = </v>
      </c>
      <c r="D66" t="s">
        <v>458</v>
      </c>
      <c r="E66">
        <v>59</v>
      </c>
      <c r="F66" t="str">
        <f t="shared" si="1"/>
        <v>$flagvd = $data-&gt;sheets[0]['cells'][$i][59];</v>
      </c>
      <c r="G66" t="str">
        <f t="shared" si="2"/>
        <v>'".$flagvd."',</v>
      </c>
    </row>
    <row r="67" spans="1:7" x14ac:dyDescent="0.25">
      <c r="A67" t="s">
        <v>424</v>
      </c>
      <c r="B67" t="s">
        <v>457</v>
      </c>
      <c r="C67" t="str">
        <f t="shared" si="0"/>
        <v xml:space="preserve">$flagapbk = </v>
      </c>
      <c r="D67" t="s">
        <v>458</v>
      </c>
      <c r="E67">
        <v>60</v>
      </c>
      <c r="F67" t="str">
        <f t="shared" si="1"/>
        <v>$flagapbk = $data-&gt;sheets[0]['cells'][$i][60];</v>
      </c>
      <c r="G67" t="str">
        <f t="shared" si="2"/>
        <v>'".$flagapbk."',</v>
      </c>
    </row>
    <row r="68" spans="1:7" x14ac:dyDescent="0.25">
      <c r="A68" t="s">
        <v>425</v>
      </c>
      <c r="B68" t="s">
        <v>457</v>
      </c>
      <c r="C68" t="str">
        <f t="shared" si="0"/>
        <v xml:space="preserve">$flagmigas = </v>
      </c>
      <c r="D68" t="s">
        <v>458</v>
      </c>
      <c r="E68">
        <v>61</v>
      </c>
      <c r="F68" t="str">
        <f t="shared" si="1"/>
        <v>$flagmigas = $data-&gt;sheets[0]['cells'][$i][61];</v>
      </c>
      <c r="G68" t="str">
        <f t="shared" si="2"/>
        <v>'".$flagmigas."',</v>
      </c>
    </row>
    <row r="69" spans="1:7" x14ac:dyDescent="0.25">
      <c r="A69" t="s">
        <v>426</v>
      </c>
      <c r="B69" t="s">
        <v>457</v>
      </c>
      <c r="C69" t="str">
        <f t="shared" si="0"/>
        <v xml:space="preserve">$kodeasuransi = </v>
      </c>
      <c r="D69" t="s">
        <v>458</v>
      </c>
      <c r="E69">
        <v>62</v>
      </c>
      <c r="F69" t="str">
        <f t="shared" si="1"/>
        <v>$kodeasuransi = $data-&gt;sheets[0]['cells'][$i][62];</v>
      </c>
      <c r="G69" t="str">
        <f t="shared" si="2"/>
        <v>'".$kodeasuransi."',</v>
      </c>
    </row>
    <row r="70" spans="1:7" x14ac:dyDescent="0.25">
      <c r="A70" t="s">
        <v>327</v>
      </c>
      <c r="B70" t="s">
        <v>457</v>
      </c>
      <c r="C70" t="str">
        <f t="shared" si="0"/>
        <v xml:space="preserve">$asuransi = </v>
      </c>
      <c r="D70" t="s">
        <v>458</v>
      </c>
      <c r="E70">
        <v>63</v>
      </c>
      <c r="F70" t="str">
        <f t="shared" si="1"/>
        <v>$asuransi = $data-&gt;sheets[0]['cells'][$i][63];</v>
      </c>
      <c r="G70" t="str">
        <f t="shared" si="2"/>
        <v>'".$asuransi."',</v>
      </c>
    </row>
    <row r="71" spans="1:7" x14ac:dyDescent="0.25">
      <c r="A71" t="s">
        <v>427</v>
      </c>
      <c r="B71" t="s">
        <v>457</v>
      </c>
      <c r="C71" t="str">
        <f t="shared" si="0"/>
        <v xml:space="preserve">$nilaibarang = </v>
      </c>
      <c r="D71" t="s">
        <v>458</v>
      </c>
      <c r="E71">
        <v>64</v>
      </c>
      <c r="F71" t="str">
        <f t="shared" si="1"/>
        <v>$nilaibarang = $data-&gt;sheets[0]['cells'][$i][64];</v>
      </c>
      <c r="G71" t="str">
        <f t="shared" si="2"/>
        <v>'".$nilaibarang."',</v>
      </c>
    </row>
    <row r="72" spans="1:7" x14ac:dyDescent="0.25">
      <c r="A72" t="s">
        <v>428</v>
      </c>
      <c r="B72" t="s">
        <v>457</v>
      </c>
      <c r="C72" t="str">
        <f t="shared" si="0"/>
        <v xml:space="preserve">$nilaiincoterm = </v>
      </c>
      <c r="D72" t="s">
        <v>458</v>
      </c>
      <c r="E72">
        <v>65</v>
      </c>
      <c r="F72" t="str">
        <f t="shared" si="1"/>
        <v>$nilaiincoterm = $data-&gt;sheets[0]['cells'][$i][65];</v>
      </c>
      <c r="G72" t="str">
        <f t="shared" si="2"/>
        <v>'".$nilaiincoterm."',</v>
      </c>
    </row>
    <row r="73" spans="1:7" x14ac:dyDescent="0.25">
      <c r="A73" t="s">
        <v>429</v>
      </c>
      <c r="B73" t="s">
        <v>457</v>
      </c>
      <c r="C73" t="str">
        <f t="shared" ref="C73:C110" si="3">CONCATENATE(B73,A73," = ",)</f>
        <v xml:space="preserve">$nilaimaklon = </v>
      </c>
      <c r="D73" t="s">
        <v>458</v>
      </c>
      <c r="E73">
        <v>66</v>
      </c>
      <c r="F73" t="str">
        <f t="shared" ref="F73:F110" si="4">CONCATENATE(C73,D73,E73,"];",)</f>
        <v>$nilaimaklon = $data-&gt;sheets[0]['cells'][$i][66];</v>
      </c>
      <c r="G73" t="str">
        <f t="shared" ref="G73:G110" si="5">CONCATENATE("'"".",B73,A73,".""',",)</f>
        <v>'".$nilaimaklon."',</v>
      </c>
    </row>
    <row r="74" spans="1:7" x14ac:dyDescent="0.25">
      <c r="A74" t="s">
        <v>327</v>
      </c>
      <c r="B74" t="s">
        <v>457</v>
      </c>
      <c r="C74" t="str">
        <f t="shared" si="3"/>
        <v xml:space="preserve">$asuransi = </v>
      </c>
      <c r="D74" t="s">
        <v>458</v>
      </c>
      <c r="E74">
        <v>67</v>
      </c>
      <c r="F74" t="str">
        <f t="shared" si="4"/>
        <v>$asuransi = $data-&gt;sheets[0]['cells'][$i][67];</v>
      </c>
      <c r="G74" t="str">
        <f t="shared" si="5"/>
        <v>'".$asuransi."',</v>
      </c>
    </row>
    <row r="75" spans="1:7" x14ac:dyDescent="0.25">
      <c r="A75" t="s">
        <v>331</v>
      </c>
      <c r="B75" t="s">
        <v>457</v>
      </c>
      <c r="C75" t="str">
        <f t="shared" si="3"/>
        <v xml:space="preserve">$freight = </v>
      </c>
      <c r="D75" t="s">
        <v>458</v>
      </c>
      <c r="E75">
        <v>68</v>
      </c>
      <c r="F75" t="str">
        <f t="shared" si="4"/>
        <v>$freight = $data-&gt;sheets[0]['cells'][$i][68];</v>
      </c>
      <c r="G75" t="str">
        <f t="shared" si="5"/>
        <v>'".$freight."',</v>
      </c>
    </row>
    <row r="76" spans="1:7" x14ac:dyDescent="0.25">
      <c r="A76" t="s">
        <v>332</v>
      </c>
      <c r="B76" t="s">
        <v>457</v>
      </c>
      <c r="C76" t="str">
        <f t="shared" si="3"/>
        <v xml:space="preserve">$fob = </v>
      </c>
      <c r="D76" t="s">
        <v>458</v>
      </c>
      <c r="E76">
        <v>69</v>
      </c>
      <c r="F76" t="str">
        <f t="shared" si="4"/>
        <v>$fob = $data-&gt;sheets[0]['cells'][$i][69];</v>
      </c>
      <c r="G76" t="str">
        <f t="shared" si="5"/>
        <v>'".$fob."',</v>
      </c>
    </row>
    <row r="77" spans="1:7" x14ac:dyDescent="0.25">
      <c r="A77" t="s">
        <v>430</v>
      </c>
      <c r="B77" t="s">
        <v>457</v>
      </c>
      <c r="C77" t="str">
        <f t="shared" si="3"/>
        <v xml:space="preserve">$biayatambahan = </v>
      </c>
      <c r="D77" t="s">
        <v>458</v>
      </c>
      <c r="E77">
        <v>70</v>
      </c>
      <c r="F77" t="str">
        <f t="shared" si="4"/>
        <v>$biayatambahan = $data-&gt;sheets[0]['cells'][$i][70];</v>
      </c>
      <c r="G77" t="str">
        <f t="shared" si="5"/>
        <v>'".$biayatambahan."',</v>
      </c>
    </row>
    <row r="78" spans="1:7" x14ac:dyDescent="0.25">
      <c r="A78" t="s">
        <v>431</v>
      </c>
      <c r="B78" t="s">
        <v>457</v>
      </c>
      <c r="C78" t="str">
        <f t="shared" si="3"/>
        <v xml:space="preserve">$biayapengurang = </v>
      </c>
      <c r="D78" t="s">
        <v>458</v>
      </c>
      <c r="E78">
        <v>71</v>
      </c>
      <c r="F78" t="str">
        <f t="shared" si="4"/>
        <v>$biayapengurang = $data-&gt;sheets[0]['cells'][$i][71];</v>
      </c>
      <c r="G78" t="str">
        <f t="shared" si="5"/>
        <v>'".$biayapengurang."',</v>
      </c>
    </row>
    <row r="79" spans="1:7" x14ac:dyDescent="0.25">
      <c r="A79" t="s">
        <v>335</v>
      </c>
      <c r="B79" t="s">
        <v>457</v>
      </c>
      <c r="C79" t="str">
        <f t="shared" si="3"/>
        <v xml:space="preserve">$vd = </v>
      </c>
      <c r="D79" t="s">
        <v>458</v>
      </c>
      <c r="E79">
        <v>72</v>
      </c>
      <c r="F79" t="str">
        <f t="shared" si="4"/>
        <v>$vd = $data-&gt;sheets[0]['cells'][$i][72];</v>
      </c>
      <c r="G79" t="str">
        <f t="shared" si="5"/>
        <v>'".$vd."',</v>
      </c>
    </row>
    <row r="80" spans="1:7" x14ac:dyDescent="0.25">
      <c r="A80" t="s">
        <v>336</v>
      </c>
      <c r="B80" t="s">
        <v>457</v>
      </c>
      <c r="C80" t="str">
        <f t="shared" si="3"/>
        <v xml:space="preserve">$cif = </v>
      </c>
      <c r="D80" t="s">
        <v>458</v>
      </c>
      <c r="E80">
        <v>73</v>
      </c>
      <c r="F80" t="str">
        <f t="shared" si="4"/>
        <v>$cif = $data-&gt;sheets[0]['cells'][$i][73];</v>
      </c>
      <c r="G80" t="str">
        <f t="shared" si="5"/>
        <v>'".$cif."',</v>
      </c>
    </row>
    <row r="81" spans="1:7" x14ac:dyDescent="0.25">
      <c r="A81" t="s">
        <v>337</v>
      </c>
      <c r="B81" t="s">
        <v>457</v>
      </c>
      <c r="C81" t="str">
        <f t="shared" si="3"/>
        <v xml:space="preserve">$harga_penyerahan = </v>
      </c>
      <c r="D81" t="s">
        <v>458</v>
      </c>
      <c r="E81">
        <v>74</v>
      </c>
      <c r="F81" t="str">
        <f t="shared" si="4"/>
        <v>$harga_penyerahan = $data-&gt;sheets[0]['cells'][$i][74];</v>
      </c>
      <c r="G81" t="str">
        <f t="shared" si="5"/>
        <v>'".$harga_penyerahan."',</v>
      </c>
    </row>
    <row r="82" spans="1:7" x14ac:dyDescent="0.25">
      <c r="A82" t="s">
        <v>338</v>
      </c>
      <c r="B82" t="s">
        <v>457</v>
      </c>
      <c r="C82" t="str">
        <f t="shared" si="3"/>
        <v xml:space="preserve">$ndpbm = </v>
      </c>
      <c r="D82" t="s">
        <v>458</v>
      </c>
      <c r="E82">
        <v>75</v>
      </c>
      <c r="F82" t="str">
        <f t="shared" si="4"/>
        <v>$ndpbm = $data-&gt;sheets[0]['cells'][$i][75];</v>
      </c>
      <c r="G82" t="str">
        <f t="shared" si="5"/>
        <v>'".$ndpbm."',</v>
      </c>
    </row>
    <row r="83" spans="1:7" x14ac:dyDescent="0.25">
      <c r="A83" t="s">
        <v>432</v>
      </c>
      <c r="B83" t="s">
        <v>457</v>
      </c>
      <c r="C83" t="str">
        <f t="shared" si="3"/>
        <v xml:space="preserve">$totaldanasawit = </v>
      </c>
      <c r="D83" t="s">
        <v>458</v>
      </c>
      <c r="E83">
        <v>76</v>
      </c>
      <c r="F83" t="str">
        <f t="shared" si="4"/>
        <v>$totaldanasawit = $data-&gt;sheets[0]['cells'][$i][76];</v>
      </c>
      <c r="G83" t="str">
        <f t="shared" si="5"/>
        <v>'".$totaldanasawit."',</v>
      </c>
    </row>
    <row r="84" spans="1:7" x14ac:dyDescent="0.25">
      <c r="A84" t="s">
        <v>433</v>
      </c>
      <c r="B84" t="s">
        <v>457</v>
      </c>
      <c r="C84" t="str">
        <f t="shared" si="3"/>
        <v xml:space="preserve">$dasarpengenaanpajak = </v>
      </c>
      <c r="D84" t="s">
        <v>458</v>
      </c>
      <c r="E84">
        <v>77</v>
      </c>
      <c r="F84" t="str">
        <f t="shared" si="4"/>
        <v>$dasarpengenaanpajak = $data-&gt;sheets[0]['cells'][$i][77];</v>
      </c>
      <c r="G84" t="str">
        <f t="shared" si="5"/>
        <v>'".$dasarpengenaanpajak."',</v>
      </c>
    </row>
    <row r="85" spans="1:7" x14ac:dyDescent="0.25">
      <c r="A85" t="s">
        <v>434</v>
      </c>
      <c r="B85" t="s">
        <v>457</v>
      </c>
      <c r="C85" t="str">
        <f t="shared" si="3"/>
        <v xml:space="preserve">$nilaijasa = </v>
      </c>
      <c r="D85" t="s">
        <v>458</v>
      </c>
      <c r="E85">
        <v>78</v>
      </c>
      <c r="F85" t="str">
        <f t="shared" si="4"/>
        <v>$nilaijasa = $data-&gt;sheets[0]['cells'][$i][78];</v>
      </c>
      <c r="G85" t="str">
        <f t="shared" si="5"/>
        <v>'".$nilaijasa."',</v>
      </c>
    </row>
    <row r="86" spans="1:7" x14ac:dyDescent="0.25">
      <c r="A86" t="s">
        <v>435</v>
      </c>
      <c r="B86" t="s">
        <v>457</v>
      </c>
      <c r="C86" t="str">
        <f t="shared" si="3"/>
        <v xml:space="preserve">$uangmuka = </v>
      </c>
      <c r="D86" t="s">
        <v>458</v>
      </c>
      <c r="E86">
        <v>79</v>
      </c>
      <c r="F86" t="str">
        <f t="shared" si="4"/>
        <v>$uangmuka = $data-&gt;sheets[0]['cells'][$i][79];</v>
      </c>
      <c r="G86" t="str">
        <f t="shared" si="5"/>
        <v>'".$uangmuka."',</v>
      </c>
    </row>
    <row r="87" spans="1:7" x14ac:dyDescent="0.25">
      <c r="A87" t="s">
        <v>343</v>
      </c>
      <c r="B87" t="s">
        <v>457</v>
      </c>
      <c r="C87" t="str">
        <f t="shared" si="3"/>
        <v xml:space="preserve">$bruto = </v>
      </c>
      <c r="D87" t="s">
        <v>458</v>
      </c>
      <c r="E87">
        <v>80</v>
      </c>
      <c r="F87" t="str">
        <f t="shared" si="4"/>
        <v>$bruto = $data-&gt;sheets[0]['cells'][$i][80];</v>
      </c>
      <c r="G87" t="str">
        <f t="shared" si="5"/>
        <v>'".$bruto."',</v>
      </c>
    </row>
    <row r="88" spans="1:7" x14ac:dyDescent="0.25">
      <c r="A88" t="s">
        <v>344</v>
      </c>
      <c r="B88" t="s">
        <v>457</v>
      </c>
      <c r="C88" t="str">
        <f t="shared" si="3"/>
        <v xml:space="preserve">$netto = </v>
      </c>
      <c r="D88" t="s">
        <v>458</v>
      </c>
      <c r="E88">
        <v>81</v>
      </c>
      <c r="F88" t="str">
        <f t="shared" si="4"/>
        <v>$netto = $data-&gt;sheets[0]['cells'][$i][81];</v>
      </c>
      <c r="G88" t="str">
        <f t="shared" si="5"/>
        <v>'".$netto."',</v>
      </c>
    </row>
    <row r="89" spans="1:7" x14ac:dyDescent="0.25">
      <c r="A89" t="s">
        <v>345</v>
      </c>
      <c r="B89" t="s">
        <v>457</v>
      </c>
      <c r="C89" t="str">
        <f t="shared" si="3"/>
        <v xml:space="preserve">$volume = </v>
      </c>
      <c r="D89" t="s">
        <v>458</v>
      </c>
      <c r="E89">
        <v>82</v>
      </c>
      <c r="F89" t="str">
        <f t="shared" si="4"/>
        <v>$volume = $data-&gt;sheets[0]['cells'][$i][82];</v>
      </c>
      <c r="G89" t="str">
        <f t="shared" si="5"/>
        <v>'".$volume."',</v>
      </c>
    </row>
    <row r="90" spans="1:7" x14ac:dyDescent="0.25">
      <c r="A90" t="s">
        <v>436</v>
      </c>
      <c r="B90" t="s">
        <v>457</v>
      </c>
      <c r="C90" t="str">
        <f t="shared" si="3"/>
        <v xml:space="preserve">$kotapernyataan = </v>
      </c>
      <c r="D90" t="s">
        <v>458</v>
      </c>
      <c r="E90">
        <v>83</v>
      </c>
      <c r="F90" t="str">
        <f t="shared" si="4"/>
        <v>$kotapernyataan = $data-&gt;sheets[0]['cells'][$i][83];</v>
      </c>
      <c r="G90" t="str">
        <f t="shared" si="5"/>
        <v>'".$kotapernyataan."',</v>
      </c>
    </row>
    <row r="91" spans="1:7" x14ac:dyDescent="0.25">
      <c r="A91" t="s">
        <v>437</v>
      </c>
      <c r="B91" t="s">
        <v>457</v>
      </c>
      <c r="C91" t="str">
        <f t="shared" si="3"/>
        <v xml:space="preserve">$tanggalpernyataan = </v>
      </c>
      <c r="D91" t="s">
        <v>458</v>
      </c>
      <c r="E91">
        <v>84</v>
      </c>
      <c r="F91" t="str">
        <f t="shared" si="4"/>
        <v>$tanggalpernyataan = $data-&gt;sheets[0]['cells'][$i][84];</v>
      </c>
      <c r="G91" t="str">
        <f t="shared" si="5"/>
        <v>'".$tanggalpernyataan."',</v>
      </c>
    </row>
    <row r="92" spans="1:7" x14ac:dyDescent="0.25">
      <c r="A92" t="s">
        <v>438</v>
      </c>
      <c r="B92" t="s">
        <v>457</v>
      </c>
      <c r="C92" t="str">
        <f t="shared" si="3"/>
        <v xml:space="preserve">$namapernyataan = </v>
      </c>
      <c r="D92" t="s">
        <v>458</v>
      </c>
      <c r="E92">
        <v>85</v>
      </c>
      <c r="F92" t="str">
        <f t="shared" si="4"/>
        <v>$namapernyataan = $data-&gt;sheets[0]['cells'][$i][85];</v>
      </c>
      <c r="G92" t="str">
        <f t="shared" si="5"/>
        <v>'".$namapernyataan."',</v>
      </c>
    </row>
    <row r="93" spans="1:7" x14ac:dyDescent="0.25">
      <c r="A93" t="s">
        <v>439</v>
      </c>
      <c r="B93" t="s">
        <v>457</v>
      </c>
      <c r="C93" t="str">
        <f t="shared" si="3"/>
        <v xml:space="preserve">$jabatanpernyataan = </v>
      </c>
      <c r="D93" t="s">
        <v>458</v>
      </c>
      <c r="E93">
        <v>86</v>
      </c>
      <c r="F93" t="str">
        <f t="shared" si="4"/>
        <v>$jabatanpernyataan = $data-&gt;sheets[0]['cells'][$i][86];</v>
      </c>
      <c r="G93" t="str">
        <f t="shared" si="5"/>
        <v>'".$jabatanpernyataan."',</v>
      </c>
    </row>
    <row r="94" spans="1:7" x14ac:dyDescent="0.25">
      <c r="A94" t="s">
        <v>440</v>
      </c>
      <c r="B94" t="s">
        <v>457</v>
      </c>
      <c r="C94" t="str">
        <f t="shared" si="3"/>
        <v xml:space="preserve">$kodevaluta = </v>
      </c>
      <c r="D94" t="s">
        <v>458</v>
      </c>
      <c r="E94">
        <v>87</v>
      </c>
      <c r="F94" t="str">
        <f t="shared" si="4"/>
        <v>$kodevaluta = $data-&gt;sheets[0]['cells'][$i][87];</v>
      </c>
      <c r="G94" t="str">
        <f t="shared" si="5"/>
        <v>'".$kodevaluta."',</v>
      </c>
    </row>
    <row r="95" spans="1:7" x14ac:dyDescent="0.25">
      <c r="A95" t="s">
        <v>441</v>
      </c>
      <c r="B95" t="s">
        <v>457</v>
      </c>
      <c r="C95" t="str">
        <f t="shared" si="3"/>
        <v xml:space="preserve">$kodeincoterm = </v>
      </c>
      <c r="D95" t="s">
        <v>458</v>
      </c>
      <c r="E95">
        <v>88</v>
      </c>
      <c r="F95" t="str">
        <f t="shared" si="4"/>
        <v>$kodeincoterm = $data-&gt;sheets[0]['cells'][$i][88];</v>
      </c>
      <c r="G95" t="str">
        <f t="shared" si="5"/>
        <v>'".$kodeincoterm."',</v>
      </c>
    </row>
    <row r="96" spans="1:7" x14ac:dyDescent="0.25">
      <c r="A96" t="s">
        <v>442</v>
      </c>
      <c r="B96" t="s">
        <v>457</v>
      </c>
      <c r="C96" t="str">
        <f t="shared" si="3"/>
        <v xml:space="preserve">$kodejasakenapajak = </v>
      </c>
      <c r="D96" t="s">
        <v>458</v>
      </c>
      <c r="E96">
        <v>89</v>
      </c>
      <c r="F96" t="str">
        <f t="shared" si="4"/>
        <v>$kodejasakenapajak = $data-&gt;sheets[0]['cells'][$i][89];</v>
      </c>
      <c r="G96" t="str">
        <f t="shared" si="5"/>
        <v>'".$kodejasakenapajak."',</v>
      </c>
    </row>
    <row r="97" spans="1:7" x14ac:dyDescent="0.25">
      <c r="A97" t="s">
        <v>443</v>
      </c>
      <c r="B97" t="s">
        <v>457</v>
      </c>
      <c r="C97" t="str">
        <f t="shared" si="3"/>
        <v xml:space="preserve">$nomorbuktibayar = </v>
      </c>
      <c r="D97" t="s">
        <v>458</v>
      </c>
      <c r="E97">
        <v>90</v>
      </c>
      <c r="F97" t="str">
        <f t="shared" si="4"/>
        <v>$nomorbuktibayar = $data-&gt;sheets[0]['cells'][$i][90];</v>
      </c>
      <c r="G97" t="str">
        <f t="shared" si="5"/>
        <v>'".$nomorbuktibayar."',</v>
      </c>
    </row>
    <row r="98" spans="1:7" x14ac:dyDescent="0.25">
      <c r="A98" t="s">
        <v>444</v>
      </c>
      <c r="B98" t="s">
        <v>457</v>
      </c>
      <c r="C98" t="str">
        <f t="shared" si="3"/>
        <v xml:space="preserve">$tanggalbuktibayar = </v>
      </c>
      <c r="D98" t="s">
        <v>458</v>
      </c>
      <c r="E98">
        <v>91</v>
      </c>
      <c r="F98" t="str">
        <f t="shared" si="4"/>
        <v>$tanggalbuktibayar = $data-&gt;sheets[0]['cells'][$i][91];</v>
      </c>
      <c r="G98" t="str">
        <f t="shared" si="5"/>
        <v>'".$tanggalbuktibayar."',</v>
      </c>
    </row>
    <row r="99" spans="1:7" x14ac:dyDescent="0.25">
      <c r="A99" t="s">
        <v>445</v>
      </c>
      <c r="B99" t="s">
        <v>457</v>
      </c>
      <c r="C99" t="str">
        <f t="shared" si="3"/>
        <v xml:space="preserve">$kodejenisnilai = </v>
      </c>
      <c r="D99" t="s">
        <v>458</v>
      </c>
      <c r="E99">
        <v>92</v>
      </c>
      <c r="F99" t="str">
        <f t="shared" si="4"/>
        <v>$kodejenisnilai = $data-&gt;sheets[0]['cells'][$i][92];</v>
      </c>
      <c r="G99" t="str">
        <f t="shared" si="5"/>
        <v>'".$kodejenisnilai."',</v>
      </c>
    </row>
    <row r="100" spans="1:7" x14ac:dyDescent="0.25">
      <c r="A100" t="s">
        <v>446</v>
      </c>
      <c r="B100" t="s">
        <v>457</v>
      </c>
      <c r="C100" t="str">
        <f t="shared" si="3"/>
        <v xml:space="preserve">$kodekantormuat = </v>
      </c>
      <c r="D100" t="s">
        <v>458</v>
      </c>
      <c r="E100">
        <v>93</v>
      </c>
      <c r="F100" t="str">
        <f t="shared" si="4"/>
        <v>$kodekantormuat = $data-&gt;sheets[0]['cells'][$i][93];</v>
      </c>
      <c r="G100" t="str">
        <f t="shared" si="5"/>
        <v>'".$kodekantormuat."',</v>
      </c>
    </row>
    <row r="101" spans="1:7" x14ac:dyDescent="0.25">
      <c r="A101" t="s">
        <v>447</v>
      </c>
      <c r="B101" t="s">
        <v>457</v>
      </c>
      <c r="C101" t="str">
        <f t="shared" si="3"/>
        <v xml:space="preserve">$nomordaftar = </v>
      </c>
      <c r="D101" t="s">
        <v>458</v>
      </c>
      <c r="E101">
        <v>94</v>
      </c>
      <c r="F101" t="str">
        <f t="shared" si="4"/>
        <v>$nomordaftar = $data-&gt;sheets[0]['cells'][$i][94];</v>
      </c>
      <c r="G101" t="str">
        <f t="shared" si="5"/>
        <v>'".$nomordaftar."',</v>
      </c>
    </row>
    <row r="102" spans="1:7" x14ac:dyDescent="0.25">
      <c r="A102" t="s">
        <v>448</v>
      </c>
      <c r="B102" t="s">
        <v>457</v>
      </c>
      <c r="C102" t="str">
        <f t="shared" si="3"/>
        <v xml:space="preserve">$tanggaldaftar = </v>
      </c>
      <c r="D102" t="s">
        <v>458</v>
      </c>
      <c r="E102">
        <v>95</v>
      </c>
      <c r="F102" t="str">
        <f t="shared" si="4"/>
        <v>$tanggaldaftar = $data-&gt;sheets[0]['cells'][$i][95];</v>
      </c>
      <c r="G102" t="str">
        <f t="shared" si="5"/>
        <v>'".$tanggaldaftar."',</v>
      </c>
    </row>
    <row r="103" spans="1:7" x14ac:dyDescent="0.25">
      <c r="A103" t="s">
        <v>449</v>
      </c>
      <c r="B103" t="s">
        <v>457</v>
      </c>
      <c r="C103" t="str">
        <f t="shared" si="3"/>
        <v xml:space="preserve">$kodeasalbarangftz = </v>
      </c>
      <c r="D103" t="s">
        <v>458</v>
      </c>
      <c r="E103">
        <v>96</v>
      </c>
      <c r="F103" t="str">
        <f t="shared" si="4"/>
        <v>$kodeasalbarangftz = $data-&gt;sheets[0]['cells'][$i][96];</v>
      </c>
      <c r="G103" t="str">
        <f t="shared" si="5"/>
        <v>'".$kodeasalbarangftz."',</v>
      </c>
    </row>
    <row r="104" spans="1:7" x14ac:dyDescent="0.25">
      <c r="A104" t="s">
        <v>450</v>
      </c>
      <c r="B104" t="s">
        <v>457</v>
      </c>
      <c r="C104" t="str">
        <f t="shared" si="3"/>
        <v xml:space="preserve">$kodetujuanpengeluaran = </v>
      </c>
      <c r="D104" t="s">
        <v>458</v>
      </c>
      <c r="E104">
        <v>97</v>
      </c>
      <c r="F104" t="str">
        <f t="shared" si="4"/>
        <v>$kodetujuanpengeluaran = $data-&gt;sheets[0]['cells'][$i][97];</v>
      </c>
      <c r="G104" t="str">
        <f t="shared" si="5"/>
        <v>'".$kodetujuanpengeluaran."',</v>
      </c>
    </row>
    <row r="105" spans="1:7" x14ac:dyDescent="0.25">
      <c r="A105" t="s">
        <v>451</v>
      </c>
      <c r="B105" t="s">
        <v>457</v>
      </c>
      <c r="C105" t="str">
        <f t="shared" si="3"/>
        <v xml:space="preserve">$ppnpajak = </v>
      </c>
      <c r="D105" t="s">
        <v>458</v>
      </c>
      <c r="E105">
        <v>98</v>
      </c>
      <c r="F105" t="str">
        <f t="shared" si="4"/>
        <v>$ppnpajak = $data-&gt;sheets[0]['cells'][$i][98];</v>
      </c>
      <c r="G105" t="str">
        <f t="shared" si="5"/>
        <v>'".$ppnpajak."',</v>
      </c>
    </row>
    <row r="106" spans="1:7" x14ac:dyDescent="0.25">
      <c r="A106" t="s">
        <v>452</v>
      </c>
      <c r="B106" t="s">
        <v>457</v>
      </c>
      <c r="C106" t="str">
        <f t="shared" si="3"/>
        <v xml:space="preserve">$ppnbmpajak = </v>
      </c>
      <c r="D106" t="s">
        <v>458</v>
      </c>
      <c r="E106">
        <v>99</v>
      </c>
      <c r="F106" t="str">
        <f t="shared" si="4"/>
        <v>$ppnbmpajak = $data-&gt;sheets[0]['cells'][$i][99];</v>
      </c>
      <c r="G106" t="str">
        <f t="shared" si="5"/>
        <v>'".$ppnbmpajak."',</v>
      </c>
    </row>
    <row r="107" spans="1:7" x14ac:dyDescent="0.25">
      <c r="A107" t="s">
        <v>453</v>
      </c>
      <c r="B107" t="s">
        <v>457</v>
      </c>
      <c r="C107" t="str">
        <f t="shared" si="3"/>
        <v xml:space="preserve">$tarifppnpajak = </v>
      </c>
      <c r="D107" t="s">
        <v>458</v>
      </c>
      <c r="E107">
        <v>100</v>
      </c>
      <c r="F107" t="str">
        <f t="shared" si="4"/>
        <v>$tarifppnpajak = $data-&gt;sheets[0]['cells'][$i][100];</v>
      </c>
      <c r="G107" t="str">
        <f t="shared" si="5"/>
        <v>'".$tarifppnpajak."',</v>
      </c>
    </row>
    <row r="108" spans="1:7" x14ac:dyDescent="0.25">
      <c r="A108" t="s">
        <v>454</v>
      </c>
      <c r="B108" t="s">
        <v>457</v>
      </c>
      <c r="C108" t="str">
        <f t="shared" si="3"/>
        <v xml:space="preserve">$tarifppnbmpajak = </v>
      </c>
      <c r="D108" t="s">
        <v>458</v>
      </c>
      <c r="E108">
        <v>101</v>
      </c>
      <c r="F108" t="str">
        <f t="shared" si="4"/>
        <v>$tarifppnbmpajak = $data-&gt;sheets[0]['cells'][$i][101];</v>
      </c>
      <c r="G108" t="str">
        <f t="shared" si="5"/>
        <v>'".$tarifppnbmpajak."',</v>
      </c>
    </row>
    <row r="109" spans="1:7" x14ac:dyDescent="0.25">
      <c r="A109" t="s">
        <v>455</v>
      </c>
      <c r="B109" t="s">
        <v>457</v>
      </c>
      <c r="C109" t="str">
        <f t="shared" si="3"/>
        <v xml:space="preserve">$barangtidakberwujud = </v>
      </c>
      <c r="D109" t="s">
        <v>458</v>
      </c>
      <c r="E109">
        <v>102</v>
      </c>
      <c r="F109" t="str">
        <f t="shared" si="4"/>
        <v>$barangtidakberwujud = $data-&gt;sheets[0]['cells'][$i][102];</v>
      </c>
      <c r="G109" t="str">
        <f t="shared" si="5"/>
        <v>'".$barangtidakberwujud."',</v>
      </c>
    </row>
    <row r="110" spans="1:7" x14ac:dyDescent="0.25">
      <c r="A110" t="s">
        <v>456</v>
      </c>
      <c r="B110" t="s">
        <v>457</v>
      </c>
      <c r="C110" t="str">
        <f t="shared" si="3"/>
        <v xml:space="preserve">$kodejenispengeluaran = </v>
      </c>
      <c r="D110" t="s">
        <v>458</v>
      </c>
      <c r="E110">
        <v>103</v>
      </c>
      <c r="F110" t="str">
        <f t="shared" si="4"/>
        <v>$kodejenispengeluaran = $data-&gt;sheets[0]['cells'][$i][103];</v>
      </c>
      <c r="G110" t="str">
        <f t="shared" si="5"/>
        <v>'".$kodejenispengeluaran."',</v>
      </c>
    </row>
  </sheetData>
  <conditionalFormatting sqref="A8:A110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5.28515625" bestFit="1" customWidth="1"/>
  </cols>
  <sheetData>
    <row r="1" spans="1:3" ht="15.75" x14ac:dyDescent="0.25">
      <c r="A1" s="1" t="s">
        <v>0</v>
      </c>
      <c r="B1" s="1" t="s">
        <v>173</v>
      </c>
      <c r="C1" s="1" t="s">
        <v>248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6.28515625" bestFit="1" customWidth="1"/>
    <col min="4" max="4" width="8.140625" bestFit="1" customWidth="1"/>
  </cols>
  <sheetData>
    <row r="1" spans="1:4" ht="15.75" x14ac:dyDescent="0.25">
      <c r="A1" s="1" t="s">
        <v>0</v>
      </c>
      <c r="B1" s="1" t="s">
        <v>173</v>
      </c>
      <c r="C1" s="1" t="s">
        <v>249</v>
      </c>
      <c r="D1" s="1" t="s">
        <v>176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9.5703125" bestFit="1" customWidth="1"/>
    <col min="4" max="4" width="14.140625" bestFit="1" customWidth="1"/>
    <col min="5" max="5" width="17.5703125" bestFit="1" customWidth="1"/>
    <col min="6" max="6" width="18.7109375" bestFit="1" customWidth="1"/>
    <col min="7" max="7" width="13.7109375" bestFit="1" customWidth="1"/>
  </cols>
  <sheetData>
    <row r="1" spans="1:7" ht="15.75" x14ac:dyDescent="0.25">
      <c r="A1" s="1" t="s">
        <v>0</v>
      </c>
      <c r="B1" s="1" t="s">
        <v>173</v>
      </c>
      <c r="C1" s="1" t="s">
        <v>250</v>
      </c>
      <c r="D1" s="1" t="s">
        <v>61</v>
      </c>
      <c r="E1" s="1" t="s">
        <v>66</v>
      </c>
      <c r="F1" s="1" t="s">
        <v>67</v>
      </c>
      <c r="G1" s="1" t="s">
        <v>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4.28515625" bestFit="1" customWidth="1"/>
    <col min="5" max="5" width="3.5703125" bestFit="1" customWidth="1"/>
    <col min="6" max="6" width="14.7109375" bestFit="1" customWidth="1"/>
    <col min="7" max="7" width="8.140625" bestFit="1" customWidth="1"/>
    <col min="8" max="8" width="7.42578125" bestFit="1" customWidth="1"/>
    <col min="9" max="9" width="5" bestFit="1" customWidth="1"/>
    <col min="10" max="10" width="8.85546875" bestFit="1" customWidth="1"/>
    <col min="11" max="11" width="16.7109375" bestFit="1" customWidth="1"/>
    <col min="12" max="12" width="14.28515625" bestFit="1" customWidth="1"/>
    <col min="13" max="13" width="16.28515625" bestFit="1" customWidth="1"/>
    <col min="14" max="14" width="15.85546875" bestFit="1" customWidth="1"/>
    <col min="15" max="15" width="17.7109375" bestFit="1" customWidth="1"/>
    <col min="16" max="16" width="21.5703125" bestFit="1" customWidth="1"/>
    <col min="17" max="17" width="19.7109375" bestFit="1" customWidth="1"/>
    <col min="18" max="18" width="21.42578125" bestFit="1" customWidth="1"/>
    <col min="19" max="19" width="23.140625" bestFit="1" customWidth="1"/>
    <col min="20" max="20" width="17.140625" bestFit="1" customWidth="1"/>
    <col min="21" max="21" width="18.85546875" bestFit="1" customWidth="1"/>
    <col min="22" max="22" width="7.28515625" bestFit="1" customWidth="1"/>
    <col min="23" max="23" width="7.42578125" bestFit="1" customWidth="1"/>
    <col min="24" max="24" width="8.85546875" bestFit="1" customWidth="1"/>
    <col min="25" max="25" width="3.85546875" bestFit="1" customWidth="1"/>
    <col min="26" max="26" width="11.42578125" bestFit="1" customWidth="1"/>
    <col min="27" max="27" width="7.7109375" bestFit="1" customWidth="1"/>
    <col min="28" max="28" width="20.7109375" bestFit="1" customWidth="1"/>
    <col min="29" max="29" width="19.42578125" bestFit="1" customWidth="1"/>
    <col min="30" max="30" width="10.5703125" bestFit="1" customWidth="1"/>
    <col min="31" max="31" width="9.42578125" bestFit="1" customWidth="1"/>
    <col min="32" max="32" width="8.28515625" bestFit="1" customWidth="1"/>
    <col min="33" max="33" width="10.5703125" bestFit="1" customWidth="1"/>
    <col min="34" max="34" width="20.42578125" bestFit="1" customWidth="1"/>
    <col min="35" max="35" width="24.85546875" bestFit="1" customWidth="1"/>
    <col min="36" max="36" width="9.140625" bestFit="1" customWidth="1"/>
    <col min="37" max="37" width="17" bestFit="1" customWidth="1"/>
    <col min="38" max="38" width="20.28515625" bestFit="1" customWidth="1"/>
    <col min="39" max="39" width="19" bestFit="1" customWidth="1"/>
    <col min="40" max="40" width="10.28515625" bestFit="1" customWidth="1"/>
    <col min="41" max="41" width="12.42578125" bestFit="1" customWidth="1"/>
  </cols>
  <sheetData>
    <row r="1" spans="1:41" ht="15.75" x14ac:dyDescent="0.25">
      <c r="A1" s="1" t="s">
        <v>0</v>
      </c>
      <c r="B1" s="1" t="s">
        <v>173</v>
      </c>
      <c r="C1" s="1" t="s">
        <v>252</v>
      </c>
      <c r="D1" s="1" t="s">
        <v>253</v>
      </c>
      <c r="E1" s="1" t="s">
        <v>174</v>
      </c>
      <c r="F1" s="1" t="s">
        <v>175</v>
      </c>
      <c r="G1" s="1" t="s">
        <v>176</v>
      </c>
      <c r="H1" s="1" t="s">
        <v>167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165</v>
      </c>
      <c r="O1" s="1" t="s">
        <v>166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77</v>
      </c>
      <c r="W1" s="1" t="s">
        <v>76</v>
      </c>
      <c r="X1" s="1" t="s">
        <v>78</v>
      </c>
      <c r="Y1" s="1" t="s">
        <v>69</v>
      </c>
      <c r="Z1" s="1" t="s">
        <v>191</v>
      </c>
      <c r="AA1" s="1" t="s">
        <v>71</v>
      </c>
      <c r="AB1" s="1" t="s">
        <v>194</v>
      </c>
      <c r="AC1" s="1" t="s">
        <v>195</v>
      </c>
      <c r="AD1" s="1" t="s">
        <v>74</v>
      </c>
      <c r="AE1" s="1" t="s">
        <v>211</v>
      </c>
      <c r="AF1" s="1" t="s">
        <v>254</v>
      </c>
      <c r="AG1" s="1" t="s">
        <v>214</v>
      </c>
      <c r="AH1" s="1" t="s">
        <v>215</v>
      </c>
      <c r="AI1" s="1" t="s">
        <v>216</v>
      </c>
      <c r="AJ1" s="1" t="s">
        <v>217</v>
      </c>
      <c r="AK1" s="1" t="s">
        <v>218</v>
      </c>
      <c r="AL1" s="1" t="s">
        <v>219</v>
      </c>
      <c r="AM1" s="1" t="s">
        <v>220</v>
      </c>
      <c r="AN1" s="1" t="s">
        <v>221</v>
      </c>
      <c r="AO1" s="1" t="s">
        <v>222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4.28515625" bestFit="1" customWidth="1"/>
    <col min="5" max="5" width="17.140625" bestFit="1" customWidth="1"/>
    <col min="6" max="6" width="12.140625" bestFit="1" customWidth="1"/>
    <col min="7" max="7" width="6.28515625" bestFit="1" customWidth="1"/>
    <col min="8" max="9" width="16" bestFit="1" customWidth="1"/>
    <col min="10" max="10" width="12.5703125" bestFit="1" customWidth="1"/>
    <col min="11" max="11" width="15.42578125" bestFit="1" customWidth="1"/>
    <col min="12" max="12" width="22.140625" bestFit="1" customWidth="1"/>
    <col min="13" max="13" width="14.28515625" bestFit="1" customWidth="1"/>
    <col min="14" max="14" width="16.28515625" bestFit="1" customWidth="1"/>
    <col min="15" max="16" width="22.28515625" bestFit="1" customWidth="1"/>
    <col min="17" max="17" width="26.7109375" bestFit="1" customWidth="1"/>
    <col min="18" max="18" width="9.140625" bestFit="1" customWidth="1"/>
    <col min="19" max="19" width="17" bestFit="1" customWidth="1"/>
    <col min="20" max="20" width="15.85546875" bestFit="1" customWidth="1"/>
    <col min="21" max="21" width="26.7109375" bestFit="1" customWidth="1"/>
    <col min="22" max="22" width="9.140625" bestFit="1" customWidth="1"/>
    <col min="23" max="23" width="17" bestFit="1" customWidth="1"/>
    <col min="24" max="24" width="15.85546875" bestFit="1" customWidth="1"/>
    <col min="25" max="25" width="17.7109375" bestFit="1" customWidth="1"/>
  </cols>
  <sheetData>
    <row r="1" spans="1:25" ht="15.75" x14ac:dyDescent="0.25">
      <c r="A1" s="1" t="s">
        <v>0</v>
      </c>
      <c r="B1" s="1" t="s">
        <v>173</v>
      </c>
      <c r="C1" s="1" t="s">
        <v>252</v>
      </c>
      <c r="D1" s="1" t="s">
        <v>253</v>
      </c>
      <c r="E1" s="1" t="s">
        <v>237</v>
      </c>
      <c r="F1" s="1" t="s">
        <v>238</v>
      </c>
      <c r="G1" s="1" t="s">
        <v>239</v>
      </c>
      <c r="H1" s="1" t="s">
        <v>145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180</v>
      </c>
      <c r="N1" s="1" t="s">
        <v>181</v>
      </c>
      <c r="O1" s="1" t="s">
        <v>244</v>
      </c>
      <c r="P1" s="1" t="s">
        <v>245</v>
      </c>
      <c r="Q1" s="1" t="s">
        <v>246</v>
      </c>
      <c r="R1" s="1" t="s">
        <v>217</v>
      </c>
      <c r="S1" s="1" t="s">
        <v>247</v>
      </c>
      <c r="T1" s="1" t="s">
        <v>165</v>
      </c>
      <c r="U1" s="1" t="s">
        <v>246</v>
      </c>
      <c r="V1" s="1" t="s">
        <v>217</v>
      </c>
      <c r="W1" s="1" t="s">
        <v>247</v>
      </c>
      <c r="X1" s="1" t="s">
        <v>165</v>
      </c>
      <c r="Y1" s="1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5.28515625" bestFit="1" customWidth="1"/>
    <col min="5" max="5" width="15.28515625" bestFit="1" customWidth="1"/>
    <col min="6" max="6" width="9.42578125" bestFit="1" customWidth="1"/>
  </cols>
  <sheetData>
    <row r="1" spans="1:6" ht="15.75" x14ac:dyDescent="0.25">
      <c r="A1" s="1" t="s">
        <v>0</v>
      </c>
      <c r="B1" s="1" t="s">
        <v>173</v>
      </c>
      <c r="C1" s="1" t="s">
        <v>252</v>
      </c>
      <c r="D1" s="1" t="s">
        <v>255</v>
      </c>
      <c r="E1" s="1" t="s">
        <v>248</v>
      </c>
      <c r="F1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D1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22.5703125" bestFit="1" customWidth="1"/>
    <col min="4" max="4" width="16.7109375" bestFit="1" customWidth="1"/>
    <col min="5" max="5" width="14.140625" bestFit="1" customWidth="1"/>
  </cols>
  <sheetData>
    <row r="1" spans="1:5" ht="15.75" x14ac:dyDescent="0.25">
      <c r="A1" s="2" t="s">
        <v>0</v>
      </c>
      <c r="B1" s="2" t="s">
        <v>108</v>
      </c>
      <c r="C1" s="2" t="s">
        <v>109</v>
      </c>
      <c r="D1" s="2" t="s">
        <v>110</v>
      </c>
      <c r="E1" s="1" t="s">
        <v>111</v>
      </c>
    </row>
    <row r="2" spans="1:5" x14ac:dyDescent="0.25">
      <c r="A2" t="s">
        <v>100</v>
      </c>
      <c r="B2" t="s">
        <v>112</v>
      </c>
      <c r="C2" t="s">
        <v>113</v>
      </c>
      <c r="D2">
        <v>1508147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</sheetViews>
  <sheetFormatPr defaultRowHeight="15" x14ac:dyDescent="0.25"/>
  <cols>
    <col min="1" max="1" width="11.85546875" bestFit="1" customWidth="1"/>
    <col min="2" max="2" width="14.5703125" bestFit="1" customWidth="1"/>
    <col min="3" max="3" width="14.7109375" bestFit="1" customWidth="1"/>
    <col min="4" max="4" width="16.7109375" bestFit="1" customWidth="1"/>
    <col min="5" max="5" width="18.42578125" bestFit="1" customWidth="1"/>
    <col min="6" max="6" width="14.28515625" bestFit="1" customWidth="1"/>
    <col min="7" max="7" width="10" bestFit="1" customWidth="1"/>
    <col min="8" max="8" width="23.140625" bestFit="1" customWidth="1"/>
    <col min="9" max="9" width="11.5703125" bestFit="1" customWidth="1"/>
    <col min="10" max="10" width="13.42578125" bestFit="1" customWidth="1"/>
  </cols>
  <sheetData>
    <row r="1" spans="1:10" ht="15.75" x14ac:dyDescent="0.25">
      <c r="A1" s="1" t="s">
        <v>0</v>
      </c>
      <c r="B1" s="1" t="s">
        <v>2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1.85546875" bestFit="1" customWidth="1"/>
    <col min="2" max="2" width="5.140625" bestFit="1" customWidth="1"/>
    <col min="3" max="3" width="6.28515625" bestFit="1" customWidth="1"/>
    <col min="4" max="4" width="6.5703125" bestFit="1" customWidth="1"/>
  </cols>
  <sheetData>
    <row r="1" spans="1:4" ht="15.75" x14ac:dyDescent="0.25">
      <c r="A1" s="1" t="s">
        <v>0</v>
      </c>
      <c r="B1" s="1" t="s">
        <v>114</v>
      </c>
      <c r="C1" s="1" t="s">
        <v>249</v>
      </c>
      <c r="D1" s="1" t="s">
        <v>264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0" sqref="J10"/>
    </sheetView>
  </sheetViews>
  <sheetFormatPr defaultRowHeight="15" x14ac:dyDescent="0.25"/>
  <cols>
    <col min="1" max="1" width="6.42578125" bestFit="1" customWidth="1"/>
  </cols>
  <sheetData>
    <row r="1" spans="1:1" ht="15.75" x14ac:dyDescent="0.25">
      <c r="A1" s="1" t="s">
        <v>265</v>
      </c>
    </row>
    <row r="2" spans="1:1" x14ac:dyDescent="0.25">
      <c r="A2" t="s"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B9" sqref="B9:F9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26.42578125" bestFit="1" customWidth="1"/>
    <col min="4" max="4" width="21.85546875" bestFit="1" customWidth="1"/>
    <col min="5" max="5" width="48.85546875" bestFit="1" customWidth="1"/>
    <col min="6" max="6" width="27.140625" bestFit="1" customWidth="1"/>
    <col min="7" max="7" width="16.85546875" bestFit="1" customWidth="1"/>
    <col min="8" max="8" width="12.5703125" bestFit="1" customWidth="1"/>
    <col min="9" max="9" width="15.140625" bestFit="1" customWidth="1"/>
    <col min="10" max="10" width="14" bestFit="1" customWidth="1"/>
    <col min="11" max="11" width="20" bestFit="1" customWidth="1"/>
    <col min="12" max="12" width="21.85546875" bestFit="1" customWidth="1"/>
    <col min="13" max="13" width="14.5703125" bestFit="1" customWidth="1"/>
    <col min="14" max="14" width="14.85546875" bestFit="1" customWidth="1"/>
  </cols>
  <sheetData>
    <row r="1" spans="1:14" ht="15.75" x14ac:dyDescent="0.25">
      <c r="A1" s="2" t="s">
        <v>0</v>
      </c>
      <c r="B1" s="2" t="s">
        <v>114</v>
      </c>
      <c r="C1" s="2" t="s">
        <v>115</v>
      </c>
      <c r="D1" s="2" t="s">
        <v>116</v>
      </c>
      <c r="E1" s="1" t="s">
        <v>117</v>
      </c>
      <c r="F1" s="1" t="s">
        <v>118</v>
      </c>
      <c r="G1" s="1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1" t="s">
        <v>125</v>
      </c>
      <c r="N1" s="1" t="s">
        <v>126</v>
      </c>
    </row>
    <row r="2" spans="1:14" x14ac:dyDescent="0.25">
      <c r="A2" t="s">
        <v>100</v>
      </c>
      <c r="B2" t="s">
        <v>127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K2" t="s">
        <v>133</v>
      </c>
      <c r="L2" t="s">
        <v>134</v>
      </c>
    </row>
    <row r="3" spans="1:14" x14ac:dyDescent="0.25">
      <c r="A3" t="s">
        <v>100</v>
      </c>
      <c r="B3" t="s">
        <v>135</v>
      </c>
      <c r="C3" t="s">
        <v>135</v>
      </c>
      <c r="D3" t="s">
        <v>128</v>
      </c>
      <c r="E3" t="s">
        <v>129</v>
      </c>
      <c r="F3" t="s">
        <v>130</v>
      </c>
      <c r="G3" t="s">
        <v>136</v>
      </c>
      <c r="I3" t="s">
        <v>137</v>
      </c>
      <c r="J3" t="s">
        <v>138</v>
      </c>
      <c r="K3" t="s">
        <v>133</v>
      </c>
      <c r="L3" t="s">
        <v>134</v>
      </c>
    </row>
    <row r="4" spans="1:14" x14ac:dyDescent="0.25">
      <c r="A4" t="s">
        <v>100</v>
      </c>
      <c r="B4" t="s">
        <v>139</v>
      </c>
      <c r="C4" t="s">
        <v>139</v>
      </c>
      <c r="D4" t="s">
        <v>128</v>
      </c>
      <c r="E4" t="s">
        <v>140</v>
      </c>
      <c r="F4" t="s">
        <v>141</v>
      </c>
      <c r="G4" t="s">
        <v>142</v>
      </c>
      <c r="I4" t="s">
        <v>137</v>
      </c>
      <c r="J4" t="s">
        <v>138</v>
      </c>
    </row>
    <row r="7" spans="1:14" x14ac:dyDescent="0.25">
      <c r="A7" t="s">
        <v>367</v>
      </c>
      <c r="B7" t="s">
        <v>459</v>
      </c>
      <c r="C7" t="s">
        <v>460</v>
      </c>
      <c r="D7" t="s">
        <v>461</v>
      </c>
      <c r="E7" t="s">
        <v>462</v>
      </c>
      <c r="F7" t="s">
        <v>463</v>
      </c>
      <c r="G7" t="s">
        <v>464</v>
      </c>
      <c r="H7" t="s">
        <v>465</v>
      </c>
      <c r="I7" t="s">
        <v>466</v>
      </c>
      <c r="J7" t="s">
        <v>467</v>
      </c>
      <c r="K7" t="s">
        <v>468</v>
      </c>
      <c r="L7" t="s">
        <v>469</v>
      </c>
      <c r="M7" t="s">
        <v>470</v>
      </c>
      <c r="N7" t="s">
        <v>471</v>
      </c>
    </row>
    <row r="9" spans="1:14" x14ac:dyDescent="0.25">
      <c r="A9" t="s">
        <v>367</v>
      </c>
      <c r="B9" t="str">
        <f>CONCATENATE("$",A9," = ",)</f>
        <v xml:space="preserve">$nomoraju = </v>
      </c>
      <c r="C9" t="s">
        <v>472</v>
      </c>
      <c r="D9">
        <v>1</v>
      </c>
      <c r="E9" t="str">
        <f>CONCATENATE(B9,C9,D9,"];")</f>
        <v>$nomoraju = $data-&gt;sheets[1]['cells'][$i][1];</v>
      </c>
      <c r="F9" t="str">
        <f>CONCATENATE("'"".$",A9,".""'",)</f>
        <v>'".$nomoraju."'</v>
      </c>
    </row>
    <row r="10" spans="1:14" x14ac:dyDescent="0.25">
      <c r="A10" t="s">
        <v>459</v>
      </c>
      <c r="B10" t="str">
        <f t="shared" ref="B10:B22" si="0">CONCATENATE("$",A10," = ",)</f>
        <v xml:space="preserve">$seri = </v>
      </c>
      <c r="C10" t="s">
        <v>472</v>
      </c>
      <c r="D10">
        <v>2</v>
      </c>
      <c r="E10" t="str">
        <f t="shared" ref="E10:E22" si="1">CONCATENATE(B10,C10,D10,"];")</f>
        <v>$seri = $data-&gt;sheets[1]['cells'][$i][2];</v>
      </c>
      <c r="F10" t="str">
        <f t="shared" ref="F10:F22" si="2">CONCATENATE("'"".$",A10,".""'",)</f>
        <v>'".$seri."'</v>
      </c>
    </row>
    <row r="11" spans="1:14" x14ac:dyDescent="0.25">
      <c r="A11" t="s">
        <v>460</v>
      </c>
      <c r="B11" t="str">
        <f t="shared" si="0"/>
        <v xml:space="preserve">$kodeentitas = </v>
      </c>
      <c r="C11" t="s">
        <v>472</v>
      </c>
      <c r="D11">
        <v>3</v>
      </c>
      <c r="E11" t="str">
        <f t="shared" si="1"/>
        <v>$kodeentitas = $data-&gt;sheets[1]['cells'][$i][3];</v>
      </c>
      <c r="F11" t="str">
        <f t="shared" si="2"/>
        <v>'".$kodeentitas."'</v>
      </c>
    </row>
    <row r="12" spans="1:14" x14ac:dyDescent="0.25">
      <c r="A12" t="s">
        <v>461</v>
      </c>
      <c r="B12" t="str">
        <f t="shared" si="0"/>
        <v xml:space="preserve">$kodejenisidentitas = </v>
      </c>
      <c r="C12" t="s">
        <v>472</v>
      </c>
      <c r="D12">
        <v>4</v>
      </c>
      <c r="E12" t="str">
        <f t="shared" si="1"/>
        <v>$kodejenisidentitas = $data-&gt;sheets[1]['cells'][$i][4];</v>
      </c>
      <c r="F12" t="str">
        <f t="shared" si="2"/>
        <v>'".$kodejenisidentitas."'</v>
      </c>
    </row>
    <row r="13" spans="1:14" x14ac:dyDescent="0.25">
      <c r="A13" t="s">
        <v>462</v>
      </c>
      <c r="B13" t="str">
        <f t="shared" si="0"/>
        <v xml:space="preserve">$nomoridentitas = </v>
      </c>
      <c r="C13" t="s">
        <v>472</v>
      </c>
      <c r="D13">
        <v>5</v>
      </c>
      <c r="E13" t="str">
        <f t="shared" si="1"/>
        <v>$nomoridentitas = $data-&gt;sheets[1]['cells'][$i][5];</v>
      </c>
      <c r="F13" t="str">
        <f t="shared" si="2"/>
        <v>'".$nomoridentitas."'</v>
      </c>
    </row>
    <row r="14" spans="1:14" x14ac:dyDescent="0.25">
      <c r="A14" t="s">
        <v>463</v>
      </c>
      <c r="B14" t="str">
        <f t="shared" si="0"/>
        <v xml:space="preserve">$namaentitas = </v>
      </c>
      <c r="C14" t="s">
        <v>472</v>
      </c>
      <c r="D14">
        <v>6</v>
      </c>
      <c r="E14" t="str">
        <f t="shared" si="1"/>
        <v>$namaentitas = $data-&gt;sheets[1]['cells'][$i][6];</v>
      </c>
      <c r="F14" t="str">
        <f t="shared" si="2"/>
        <v>'".$namaentitas."'</v>
      </c>
    </row>
    <row r="15" spans="1:14" x14ac:dyDescent="0.25">
      <c r="A15" t="s">
        <v>464</v>
      </c>
      <c r="B15" t="str">
        <f t="shared" si="0"/>
        <v xml:space="preserve">$alamatentitas = </v>
      </c>
      <c r="C15" t="s">
        <v>472</v>
      </c>
      <c r="D15">
        <v>7</v>
      </c>
      <c r="E15" t="str">
        <f t="shared" si="1"/>
        <v>$alamatentitas = $data-&gt;sheets[1]['cells'][$i][7];</v>
      </c>
      <c r="F15" t="str">
        <f t="shared" si="2"/>
        <v>'".$alamatentitas."'</v>
      </c>
    </row>
    <row r="16" spans="1:14" x14ac:dyDescent="0.25">
      <c r="A16" t="s">
        <v>465</v>
      </c>
      <c r="B16" t="str">
        <f t="shared" si="0"/>
        <v xml:space="preserve">$nibentitas = </v>
      </c>
      <c r="C16" t="s">
        <v>472</v>
      </c>
      <c r="D16">
        <v>8</v>
      </c>
      <c r="E16" t="str">
        <f t="shared" si="1"/>
        <v>$nibentitas = $data-&gt;sheets[1]['cells'][$i][8];</v>
      </c>
      <c r="F16" t="str">
        <f t="shared" si="2"/>
        <v>'".$nibentitas."'</v>
      </c>
    </row>
    <row r="17" spans="1:6" x14ac:dyDescent="0.25">
      <c r="A17" t="s">
        <v>466</v>
      </c>
      <c r="B17" t="str">
        <f t="shared" si="0"/>
        <v xml:space="preserve">$kodejenisapi = </v>
      </c>
      <c r="C17" t="s">
        <v>472</v>
      </c>
      <c r="D17">
        <v>9</v>
      </c>
      <c r="E17" t="str">
        <f t="shared" si="1"/>
        <v>$kodejenisapi = $data-&gt;sheets[1]['cells'][$i][9];</v>
      </c>
      <c r="F17" t="str">
        <f t="shared" si="2"/>
        <v>'".$kodejenisapi."'</v>
      </c>
    </row>
    <row r="18" spans="1:6" x14ac:dyDescent="0.25">
      <c r="A18" t="s">
        <v>467</v>
      </c>
      <c r="B18" t="str">
        <f t="shared" si="0"/>
        <v xml:space="preserve">$kodestatus = </v>
      </c>
      <c r="C18" t="s">
        <v>472</v>
      </c>
      <c r="D18">
        <v>10</v>
      </c>
      <c r="E18" t="str">
        <f t="shared" si="1"/>
        <v>$kodestatus = $data-&gt;sheets[1]['cells'][$i][10];</v>
      </c>
      <c r="F18" t="str">
        <f t="shared" si="2"/>
        <v>'".$kodestatus."'</v>
      </c>
    </row>
    <row r="19" spans="1:6" x14ac:dyDescent="0.25">
      <c r="A19" t="s">
        <v>468</v>
      </c>
      <c r="B19" t="str">
        <f t="shared" si="0"/>
        <v xml:space="preserve">$nomorijinentitas = </v>
      </c>
      <c r="C19" t="s">
        <v>472</v>
      </c>
      <c r="D19">
        <v>11</v>
      </c>
      <c r="E19" t="str">
        <f t="shared" si="1"/>
        <v>$nomorijinentitas = $data-&gt;sheets[1]['cells'][$i][11];</v>
      </c>
      <c r="F19" t="str">
        <f t="shared" si="2"/>
        <v>'".$nomorijinentitas."'</v>
      </c>
    </row>
    <row r="20" spans="1:6" x14ac:dyDescent="0.25">
      <c r="A20" t="s">
        <v>469</v>
      </c>
      <c r="B20" t="str">
        <f t="shared" si="0"/>
        <v xml:space="preserve">$tanggalijinentitas = </v>
      </c>
      <c r="C20" t="s">
        <v>472</v>
      </c>
      <c r="D20">
        <v>12</v>
      </c>
      <c r="E20" t="str">
        <f t="shared" si="1"/>
        <v>$tanggalijinentitas = $data-&gt;sheets[1]['cells'][$i][12];</v>
      </c>
      <c r="F20" t="str">
        <f t="shared" si="2"/>
        <v>'".$tanggalijinentitas."'</v>
      </c>
    </row>
    <row r="21" spans="1:6" x14ac:dyDescent="0.25">
      <c r="A21" t="s">
        <v>470</v>
      </c>
      <c r="B21" t="str">
        <f t="shared" si="0"/>
        <v xml:space="preserve">$kodenegara = </v>
      </c>
      <c r="C21" t="s">
        <v>472</v>
      </c>
      <c r="D21">
        <v>13</v>
      </c>
      <c r="E21" t="str">
        <f t="shared" si="1"/>
        <v>$kodenegara = $data-&gt;sheets[1]['cells'][$i][13];</v>
      </c>
      <c r="F21" t="str">
        <f t="shared" si="2"/>
        <v>'".$kodenegara."'</v>
      </c>
    </row>
    <row r="22" spans="1:6" x14ac:dyDescent="0.25">
      <c r="A22" t="s">
        <v>471</v>
      </c>
      <c r="B22" t="str">
        <f t="shared" si="0"/>
        <v xml:space="preserve">$niperentitas = </v>
      </c>
      <c r="C22" t="s">
        <v>472</v>
      </c>
      <c r="D22">
        <v>14</v>
      </c>
      <c r="E22" t="str">
        <f t="shared" si="1"/>
        <v>$niperentitas = $data-&gt;sheets[1]['cells'][$i][14];</v>
      </c>
      <c r="F22" t="str">
        <f t="shared" si="2"/>
        <v>'".$niperentitas."'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0" sqref="B10:F10"/>
    </sheetView>
  </sheetViews>
  <sheetFormatPr defaultRowHeight="15" x14ac:dyDescent="0.25"/>
  <cols>
    <col min="1" max="1" width="27.5703125" bestFit="1" customWidth="1"/>
    <col min="2" max="2" width="12.42578125" bestFit="1" customWidth="1"/>
    <col min="3" max="3" width="26.42578125" bestFit="1" customWidth="1"/>
    <col min="4" max="4" width="18.28515625" bestFit="1" customWidth="1"/>
    <col min="5" max="5" width="47.140625" bestFit="1" customWidth="1"/>
    <col min="6" max="6" width="16" bestFit="1" customWidth="1"/>
    <col min="7" max="7" width="9.85546875" bestFit="1" customWidth="1"/>
  </cols>
  <sheetData>
    <row r="1" spans="1:7" ht="15.75" x14ac:dyDescent="0.25">
      <c r="A1" s="2" t="s">
        <v>0</v>
      </c>
      <c r="B1" s="2" t="s">
        <v>114</v>
      </c>
      <c r="C1" s="2" t="s">
        <v>1</v>
      </c>
      <c r="D1" s="2" t="s">
        <v>143</v>
      </c>
      <c r="E1" s="2" t="s">
        <v>144</v>
      </c>
      <c r="F1" s="1" t="s">
        <v>145</v>
      </c>
      <c r="G1" s="1" t="s">
        <v>146</v>
      </c>
    </row>
    <row r="2" spans="1:7" x14ac:dyDescent="0.25">
      <c r="A2" t="s">
        <v>100</v>
      </c>
      <c r="B2">
        <v>1</v>
      </c>
      <c r="C2" s="3" t="s">
        <v>147</v>
      </c>
      <c r="D2" t="s">
        <v>148</v>
      </c>
      <c r="E2" t="s">
        <v>104</v>
      </c>
    </row>
    <row r="3" spans="1:7" x14ac:dyDescent="0.25">
      <c r="A3" t="s">
        <v>100</v>
      </c>
      <c r="B3">
        <v>2</v>
      </c>
      <c r="C3" s="3" t="s">
        <v>149</v>
      </c>
      <c r="D3" t="s">
        <v>150</v>
      </c>
      <c r="E3" t="s">
        <v>104</v>
      </c>
    </row>
    <row r="4" spans="1:7" x14ac:dyDescent="0.25">
      <c r="A4" t="s">
        <v>100</v>
      </c>
      <c r="B4">
        <v>3</v>
      </c>
      <c r="C4" s="3" t="s">
        <v>151</v>
      </c>
      <c r="D4" t="s">
        <v>150</v>
      </c>
      <c r="E4" t="s">
        <v>104</v>
      </c>
    </row>
    <row r="5" spans="1:7" x14ac:dyDescent="0.25">
      <c r="A5" t="s">
        <v>100</v>
      </c>
      <c r="B5">
        <v>4</v>
      </c>
      <c r="C5" s="3" t="s">
        <v>152</v>
      </c>
      <c r="D5" t="s">
        <v>153</v>
      </c>
      <c r="E5" t="s">
        <v>104</v>
      </c>
    </row>
    <row r="6" spans="1:7" x14ac:dyDescent="0.25">
      <c r="A6" t="s">
        <v>100</v>
      </c>
      <c r="B6">
        <v>5</v>
      </c>
      <c r="C6" s="3" t="s">
        <v>154</v>
      </c>
      <c r="D6" t="s">
        <v>155</v>
      </c>
      <c r="E6" t="s">
        <v>156</v>
      </c>
    </row>
    <row r="8" spans="1:7" x14ac:dyDescent="0.25">
      <c r="A8" t="s">
        <v>367</v>
      </c>
      <c r="B8" t="s">
        <v>459</v>
      </c>
      <c r="C8" t="s">
        <v>368</v>
      </c>
      <c r="D8" t="s">
        <v>473</v>
      </c>
      <c r="E8" t="s">
        <v>474</v>
      </c>
      <c r="F8" t="s">
        <v>475</v>
      </c>
      <c r="G8" t="s">
        <v>476</v>
      </c>
    </row>
    <row r="10" spans="1:7" x14ac:dyDescent="0.25">
      <c r="A10" t="s">
        <v>367</v>
      </c>
      <c r="B10" t="str">
        <f>CONCATENATE("$",A10," = ",)</f>
        <v xml:space="preserve">$nomoraju = </v>
      </c>
      <c r="C10" t="s">
        <v>477</v>
      </c>
      <c r="D10">
        <v>1</v>
      </c>
      <c r="E10" t="str">
        <f>CONCATENATE(B10,C10,D10,"];")</f>
        <v>$nomoraju = $data-&gt;sheets[2]['cells'][$i][1];</v>
      </c>
      <c r="F10" t="str">
        <f>CONCATENATE("'"".$",A10,".""'",)</f>
        <v>'".$nomoraju."'</v>
      </c>
    </row>
    <row r="11" spans="1:7" x14ac:dyDescent="0.25">
      <c r="A11" t="s">
        <v>459</v>
      </c>
      <c r="B11" t="str">
        <f t="shared" ref="B11:B16" si="0">CONCATENATE("$",A11," = ",)</f>
        <v xml:space="preserve">$seri = </v>
      </c>
      <c r="C11" t="s">
        <v>477</v>
      </c>
      <c r="D11">
        <v>2</v>
      </c>
      <c r="E11" t="str">
        <f t="shared" ref="E11:E16" si="1">CONCATENATE(B11,C11,D11,"];")</f>
        <v>$seri = $data-&gt;sheets[2]['cells'][$i][2];</v>
      </c>
      <c r="F11" t="str">
        <f t="shared" ref="F11:F16" si="2">CONCATENATE("'"".$",A11,".""'",)</f>
        <v>'".$seri."'</v>
      </c>
    </row>
    <row r="12" spans="1:7" x14ac:dyDescent="0.25">
      <c r="A12" t="s">
        <v>368</v>
      </c>
      <c r="B12" t="str">
        <f t="shared" si="0"/>
        <v xml:space="preserve">$kodedokumen = </v>
      </c>
      <c r="C12" t="s">
        <v>477</v>
      </c>
      <c r="D12">
        <v>3</v>
      </c>
      <c r="E12" t="str">
        <f t="shared" si="1"/>
        <v>$kodedokumen = $data-&gt;sheets[2]['cells'][$i][3];</v>
      </c>
      <c r="F12" t="str">
        <f t="shared" si="2"/>
        <v>'".$kodedokumen."'</v>
      </c>
    </row>
    <row r="13" spans="1:7" x14ac:dyDescent="0.25">
      <c r="A13" t="s">
        <v>473</v>
      </c>
      <c r="B13" t="str">
        <f t="shared" si="0"/>
        <v xml:space="preserve">$nomordokumen = </v>
      </c>
      <c r="C13" t="s">
        <v>477</v>
      </c>
      <c r="D13">
        <v>4</v>
      </c>
      <c r="E13" t="str">
        <f t="shared" si="1"/>
        <v>$nomordokumen = $data-&gt;sheets[2]['cells'][$i][4];</v>
      </c>
      <c r="F13" t="str">
        <f t="shared" si="2"/>
        <v>'".$nomordokumen."'</v>
      </c>
    </row>
    <row r="14" spans="1:7" x14ac:dyDescent="0.25">
      <c r="A14" t="s">
        <v>474</v>
      </c>
      <c r="B14" t="str">
        <f t="shared" si="0"/>
        <v xml:space="preserve">$tanggaldokumen = </v>
      </c>
      <c r="C14" t="s">
        <v>477</v>
      </c>
      <c r="D14">
        <v>5</v>
      </c>
      <c r="E14" t="str">
        <f t="shared" si="1"/>
        <v>$tanggaldokumen = $data-&gt;sheets[2]['cells'][$i][5];</v>
      </c>
      <c r="F14" t="str">
        <f t="shared" si="2"/>
        <v>'".$tanggaldokumen."'</v>
      </c>
    </row>
    <row r="15" spans="1:7" x14ac:dyDescent="0.25">
      <c r="A15" t="s">
        <v>475</v>
      </c>
      <c r="B15" t="str">
        <f t="shared" si="0"/>
        <v xml:space="preserve">$kodefasilitas = </v>
      </c>
      <c r="C15" t="s">
        <v>477</v>
      </c>
      <c r="D15">
        <v>6</v>
      </c>
      <c r="E15" t="str">
        <f t="shared" si="1"/>
        <v>$kodefasilitas = $data-&gt;sheets[2]['cells'][$i][6];</v>
      </c>
      <c r="F15" t="str">
        <f t="shared" si="2"/>
        <v>'".$kodefasilitas."'</v>
      </c>
    </row>
    <row r="16" spans="1:7" x14ac:dyDescent="0.25">
      <c r="A16" t="s">
        <v>476</v>
      </c>
      <c r="B16" t="str">
        <f t="shared" si="0"/>
        <v xml:space="preserve">$kodeijin = </v>
      </c>
      <c r="C16" t="s">
        <v>477</v>
      </c>
      <c r="D16">
        <v>7</v>
      </c>
      <c r="E16" t="str">
        <f t="shared" si="1"/>
        <v>$kodeijin = $data-&gt;sheets[2]['cells'][$i][7];</v>
      </c>
      <c r="F16" t="str">
        <f t="shared" si="2"/>
        <v>'".$kodeijin."'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6" sqref="E6:E13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20.140625" bestFit="1" customWidth="1"/>
    <col min="4" max="4" width="19.85546875" bestFit="1" customWidth="1"/>
    <col min="5" max="5" width="48.5703125" bestFit="1" customWidth="1"/>
    <col min="6" max="6" width="15.7109375" bestFit="1" customWidth="1"/>
    <col min="7" max="7" width="10.7109375" bestFit="1" customWidth="1"/>
    <col min="8" max="8" width="18" bestFit="1" customWidth="1"/>
  </cols>
  <sheetData>
    <row r="1" spans="1:8" ht="15.75" x14ac:dyDescent="0.25">
      <c r="A1" s="2" t="s">
        <v>0</v>
      </c>
      <c r="B1" s="2" t="s">
        <v>114</v>
      </c>
      <c r="C1" s="2" t="s">
        <v>157</v>
      </c>
      <c r="D1" s="2" t="s">
        <v>158</v>
      </c>
      <c r="E1" s="2" t="s">
        <v>159</v>
      </c>
      <c r="F1" s="1" t="s">
        <v>160</v>
      </c>
      <c r="G1" s="1" t="s">
        <v>161</v>
      </c>
      <c r="H1" s="1" t="s">
        <v>162</v>
      </c>
    </row>
    <row r="2" spans="1:8" x14ac:dyDescent="0.25">
      <c r="A2" t="s">
        <v>100</v>
      </c>
      <c r="B2">
        <v>1</v>
      </c>
      <c r="D2" t="s">
        <v>163</v>
      </c>
      <c r="E2" t="s">
        <v>164</v>
      </c>
    </row>
    <row r="4" spans="1:8" x14ac:dyDescent="0.25">
      <c r="A4" t="s">
        <v>367</v>
      </c>
      <c r="B4" t="s">
        <v>459</v>
      </c>
      <c r="C4" t="s">
        <v>478</v>
      </c>
      <c r="D4" t="s">
        <v>479</v>
      </c>
      <c r="E4" t="s">
        <v>480</v>
      </c>
      <c r="F4" t="s">
        <v>481</v>
      </c>
      <c r="G4" t="s">
        <v>482</v>
      </c>
      <c r="H4" t="s">
        <v>483</v>
      </c>
    </row>
    <row r="6" spans="1:8" x14ac:dyDescent="0.25">
      <c r="A6" t="s">
        <v>367</v>
      </c>
      <c r="B6" t="str">
        <f>CONCATENATE("$",A6," = ",)</f>
        <v xml:space="preserve">$nomoraju = </v>
      </c>
      <c r="C6" t="s">
        <v>484</v>
      </c>
      <c r="D6">
        <v>1</v>
      </c>
      <c r="E6" t="str">
        <f>CONCATENATE(B6,C6,D6,"];")</f>
        <v>$nomoraju = $data-&gt;sheets[3]['cells'][$i][1];</v>
      </c>
      <c r="F6" t="str">
        <f>CONCATENATE("'"".$",A6,".""'",)</f>
        <v>'".$nomoraju."'</v>
      </c>
    </row>
    <row r="7" spans="1:8" x14ac:dyDescent="0.25">
      <c r="A7" t="s">
        <v>459</v>
      </c>
      <c r="B7" t="str">
        <f t="shared" ref="B7:B13" si="0">CONCATENATE("$",A7," = ",)</f>
        <v xml:space="preserve">$seri = </v>
      </c>
      <c r="C7" t="s">
        <v>484</v>
      </c>
      <c r="D7">
        <v>2</v>
      </c>
      <c r="E7" t="str">
        <f t="shared" ref="E7:E13" si="1">CONCATENATE(B7,C7,D7,"];")</f>
        <v>$seri = $data-&gt;sheets[3]['cells'][$i][2];</v>
      </c>
      <c r="F7" t="str">
        <f t="shared" ref="F7:F13" si="2">CONCATENATE("'"".$",A7,".""'",)</f>
        <v>'".$seri."'</v>
      </c>
    </row>
    <row r="8" spans="1:8" x14ac:dyDescent="0.25">
      <c r="A8" t="s">
        <v>478</v>
      </c>
      <c r="B8" t="str">
        <f t="shared" si="0"/>
        <v xml:space="preserve">$kodecaraangkut = </v>
      </c>
      <c r="C8" t="s">
        <v>484</v>
      </c>
      <c r="D8">
        <v>3</v>
      </c>
      <c r="E8" t="str">
        <f t="shared" si="1"/>
        <v>$kodecaraangkut = $data-&gt;sheets[3]['cells'][$i][3];</v>
      </c>
      <c r="F8" t="str">
        <f t="shared" si="2"/>
        <v>'".$kodecaraangkut."'</v>
      </c>
    </row>
    <row r="9" spans="1:8" x14ac:dyDescent="0.25">
      <c r="A9" t="s">
        <v>479</v>
      </c>
      <c r="B9" t="str">
        <f t="shared" si="0"/>
        <v xml:space="preserve">$namapengangkut = </v>
      </c>
      <c r="C9" t="s">
        <v>484</v>
      </c>
      <c r="D9">
        <v>4</v>
      </c>
      <c r="E9" t="str">
        <f t="shared" si="1"/>
        <v>$namapengangkut = $data-&gt;sheets[3]['cells'][$i][4];</v>
      </c>
      <c r="F9" t="str">
        <f t="shared" si="2"/>
        <v>'".$namapengangkut."'</v>
      </c>
    </row>
    <row r="10" spans="1:8" x14ac:dyDescent="0.25">
      <c r="A10" t="s">
        <v>480</v>
      </c>
      <c r="B10" t="str">
        <f t="shared" si="0"/>
        <v xml:space="preserve">$nomorpengangkut = </v>
      </c>
      <c r="C10" t="s">
        <v>484</v>
      </c>
      <c r="D10">
        <v>5</v>
      </c>
      <c r="E10" t="str">
        <f t="shared" si="1"/>
        <v>$nomorpengangkut = $data-&gt;sheets[3]['cells'][$i][5];</v>
      </c>
      <c r="F10" t="str">
        <f t="shared" si="2"/>
        <v>'".$nomorpengangkut."'</v>
      </c>
    </row>
    <row r="11" spans="1:8" x14ac:dyDescent="0.25">
      <c r="A11" t="s">
        <v>481</v>
      </c>
      <c r="B11" t="str">
        <f t="shared" si="0"/>
        <v xml:space="preserve">$kodebendera = </v>
      </c>
      <c r="C11" t="s">
        <v>484</v>
      </c>
      <c r="D11">
        <v>6</v>
      </c>
      <c r="E11" t="str">
        <f t="shared" si="1"/>
        <v>$kodebendera = $data-&gt;sheets[3]['cells'][$i][6];</v>
      </c>
      <c r="F11" t="str">
        <f t="shared" si="2"/>
        <v>'".$kodebendera."'</v>
      </c>
    </row>
    <row r="12" spans="1:8" x14ac:dyDescent="0.25">
      <c r="A12" t="s">
        <v>482</v>
      </c>
      <c r="B12" t="str">
        <f t="shared" si="0"/>
        <v xml:space="preserve">$callsign = </v>
      </c>
      <c r="C12" t="s">
        <v>484</v>
      </c>
      <c r="D12">
        <v>7</v>
      </c>
      <c r="E12" t="str">
        <f t="shared" si="1"/>
        <v>$callsign = $data-&gt;sheets[3]['cells'][$i][7];</v>
      </c>
      <c r="F12" t="str">
        <f t="shared" si="2"/>
        <v>'".$callsign."'</v>
      </c>
    </row>
    <row r="13" spans="1:8" x14ac:dyDescent="0.25">
      <c r="A13" t="s">
        <v>483</v>
      </c>
      <c r="B13" t="str">
        <f t="shared" si="0"/>
        <v xml:space="preserve">$flagangkutplb = </v>
      </c>
      <c r="C13" t="s">
        <v>484</v>
      </c>
      <c r="D13">
        <v>8</v>
      </c>
      <c r="E13" t="str">
        <f t="shared" si="1"/>
        <v>$flagangkutplb = $data-&gt;sheets[3]['cells'][$i][8];</v>
      </c>
      <c r="F13" t="str">
        <f t="shared" si="2"/>
        <v>'".$flagangkutplb."'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D1"/>
    </sheetView>
  </sheetViews>
  <sheetFormatPr defaultRowHeight="15" x14ac:dyDescent="0.25"/>
  <cols>
    <col min="1" max="1" width="11.85546875" bestFit="1" customWidth="1"/>
    <col min="2" max="2" width="5.140625" bestFit="1" customWidth="1"/>
    <col min="3" max="3" width="15.85546875" bestFit="1" customWidth="1"/>
    <col min="4" max="4" width="17.7109375" bestFit="1" customWidth="1"/>
    <col min="5" max="5" width="7.42578125" bestFit="1" customWidth="1"/>
  </cols>
  <sheetData>
    <row r="1" spans="1:5" ht="15.75" x14ac:dyDescent="0.25">
      <c r="A1" s="2" t="s">
        <v>0</v>
      </c>
      <c r="B1" s="2" t="s">
        <v>114</v>
      </c>
      <c r="C1" s="2" t="s">
        <v>165</v>
      </c>
      <c r="D1" s="2" t="s">
        <v>166</v>
      </c>
      <c r="E1" s="1" t="s">
        <v>167</v>
      </c>
    </row>
    <row r="2" spans="1:5" x14ac:dyDescent="0.25">
      <c r="A2" t="s">
        <v>100</v>
      </c>
      <c r="B2">
        <v>1</v>
      </c>
      <c r="C2" t="s">
        <v>168</v>
      </c>
      <c r="D2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1.85546875" bestFit="1" customWidth="1"/>
    <col min="2" max="2" width="5.140625" bestFit="1" customWidth="1"/>
    <col min="3" max="3" width="18.28515625" bestFit="1" customWidth="1"/>
    <col min="4" max="4" width="26" bestFit="1" customWidth="1"/>
    <col min="5" max="5" width="23" bestFit="1" customWidth="1"/>
    <col min="6" max="6" width="22.140625" bestFit="1" customWidth="1"/>
  </cols>
  <sheetData>
    <row r="1" spans="1:6" ht="15.75" x14ac:dyDescent="0.25">
      <c r="A1" s="1" t="s">
        <v>0</v>
      </c>
      <c r="B1" s="1" t="s">
        <v>114</v>
      </c>
      <c r="C1" s="1" t="s">
        <v>169</v>
      </c>
      <c r="D1" s="1" t="s">
        <v>170</v>
      </c>
      <c r="E1" s="1" t="s">
        <v>171</v>
      </c>
      <c r="F1" s="1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"/>
  <sheetViews>
    <sheetView topLeftCell="U1" workbookViewId="0">
      <selection activeCell="AH1" sqref="AH1:AH2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3.5703125" bestFit="1" customWidth="1"/>
    <col min="4" max="4" width="14.7109375" bestFit="1" customWidth="1"/>
    <col min="5" max="5" width="8.140625" bestFit="1" customWidth="1"/>
    <col min="6" max="6" width="7.42578125" bestFit="1" customWidth="1"/>
    <col min="7" max="7" width="5" bestFit="1" customWidth="1"/>
    <col min="8" max="8" width="8.85546875" bestFit="1" customWidth="1"/>
    <col min="9" max="9" width="16.7109375" bestFit="1" customWidth="1"/>
    <col min="10" max="10" width="14.28515625" bestFit="1" customWidth="1"/>
    <col min="11" max="11" width="16.28515625" bestFit="1" customWidth="1"/>
    <col min="12" max="12" width="15.85546875" bestFit="1" customWidth="1"/>
    <col min="13" max="13" width="17.7109375" bestFit="1" customWidth="1"/>
    <col min="14" max="14" width="21.5703125" bestFit="1" customWidth="1"/>
    <col min="15" max="15" width="19.7109375" bestFit="1" customWidth="1"/>
    <col min="16" max="16" width="21.42578125" bestFit="1" customWidth="1"/>
    <col min="17" max="17" width="23.140625" bestFit="1" customWidth="1"/>
    <col min="18" max="18" width="17.140625" bestFit="1" customWidth="1"/>
    <col min="19" max="19" width="18.85546875" bestFit="1" customWidth="1"/>
    <col min="20" max="20" width="7.28515625" bestFit="1" customWidth="1"/>
    <col min="21" max="21" width="7.42578125" bestFit="1" customWidth="1"/>
    <col min="22" max="22" width="8.85546875" bestFit="1" customWidth="1"/>
    <col min="23" max="23" width="13.28515625" bestFit="1" customWidth="1"/>
    <col min="24" max="24" width="13.5703125" bestFit="1" customWidth="1"/>
    <col min="25" max="25" width="18.140625" bestFit="1" customWidth="1"/>
    <col min="26" max="26" width="3.85546875" bestFit="1" customWidth="1"/>
    <col min="27" max="27" width="11.42578125" bestFit="1" customWidth="1"/>
    <col min="28" max="28" width="7.7109375" bestFit="1" customWidth="1"/>
    <col min="29" max="29" width="4.85546875" bestFit="1" customWidth="1"/>
    <col min="30" max="30" width="10.42578125" bestFit="1" customWidth="1"/>
    <col min="31" max="31" width="9" bestFit="1" customWidth="1"/>
    <col min="32" max="32" width="14.140625" bestFit="1" customWidth="1"/>
    <col min="33" max="33" width="8.140625" bestFit="1" customWidth="1"/>
    <col min="34" max="34" width="20.7109375" bestFit="1" customWidth="1"/>
    <col min="35" max="35" width="19.42578125" bestFit="1" customWidth="1"/>
    <col min="36" max="36" width="15.7109375" bestFit="1" customWidth="1"/>
    <col min="37" max="37" width="15.5703125" bestFit="1" customWidth="1"/>
    <col min="38" max="38" width="17" bestFit="1" customWidth="1"/>
    <col min="39" max="39" width="14.140625" bestFit="1" customWidth="1"/>
    <col min="40" max="40" width="10.5703125" bestFit="1" customWidth="1"/>
    <col min="41" max="41" width="18.140625" bestFit="1" customWidth="1"/>
    <col min="42" max="42" width="13.140625" bestFit="1" customWidth="1"/>
    <col min="43" max="43" width="19.42578125" bestFit="1" customWidth="1"/>
    <col min="44" max="44" width="20" bestFit="1" customWidth="1"/>
    <col min="45" max="45" width="19.85546875" bestFit="1" customWidth="1"/>
    <col min="46" max="46" width="20.7109375" bestFit="1" customWidth="1"/>
    <col min="47" max="47" width="16.85546875" bestFit="1" customWidth="1"/>
    <col min="48" max="48" width="22" bestFit="1" customWidth="1"/>
    <col min="49" max="49" width="24.7109375" bestFit="1" customWidth="1"/>
    <col min="50" max="50" width="23" bestFit="1" customWidth="1"/>
    <col min="51" max="51" width="19.85546875" bestFit="1" customWidth="1"/>
    <col min="52" max="52" width="20.140625" bestFit="1" customWidth="1"/>
    <col min="53" max="53" width="21" bestFit="1" customWidth="1"/>
    <col min="54" max="54" width="14.5703125" bestFit="1" customWidth="1"/>
    <col min="55" max="55" width="9.42578125" bestFit="1" customWidth="1"/>
    <col min="56" max="56" width="19.5703125" bestFit="1" customWidth="1"/>
    <col min="57" max="57" width="20.140625" bestFit="1" customWidth="1"/>
    <col min="58" max="58" width="10.5703125" bestFit="1" customWidth="1"/>
    <col min="59" max="59" width="20.42578125" bestFit="1" customWidth="1"/>
    <col min="60" max="60" width="24.85546875" bestFit="1" customWidth="1"/>
    <col min="61" max="61" width="9.140625" bestFit="1" customWidth="1"/>
    <col min="62" max="62" width="17" bestFit="1" customWidth="1"/>
    <col min="63" max="63" width="20.28515625" bestFit="1" customWidth="1"/>
    <col min="64" max="64" width="19" bestFit="1" customWidth="1"/>
    <col min="65" max="65" width="10.28515625" bestFit="1" customWidth="1"/>
    <col min="66" max="66" width="12.42578125" bestFit="1" customWidth="1"/>
  </cols>
  <sheetData>
    <row r="1" spans="1:66" ht="15.75" x14ac:dyDescent="0.25">
      <c r="A1" s="2" t="s">
        <v>0</v>
      </c>
      <c r="B1" s="2" t="s">
        <v>173</v>
      </c>
      <c r="C1" s="2" t="s">
        <v>174</v>
      </c>
      <c r="D1" s="1" t="s">
        <v>175</v>
      </c>
      <c r="E1" s="1" t="s">
        <v>176</v>
      </c>
      <c r="F1" s="1" t="s">
        <v>167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2" t="s">
        <v>165</v>
      </c>
      <c r="M1" s="2" t="s">
        <v>166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2" t="s">
        <v>77</v>
      </c>
      <c r="U1" s="2" t="s">
        <v>76</v>
      </c>
      <c r="V1" s="1" t="s">
        <v>78</v>
      </c>
      <c r="W1" s="1" t="s">
        <v>188</v>
      </c>
      <c r="X1" s="1" t="s">
        <v>189</v>
      </c>
      <c r="Y1" s="1" t="s">
        <v>190</v>
      </c>
      <c r="Z1" s="1" t="s">
        <v>69</v>
      </c>
      <c r="AA1" s="1" t="s">
        <v>191</v>
      </c>
      <c r="AB1" s="1" t="s">
        <v>71</v>
      </c>
      <c r="AC1" s="1" t="s">
        <v>65</v>
      </c>
      <c r="AD1" s="1" t="s">
        <v>60</v>
      </c>
      <c r="AE1" s="1" t="s">
        <v>64</v>
      </c>
      <c r="AF1" s="1" t="s">
        <v>192</v>
      </c>
      <c r="AG1" s="1" t="s">
        <v>193</v>
      </c>
      <c r="AH1" s="1" t="s">
        <v>194</v>
      </c>
      <c r="AI1" s="1" t="s">
        <v>195</v>
      </c>
      <c r="AJ1" s="1" t="s">
        <v>196</v>
      </c>
      <c r="AK1" s="1" t="s">
        <v>197</v>
      </c>
      <c r="AL1" s="1" t="s">
        <v>198</v>
      </c>
      <c r="AM1" s="1" t="s">
        <v>61</v>
      </c>
      <c r="AN1" s="1" t="s">
        <v>74</v>
      </c>
      <c r="AO1" s="1" t="s">
        <v>199</v>
      </c>
      <c r="AP1" s="1" t="s">
        <v>200</v>
      </c>
      <c r="AQ1" s="1" t="s">
        <v>201</v>
      </c>
      <c r="AR1" s="1" t="s">
        <v>202</v>
      </c>
      <c r="AS1" s="1" t="s">
        <v>30</v>
      </c>
      <c r="AT1" s="1" t="s">
        <v>203</v>
      </c>
      <c r="AU1" s="1" t="s">
        <v>88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1" t="s">
        <v>210</v>
      </c>
      <c r="BC1" s="1" t="s">
        <v>211</v>
      </c>
      <c r="BD1" s="1" t="s">
        <v>212</v>
      </c>
      <c r="BE1" s="1" t="s">
        <v>213</v>
      </c>
      <c r="BF1" s="1" t="s">
        <v>214</v>
      </c>
      <c r="BG1" s="1" t="s">
        <v>215</v>
      </c>
      <c r="BH1" s="1" t="s">
        <v>216</v>
      </c>
      <c r="BI1" s="1" t="s">
        <v>217</v>
      </c>
      <c r="BJ1" s="1" t="s">
        <v>218</v>
      </c>
      <c r="BK1" s="1" t="s">
        <v>219</v>
      </c>
      <c r="BL1" s="1" t="s">
        <v>220</v>
      </c>
      <c r="BM1" s="1" t="s">
        <v>221</v>
      </c>
      <c r="BN1" s="1" t="s">
        <v>222</v>
      </c>
    </row>
    <row r="2" spans="1:66" x14ac:dyDescent="0.25">
      <c r="A2" t="s">
        <v>100</v>
      </c>
      <c r="B2">
        <v>3</v>
      </c>
      <c r="C2" t="s">
        <v>223</v>
      </c>
      <c r="D2" t="s">
        <v>224</v>
      </c>
      <c r="E2" t="s">
        <v>225</v>
      </c>
      <c r="J2" t="s">
        <v>226</v>
      </c>
      <c r="K2">
        <v>1180</v>
      </c>
      <c r="L2" t="s">
        <v>168</v>
      </c>
      <c r="M2">
        <v>118</v>
      </c>
      <c r="T2">
        <v>252.52</v>
      </c>
      <c r="U2">
        <v>0</v>
      </c>
      <c r="V2">
        <v>1.0855999999999999</v>
      </c>
      <c r="Z2">
        <v>0</v>
      </c>
      <c r="AA2">
        <v>0</v>
      </c>
      <c r="AB2">
        <v>0</v>
      </c>
      <c r="AH2">
        <v>3840900</v>
      </c>
      <c r="AI2">
        <v>0</v>
      </c>
      <c r="AK2">
        <v>0</v>
      </c>
      <c r="AM2">
        <v>0</v>
      </c>
      <c r="AN2">
        <v>0</v>
      </c>
    </row>
    <row r="3" spans="1:66" x14ac:dyDescent="0.25">
      <c r="A3" t="s">
        <v>100</v>
      </c>
      <c r="B3">
        <v>1</v>
      </c>
      <c r="C3" t="s">
        <v>223</v>
      </c>
      <c r="D3" t="s">
        <v>227</v>
      </c>
      <c r="E3" t="s">
        <v>228</v>
      </c>
      <c r="J3" t="s">
        <v>226</v>
      </c>
      <c r="K3">
        <v>738</v>
      </c>
      <c r="L3" t="s">
        <v>168</v>
      </c>
      <c r="M3">
        <v>74</v>
      </c>
      <c r="T3">
        <v>157.93199999999999</v>
      </c>
      <c r="U3">
        <v>0</v>
      </c>
      <c r="V3">
        <v>0.67900000000000005</v>
      </c>
      <c r="Z3">
        <v>0</v>
      </c>
      <c r="AA3">
        <v>0</v>
      </c>
      <c r="AB3">
        <v>0</v>
      </c>
      <c r="AH3">
        <v>2402190</v>
      </c>
      <c r="AI3">
        <v>0</v>
      </c>
      <c r="AK3">
        <v>0</v>
      </c>
      <c r="AM3">
        <v>0</v>
      </c>
      <c r="AN3">
        <v>0</v>
      </c>
    </row>
    <row r="4" spans="1:66" x14ac:dyDescent="0.25">
      <c r="A4" t="s">
        <v>100</v>
      </c>
      <c r="B4">
        <v>2</v>
      </c>
      <c r="C4" t="s">
        <v>223</v>
      </c>
      <c r="D4" t="s">
        <v>229</v>
      </c>
      <c r="E4" t="s">
        <v>230</v>
      </c>
      <c r="J4" t="s">
        <v>226</v>
      </c>
      <c r="K4">
        <v>609</v>
      </c>
      <c r="L4" t="s">
        <v>168</v>
      </c>
      <c r="M4">
        <v>61</v>
      </c>
      <c r="T4">
        <v>130.32599999999999</v>
      </c>
      <c r="U4">
        <v>0</v>
      </c>
      <c r="V4">
        <v>0.56030000000000002</v>
      </c>
      <c r="Z4">
        <v>0</v>
      </c>
      <c r="AA4">
        <v>0</v>
      </c>
      <c r="AB4">
        <v>0</v>
      </c>
      <c r="AH4">
        <v>1982295</v>
      </c>
      <c r="AI4">
        <v>0</v>
      </c>
      <c r="AK4">
        <v>0</v>
      </c>
      <c r="AM4">
        <v>0</v>
      </c>
      <c r="AN4">
        <v>0</v>
      </c>
      <c r="BJ4">
        <v>0</v>
      </c>
    </row>
    <row r="5" spans="1:66" x14ac:dyDescent="0.25">
      <c r="A5" t="s">
        <v>100</v>
      </c>
      <c r="B5">
        <v>4</v>
      </c>
      <c r="C5" t="s">
        <v>223</v>
      </c>
      <c r="D5" t="s">
        <v>231</v>
      </c>
      <c r="E5" t="s">
        <v>232</v>
      </c>
      <c r="J5" t="s">
        <v>226</v>
      </c>
      <c r="K5">
        <v>123</v>
      </c>
      <c r="L5" t="s">
        <v>168</v>
      </c>
      <c r="M5">
        <v>12</v>
      </c>
      <c r="T5">
        <v>91.266000000000005</v>
      </c>
      <c r="U5">
        <v>0</v>
      </c>
      <c r="V5">
        <v>0.37640000000000001</v>
      </c>
      <c r="Z5">
        <v>0</v>
      </c>
      <c r="AA5">
        <v>0</v>
      </c>
      <c r="AB5">
        <v>0</v>
      </c>
      <c r="AH5">
        <v>1499247</v>
      </c>
      <c r="AI5">
        <v>0</v>
      </c>
      <c r="AK5">
        <v>0</v>
      </c>
      <c r="AM5">
        <v>0</v>
      </c>
      <c r="AN5">
        <v>0</v>
      </c>
    </row>
    <row r="6" spans="1:66" x14ac:dyDescent="0.25">
      <c r="A6" t="s">
        <v>100</v>
      </c>
      <c r="B6">
        <v>5</v>
      </c>
      <c r="C6" t="s">
        <v>223</v>
      </c>
      <c r="D6" t="s">
        <v>233</v>
      </c>
      <c r="E6" t="s">
        <v>234</v>
      </c>
      <c r="J6" t="s">
        <v>226</v>
      </c>
      <c r="K6">
        <v>102</v>
      </c>
      <c r="L6" t="s">
        <v>168</v>
      </c>
      <c r="M6">
        <v>10</v>
      </c>
      <c r="T6">
        <v>75.683999999999997</v>
      </c>
      <c r="U6">
        <v>0</v>
      </c>
      <c r="V6">
        <v>0.31209999999999999</v>
      </c>
      <c r="Z6">
        <v>0</v>
      </c>
      <c r="AA6">
        <v>0</v>
      </c>
      <c r="AB6">
        <v>0</v>
      </c>
      <c r="AH6">
        <v>1243278</v>
      </c>
      <c r="AI6">
        <v>0</v>
      </c>
      <c r="AK6">
        <v>0</v>
      </c>
      <c r="AM6">
        <v>0</v>
      </c>
      <c r="AN6">
        <v>0</v>
      </c>
    </row>
    <row r="7" spans="1:66" x14ac:dyDescent="0.25">
      <c r="A7" t="s">
        <v>100</v>
      </c>
      <c r="B7">
        <v>6</v>
      </c>
      <c r="C7" t="s">
        <v>223</v>
      </c>
      <c r="D7" t="s">
        <v>235</v>
      </c>
      <c r="E7" t="s">
        <v>236</v>
      </c>
      <c r="J7" t="s">
        <v>226</v>
      </c>
      <c r="K7">
        <v>225</v>
      </c>
      <c r="L7" t="s">
        <v>168</v>
      </c>
      <c r="M7">
        <v>23</v>
      </c>
      <c r="T7">
        <v>166.95</v>
      </c>
      <c r="U7">
        <v>0</v>
      </c>
      <c r="V7">
        <v>0.6885</v>
      </c>
      <c r="Z7">
        <v>0</v>
      </c>
      <c r="AA7">
        <v>0</v>
      </c>
      <c r="AB7">
        <v>0</v>
      </c>
      <c r="AH7">
        <v>2742525</v>
      </c>
      <c r="AI7">
        <v>0</v>
      </c>
      <c r="AK7">
        <v>0</v>
      </c>
      <c r="AM7">
        <v>0</v>
      </c>
      <c r="AN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H2" sqref="H2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7.140625" bestFit="1" customWidth="1"/>
    <col min="4" max="4" width="13.42578125" customWidth="1"/>
    <col min="5" max="5" width="6.42578125" bestFit="1" customWidth="1"/>
    <col min="6" max="7" width="16" bestFit="1" customWidth="1"/>
    <col min="8" max="8" width="12.5703125" bestFit="1" customWidth="1"/>
    <col min="9" max="9" width="15.42578125" bestFit="1" customWidth="1"/>
    <col min="10" max="10" width="22.140625" bestFit="1" customWidth="1"/>
    <col min="11" max="11" width="14.28515625" bestFit="1" customWidth="1"/>
    <col min="12" max="12" width="16.28515625" bestFit="1" customWidth="1"/>
    <col min="13" max="14" width="22.28515625" bestFit="1" customWidth="1"/>
    <col min="15" max="15" width="26.7109375" bestFit="1" customWidth="1"/>
    <col min="16" max="16" width="9.140625" bestFit="1" customWidth="1"/>
    <col min="17" max="17" width="17" bestFit="1" customWidth="1"/>
    <col min="18" max="18" width="15.85546875" bestFit="1" customWidth="1"/>
    <col min="19" max="19" width="17.7109375" bestFit="1" customWidth="1"/>
  </cols>
  <sheetData>
    <row r="1" spans="1:19" ht="15.75" x14ac:dyDescent="0.25">
      <c r="A1" s="2" t="s">
        <v>0</v>
      </c>
      <c r="B1" s="2" t="s">
        <v>173</v>
      </c>
      <c r="C1" s="2" t="s">
        <v>237</v>
      </c>
      <c r="D1" s="2" t="s">
        <v>238</v>
      </c>
      <c r="E1" s="2" t="s">
        <v>239</v>
      </c>
      <c r="F1" s="2" t="s">
        <v>145</v>
      </c>
      <c r="G1" s="2" t="s">
        <v>240</v>
      </c>
      <c r="H1" s="2" t="s">
        <v>241</v>
      </c>
      <c r="I1" s="2" t="s">
        <v>242</v>
      </c>
      <c r="J1" s="1" t="s">
        <v>243</v>
      </c>
      <c r="K1" s="2" t="s">
        <v>180</v>
      </c>
      <c r="L1" s="1" t="s">
        <v>181</v>
      </c>
      <c r="M1" s="1" t="s">
        <v>244</v>
      </c>
      <c r="N1" s="1" t="s">
        <v>245</v>
      </c>
      <c r="O1" s="1" t="s">
        <v>246</v>
      </c>
      <c r="P1" s="1" t="s">
        <v>217</v>
      </c>
      <c r="Q1" s="1" t="s">
        <v>247</v>
      </c>
      <c r="R1" s="1" t="s">
        <v>165</v>
      </c>
      <c r="S1" s="1" t="s">
        <v>166</v>
      </c>
    </row>
    <row r="2" spans="1:19" x14ac:dyDescent="0.25">
      <c r="A2" t="s">
        <v>100</v>
      </c>
      <c r="B2">
        <v>3</v>
      </c>
      <c r="C2" t="s">
        <v>113</v>
      </c>
      <c r="D2" t="s">
        <v>102</v>
      </c>
      <c r="E2">
        <v>11</v>
      </c>
      <c r="F2" t="s">
        <v>112</v>
      </c>
      <c r="G2">
        <v>100</v>
      </c>
      <c r="H2">
        <v>0</v>
      </c>
      <c r="I2">
        <v>422499</v>
      </c>
      <c r="J2">
        <v>0</v>
      </c>
      <c r="K2" t="s">
        <v>226</v>
      </c>
    </row>
    <row r="3" spans="1:19" x14ac:dyDescent="0.25">
      <c r="A3" t="s">
        <v>100</v>
      </c>
      <c r="B3">
        <v>4</v>
      </c>
      <c r="C3" t="s">
        <v>113</v>
      </c>
      <c r="D3" t="s">
        <v>102</v>
      </c>
      <c r="E3">
        <v>11</v>
      </c>
      <c r="F3" t="s">
        <v>112</v>
      </c>
      <c r="G3">
        <v>100</v>
      </c>
      <c r="H3">
        <v>0</v>
      </c>
      <c r="I3">
        <v>164917.17000000001</v>
      </c>
      <c r="J3">
        <v>0</v>
      </c>
      <c r="K3" t="s">
        <v>226</v>
      </c>
    </row>
    <row r="4" spans="1:19" x14ac:dyDescent="0.25">
      <c r="A4" t="s">
        <v>100</v>
      </c>
      <c r="B4">
        <v>1</v>
      </c>
      <c r="C4" t="s">
        <v>113</v>
      </c>
      <c r="D4" t="s">
        <v>102</v>
      </c>
      <c r="E4">
        <v>11</v>
      </c>
      <c r="F4" t="s">
        <v>112</v>
      </c>
      <c r="G4">
        <v>100</v>
      </c>
      <c r="H4">
        <v>0</v>
      </c>
      <c r="I4">
        <v>264240.90000000002</v>
      </c>
      <c r="J4">
        <v>0</v>
      </c>
      <c r="K4" t="s">
        <v>226</v>
      </c>
    </row>
    <row r="5" spans="1:19" x14ac:dyDescent="0.25">
      <c r="A5" t="s">
        <v>100</v>
      </c>
      <c r="B5">
        <v>2</v>
      </c>
      <c r="C5" t="s">
        <v>113</v>
      </c>
      <c r="D5" t="s">
        <v>102</v>
      </c>
      <c r="E5">
        <v>11</v>
      </c>
      <c r="F5" t="s">
        <v>112</v>
      </c>
      <c r="G5">
        <v>100</v>
      </c>
      <c r="H5">
        <v>0</v>
      </c>
      <c r="I5">
        <v>218052.45</v>
      </c>
      <c r="J5">
        <v>0</v>
      </c>
      <c r="K5" t="s">
        <v>226</v>
      </c>
    </row>
    <row r="6" spans="1:19" x14ac:dyDescent="0.25">
      <c r="A6" t="s">
        <v>100</v>
      </c>
      <c r="B6">
        <v>5</v>
      </c>
      <c r="C6" t="s">
        <v>113</v>
      </c>
      <c r="D6" t="s">
        <v>102</v>
      </c>
      <c r="E6">
        <v>11</v>
      </c>
      <c r="F6" t="s">
        <v>112</v>
      </c>
      <c r="G6">
        <v>100</v>
      </c>
      <c r="H6">
        <v>0</v>
      </c>
      <c r="I6">
        <v>136760.57999999999</v>
      </c>
      <c r="J6">
        <v>0</v>
      </c>
      <c r="K6" t="s">
        <v>226</v>
      </c>
    </row>
    <row r="7" spans="1:19" x14ac:dyDescent="0.25">
      <c r="A7" t="s">
        <v>100</v>
      </c>
      <c r="B7">
        <v>6</v>
      </c>
      <c r="C7" t="s">
        <v>113</v>
      </c>
      <c r="D7" t="s">
        <v>102</v>
      </c>
      <c r="E7">
        <v>11</v>
      </c>
      <c r="F7" t="s">
        <v>112</v>
      </c>
      <c r="G7">
        <v>100</v>
      </c>
      <c r="H7">
        <v>0</v>
      </c>
      <c r="I7">
        <v>301677.75</v>
      </c>
      <c r="J7">
        <v>0</v>
      </c>
      <c r="K7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" sqref="E1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5.28515625" bestFit="1" customWidth="1"/>
    <col min="4" max="4" width="9.42578125" bestFit="1" customWidth="1"/>
  </cols>
  <sheetData>
    <row r="1" spans="1:4" ht="15.75" x14ac:dyDescent="0.25">
      <c r="A1" s="1" t="s">
        <v>0</v>
      </c>
      <c r="B1" s="1" t="s">
        <v>173</v>
      </c>
      <c r="C1" s="1" t="s">
        <v>248</v>
      </c>
      <c r="D1" s="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HEADER</vt:lpstr>
      <vt:lpstr>ENTITAS</vt:lpstr>
      <vt:lpstr>DOKUMEN</vt:lpstr>
      <vt:lpstr>PENGANGKUT</vt:lpstr>
      <vt:lpstr>KEMASAN</vt:lpstr>
      <vt:lpstr>KONTAINER</vt:lpstr>
      <vt:lpstr>BARANG</vt:lpstr>
      <vt:lpstr>BARANGTARIF</vt:lpstr>
      <vt:lpstr>BARANGDOKUMEN</vt:lpstr>
      <vt:lpstr>BARANGENTITAS</vt:lpstr>
      <vt:lpstr>BARANGSPEKKHUSUS</vt:lpstr>
      <vt:lpstr>BARANGVD</vt:lpstr>
      <vt:lpstr>BAHANBAKU</vt:lpstr>
      <vt:lpstr>BAHANBAKUTARIF</vt:lpstr>
      <vt:lpstr>BAHANBAKUDOKUMEN</vt:lpstr>
      <vt:lpstr>PUNGUTAN</vt:lpstr>
      <vt:lpstr>JAMINAN</vt:lpstr>
      <vt:lpstr>BANKDEVISA</vt:lpstr>
      <vt:lpstr>VERSI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ITSMI</cp:lastModifiedBy>
  <dcterms:created xsi:type="dcterms:W3CDTF">2024-04-18T03:21:51Z</dcterms:created>
  <dcterms:modified xsi:type="dcterms:W3CDTF">2024-05-17T00:57:04Z</dcterms:modified>
</cp:coreProperties>
</file>