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AA udacity reviewer\bolt\"/>
    </mc:Choice>
  </mc:AlternateContent>
  <bookViews>
    <workbookView xWindow="0" yWindow="0" windowWidth="15345" windowHeight="4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 l="1"/>
  <c r="F25" i="1"/>
  <c r="G25" i="1"/>
  <c r="D25" i="1"/>
  <c r="G24" i="1"/>
  <c r="F24" i="1"/>
  <c r="E24" i="1"/>
  <c r="D24" i="1"/>
  <c r="Q14" i="1"/>
  <c r="P14" i="1"/>
  <c r="O14" i="1"/>
  <c r="E14" i="1" l="1"/>
  <c r="E18" i="1" s="1"/>
  <c r="E22" i="1" s="1"/>
  <c r="F14" i="1"/>
  <c r="F18" i="1" s="1"/>
  <c r="F22" i="1" s="1"/>
  <c r="G14" i="1"/>
  <c r="G18" i="1" s="1"/>
  <c r="G22" i="1" s="1"/>
  <c r="D14" i="1"/>
  <c r="D4" i="1"/>
  <c r="D18" i="1" l="1"/>
  <c r="D22" i="1" s="1"/>
</calcChain>
</file>

<file path=xl/sharedStrings.xml><?xml version="1.0" encoding="utf-8"?>
<sst xmlns="http://schemas.openxmlformats.org/spreadsheetml/2006/main" count="41" uniqueCount="35">
  <si>
    <t>food delivery total market</t>
  </si>
  <si>
    <t>ubereats share of market</t>
  </si>
  <si>
    <t>top down analysis of uber eats New York City 2019</t>
  </si>
  <si>
    <t>Unit economics with profitability per order</t>
  </si>
  <si>
    <t>Revenue</t>
  </si>
  <si>
    <t>Cost of Goods Sold (COGS)</t>
  </si>
  <si>
    <t>Gross Margin</t>
  </si>
  <si>
    <t>UberEats  (2019)</t>
  </si>
  <si>
    <t>Q1</t>
  </si>
  <si>
    <t>Q2</t>
  </si>
  <si>
    <t>Q3</t>
  </si>
  <si>
    <t>Q4</t>
  </si>
  <si>
    <t>** Numbers are in Millions</t>
  </si>
  <si>
    <t>EBIT</t>
  </si>
  <si>
    <t>Interest expenses</t>
  </si>
  <si>
    <t>Other Income Expenses</t>
  </si>
  <si>
    <t>Provision for income taxes</t>
  </si>
  <si>
    <t>Loss from investment method</t>
  </si>
  <si>
    <t>Net Profit (Loss)</t>
  </si>
  <si>
    <t>Net Profit (Loss) per ride</t>
  </si>
  <si>
    <t>Total Market</t>
  </si>
  <si>
    <t>Share Market</t>
  </si>
  <si>
    <t>UberEats Share Market</t>
  </si>
  <si>
    <t>=</t>
  </si>
  <si>
    <t>Unit economics with profitability per order (2019)</t>
  </si>
  <si>
    <t>Some Highlights:</t>
  </si>
  <si>
    <t>*  This analysis is about the period of 2019 devides to quarters.</t>
  </si>
  <si>
    <t>*  It reflects the product Eats under Uber company.</t>
  </si>
  <si>
    <t>*  All this data came from the official website of Uber itself and some other trusted websites.</t>
  </si>
  <si>
    <t xml:space="preserve">*  During this period the price of the product is in the range between </t>
  </si>
  <si>
    <r>
      <t>*  Segements:         (</t>
    </r>
    <r>
      <rPr>
        <b/>
        <sz val="8"/>
        <color theme="1"/>
        <rFont val="Calibri"/>
        <family val="2"/>
        <scheme val="minor"/>
      </rPr>
      <t>Numbers in Millions</t>
    </r>
    <r>
      <rPr>
        <sz val="11"/>
        <color theme="1"/>
        <rFont val="Calibri"/>
        <family val="2"/>
        <scheme val="minor"/>
      </rPr>
      <t>)</t>
    </r>
  </si>
  <si>
    <t>* Monthly Active Platform Consumers are 93 in the first quarter till 111 in quarter four.</t>
  </si>
  <si>
    <t>* When it comes to the number of trips that have been made during 2019, the first quarter it witnessed 1,550 trip and by the end of the year, the total is 1,907.</t>
  </si>
  <si>
    <t xml:space="preserve">* So based on all of that, we find that the percentage of the monthly trips divided on monthly active platform consumers are the following per quarter:                                                           </t>
  </si>
  <si>
    <t>* Quarter One:   5.5
* Quarter Two:   5.6
* Quarter Three:   5.7
* Quarter Four:   5.7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</si>
</sst>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6" x14ac:knownFonts="1">
    <font>
      <sz val="11"/>
      <color theme="1"/>
      <name val="Calibri"/>
      <family val="2"/>
      <scheme val="minor"/>
    </font>
    <font>
      <sz val="11"/>
      <color theme="1"/>
      <name val="Calibri"/>
      <family val="2"/>
      <scheme val="minor"/>
    </font>
    <font>
      <sz val="14"/>
      <color theme="1"/>
      <name val="Calibri"/>
      <family val="2"/>
      <scheme val="minor"/>
    </font>
    <font>
      <sz val="10"/>
      <color theme="1"/>
      <name val="Calibri"/>
      <family val="2"/>
      <scheme val="minor"/>
    </font>
    <font>
      <b/>
      <i/>
      <sz val="8"/>
      <color theme="1"/>
      <name val="Calibri"/>
      <family val="2"/>
      <scheme val="minor"/>
    </font>
    <font>
      <b/>
      <sz val="8"/>
      <color theme="1"/>
      <name val="Calibri"/>
      <family val="2"/>
      <scheme val="minor"/>
    </font>
  </fonts>
  <fills count="2">
    <fill>
      <patternFill patternType="none"/>
    </fill>
    <fill>
      <patternFill patternType="gray125"/>
    </fill>
  </fills>
  <borders count="14">
    <border>
      <left/>
      <right/>
      <top/>
      <bottom/>
      <diagonal/>
    </border>
    <border>
      <left/>
      <right/>
      <top/>
      <bottom style="double">
        <color indexed="64"/>
      </bottom>
      <diagonal/>
    </border>
    <border>
      <left style="thin">
        <color indexed="64"/>
      </left>
      <right/>
      <top/>
      <bottom/>
      <diagonal/>
    </border>
    <border>
      <left/>
      <right style="thin">
        <color indexed="64"/>
      </right>
      <top/>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9" fontId="0" fillId="0" borderId="0" xfId="0" applyNumberFormat="1"/>
    <xf numFmtId="0" fontId="0" fillId="0" borderId="0" xfId="0" applyAlignment="1">
      <alignment horizontal="center"/>
    </xf>
    <xf numFmtId="0" fontId="2" fillId="0" borderId="9" xfId="0" applyFont="1" applyBorder="1" applyAlignment="1"/>
    <xf numFmtId="0" fontId="2" fillId="0" borderId="10" xfId="0" applyFont="1" applyBorder="1" applyAlignment="1"/>
    <xf numFmtId="0" fontId="2" fillId="0" borderId="10" xfId="0" applyFont="1" applyBorder="1"/>
    <xf numFmtId="0" fontId="2" fillId="0" borderId="11" xfId="0" applyFont="1" applyBorder="1"/>
    <xf numFmtId="44" fontId="3" fillId="0" borderId="2" xfId="1" applyFont="1" applyBorder="1"/>
    <xf numFmtId="44" fontId="3" fillId="0" borderId="0" xfId="1" applyFont="1" applyBorder="1"/>
    <xf numFmtId="44" fontId="3" fillId="0" borderId="3" xfId="1" applyFont="1" applyBorder="1"/>
    <xf numFmtId="44" fontId="3" fillId="0" borderId="4" xfId="1" applyFont="1" applyBorder="1"/>
    <xf numFmtId="44" fontId="3" fillId="0" borderId="1" xfId="1" applyFont="1" applyBorder="1"/>
    <xf numFmtId="44" fontId="3" fillId="0" borderId="5" xfId="1" applyFont="1" applyBorder="1"/>
    <xf numFmtId="44" fontId="3" fillId="0" borderId="6" xfId="1" applyFont="1" applyBorder="1"/>
    <xf numFmtId="44" fontId="3" fillId="0" borderId="7" xfId="1" applyFont="1" applyBorder="1"/>
    <xf numFmtId="44" fontId="3" fillId="0" borderId="8" xfId="1" applyFont="1" applyBorder="1"/>
    <xf numFmtId="44" fontId="0" fillId="0" borderId="0" xfId="0" applyNumberFormat="1"/>
    <xf numFmtId="0" fontId="0" fillId="0" borderId="0" xfId="0" applyAlignment="1">
      <alignment horizontal="center"/>
    </xf>
    <xf numFmtId="0" fontId="0" fillId="0" borderId="0" xfId="0" applyAlignment="1">
      <alignment wrapText="1"/>
    </xf>
    <xf numFmtId="9" fontId="3" fillId="0" borderId="2" xfId="1" applyNumberFormat="1" applyFont="1" applyBorder="1"/>
    <xf numFmtId="0" fontId="0" fillId="0" borderId="12" xfId="0" applyBorder="1"/>
    <xf numFmtId="0" fontId="0" fillId="0" borderId="13" xfId="0" applyBorder="1"/>
    <xf numFmtId="0" fontId="0" fillId="0" borderId="2"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4" fontId="0" fillId="0" borderId="10" xfId="0" applyNumberFormat="1" applyBorder="1"/>
    <xf numFmtId="44" fontId="0" fillId="0" borderId="11" xfId="0" applyNumberFormat="1" applyBorder="1"/>
    <xf numFmtId="44" fontId="0" fillId="0" borderId="9" xfId="0" applyNumberFormat="1" applyBorder="1"/>
    <xf numFmtId="0" fontId="4" fillId="0" borderId="0" xfId="0" applyFont="1" applyAlignment="1">
      <alignment horizontal="left"/>
    </xf>
    <xf numFmtId="0" fontId="0" fillId="0" borderId="0" xfId="0" applyAlignme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tabSelected="1" topLeftCell="A7" zoomScale="91" zoomScaleNormal="91" workbookViewId="0">
      <selection activeCell="Q22" sqref="Q22"/>
    </sheetView>
  </sheetViews>
  <sheetFormatPr defaultRowHeight="15" x14ac:dyDescent="0.25"/>
  <cols>
    <col min="4" max="4" width="12.28515625" bestFit="1" customWidth="1"/>
    <col min="5" max="7" width="11.5703125" bestFit="1" customWidth="1"/>
    <col min="11" max="11" width="16" customWidth="1"/>
    <col min="14" max="14" width="10" bestFit="1" customWidth="1"/>
    <col min="17" max="17" width="11" bestFit="1" customWidth="1"/>
  </cols>
  <sheetData>
    <row r="1" spans="1:17" ht="15" customHeight="1" x14ac:dyDescent="0.25">
      <c r="A1" s="18" t="s">
        <v>2</v>
      </c>
      <c r="B1" s="18"/>
      <c r="C1" s="18"/>
      <c r="D1" s="18"/>
      <c r="E1" s="18"/>
    </row>
    <row r="2" spans="1:17" x14ac:dyDescent="0.25">
      <c r="A2" s="17" t="s">
        <v>0</v>
      </c>
      <c r="B2" s="17"/>
      <c r="C2" s="17"/>
      <c r="D2">
        <v>26527000</v>
      </c>
    </row>
    <row r="3" spans="1:17" x14ac:dyDescent="0.25">
      <c r="A3" s="17" t="s">
        <v>1</v>
      </c>
      <c r="B3" s="17"/>
      <c r="C3" s="17"/>
      <c r="D3" s="1">
        <v>0.14000000000000001</v>
      </c>
    </row>
    <row r="4" spans="1:17" x14ac:dyDescent="0.25">
      <c r="A4" s="17" t="s">
        <v>1</v>
      </c>
      <c r="B4" s="17"/>
      <c r="C4" s="17"/>
      <c r="D4">
        <f>D2*D3</f>
        <v>3713780.0000000005</v>
      </c>
    </row>
    <row r="7" spans="1:17" x14ac:dyDescent="0.25">
      <c r="B7" s="33" t="s">
        <v>12</v>
      </c>
      <c r="C7" s="33"/>
      <c r="D7" s="33"/>
      <c r="E7" s="33"/>
      <c r="F7" s="33"/>
    </row>
    <row r="8" spans="1:17" x14ac:dyDescent="0.25">
      <c r="A8" s="17" t="s">
        <v>24</v>
      </c>
      <c r="B8" s="17"/>
      <c r="C8" s="17"/>
      <c r="D8" s="17"/>
      <c r="E8" s="17"/>
      <c r="F8" s="17" t="s">
        <v>7</v>
      </c>
      <c r="G8" s="17"/>
      <c r="H8" s="17"/>
      <c r="L8" s="17" t="s">
        <v>3</v>
      </c>
      <c r="M8" s="17"/>
      <c r="N8" s="17"/>
      <c r="O8" s="17"/>
      <c r="P8" s="17"/>
    </row>
    <row r="10" spans="1:17" ht="18.75" x14ac:dyDescent="0.3">
      <c r="A10" s="20"/>
      <c r="B10" s="21"/>
      <c r="C10" s="21"/>
      <c r="D10" s="3" t="s">
        <v>8</v>
      </c>
      <c r="E10" s="4" t="s">
        <v>9</v>
      </c>
      <c r="F10" s="5" t="s">
        <v>10</v>
      </c>
      <c r="G10" s="6" t="s">
        <v>11</v>
      </c>
      <c r="K10" s="17" t="s">
        <v>7</v>
      </c>
      <c r="L10" s="17"/>
      <c r="M10" s="17"/>
      <c r="N10" s="3" t="s">
        <v>8</v>
      </c>
      <c r="O10" s="4" t="s">
        <v>9</v>
      </c>
      <c r="P10" s="5" t="s">
        <v>10</v>
      </c>
      <c r="Q10" s="6" t="s">
        <v>11</v>
      </c>
    </row>
    <row r="11" spans="1:17" x14ac:dyDescent="0.25">
      <c r="A11" s="22" t="s">
        <v>4</v>
      </c>
      <c r="B11" s="23"/>
      <c r="C11" s="23"/>
      <c r="D11" s="7">
        <v>3099</v>
      </c>
      <c r="E11" s="8">
        <v>6265</v>
      </c>
      <c r="F11" s="8">
        <v>10078</v>
      </c>
      <c r="G11" s="9">
        <v>14147</v>
      </c>
      <c r="K11" s="17" t="s">
        <v>20</v>
      </c>
      <c r="L11" s="17"/>
      <c r="M11" s="17"/>
      <c r="N11" s="7">
        <v>3071</v>
      </c>
      <c r="O11" s="8">
        <v>6265</v>
      </c>
      <c r="P11" s="8">
        <v>10078</v>
      </c>
      <c r="Q11" s="9">
        <v>14147</v>
      </c>
    </row>
    <row r="12" spans="1:17" x14ac:dyDescent="0.25">
      <c r="A12" s="22" t="s">
        <v>5</v>
      </c>
      <c r="B12" s="23"/>
      <c r="C12" s="23"/>
      <c r="D12" s="7">
        <v>4133</v>
      </c>
      <c r="E12" s="8">
        <v>12784</v>
      </c>
      <c r="F12" s="8">
        <v>17703</v>
      </c>
      <c r="G12" s="9">
        <v>22743</v>
      </c>
      <c r="K12" s="17" t="s">
        <v>21</v>
      </c>
      <c r="L12" s="17"/>
      <c r="M12" s="17"/>
      <c r="N12" s="19">
        <v>7.8E-2</v>
      </c>
      <c r="O12" s="8">
        <v>12784</v>
      </c>
      <c r="P12" s="8">
        <v>17703</v>
      </c>
      <c r="Q12" s="9">
        <v>22743</v>
      </c>
    </row>
    <row r="13" spans="1:17" ht="9.75" customHeight="1" thickBot="1" x14ac:dyDescent="0.3">
      <c r="A13" s="24"/>
      <c r="B13" s="25"/>
      <c r="C13" s="25"/>
      <c r="D13" s="10"/>
      <c r="E13" s="11"/>
      <c r="F13" s="11"/>
      <c r="G13" s="12"/>
      <c r="K13" s="2"/>
      <c r="L13" s="2"/>
      <c r="M13" s="2"/>
      <c r="N13" s="10"/>
      <c r="O13" s="11"/>
      <c r="P13" s="11"/>
      <c r="Q13" s="12"/>
    </row>
    <row r="14" spans="1:17" ht="15.75" thickTop="1" x14ac:dyDescent="0.25">
      <c r="A14" s="22" t="s">
        <v>6</v>
      </c>
      <c r="B14" s="23"/>
      <c r="C14" s="23"/>
      <c r="D14" s="7">
        <f>D11-D12</f>
        <v>-1034</v>
      </c>
      <c r="E14" s="8">
        <f t="shared" ref="E14:G14" si="0">E11-E12</f>
        <v>-6519</v>
      </c>
      <c r="F14" s="8">
        <f t="shared" si="0"/>
        <v>-7625</v>
      </c>
      <c r="G14" s="9">
        <f t="shared" si="0"/>
        <v>-8596</v>
      </c>
      <c r="K14" s="17" t="s">
        <v>22</v>
      </c>
      <c r="L14" s="17"/>
      <c r="M14" s="17"/>
      <c r="N14" s="13" t="s">
        <v>23</v>
      </c>
      <c r="O14" s="14">
        <f t="shared" ref="O14" si="1">SUM(O10:O12)</f>
        <v>19049</v>
      </c>
      <c r="P14" s="14">
        <f>SUM(P10:P12)</f>
        <v>27781</v>
      </c>
      <c r="Q14" s="15">
        <f>SUM(Q10:Q12)</f>
        <v>36890</v>
      </c>
    </row>
    <row r="15" spans="1:17" x14ac:dyDescent="0.25">
      <c r="A15" s="22" t="s">
        <v>14</v>
      </c>
      <c r="B15" s="23"/>
      <c r="C15" s="23"/>
      <c r="D15" s="7">
        <v>-217</v>
      </c>
      <c r="E15" s="8">
        <v>-368</v>
      </c>
      <c r="F15" s="8">
        <v>-458</v>
      </c>
      <c r="G15" s="9">
        <v>-559</v>
      </c>
    </row>
    <row r="16" spans="1:17" x14ac:dyDescent="0.25">
      <c r="A16" s="22" t="s">
        <v>15</v>
      </c>
      <c r="B16" s="23"/>
      <c r="C16" s="23"/>
      <c r="D16" s="7">
        <v>260</v>
      </c>
      <c r="E16" s="8">
        <v>658</v>
      </c>
      <c r="F16" s="8">
        <v>707</v>
      </c>
      <c r="G16" s="9">
        <v>722</v>
      </c>
    </row>
    <row r="17" spans="1:7" ht="7.5" customHeight="1" thickBot="1" x14ac:dyDescent="0.3">
      <c r="A17" s="24"/>
      <c r="B17" s="25"/>
      <c r="C17" s="25"/>
      <c r="D17" s="10"/>
      <c r="E17" s="11"/>
      <c r="F17" s="11"/>
      <c r="G17" s="12"/>
    </row>
    <row r="18" spans="1:7" ht="15.75" thickTop="1" x14ac:dyDescent="0.25">
      <c r="A18" s="22" t="s">
        <v>13</v>
      </c>
      <c r="B18" s="23"/>
      <c r="C18" s="23"/>
      <c r="D18" s="7">
        <f>SUM(D14:D16)</f>
        <v>-991</v>
      </c>
      <c r="E18" s="8">
        <f t="shared" ref="E18:G18" si="2">SUM(E14:E16)</f>
        <v>-6229</v>
      </c>
      <c r="F18" s="8">
        <f t="shared" si="2"/>
        <v>-7376</v>
      </c>
      <c r="G18" s="9">
        <f t="shared" si="2"/>
        <v>-8433</v>
      </c>
    </row>
    <row r="19" spans="1:7" x14ac:dyDescent="0.25">
      <c r="A19" s="22" t="s">
        <v>16</v>
      </c>
      <c r="B19" s="23"/>
      <c r="C19" s="23"/>
      <c r="D19" s="7">
        <v>19</v>
      </c>
      <c r="E19" s="8">
        <v>17</v>
      </c>
      <c r="F19" s="8">
        <v>20</v>
      </c>
      <c r="G19" s="9">
        <v>45</v>
      </c>
    </row>
    <row r="20" spans="1:7" x14ac:dyDescent="0.25">
      <c r="A20" s="22" t="s">
        <v>17</v>
      </c>
      <c r="B20" s="23"/>
      <c r="C20" s="23"/>
      <c r="D20" s="7">
        <v>-10</v>
      </c>
      <c r="E20" s="8">
        <v>-30</v>
      </c>
      <c r="F20" s="8">
        <v>-36</v>
      </c>
      <c r="G20" s="9">
        <v>40</v>
      </c>
    </row>
    <row r="21" spans="1:7" ht="7.5" customHeight="1" thickBot="1" x14ac:dyDescent="0.3">
      <c r="A21" s="22"/>
      <c r="B21" s="23"/>
      <c r="C21" s="23"/>
      <c r="D21" s="10"/>
      <c r="E21" s="11"/>
      <c r="F21" s="11"/>
      <c r="G21" s="12"/>
    </row>
    <row r="22" spans="1:7" ht="15.75" thickTop="1" x14ac:dyDescent="0.25">
      <c r="A22" s="26" t="s">
        <v>18</v>
      </c>
      <c r="B22" s="27"/>
      <c r="C22" s="27"/>
      <c r="D22" s="13">
        <f>SUM(D18:D20)</f>
        <v>-982</v>
      </c>
      <c r="E22" s="14">
        <f t="shared" ref="E22" si="3">SUM(E18:E20)</f>
        <v>-6242</v>
      </c>
      <c r="F22" s="14">
        <f>SUM(F18:F20)</f>
        <v>-7392</v>
      </c>
      <c r="G22" s="15">
        <f>SUM(G18:G20)</f>
        <v>-8348</v>
      </c>
    </row>
    <row r="23" spans="1:7" x14ac:dyDescent="0.25">
      <c r="D23">
        <v>1550</v>
      </c>
      <c r="E23">
        <v>1677</v>
      </c>
      <c r="F23">
        <v>1770</v>
      </c>
      <c r="G23">
        <v>1907</v>
      </c>
    </row>
    <row r="24" spans="1:7" x14ac:dyDescent="0.25">
      <c r="A24" s="28" t="s">
        <v>19</v>
      </c>
      <c r="B24" s="29"/>
      <c r="C24" s="29"/>
      <c r="D24" s="32">
        <f>D22/239</f>
        <v>-4.1087866108786608</v>
      </c>
      <c r="E24" s="30">
        <f>E22/337</f>
        <v>-18.522255192878337</v>
      </c>
      <c r="F24" s="30">
        <f>F22/392</f>
        <v>-18.857142857142858</v>
      </c>
      <c r="G24" s="31">
        <f>G22/415</f>
        <v>-20.11566265060241</v>
      </c>
    </row>
    <row r="25" spans="1:7" x14ac:dyDescent="0.25">
      <c r="D25" s="16">
        <f>D11/D23</f>
        <v>1.9993548387096773</v>
      </c>
      <c r="E25" s="16">
        <f t="shared" ref="E25:G25" si="4">E11/E23</f>
        <v>3.7358378056052475</v>
      </c>
      <c r="F25" s="16">
        <f t="shared" si="4"/>
        <v>5.6937853107344631</v>
      </c>
      <c r="G25" s="16">
        <f t="shared" si="4"/>
        <v>7.4184583114840059</v>
      </c>
    </row>
    <row r="26" spans="1:7" x14ac:dyDescent="0.25">
      <c r="B26" s="17" t="s">
        <v>25</v>
      </c>
      <c r="C26" s="17"/>
    </row>
    <row r="28" spans="1:7" x14ac:dyDescent="0.25">
      <c r="C28" t="s">
        <v>26</v>
      </c>
    </row>
    <row r="29" spans="1:7" x14ac:dyDescent="0.25">
      <c r="C29" t="s">
        <v>27</v>
      </c>
    </row>
    <row r="30" spans="1:7" x14ac:dyDescent="0.25">
      <c r="C30" t="s">
        <v>28</v>
      </c>
    </row>
    <row r="31" spans="1:7" x14ac:dyDescent="0.25">
      <c r="C31" t="s">
        <v>29</v>
      </c>
    </row>
    <row r="32" spans="1:7" x14ac:dyDescent="0.25">
      <c r="C32" t="s">
        <v>30</v>
      </c>
    </row>
    <row r="33" spans="4:4" x14ac:dyDescent="0.25">
      <c r="D33" s="34" t="s">
        <v>31</v>
      </c>
    </row>
    <row r="34" spans="4:4" x14ac:dyDescent="0.25">
      <c r="D34" s="34" t="s">
        <v>32</v>
      </c>
    </row>
    <row r="35" spans="4:4" x14ac:dyDescent="0.25">
      <c r="D35" s="34" t="s">
        <v>33</v>
      </c>
    </row>
    <row r="36" spans="4:4" x14ac:dyDescent="0.25">
      <c r="D36" s="34" t="s">
        <v>34</v>
      </c>
    </row>
  </sheetData>
  <mergeCells count="24">
    <mergeCell ref="B26:C26"/>
    <mergeCell ref="K14:M14"/>
    <mergeCell ref="L8:P8"/>
    <mergeCell ref="K10:M10"/>
    <mergeCell ref="K11:M11"/>
    <mergeCell ref="K12:M12"/>
    <mergeCell ref="A1:E1"/>
    <mergeCell ref="A8:E8"/>
    <mergeCell ref="A2:C2"/>
    <mergeCell ref="A3:C3"/>
    <mergeCell ref="A4:C4"/>
    <mergeCell ref="B7:F7"/>
    <mergeCell ref="A24:C24"/>
    <mergeCell ref="A22:C22"/>
    <mergeCell ref="A11:C11"/>
    <mergeCell ref="F8:H8"/>
    <mergeCell ref="A19:C19"/>
    <mergeCell ref="A20:C20"/>
    <mergeCell ref="A21:C21"/>
    <mergeCell ref="A12:C12"/>
    <mergeCell ref="A14:C14"/>
    <mergeCell ref="A15:C15"/>
    <mergeCell ref="A16:C16"/>
    <mergeCell ref="A18:C18"/>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mohga</dc:creator>
  <cp:lastModifiedBy>mohga</cp:lastModifiedBy>
  <dcterms:created xsi:type="dcterms:W3CDTF">2020-10-25T03:16:31Z</dcterms:created>
  <dcterms:modified xsi:type="dcterms:W3CDTF">2020-10-25T18:38:04Z</dcterms:modified>
</cp:coreProperties>
</file>