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v\Downloads\"/>
    </mc:Choice>
  </mc:AlternateContent>
  <xr:revisionPtr revIDLastSave="0" documentId="8_{D3CF0D36-6AD4-4847-8C0C-9F2AE00F73E4}" xr6:coauthVersionLast="46" xr6:coauthVersionMax="46" xr10:uidLastSave="{00000000-0000-0000-0000-000000000000}"/>
  <bookViews>
    <workbookView xWindow="2685" yWindow="2685" windowWidth="21600" windowHeight="11385" firstSheet="1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4" l="1"/>
  <c r="C24" i="4"/>
  <c r="O32" i="1"/>
  <c r="N32" i="1"/>
  <c r="I32" i="1"/>
  <c r="J32" i="1"/>
  <c r="H31" i="1"/>
  <c r="G31" i="1"/>
  <c r="F31" i="1"/>
  <c r="E18" i="1"/>
  <c r="F9" i="5"/>
  <c r="T8" i="3" s="1"/>
  <c r="D23" i="4"/>
  <c r="P8" i="3" s="1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65" i="1"/>
  <c r="H8" i="3" s="1"/>
  <c r="B65" i="1"/>
  <c r="G8" i="3" s="1"/>
  <c r="BA64" i="1"/>
  <c r="AZ64" i="1"/>
  <c r="AY64" i="1"/>
  <c r="AX64" i="1"/>
  <c r="AW64" i="1"/>
  <c r="AV63" i="1"/>
  <c r="AU63" i="1"/>
  <c r="AT62" i="1"/>
  <c r="AS62" i="1"/>
  <c r="AR61" i="1"/>
  <c r="AQ61" i="1"/>
  <c r="AP61" i="1"/>
  <c r="AO61" i="1"/>
  <c r="AN60" i="1"/>
  <c r="AM60" i="1"/>
  <c r="AL60" i="1"/>
  <c r="AK60" i="1"/>
  <c r="AJ60" i="1"/>
  <c r="AI60" i="1"/>
  <c r="AH59" i="1"/>
  <c r="AG59" i="1"/>
  <c r="AF59" i="1"/>
  <c r="AE59" i="1"/>
  <c r="AD58" i="1"/>
  <c r="AC58" i="1"/>
  <c r="AB57" i="1"/>
  <c r="AA57" i="1"/>
  <c r="Z57" i="1"/>
  <c r="Y57" i="1"/>
  <c r="X57" i="1"/>
  <c r="W57" i="1"/>
  <c r="V56" i="1"/>
  <c r="U56" i="1"/>
  <c r="T55" i="1"/>
  <c r="S55" i="1"/>
  <c r="R55" i="1"/>
  <c r="Q55" i="1"/>
  <c r="P55" i="1"/>
  <c r="O55" i="1"/>
  <c r="N54" i="1"/>
  <c r="M54" i="1"/>
  <c r="L54" i="1"/>
  <c r="K54" i="1"/>
  <c r="J54" i="1"/>
  <c r="I53" i="1"/>
  <c r="H53" i="1"/>
  <c r="G53" i="1"/>
  <c r="F53" i="1"/>
  <c r="E53" i="1"/>
  <c r="E9" i="5"/>
  <c r="T7" i="3" s="1"/>
  <c r="D9" i="5"/>
  <c r="T6" i="3" s="1"/>
  <c r="C9" i="5"/>
  <c r="T5" i="3" s="1"/>
  <c r="B9" i="5"/>
  <c r="T4" i="3" s="1"/>
  <c r="BA50" i="1"/>
  <c r="AZ50" i="1"/>
  <c r="AY50" i="1"/>
  <c r="AX50" i="1"/>
  <c r="AW50" i="1"/>
  <c r="AV49" i="1"/>
  <c r="AU49" i="1"/>
  <c r="AT48" i="1"/>
  <c r="AS48" i="1"/>
  <c r="AR47" i="1"/>
  <c r="AQ47" i="1"/>
  <c r="AP47" i="1"/>
  <c r="AO47" i="1"/>
  <c r="AN46" i="1"/>
  <c r="AM46" i="1"/>
  <c r="AL46" i="1"/>
  <c r="AK46" i="1"/>
  <c r="AJ46" i="1"/>
  <c r="AI46" i="1"/>
  <c r="AH45" i="1"/>
  <c r="AG45" i="1"/>
  <c r="AF45" i="1"/>
  <c r="AE45" i="1"/>
  <c r="AD44" i="1"/>
  <c r="AC44" i="1"/>
  <c r="AB43" i="1"/>
  <c r="AA43" i="1"/>
  <c r="Z43" i="1"/>
  <c r="Y43" i="1"/>
  <c r="X43" i="1"/>
  <c r="W43" i="1"/>
  <c r="V42" i="1"/>
  <c r="U42" i="1"/>
  <c r="T41" i="1"/>
  <c r="S41" i="1"/>
  <c r="R41" i="1"/>
  <c r="Q41" i="1"/>
  <c r="P41" i="1"/>
  <c r="O41" i="1"/>
  <c r="N40" i="1"/>
  <c r="M40" i="1"/>
  <c r="L40" i="1"/>
  <c r="K40" i="1"/>
  <c r="J40" i="1"/>
  <c r="I39" i="1"/>
  <c r="H39" i="1"/>
  <c r="G39" i="1"/>
  <c r="F39" i="1"/>
  <c r="E39" i="1"/>
  <c r="E30" i="1"/>
  <c r="M32" i="1"/>
  <c r="L32" i="1"/>
  <c r="K32" i="1"/>
  <c r="I19" i="1"/>
  <c r="H19" i="1"/>
  <c r="K20" i="1"/>
  <c r="J20" i="1"/>
  <c r="M21" i="1"/>
  <c r="L21" i="1"/>
  <c r="Q22" i="1"/>
  <c r="P22" i="1"/>
  <c r="O22" i="1"/>
  <c r="N22" i="1"/>
  <c r="T23" i="1"/>
  <c r="S23" i="1"/>
  <c r="R23" i="1"/>
  <c r="U24" i="1"/>
  <c r="AA25" i="1"/>
  <c r="Z25" i="1"/>
  <c r="Y25" i="1"/>
  <c r="X25" i="1"/>
  <c r="W25" i="1"/>
  <c r="V25" i="1"/>
  <c r="AT26" i="1"/>
  <c r="AS26" i="1"/>
  <c r="AR26" i="1"/>
  <c r="AQ26" i="1"/>
  <c r="AZ15" i="1"/>
  <c r="AY15" i="1"/>
  <c r="AX15" i="1"/>
  <c r="AW15" i="1"/>
  <c r="AV14" i="1"/>
  <c r="AU14" i="1"/>
  <c r="AT14" i="1"/>
  <c r="AS14" i="1"/>
  <c r="AR14" i="1"/>
  <c r="AQ14" i="1"/>
  <c r="AP14" i="1"/>
  <c r="AO14" i="1"/>
  <c r="AN13" i="1"/>
  <c r="AM13" i="1"/>
  <c r="AL13" i="1"/>
  <c r="AK13" i="1"/>
  <c r="AJ13" i="1"/>
  <c r="AH11" i="1"/>
  <c r="AI12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9" i="1"/>
  <c r="S9" i="1"/>
  <c r="R9" i="1"/>
  <c r="Q9" i="1"/>
  <c r="P8" i="1"/>
  <c r="O8" i="1"/>
  <c r="N8" i="1"/>
  <c r="M7" i="1"/>
  <c r="L7" i="1"/>
  <c r="K7" i="1"/>
  <c r="I5" i="1"/>
  <c r="J6" i="1"/>
  <c r="H4" i="1"/>
  <c r="G4" i="1"/>
  <c r="F3" i="1"/>
  <c r="E3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C8" i="3"/>
  <c r="D8" i="3"/>
  <c r="I8" i="3"/>
  <c r="U5" i="3"/>
  <c r="U6" i="3"/>
  <c r="T9" i="3"/>
  <c r="U4" i="3"/>
  <c r="D15" i="4"/>
  <c r="P6" i="3" s="1"/>
  <c r="D9" i="4"/>
  <c r="P5" i="3" s="1"/>
  <c r="D5" i="4"/>
  <c r="P4" i="3" s="1"/>
  <c r="C15" i="4"/>
  <c r="O6" i="3" s="1"/>
  <c r="C9" i="4"/>
  <c r="O5" i="3" s="1"/>
  <c r="C5" i="4"/>
  <c r="O4" i="3" s="1"/>
  <c r="E8" i="3" l="1"/>
  <c r="S9" i="3"/>
  <c r="U9" i="3"/>
  <c r="Q5" i="3"/>
  <c r="Q4" i="3"/>
  <c r="O9" i="3"/>
  <c r="Q6" i="3"/>
  <c r="P9" i="3"/>
  <c r="K9" i="3"/>
  <c r="K9" i="2"/>
  <c r="B6" i="2"/>
  <c r="L6" i="3" s="1"/>
  <c r="M6" i="3" s="1"/>
  <c r="B5" i="2"/>
  <c r="L5" i="3" s="1"/>
  <c r="M5" i="3" s="1"/>
  <c r="B4" i="2"/>
  <c r="L4" i="3" s="1"/>
  <c r="F9" i="2"/>
  <c r="E9" i="2"/>
  <c r="D9" i="2"/>
  <c r="C9" i="2"/>
  <c r="L9" i="2"/>
  <c r="J9" i="2"/>
  <c r="I9" i="2"/>
  <c r="H9" i="2"/>
  <c r="G9" i="2"/>
  <c r="Q9" i="3" l="1"/>
  <c r="M4" i="3"/>
  <c r="M9" i="3" s="1"/>
  <c r="L9" i="3"/>
  <c r="B9" i="2"/>
  <c r="C51" i="1" l="1"/>
  <c r="B51" i="1"/>
  <c r="C37" i="1"/>
  <c r="H6" i="3" s="1"/>
  <c r="D6" i="3" s="1"/>
  <c r="B37" i="1"/>
  <c r="C28" i="1"/>
  <c r="H5" i="3" s="1"/>
  <c r="D5" i="3" s="1"/>
  <c r="B28" i="1"/>
  <c r="G5" i="3" s="1"/>
  <c r="C5" i="3" s="1"/>
  <c r="C16" i="1"/>
  <c r="B16" i="1"/>
  <c r="G4" i="3" s="1"/>
  <c r="C4" i="3" s="1"/>
  <c r="G7" i="3" l="1"/>
  <c r="H7" i="3"/>
  <c r="D7" i="3" s="1"/>
  <c r="B66" i="1"/>
  <c r="B67" i="1" s="1"/>
  <c r="G6" i="3"/>
  <c r="C6" i="3" s="1"/>
  <c r="C66" i="1"/>
  <c r="C67" i="1" s="1"/>
  <c r="H4" i="3"/>
  <c r="D4" i="3" s="1"/>
  <c r="I5" i="3"/>
  <c r="E5" i="3"/>
  <c r="C7" i="3" l="1"/>
  <c r="I7" i="3"/>
  <c r="E7" i="3"/>
  <c r="I6" i="3"/>
  <c r="I4" i="3"/>
  <c r="E6" i="3"/>
  <c r="C9" i="3"/>
  <c r="D9" i="3"/>
  <c r="H9" i="3"/>
  <c r="G9" i="3"/>
  <c r="I9" i="3" l="1"/>
  <c r="E4" i="3"/>
  <c r="E9" i="3" s="1"/>
</calcChain>
</file>

<file path=xl/sharedStrings.xml><?xml version="1.0" encoding="utf-8"?>
<sst xmlns="http://schemas.openxmlformats.org/spreadsheetml/2006/main" count="272" uniqueCount="110">
  <si>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</si>
  <si>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</si>
  <si>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</si>
  <si>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</si>
  <si>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</si>
  <si>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</si>
  <si>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</si>
  <si>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</si>
  <si>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Nathan</t>
  </si>
  <si>
    <t>Kim</t>
  </si>
  <si>
    <t>Scott</t>
  </si>
  <si>
    <t>Matt</t>
  </si>
  <si>
    <t>Dawson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</si>
  <si>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</si>
  <si>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</si>
  <si>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</si>
  <si>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</si>
  <si>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</si>
  <si>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</si>
  <si>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</si>
  <si>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Requirements Collection</t>
  </si>
  <si>
    <t>Repo + Git Setup</t>
  </si>
  <si>
    <t>Installation</t>
  </si>
  <si>
    <t>Music - Pre Loaded</t>
  </si>
  <si>
    <t>Base Sound Managment</t>
  </si>
  <si>
    <t>Base Sound - Obstacle Connection</t>
  </si>
  <si>
    <t>Testing</t>
  </si>
  <si>
    <t>In-Depth Frequency + Obstacle Connection (Beatmap working)</t>
  </si>
  <si>
    <t>Integrate With Song Menu</t>
  </si>
  <si>
    <t>Coin/Power-up integration</t>
  </si>
  <si>
    <t>Documentation</t>
  </si>
  <si>
    <t>Further Testing</t>
  </si>
  <si>
    <t>Adding Patterns and Other Requirements</t>
  </si>
  <si>
    <t>totals</t>
  </si>
  <si>
    <t>Basic Attack Script</t>
  </si>
  <si>
    <t>Basic Vendor System</t>
  </si>
  <si>
    <t>Create Currency System/ Counter</t>
  </si>
  <si>
    <t>Expand On Vendor Items</t>
  </si>
  <si>
    <t>Implement Dialogue</t>
  </si>
  <si>
    <t>Possibly Add Other Attack Types</t>
  </si>
  <si>
    <t>Help Code Mid-Boss</t>
  </si>
  <si>
    <t>Code Final Boss</t>
  </si>
  <si>
    <t>Possible Cutscene Creation</t>
  </si>
  <si>
    <t>Debug + Misc</t>
  </si>
  <si>
    <t>Next Level Script</t>
  </si>
  <si>
    <t>Chest Manager Script</t>
  </si>
  <si>
    <t>Level Design</t>
  </si>
  <si>
    <t>Obstacle Implementation</t>
  </si>
  <si>
    <t>Scene Management</t>
  </si>
  <si>
    <t>Audio Production</t>
  </si>
  <si>
    <t>Final Quality Insurance Testing</t>
  </si>
  <si>
    <t>HUD Layout</t>
  </si>
  <si>
    <t>Score Control</t>
  </si>
  <si>
    <t>Display Score</t>
  </si>
  <si>
    <t>Implmentation of Mulitplier &amp; Display</t>
  </si>
  <si>
    <t>Song Score Implementation &amp; Time Display</t>
  </si>
  <si>
    <t>Menu Button Implementation and Display</t>
  </si>
  <si>
    <t>Progression Bar, Mini Map</t>
  </si>
  <si>
    <t>HighScore Display &amp; Implmentation</t>
  </si>
  <si>
    <t>Background Enhancements &amp; Art</t>
  </si>
  <si>
    <t>Character Art Enhancement</t>
  </si>
  <si>
    <t>Dr-BC Mode Hotkey &amp; Undo (B, N)</t>
  </si>
  <si>
    <t>Track Enhancements and Art</t>
  </si>
  <si>
    <t>group totals (hrs)</t>
  </si>
  <si>
    <t>group totals ($)</t>
  </si>
  <si>
    <t>Date</t>
  </si>
  <si>
    <t>Aug. 30</t>
  </si>
  <si>
    <t>Sept. 1</t>
  </si>
  <si>
    <t>Sept. 13</t>
  </si>
  <si>
    <t>Sept. 15</t>
  </si>
  <si>
    <t>Sept. 21</t>
  </si>
  <si>
    <t>Sept. 22</t>
  </si>
  <si>
    <t>Sept. 23</t>
  </si>
  <si>
    <t>Sept. 29</t>
  </si>
  <si>
    <t>Oct. 4</t>
  </si>
  <si>
    <t>Oct. 20</t>
  </si>
  <si>
    <t>Purpose</t>
  </si>
  <si>
    <t>First Meeting</t>
  </si>
  <si>
    <t>Ananlysis Planning</t>
  </si>
  <si>
    <t>Ananlysis Integration</t>
  </si>
  <si>
    <t>Ananlysis presentation practice</t>
  </si>
  <si>
    <t>Initial Set-up</t>
  </si>
  <si>
    <t>Initial Release</t>
  </si>
  <si>
    <t>Team Lead 2 demo practice</t>
  </si>
  <si>
    <t>Test Code Integrateion</t>
  </si>
  <si>
    <t>Hours</t>
  </si>
  <si>
    <t>ü</t>
  </si>
  <si>
    <t>Task</t>
  </si>
  <si>
    <t>Predicted(hrs)</t>
  </si>
  <si>
    <t>spent(hrs)</t>
  </si>
  <si>
    <t>Individual schedule</t>
  </si>
  <si>
    <t>Champion</t>
  </si>
  <si>
    <t>Chapter 1 and 2, glossary Terms</t>
  </si>
  <si>
    <t>Subtotal</t>
  </si>
  <si>
    <t>Chapter 3 and 4, glossary Terms</t>
  </si>
  <si>
    <t>Merge schedules on google docs</t>
  </si>
  <si>
    <t>A</t>
  </si>
  <si>
    <t xml:space="preserve">Standardize formating </t>
  </si>
  <si>
    <t>B</t>
  </si>
  <si>
    <t>Assemble SA Powerpoint</t>
  </si>
  <si>
    <t>C</t>
  </si>
  <si>
    <t>Chapter 5 and 6, glossary Terms</t>
  </si>
  <si>
    <t>Edit Chatpers 1-3</t>
  </si>
  <si>
    <t>red is dependent on others</t>
  </si>
  <si>
    <t>Training</t>
  </si>
  <si>
    <t>SA Preesentation Prep</t>
  </si>
  <si>
    <t>Software Specialist Presnetaion Prep</t>
  </si>
  <si>
    <t>Team Lead Presentation Prep</t>
  </si>
  <si>
    <t>Oral Exam Prep</t>
  </si>
  <si>
    <t>Post Mortum Presentation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</si>
</sst>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63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7" fillId="0" borderId="0" xfId="0" quotePrefix="1" applyFont="1" applyAlignment="1">
      <alignment wrapText="1"/>
    </xf>
    <xf numFmtId="0" fontId="7" fillId="9" borderId="0" xfId="0" applyFont="1" applyFill="1" applyAlignment="1"/>
    <xf numFmtId="0" fontId="0" fillId="9" borderId="0" xfId="0" applyFill="1"/>
    <xf numFmtId="0" fontId="8" fillId="2" borderId="0" xfId="0" applyFont="1" applyFill="1"/>
    <xf numFmtId="0" fontId="0" fillId="2" borderId="0" xfId="0" applyFill="1"/>
    <xf numFmtId="0" fontId="0" fillId="3" borderId="0" xfId="0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2">
    <cellStyle name="Input" xfId="1" builtinId="20"/>
    <cellStyle name="Normal" xfId="0" builtinId="0"/>
  </cellStyles>
  <dxfs count="87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"/>
  <sheetViews>
    <sheetView workbookViewId="0">
      <selection activeCell="F13" sqref="F13"/>
    </sheetView>
  </sheetViews>
  <sheetFormatPr defaultRowHeight="1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8" width="5.140625" customWidth="1"/>
    <col min="19" max="19" width="13.42578125" customWidth="1"/>
    <col min="20" max="20" width="13.5703125" customWidth="1"/>
    <col min="21" max="21" width="16.42578125" customWidth="1"/>
  </cols>
  <sheetData>
    <row r="1" spans="2:21" ht="15.75" thickBot="1"/>
    <row r="2" spans="2:21">
      <c r="C2" s="60" t="s">
        <v>0</v>
      </c>
      <c r="D2" s="61"/>
      <c r="E2" s="62"/>
      <c r="F2" s="9"/>
      <c r="G2" s="60" t="s">
        <v>1</v>
      </c>
      <c r="H2" s="61"/>
      <c r="I2" s="62"/>
      <c r="K2" s="60" t="s">
        <v>2</v>
      </c>
      <c r="L2" s="61"/>
      <c r="M2" s="62"/>
      <c r="O2" s="60" t="s">
        <v>3</v>
      </c>
      <c r="P2" s="61"/>
      <c r="Q2" s="62"/>
      <c r="S2" s="60" t="s">
        <v>4</v>
      </c>
      <c r="T2" s="61"/>
      <c r="U2" s="62"/>
    </row>
    <row r="3" spans="2:21" ht="15.75" thickBot="1">
      <c r="C3" s="10" t="s">
        <v>5</v>
      </c>
      <c r="D3" s="11" t="s">
        <v>6</v>
      </c>
      <c r="E3" s="12" t="s">
        <v>7</v>
      </c>
      <c r="F3" s="3"/>
      <c r="G3" s="13" t="s">
        <v>5</v>
      </c>
      <c r="H3" s="14" t="s">
        <v>6</v>
      </c>
      <c r="I3" s="15" t="s">
        <v>7</v>
      </c>
      <c r="K3" s="13" t="s">
        <v>5</v>
      </c>
      <c r="L3" s="14" t="s">
        <v>6</v>
      </c>
      <c r="M3" s="15" t="s">
        <v>7</v>
      </c>
      <c r="O3" s="10" t="s">
        <v>5</v>
      </c>
      <c r="P3" s="11" t="s">
        <v>6</v>
      </c>
      <c r="Q3" s="12" t="s">
        <v>7</v>
      </c>
      <c r="S3" s="10" t="s">
        <v>5</v>
      </c>
      <c r="T3" s="11" t="s">
        <v>6</v>
      </c>
      <c r="U3" s="12" t="s">
        <v>7</v>
      </c>
    </row>
    <row r="4" spans="2:21">
      <c r="B4" s="26" t="s">
        <v>8</v>
      </c>
      <c r="C4" s="23">
        <f>(G4+K4 +O4+S4)</f>
        <v>9500</v>
      </c>
      <c r="D4" s="24">
        <f t="shared" ref="D4:D6" si="0">(H4+L4 +P4+T4)</f>
        <v>11100</v>
      </c>
      <c r="E4" s="25">
        <f>(C4-D4)</f>
        <v>-1600</v>
      </c>
      <c r="F4" s="3"/>
      <c r="G4" s="17">
        <f>(Gantt!$B16)*100</f>
        <v>4400</v>
      </c>
      <c r="H4" s="18">
        <f>(Gantt!$C16)*100</f>
        <v>4200</v>
      </c>
      <c r="I4" s="19">
        <f>(G4-H4)</f>
        <v>200</v>
      </c>
      <c r="K4" s="23">
        <v>1000</v>
      </c>
      <c r="L4" s="24">
        <f>Meetings!B4*100</f>
        <v>3000</v>
      </c>
      <c r="M4" s="25">
        <f>(K4-L4)</f>
        <v>-2000</v>
      </c>
      <c r="O4" s="23">
        <f>(SA!C5)*100</f>
        <v>1100</v>
      </c>
      <c r="P4" s="24">
        <f>(SA!D5)*100</f>
        <v>1300</v>
      </c>
      <c r="Q4" s="25">
        <f>(O4-P4)</f>
        <v>-200</v>
      </c>
      <c r="S4" s="23">
        <v>3000</v>
      </c>
      <c r="T4" s="24">
        <f>Overhead!B9*100</f>
        <v>2600</v>
      </c>
      <c r="U4" s="25">
        <f>(S4-T4)</f>
        <v>400</v>
      </c>
    </row>
    <row r="5" spans="2:21">
      <c r="B5" s="10" t="s">
        <v>9</v>
      </c>
      <c r="C5" s="17">
        <f t="shared" ref="C5:C6" si="1">(G5+K5 +O5+S5)</f>
        <v>10000</v>
      </c>
      <c r="D5" s="18">
        <f t="shared" si="0"/>
        <v>6600</v>
      </c>
      <c r="E5" s="19">
        <f t="shared" ref="E5:E6" si="2">(C5-D5)</f>
        <v>3400</v>
      </c>
      <c r="F5" s="3"/>
      <c r="G5" s="17">
        <f>(Gantt!$B28)*100</f>
        <v>4900</v>
      </c>
      <c r="H5" s="18">
        <f>(Gantt!$C28)*100</f>
        <v>900</v>
      </c>
      <c r="I5" s="19">
        <f t="shared" ref="I5:I6" si="3">(G5-H5)</f>
        <v>4000</v>
      </c>
      <c r="K5" s="17">
        <v>1000</v>
      </c>
      <c r="L5" s="18">
        <f>Meetings!B5*100</f>
        <v>2600</v>
      </c>
      <c r="M5" s="19">
        <f t="shared" ref="M5:M6" si="4">(K5-L5)</f>
        <v>-1600</v>
      </c>
      <c r="O5" s="17">
        <f>(SA!C9)*100</f>
        <v>1100</v>
      </c>
      <c r="P5" s="18">
        <f>(SA!D9)*100</f>
        <v>1000</v>
      </c>
      <c r="Q5" s="19">
        <f t="shared" ref="Q5:Q6" si="5">(O5-P5)</f>
        <v>100</v>
      </c>
      <c r="S5" s="17">
        <v>3000</v>
      </c>
      <c r="T5" s="18">
        <f>Overhead!C9*100</f>
        <v>2100</v>
      </c>
      <c r="U5" s="19">
        <f t="shared" ref="U5:U6" si="6">(S5-T5)</f>
        <v>900</v>
      </c>
    </row>
    <row r="6" spans="2:21">
      <c r="B6" s="10" t="s">
        <v>10</v>
      </c>
      <c r="C6" s="17">
        <f t="shared" si="1"/>
        <v>9900</v>
      </c>
      <c r="D6" s="18">
        <f t="shared" si="0"/>
        <v>9800</v>
      </c>
      <c r="E6" s="19">
        <f t="shared" si="2"/>
        <v>100</v>
      </c>
      <c r="F6" s="3"/>
      <c r="G6" s="17">
        <f>(Gantt!$B37)*100</f>
        <v>4800</v>
      </c>
      <c r="H6" s="18">
        <f>(Gantt!$C37)*100</f>
        <v>1400</v>
      </c>
      <c r="I6" s="19">
        <f t="shared" si="3"/>
        <v>3400</v>
      </c>
      <c r="K6" s="17">
        <v>1000</v>
      </c>
      <c r="L6" s="18">
        <f>Meetings!B6*100</f>
        <v>2600</v>
      </c>
      <c r="M6" s="19">
        <f t="shared" si="4"/>
        <v>-1600</v>
      </c>
      <c r="O6" s="17">
        <f>(SA!C15)*100</f>
        <v>1100</v>
      </c>
      <c r="P6" s="18">
        <f>(SA!D15)*100</f>
        <v>1500</v>
      </c>
      <c r="Q6" s="19">
        <f t="shared" si="5"/>
        <v>-400</v>
      </c>
      <c r="S6" s="17">
        <v>3000</v>
      </c>
      <c r="T6" s="18">
        <f>Overhead!D9*100</f>
        <v>4300</v>
      </c>
      <c r="U6" s="19">
        <f t="shared" si="6"/>
        <v>-1300</v>
      </c>
    </row>
    <row r="7" spans="2:21">
      <c r="B7" s="10" t="s">
        <v>11</v>
      </c>
      <c r="C7" s="17">
        <f t="shared" ref="C7:C8" si="7">(G7+K7 +O7+S7)</f>
        <v>13500</v>
      </c>
      <c r="D7" s="18">
        <f t="shared" ref="D7:D8" si="8">(H7+L7 +P7+T7)</f>
        <v>11600</v>
      </c>
      <c r="E7" s="19">
        <f t="shared" ref="E7:E8" si="9">(C7-D7)</f>
        <v>1900</v>
      </c>
      <c r="F7" s="3"/>
      <c r="G7" s="17">
        <f>(Gantt!$B51)*100</f>
        <v>8400</v>
      </c>
      <c r="H7" s="18">
        <f>(Gantt!$C51)*100</f>
        <v>4400</v>
      </c>
      <c r="I7" s="19">
        <f t="shared" ref="I7:I8" si="10">(G7-H7)</f>
        <v>4000</v>
      </c>
      <c r="K7" s="17">
        <v>1000</v>
      </c>
      <c r="L7" s="18">
        <f>Meetings!B7*100</f>
        <v>2600</v>
      </c>
      <c r="M7" s="19">
        <f t="shared" ref="M7:M8" si="11">(K7-L7)</f>
        <v>-1600</v>
      </c>
      <c r="O7" s="17">
        <f>(SA!C19)*100</f>
        <v>1100</v>
      </c>
      <c r="P7" s="18">
        <f>(SA!D19)*100</f>
        <v>1100</v>
      </c>
      <c r="Q7" s="19">
        <f t="shared" ref="Q7:Q8" si="12">(O7-P7)</f>
        <v>0</v>
      </c>
      <c r="S7" s="17">
        <v>3000</v>
      </c>
      <c r="T7" s="18">
        <f>Overhead!E9*100</f>
        <v>3500</v>
      </c>
      <c r="U7" s="19">
        <f t="shared" ref="U7:U8" si="13">(S7-T7)</f>
        <v>-500</v>
      </c>
    </row>
    <row r="8" spans="2:21">
      <c r="B8" s="10" t="s">
        <v>12</v>
      </c>
      <c r="C8" s="17">
        <f t="shared" si="7"/>
        <v>13500</v>
      </c>
      <c r="D8" s="18">
        <f t="shared" si="8"/>
        <v>11400</v>
      </c>
      <c r="E8" s="19">
        <f t="shared" si="9"/>
        <v>2100</v>
      </c>
      <c r="F8" s="3"/>
      <c r="G8" s="17">
        <f>(Gantt!$B65)*100</f>
        <v>8400</v>
      </c>
      <c r="H8" s="18">
        <f>(Gantt!$C65)*100</f>
        <v>4400</v>
      </c>
      <c r="I8" s="19">
        <f t="shared" si="10"/>
        <v>4000</v>
      </c>
      <c r="K8" s="17">
        <v>1000</v>
      </c>
      <c r="L8" s="18">
        <f>Meetings!B8*100</f>
        <v>2600</v>
      </c>
      <c r="M8" s="19">
        <f t="shared" si="11"/>
        <v>-1600</v>
      </c>
      <c r="O8" s="17">
        <f>(SA!C23)*100</f>
        <v>1100</v>
      </c>
      <c r="P8" s="18">
        <f>(SA!D23)*100</f>
        <v>900</v>
      </c>
      <c r="Q8" s="19">
        <f t="shared" si="12"/>
        <v>200</v>
      </c>
      <c r="S8" s="17">
        <v>3000</v>
      </c>
      <c r="T8" s="18">
        <f>Overhead!F9*100</f>
        <v>3500</v>
      </c>
      <c r="U8" s="19">
        <f t="shared" si="13"/>
        <v>-500</v>
      </c>
    </row>
    <row r="9" spans="2:21" ht="15.75" thickBot="1">
      <c r="B9" s="16" t="s">
        <v>0</v>
      </c>
      <c r="C9" s="27">
        <f>SUM(C4:C8)</f>
        <v>56400</v>
      </c>
      <c r="D9" s="28">
        <f>SUM(D4:D8)</f>
        <v>50500</v>
      </c>
      <c r="E9" s="29">
        <f>SUM(E4:E8)</f>
        <v>5900</v>
      </c>
      <c r="F9" s="3"/>
      <c r="G9" s="20">
        <f>SUM(G4:G8)</f>
        <v>30900</v>
      </c>
      <c r="H9" s="21">
        <f>SUM(H4:H8)</f>
        <v>15300</v>
      </c>
      <c r="I9" s="22">
        <f>SUM(I4:I8)</f>
        <v>15600</v>
      </c>
      <c r="K9" s="20">
        <f>SUM(K4:K8)</f>
        <v>5000</v>
      </c>
      <c r="L9" s="21">
        <f>SUM(L4:L8)</f>
        <v>13400</v>
      </c>
      <c r="M9" s="22">
        <f>SUM(M4:M8)</f>
        <v>-8400</v>
      </c>
      <c r="O9" s="27">
        <f>SUM(O4:O8)</f>
        <v>5500</v>
      </c>
      <c r="P9" s="28">
        <f>SUM(P4:P8)</f>
        <v>5800</v>
      </c>
      <c r="Q9" s="29">
        <f>SUM(Q4:Q8)</f>
        <v>-300</v>
      </c>
      <c r="S9" s="27">
        <f>SUM(S4:S8)</f>
        <v>15000</v>
      </c>
      <c r="T9" s="28">
        <f>SUM(T4:T8)</f>
        <v>16000</v>
      </c>
      <c r="U9" s="29">
        <f>SUM(U4:U8)</f>
        <v>-1000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7"/>
  <sheetViews>
    <sheetView tabSelected="1" topLeftCell="A15" workbookViewId="0">
      <selection activeCell="A35" sqref="A35"/>
    </sheetView>
  </sheetViews>
  <sheetFormatPr defaultRowHeight="15"/>
  <cols>
    <col min="1" max="1" width="29" customWidth="1"/>
    <col min="2" max="2" width="17.5703125" customWidth="1"/>
    <col min="3" max="4" width="15.7109375" customWidth="1"/>
    <col min="7" max="7" width="10.7109375" customWidth="1"/>
  </cols>
  <sheetData>
    <row r="1" spans="1:63">
      <c r="A1" s="48"/>
      <c r="B1" s="48" t="s">
        <v>13</v>
      </c>
      <c r="C1" s="48" t="s">
        <v>14</v>
      </c>
      <c r="D1" s="48" t="s">
        <v>15</v>
      </c>
      <c r="E1" s="48" t="s">
        <v>16</v>
      </c>
      <c r="F1" s="49" t="s">
        <v>17</v>
      </c>
      <c r="G1" s="51" t="s">
        <v>18</v>
      </c>
      <c r="H1" s="50" t="s">
        <v>19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</row>
    <row r="2" spans="1:63" s="2" customFormat="1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>
      <c r="A3" t="s">
        <v>20</v>
      </c>
      <c r="B3">
        <v>2</v>
      </c>
      <c r="C3">
        <v>2</v>
      </c>
      <c r="D3" t="s">
        <v>17</v>
      </c>
      <c r="E3" t="str">
        <f>($D3)</f>
        <v>complete</v>
      </c>
      <c r="F3" t="str">
        <f>($D3)</f>
        <v>complete</v>
      </c>
    </row>
    <row r="4" spans="1:63">
      <c r="A4" t="s">
        <v>21</v>
      </c>
      <c r="B4">
        <v>1</v>
      </c>
      <c r="C4">
        <v>2</v>
      </c>
      <c r="D4" t="s">
        <v>17</v>
      </c>
      <c r="G4" t="str">
        <f t="shared" ref="G4:H4" si="3">($D4)</f>
        <v>complete</v>
      </c>
      <c r="H4" t="str">
        <f t="shared" si="3"/>
        <v>complete</v>
      </c>
    </row>
    <row r="5" spans="1:63">
      <c r="A5" t="s">
        <v>22</v>
      </c>
      <c r="B5">
        <v>1</v>
      </c>
      <c r="C5">
        <v>1</v>
      </c>
      <c r="D5" t="s">
        <v>17</v>
      </c>
      <c r="I5" t="str">
        <f>($D5)</f>
        <v>complete</v>
      </c>
    </row>
    <row r="6" spans="1:63">
      <c r="A6" t="s">
        <v>23</v>
      </c>
      <c r="B6">
        <v>2</v>
      </c>
      <c r="C6">
        <v>1</v>
      </c>
      <c r="D6" t="s">
        <v>17</v>
      </c>
      <c r="J6" t="str">
        <f>($D6)</f>
        <v>complete</v>
      </c>
    </row>
    <row r="7" spans="1:63">
      <c r="A7" t="s">
        <v>24</v>
      </c>
      <c r="B7">
        <v>2</v>
      </c>
      <c r="C7">
        <v>3</v>
      </c>
      <c r="D7" t="s">
        <v>17</v>
      </c>
      <c r="K7" t="str">
        <f t="shared" ref="K7:M7" si="4">($D7)</f>
        <v>complete</v>
      </c>
      <c r="L7" t="str">
        <f t="shared" si="4"/>
        <v>complete</v>
      </c>
      <c r="M7" t="str">
        <f t="shared" si="4"/>
        <v>complete</v>
      </c>
    </row>
    <row r="8" spans="1:63">
      <c r="A8" t="s">
        <v>25</v>
      </c>
      <c r="B8">
        <v>3</v>
      </c>
      <c r="C8">
        <v>3</v>
      </c>
      <c r="D8" t="s">
        <v>17</v>
      </c>
      <c r="N8" t="str">
        <f t="shared" ref="N8:P8" si="5">($D8)</f>
        <v>complete</v>
      </c>
      <c r="O8" t="str">
        <f t="shared" si="5"/>
        <v>complete</v>
      </c>
      <c r="P8" t="str">
        <f t="shared" si="5"/>
        <v>complete</v>
      </c>
    </row>
    <row r="9" spans="1:63">
      <c r="A9" t="s">
        <v>26</v>
      </c>
      <c r="B9">
        <v>4</v>
      </c>
      <c r="C9">
        <v>4</v>
      </c>
      <c r="D9" t="s">
        <v>17</v>
      </c>
      <c r="Q9" t="str">
        <f t="shared" ref="Q9:T9" si="6">($D9)</f>
        <v>complete</v>
      </c>
      <c r="R9" t="str">
        <f t="shared" si="6"/>
        <v>complete</v>
      </c>
      <c r="S9" t="str">
        <f t="shared" si="6"/>
        <v>complete</v>
      </c>
      <c r="T9" t="str">
        <f t="shared" si="6"/>
        <v>complete</v>
      </c>
    </row>
    <row r="10" spans="1:63">
      <c r="A10" t="s">
        <v>27</v>
      </c>
      <c r="B10">
        <v>12</v>
      </c>
      <c r="C10">
        <v>13</v>
      </c>
      <c r="D10" t="s">
        <v>17</v>
      </c>
      <c r="U10" t="str">
        <f t="shared" ref="U10:AG10" si="7">($D10)</f>
        <v>complete</v>
      </c>
      <c r="V10" t="str">
        <f t="shared" si="7"/>
        <v>complete</v>
      </c>
      <c r="W10" t="str">
        <f t="shared" si="7"/>
        <v>complete</v>
      </c>
      <c r="X10" t="str">
        <f t="shared" si="7"/>
        <v>complete</v>
      </c>
      <c r="Y10" t="str">
        <f t="shared" si="7"/>
        <v>complete</v>
      </c>
      <c r="Z10" t="str">
        <f t="shared" si="7"/>
        <v>complete</v>
      </c>
      <c r="AA10" t="str">
        <f t="shared" si="7"/>
        <v>complete</v>
      </c>
      <c r="AB10" t="str">
        <f t="shared" si="7"/>
        <v>complete</v>
      </c>
      <c r="AC10" t="str">
        <f t="shared" si="7"/>
        <v>complete</v>
      </c>
      <c r="AD10" t="str">
        <f t="shared" si="7"/>
        <v>complete</v>
      </c>
      <c r="AE10" t="str">
        <f t="shared" si="7"/>
        <v>complete</v>
      </c>
      <c r="AF10" t="str">
        <f t="shared" si="7"/>
        <v>complete</v>
      </c>
      <c r="AG10" t="str">
        <f t="shared" si="7"/>
        <v>complete</v>
      </c>
    </row>
    <row r="11" spans="1:63">
      <c r="A11" t="s">
        <v>28</v>
      </c>
      <c r="B11">
        <v>2</v>
      </c>
      <c r="C11">
        <v>1</v>
      </c>
      <c r="D11" t="s">
        <v>17</v>
      </c>
      <c r="AH11" t="str">
        <f>($D11)</f>
        <v>complete</v>
      </c>
    </row>
    <row r="12" spans="1:63">
      <c r="A12" t="s">
        <v>29</v>
      </c>
      <c r="B12">
        <v>1</v>
      </c>
      <c r="C12">
        <v>1</v>
      </c>
      <c r="D12" t="s">
        <v>17</v>
      </c>
      <c r="AI12" t="str">
        <f>($D12)</f>
        <v>complete</v>
      </c>
    </row>
    <row r="13" spans="1:63">
      <c r="A13" t="s">
        <v>30</v>
      </c>
      <c r="B13">
        <v>5</v>
      </c>
      <c r="C13">
        <v>3</v>
      </c>
      <c r="D13" t="s">
        <v>18</v>
      </c>
      <c r="AJ13" t="str">
        <f t="shared" ref="AJ13:AN13" si="8">($D13)</f>
        <v>this week</v>
      </c>
      <c r="AK13" t="str">
        <f t="shared" si="8"/>
        <v>this week</v>
      </c>
      <c r="AL13" t="str">
        <f t="shared" si="8"/>
        <v>this week</v>
      </c>
      <c r="AM13" t="str">
        <f t="shared" si="8"/>
        <v>this week</v>
      </c>
      <c r="AN13" t="str">
        <f t="shared" si="8"/>
        <v>this week</v>
      </c>
    </row>
    <row r="14" spans="1:63">
      <c r="A14" t="s">
        <v>31</v>
      </c>
      <c r="B14">
        <v>5</v>
      </c>
      <c r="C14">
        <v>8</v>
      </c>
      <c r="D14" t="s">
        <v>18</v>
      </c>
      <c r="AO14" t="str">
        <f t="shared" ref="AO14:AV14" si="9">($D14)</f>
        <v>this week</v>
      </c>
      <c r="AP14" t="str">
        <f t="shared" si="9"/>
        <v>this week</v>
      </c>
      <c r="AQ14" t="str">
        <f t="shared" si="9"/>
        <v>this week</v>
      </c>
      <c r="AR14" t="str">
        <f t="shared" si="9"/>
        <v>this week</v>
      </c>
      <c r="AS14" t="str">
        <f t="shared" si="9"/>
        <v>this week</v>
      </c>
      <c r="AT14" t="str">
        <f t="shared" si="9"/>
        <v>this week</v>
      </c>
      <c r="AU14" t="str">
        <f t="shared" si="9"/>
        <v>this week</v>
      </c>
      <c r="AV14" t="str">
        <f t="shared" si="9"/>
        <v>this week</v>
      </c>
    </row>
    <row r="15" spans="1:63">
      <c r="A15" t="s">
        <v>32</v>
      </c>
      <c r="B15">
        <v>4</v>
      </c>
      <c r="D15" t="s">
        <v>19</v>
      </c>
      <c r="AW15" t="str">
        <f t="shared" ref="AW15:AZ15" si="10">($D15)</f>
        <v>planned</v>
      </c>
      <c r="AX15" t="str">
        <f t="shared" si="10"/>
        <v>planned</v>
      </c>
      <c r="AY15" t="str">
        <f t="shared" si="10"/>
        <v>planned</v>
      </c>
      <c r="AZ15" t="str">
        <f t="shared" si="10"/>
        <v>planned</v>
      </c>
    </row>
    <row r="16" spans="1:63">
      <c r="A16" t="s">
        <v>33</v>
      </c>
      <c r="B16">
        <f>SUM(B3:B15)</f>
        <v>44</v>
      </c>
      <c r="C16">
        <f>SUM(C3:C15)</f>
        <v>42</v>
      </c>
    </row>
    <row r="17" spans="1:46" s="2" customFormat="1">
      <c r="A17" s="2" t="s">
        <v>9</v>
      </c>
    </row>
    <row r="18" spans="1:46">
      <c r="A18" t="s">
        <v>34</v>
      </c>
      <c r="B18">
        <v>2</v>
      </c>
      <c r="C18">
        <v>2</v>
      </c>
      <c r="D18" t="s">
        <v>17</v>
      </c>
      <c r="E18" t="str">
        <f>($D18)</f>
        <v>complete</v>
      </c>
      <c r="F18" s="56"/>
    </row>
    <row r="19" spans="1:46">
      <c r="A19" t="s">
        <v>35</v>
      </c>
      <c r="B19">
        <v>4</v>
      </c>
      <c r="C19">
        <v>5</v>
      </c>
      <c r="D19" t="s">
        <v>17</v>
      </c>
      <c r="F19" s="54"/>
      <c r="G19" s="56"/>
      <c r="H19" t="str">
        <f t="shared" ref="H19:I19" si="11">($D19)</f>
        <v>complete</v>
      </c>
      <c r="I19" t="str">
        <f t="shared" si="11"/>
        <v>complete</v>
      </c>
    </row>
    <row r="20" spans="1:46">
      <c r="A20" t="s">
        <v>36</v>
      </c>
      <c r="B20">
        <v>3</v>
      </c>
      <c r="C20">
        <v>2</v>
      </c>
      <c r="D20" t="s">
        <v>17</v>
      </c>
      <c r="J20" t="str">
        <f t="shared" ref="J20:K20" si="12">($D20)</f>
        <v>complete</v>
      </c>
      <c r="K20" t="str">
        <f t="shared" si="12"/>
        <v>complete</v>
      </c>
    </row>
    <row r="21" spans="1:46">
      <c r="A21" t="s">
        <v>37</v>
      </c>
      <c r="B21">
        <v>5</v>
      </c>
      <c r="D21" t="s">
        <v>19</v>
      </c>
      <c r="L21" t="str">
        <f t="shared" ref="L21:M21" si="13">($D21)</f>
        <v>planned</v>
      </c>
      <c r="M21" t="str">
        <f t="shared" si="13"/>
        <v>planned</v>
      </c>
    </row>
    <row r="22" spans="1:46">
      <c r="A22" t="s">
        <v>38</v>
      </c>
      <c r="B22">
        <v>6</v>
      </c>
      <c r="D22" t="s">
        <v>19</v>
      </c>
      <c r="N22" t="str">
        <f t="shared" ref="N22:Q22" si="14">($D22)</f>
        <v>planned</v>
      </c>
      <c r="O22" t="str">
        <f t="shared" si="14"/>
        <v>planned</v>
      </c>
      <c r="P22" t="str">
        <f t="shared" si="14"/>
        <v>planned</v>
      </c>
      <c r="Q22" t="str">
        <f t="shared" si="14"/>
        <v>planned</v>
      </c>
    </row>
    <row r="23" spans="1:46">
      <c r="A23" t="s">
        <v>39</v>
      </c>
      <c r="B23">
        <v>5</v>
      </c>
      <c r="D23" t="s">
        <v>19</v>
      </c>
      <c r="R23" t="str">
        <f t="shared" ref="R23:T23" si="15">($D23)</f>
        <v>planned</v>
      </c>
      <c r="S23" t="str">
        <f t="shared" si="15"/>
        <v>planned</v>
      </c>
      <c r="T23" t="str">
        <f t="shared" si="15"/>
        <v>planned</v>
      </c>
    </row>
    <row r="24" spans="1:46">
      <c r="A24" t="s">
        <v>40</v>
      </c>
      <c r="B24">
        <v>6</v>
      </c>
      <c r="D24" t="s">
        <v>19</v>
      </c>
      <c r="U24" t="str">
        <f>($D24)</f>
        <v>planned</v>
      </c>
    </row>
    <row r="25" spans="1:46">
      <c r="A25" t="s">
        <v>41</v>
      </c>
      <c r="B25">
        <v>10</v>
      </c>
      <c r="D25" t="s">
        <v>19</v>
      </c>
      <c r="V25" t="str">
        <f t="shared" ref="V25:AA25" si="16">($D25)</f>
        <v>planned</v>
      </c>
      <c r="W25" t="str">
        <f t="shared" si="16"/>
        <v>planned</v>
      </c>
      <c r="X25" t="str">
        <f t="shared" si="16"/>
        <v>planned</v>
      </c>
      <c r="Y25" t="str">
        <f t="shared" si="16"/>
        <v>planned</v>
      </c>
      <c r="Z25" t="str">
        <f t="shared" si="16"/>
        <v>planned</v>
      </c>
      <c r="AA25" t="str">
        <f t="shared" si="16"/>
        <v>planned</v>
      </c>
    </row>
    <row r="26" spans="1:46">
      <c r="A26" t="s">
        <v>42</v>
      </c>
      <c r="B26">
        <v>4</v>
      </c>
      <c r="D26" t="s">
        <v>19</v>
      </c>
      <c r="AQ26" t="str">
        <f t="shared" ref="AQ26:AT26" si="17">($D26)</f>
        <v>planned</v>
      </c>
      <c r="AR26" t="str">
        <f t="shared" si="17"/>
        <v>planned</v>
      </c>
      <c r="AS26" t="str">
        <f t="shared" si="17"/>
        <v>planned</v>
      </c>
      <c r="AT26" t="str">
        <f t="shared" si="17"/>
        <v>planned</v>
      </c>
    </row>
    <row r="27" spans="1:46">
      <c r="A27" t="s">
        <v>43</v>
      </c>
      <c r="B27">
        <v>4</v>
      </c>
      <c r="D27" t="s">
        <v>19</v>
      </c>
    </row>
    <row r="28" spans="1:46">
      <c r="A28" t="s">
        <v>33</v>
      </c>
      <c r="B28">
        <f>SUM(B18:B27)</f>
        <v>49</v>
      </c>
      <c r="C28">
        <f>SUM(C18:C27)</f>
        <v>9</v>
      </c>
    </row>
    <row r="29" spans="1:46" s="2" customFormat="1">
      <c r="A29" s="2" t="s">
        <v>10</v>
      </c>
    </row>
    <row r="30" spans="1:46">
      <c r="A30" t="s">
        <v>44</v>
      </c>
      <c r="B30">
        <v>1</v>
      </c>
      <c r="C30">
        <v>1</v>
      </c>
      <c r="D30" t="s">
        <v>17</v>
      </c>
      <c r="E30" t="str">
        <f t="shared" ref="E30:H30" si="18">($D30)</f>
        <v>complete</v>
      </c>
    </row>
    <row r="31" spans="1:46">
      <c r="A31" t="s">
        <v>45</v>
      </c>
      <c r="B31">
        <v>2</v>
      </c>
      <c r="C31">
        <v>3</v>
      </c>
      <c r="D31" t="s">
        <v>17</v>
      </c>
      <c r="F31" t="str">
        <f>($D31)</f>
        <v>complete</v>
      </c>
      <c r="G31" t="str">
        <f>($D31)</f>
        <v>complete</v>
      </c>
      <c r="H31" t="str">
        <f>($D31)</f>
        <v>complete</v>
      </c>
    </row>
    <row r="32" spans="1:46">
      <c r="A32" t="s">
        <v>46</v>
      </c>
      <c r="B32">
        <v>10</v>
      </c>
      <c r="C32">
        <v>9</v>
      </c>
      <c r="D32" t="s">
        <v>17</v>
      </c>
      <c r="I32" t="str">
        <f>($D32)</f>
        <v>complete</v>
      </c>
      <c r="J32" t="str">
        <f>($D32)</f>
        <v>complete</v>
      </c>
      <c r="K32" t="str">
        <f t="shared" ref="J32:M32" si="19">($D32)</f>
        <v>complete</v>
      </c>
      <c r="L32" t="str">
        <f t="shared" si="19"/>
        <v>complete</v>
      </c>
      <c r="M32" t="str">
        <f t="shared" si="19"/>
        <v>complete</v>
      </c>
      <c r="N32" t="str">
        <f>($D32)</f>
        <v>complete</v>
      </c>
      <c r="O32" t="str">
        <f>($D32)</f>
        <v>complete</v>
      </c>
      <c r="P32" s="55"/>
      <c r="Q32" s="56"/>
      <c r="R32" s="56"/>
    </row>
    <row r="33" spans="1:54">
      <c r="A33" t="s">
        <v>47</v>
      </c>
      <c r="B33">
        <v>5</v>
      </c>
      <c r="C33">
        <v>1</v>
      </c>
      <c r="D33" t="s">
        <v>18</v>
      </c>
      <c r="S33" s="57"/>
      <c r="T33" s="58"/>
      <c r="U33" s="58"/>
      <c r="V33" s="58"/>
      <c r="W33" s="58"/>
    </row>
    <row r="34" spans="1:54">
      <c r="A34" t="s">
        <v>48</v>
      </c>
      <c r="B34">
        <v>5</v>
      </c>
      <c r="D34" t="s">
        <v>19</v>
      </c>
      <c r="X34" s="59"/>
      <c r="Y34" s="59"/>
      <c r="Z34" s="59"/>
      <c r="AA34" s="59"/>
      <c r="AB34" s="59"/>
    </row>
    <row r="35" spans="1:54">
      <c r="A35" t="s">
        <v>49</v>
      </c>
      <c r="B35">
        <v>10</v>
      </c>
      <c r="D35" t="s">
        <v>19</v>
      </c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3"/>
      <c r="AN35" s="3"/>
      <c r="AO35" s="3"/>
      <c r="AP35" s="3"/>
      <c r="AQ35" s="3"/>
    </row>
    <row r="36" spans="1:54">
      <c r="A36" t="s">
        <v>50</v>
      </c>
      <c r="B36">
        <v>15</v>
      </c>
      <c r="D36" t="s">
        <v>19</v>
      </c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3"/>
    </row>
    <row r="37" spans="1:54">
      <c r="A37" t="s">
        <v>33</v>
      </c>
      <c r="B37">
        <f>SUM(B30:B36)</f>
        <v>48</v>
      </c>
      <c r="C37">
        <f>SUM(C30:C36)</f>
        <v>14</v>
      </c>
    </row>
    <row r="38" spans="1:54" s="2" customFormat="1">
      <c r="A38" s="2" t="s">
        <v>11</v>
      </c>
    </row>
    <row r="39" spans="1:54">
      <c r="A39" t="s">
        <v>51</v>
      </c>
      <c r="B39">
        <v>5</v>
      </c>
      <c r="C39">
        <v>5</v>
      </c>
      <c r="D39" t="s">
        <v>17</v>
      </c>
      <c r="E39" t="str">
        <f t="shared" ref="E39:I39" si="20">($D39)</f>
        <v>complete</v>
      </c>
      <c r="F39" t="str">
        <f t="shared" si="20"/>
        <v>complete</v>
      </c>
      <c r="G39" t="str">
        <f t="shared" si="20"/>
        <v>complete</v>
      </c>
      <c r="H39" t="str">
        <f t="shared" si="20"/>
        <v>complete</v>
      </c>
      <c r="I39" t="str">
        <f t="shared" si="20"/>
        <v>complete</v>
      </c>
    </row>
    <row r="40" spans="1:54">
      <c r="A40" t="s">
        <v>52</v>
      </c>
      <c r="B40">
        <v>10</v>
      </c>
      <c r="C40">
        <v>5</v>
      </c>
      <c r="D40" t="s">
        <v>17</v>
      </c>
      <c r="J40" t="str">
        <f t="shared" ref="J40:N40" si="21">($D40)</f>
        <v>complete</v>
      </c>
      <c r="K40" t="str">
        <f t="shared" si="21"/>
        <v>complete</v>
      </c>
      <c r="L40" t="str">
        <f t="shared" si="21"/>
        <v>complete</v>
      </c>
      <c r="M40" t="str">
        <f t="shared" si="21"/>
        <v>complete</v>
      </c>
      <c r="N40" t="str">
        <f t="shared" si="21"/>
        <v>complete</v>
      </c>
    </row>
    <row r="41" spans="1:54">
      <c r="A41" t="s">
        <v>53</v>
      </c>
      <c r="B41">
        <v>10</v>
      </c>
      <c r="C41">
        <v>6</v>
      </c>
      <c r="D41" t="s">
        <v>17</v>
      </c>
      <c r="O41" t="str">
        <f t="shared" ref="O41:T41" si="22">($D41)</f>
        <v>complete</v>
      </c>
      <c r="P41" t="str">
        <f t="shared" si="22"/>
        <v>complete</v>
      </c>
      <c r="Q41" t="str">
        <f t="shared" si="22"/>
        <v>complete</v>
      </c>
      <c r="R41" t="str">
        <f t="shared" si="22"/>
        <v>complete</v>
      </c>
      <c r="S41" t="str">
        <f t="shared" si="22"/>
        <v>complete</v>
      </c>
      <c r="T41" t="str">
        <f t="shared" si="22"/>
        <v>complete</v>
      </c>
    </row>
    <row r="42" spans="1:54">
      <c r="A42" t="s">
        <v>54</v>
      </c>
      <c r="B42">
        <v>10</v>
      </c>
      <c r="C42">
        <v>2</v>
      </c>
      <c r="D42" t="s">
        <v>17</v>
      </c>
      <c r="U42" t="str">
        <f t="shared" ref="U42:V42" si="23">($D42)</f>
        <v>complete</v>
      </c>
      <c r="V42" t="str">
        <f t="shared" si="23"/>
        <v>complete</v>
      </c>
    </row>
    <row r="43" spans="1:54">
      <c r="A43" t="s">
        <v>55</v>
      </c>
      <c r="B43">
        <v>10</v>
      </c>
      <c r="C43">
        <v>6</v>
      </c>
      <c r="D43" t="s">
        <v>17</v>
      </c>
      <c r="W43" t="str">
        <f t="shared" ref="W43:AB43" si="24">($D43)</f>
        <v>complete</v>
      </c>
      <c r="X43" t="str">
        <f t="shared" si="24"/>
        <v>complete</v>
      </c>
      <c r="Y43" t="str">
        <f t="shared" si="24"/>
        <v>complete</v>
      </c>
      <c r="Z43" t="str">
        <f t="shared" si="24"/>
        <v>complete</v>
      </c>
      <c r="AA43" t="str">
        <f t="shared" si="24"/>
        <v>complete</v>
      </c>
      <c r="AB43" t="str">
        <f t="shared" si="24"/>
        <v>complete</v>
      </c>
    </row>
    <row r="44" spans="1:54">
      <c r="A44" t="s">
        <v>56</v>
      </c>
      <c r="B44">
        <v>10</v>
      </c>
      <c r="C44">
        <v>2</v>
      </c>
      <c r="D44" t="s">
        <v>17</v>
      </c>
      <c r="AC44" t="str">
        <f t="shared" ref="AC44:AD44" si="25">($D44)</f>
        <v>complete</v>
      </c>
      <c r="AD44" t="str">
        <f t="shared" si="25"/>
        <v>complete</v>
      </c>
    </row>
    <row r="45" spans="1:54">
      <c r="A45" t="s">
        <v>57</v>
      </c>
      <c r="B45">
        <v>5</v>
      </c>
      <c r="C45">
        <v>4</v>
      </c>
      <c r="D45" t="s">
        <v>17</v>
      </c>
      <c r="AE45" t="str">
        <f t="shared" ref="AE45:AH45" si="26">($D45)</f>
        <v>complete</v>
      </c>
      <c r="AF45" t="str">
        <f t="shared" si="26"/>
        <v>complete</v>
      </c>
      <c r="AG45" t="str">
        <f t="shared" si="26"/>
        <v>complete</v>
      </c>
      <c r="AH45" t="str">
        <f t="shared" si="26"/>
        <v>complete</v>
      </c>
    </row>
    <row r="46" spans="1:54">
      <c r="A46" t="s">
        <v>58</v>
      </c>
      <c r="B46">
        <v>10</v>
      </c>
      <c r="C46">
        <v>6</v>
      </c>
      <c r="D46" t="s">
        <v>17</v>
      </c>
      <c r="AI46" t="str">
        <f t="shared" ref="AI46:AN46" si="27">($D46)</f>
        <v>complete</v>
      </c>
      <c r="AJ46" t="str">
        <f t="shared" si="27"/>
        <v>complete</v>
      </c>
      <c r="AK46" t="str">
        <f t="shared" si="27"/>
        <v>complete</v>
      </c>
      <c r="AL46" t="str">
        <f t="shared" si="27"/>
        <v>complete</v>
      </c>
      <c r="AM46" t="str">
        <f t="shared" si="27"/>
        <v>complete</v>
      </c>
      <c r="AN46" t="str">
        <f t="shared" si="27"/>
        <v>complete</v>
      </c>
    </row>
    <row r="47" spans="1:54">
      <c r="A47" t="s">
        <v>59</v>
      </c>
      <c r="B47">
        <v>5</v>
      </c>
      <c r="C47">
        <v>4</v>
      </c>
      <c r="D47" t="s">
        <v>17</v>
      </c>
      <c r="AO47" t="str">
        <f t="shared" ref="AO47:AR47" si="28">($D47)</f>
        <v>complete</v>
      </c>
      <c r="AP47" t="str">
        <f t="shared" si="28"/>
        <v>complete</v>
      </c>
      <c r="AQ47" t="str">
        <f t="shared" si="28"/>
        <v>complete</v>
      </c>
      <c r="AR47" t="str">
        <f t="shared" si="28"/>
        <v>complete</v>
      </c>
    </row>
    <row r="48" spans="1:54">
      <c r="A48" t="s">
        <v>60</v>
      </c>
      <c r="B48">
        <v>2</v>
      </c>
      <c r="C48">
        <v>2</v>
      </c>
      <c r="D48" t="s">
        <v>17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S48" t="str">
        <f t="shared" ref="AS48:AT48" si="29">($D48)</f>
        <v>complete</v>
      </c>
      <c r="AT48" t="str">
        <f t="shared" si="29"/>
        <v>complete</v>
      </c>
    </row>
    <row r="49" spans="1:53">
      <c r="A49" t="s">
        <v>61</v>
      </c>
      <c r="B49">
        <v>2</v>
      </c>
      <c r="C49">
        <v>2</v>
      </c>
      <c r="D49" t="s">
        <v>18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U49" t="str">
        <f t="shared" ref="AU49:AV49" si="30">($D49)</f>
        <v>this week</v>
      </c>
      <c r="AV49" t="str">
        <f t="shared" si="30"/>
        <v>this week</v>
      </c>
    </row>
    <row r="50" spans="1:53">
      <c r="A50" t="s">
        <v>62</v>
      </c>
      <c r="B50">
        <v>5</v>
      </c>
      <c r="D50" t="s">
        <v>19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W50" t="str">
        <f t="shared" ref="AW50:BA50" si="31">($D50)</f>
        <v>planned</v>
      </c>
      <c r="AX50" t="str">
        <f t="shared" si="31"/>
        <v>planned</v>
      </c>
      <c r="AY50" t="str">
        <f t="shared" si="31"/>
        <v>planned</v>
      </c>
      <c r="AZ50" t="str">
        <f t="shared" si="31"/>
        <v>planned</v>
      </c>
      <c r="BA50" t="str">
        <f t="shared" si="31"/>
        <v>planned</v>
      </c>
    </row>
    <row r="51" spans="1:53">
      <c r="A51" t="s">
        <v>33</v>
      </c>
      <c r="B51">
        <f>SUM(B39:B50)</f>
        <v>84</v>
      </c>
      <c r="C51">
        <f>SUM(C39:C50)</f>
        <v>44</v>
      </c>
    </row>
    <row r="52" spans="1:53" s="2" customFormat="1">
      <c r="A52" s="2" t="s">
        <v>12</v>
      </c>
    </row>
    <row r="53" spans="1:53">
      <c r="A53" t="s">
        <v>51</v>
      </c>
      <c r="B53">
        <v>5</v>
      </c>
      <c r="C53">
        <v>5</v>
      </c>
      <c r="D53" t="s">
        <v>17</v>
      </c>
      <c r="E53" t="str">
        <f t="shared" ref="E53:I53" si="32">($D53)</f>
        <v>complete</v>
      </c>
      <c r="F53" t="str">
        <f t="shared" si="32"/>
        <v>complete</v>
      </c>
      <c r="G53" t="str">
        <f t="shared" si="32"/>
        <v>complete</v>
      </c>
      <c r="H53" t="str">
        <f t="shared" si="32"/>
        <v>complete</v>
      </c>
      <c r="I53" t="str">
        <f t="shared" si="32"/>
        <v>complete</v>
      </c>
    </row>
    <row r="54" spans="1:53">
      <c r="A54" t="s">
        <v>52</v>
      </c>
      <c r="B54">
        <v>10</v>
      </c>
      <c r="C54">
        <v>5</v>
      </c>
      <c r="D54" t="s">
        <v>17</v>
      </c>
      <c r="J54" t="str">
        <f t="shared" ref="J54:N54" si="33">($D54)</f>
        <v>complete</v>
      </c>
      <c r="K54" t="str">
        <f t="shared" si="33"/>
        <v>complete</v>
      </c>
      <c r="L54" t="str">
        <f t="shared" si="33"/>
        <v>complete</v>
      </c>
      <c r="M54" t="str">
        <f t="shared" si="33"/>
        <v>complete</v>
      </c>
      <c r="N54" t="str">
        <f t="shared" si="33"/>
        <v>complete</v>
      </c>
    </row>
    <row r="55" spans="1:53">
      <c r="A55" t="s">
        <v>53</v>
      </c>
      <c r="B55">
        <v>10</v>
      </c>
      <c r="C55">
        <v>6</v>
      </c>
      <c r="D55" t="s">
        <v>17</v>
      </c>
      <c r="O55" t="str">
        <f t="shared" ref="O55:T55" si="34">($D55)</f>
        <v>complete</v>
      </c>
      <c r="P55" t="str">
        <f t="shared" si="34"/>
        <v>complete</v>
      </c>
      <c r="Q55" t="str">
        <f t="shared" si="34"/>
        <v>complete</v>
      </c>
      <c r="R55" t="str">
        <f t="shared" si="34"/>
        <v>complete</v>
      </c>
      <c r="S55" t="str">
        <f t="shared" si="34"/>
        <v>complete</v>
      </c>
      <c r="T55" t="str">
        <f t="shared" si="34"/>
        <v>complete</v>
      </c>
    </row>
    <row r="56" spans="1:53">
      <c r="A56" t="s">
        <v>54</v>
      </c>
      <c r="B56">
        <v>10</v>
      </c>
      <c r="C56">
        <v>2</v>
      </c>
      <c r="D56" t="s">
        <v>17</v>
      </c>
      <c r="U56" t="str">
        <f t="shared" ref="U56:V56" si="35">($D56)</f>
        <v>complete</v>
      </c>
      <c r="V56" t="str">
        <f t="shared" si="35"/>
        <v>complete</v>
      </c>
    </row>
    <row r="57" spans="1:53">
      <c r="A57" t="s">
        <v>55</v>
      </c>
      <c r="B57">
        <v>10</v>
      </c>
      <c r="C57">
        <v>6</v>
      </c>
      <c r="D57" t="s">
        <v>17</v>
      </c>
      <c r="W57" t="str">
        <f t="shared" ref="W57:AB57" si="36">($D57)</f>
        <v>complete</v>
      </c>
      <c r="X57" t="str">
        <f t="shared" si="36"/>
        <v>complete</v>
      </c>
      <c r="Y57" t="str">
        <f t="shared" si="36"/>
        <v>complete</v>
      </c>
      <c r="Z57" t="str">
        <f t="shared" si="36"/>
        <v>complete</v>
      </c>
      <c r="AA57" t="str">
        <f t="shared" si="36"/>
        <v>complete</v>
      </c>
      <c r="AB57" t="str">
        <f t="shared" si="36"/>
        <v>complete</v>
      </c>
    </row>
    <row r="58" spans="1:53">
      <c r="A58" t="s">
        <v>56</v>
      </c>
      <c r="B58">
        <v>10</v>
      </c>
      <c r="C58">
        <v>2</v>
      </c>
      <c r="D58" t="s">
        <v>17</v>
      </c>
      <c r="AC58" t="str">
        <f t="shared" ref="AC58:AD58" si="37">($D58)</f>
        <v>complete</v>
      </c>
      <c r="AD58" t="str">
        <f t="shared" si="37"/>
        <v>complete</v>
      </c>
    </row>
    <row r="59" spans="1:53">
      <c r="A59" t="s">
        <v>57</v>
      </c>
      <c r="B59">
        <v>5</v>
      </c>
      <c r="C59">
        <v>4</v>
      </c>
      <c r="D59" t="s">
        <v>17</v>
      </c>
      <c r="AE59" t="str">
        <f t="shared" ref="AE59:AH59" si="38">($D59)</f>
        <v>complete</v>
      </c>
      <c r="AF59" t="str">
        <f t="shared" si="38"/>
        <v>complete</v>
      </c>
      <c r="AG59" t="str">
        <f t="shared" si="38"/>
        <v>complete</v>
      </c>
      <c r="AH59" t="str">
        <f t="shared" si="38"/>
        <v>complete</v>
      </c>
    </row>
    <row r="60" spans="1:53">
      <c r="A60" t="s">
        <v>58</v>
      </c>
      <c r="B60">
        <v>10</v>
      </c>
      <c r="C60">
        <v>6</v>
      </c>
      <c r="D60" t="s">
        <v>17</v>
      </c>
      <c r="AI60" t="str">
        <f t="shared" ref="AI60:AN60" si="39">($D60)</f>
        <v>complete</v>
      </c>
      <c r="AJ60" t="str">
        <f t="shared" si="39"/>
        <v>complete</v>
      </c>
      <c r="AK60" t="str">
        <f t="shared" si="39"/>
        <v>complete</v>
      </c>
      <c r="AL60" t="str">
        <f t="shared" si="39"/>
        <v>complete</v>
      </c>
      <c r="AM60" t="str">
        <f t="shared" si="39"/>
        <v>complete</v>
      </c>
      <c r="AN60" t="str">
        <f t="shared" si="39"/>
        <v>complete</v>
      </c>
    </row>
    <row r="61" spans="1:53">
      <c r="A61" t="s">
        <v>59</v>
      </c>
      <c r="B61">
        <v>5</v>
      </c>
      <c r="C61">
        <v>4</v>
      </c>
      <c r="D61" t="s">
        <v>17</v>
      </c>
      <c r="AO61" t="str">
        <f t="shared" ref="AO61:AR61" si="40">($D61)</f>
        <v>complete</v>
      </c>
      <c r="AP61" t="str">
        <f t="shared" si="40"/>
        <v>complete</v>
      </c>
      <c r="AQ61" t="str">
        <f t="shared" si="40"/>
        <v>complete</v>
      </c>
      <c r="AR61" t="str">
        <f t="shared" si="40"/>
        <v>complete</v>
      </c>
    </row>
    <row r="62" spans="1:53">
      <c r="A62" t="s">
        <v>60</v>
      </c>
      <c r="B62">
        <v>2</v>
      </c>
      <c r="C62">
        <v>2</v>
      </c>
      <c r="D62" t="s">
        <v>17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S62" t="str">
        <f t="shared" ref="AS62:AT62" si="41">($D62)</f>
        <v>complete</v>
      </c>
      <c r="AT62" t="str">
        <f t="shared" si="41"/>
        <v>complete</v>
      </c>
    </row>
    <row r="63" spans="1:53">
      <c r="A63" t="s">
        <v>61</v>
      </c>
      <c r="B63">
        <v>2</v>
      </c>
      <c r="C63">
        <v>2</v>
      </c>
      <c r="D63" t="s">
        <v>18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U63" t="str">
        <f t="shared" ref="AU63:AV63" si="42">($D63)</f>
        <v>this week</v>
      </c>
      <c r="AV63" t="str">
        <f t="shared" si="42"/>
        <v>this week</v>
      </c>
    </row>
    <row r="64" spans="1:53">
      <c r="A64" t="s">
        <v>62</v>
      </c>
      <c r="B64">
        <v>5</v>
      </c>
      <c r="D64" t="s">
        <v>19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W64" t="str">
        <f t="shared" ref="AW64:BA64" si="43">($D64)</f>
        <v>planned</v>
      </c>
      <c r="AX64" t="str">
        <f t="shared" si="43"/>
        <v>planned</v>
      </c>
      <c r="AY64" t="str">
        <f t="shared" si="43"/>
        <v>planned</v>
      </c>
      <c r="AZ64" t="str">
        <f t="shared" si="43"/>
        <v>planned</v>
      </c>
      <c r="BA64" t="str">
        <f t="shared" si="43"/>
        <v>planned</v>
      </c>
    </row>
    <row r="65" spans="1:4">
      <c r="A65" t="s">
        <v>33</v>
      </c>
      <c r="B65">
        <f>SUM(B53:B64)</f>
        <v>84</v>
      </c>
      <c r="C65">
        <f>SUM(C53:C64)</f>
        <v>44</v>
      </c>
    </row>
    <row r="66" spans="1:4" s="6" customFormat="1">
      <c r="A66" s="6" t="s">
        <v>63</v>
      </c>
      <c r="B66" s="6">
        <f>SUM(B37,B51,B28,B16)</f>
        <v>225</v>
      </c>
      <c r="C66" s="6">
        <f>SUM(C16,C28,C37,C51)</f>
        <v>109</v>
      </c>
    </row>
    <row r="67" spans="1:4" s="6" customFormat="1">
      <c r="A67" s="6" t="s">
        <v>64</v>
      </c>
      <c r="B67" s="53">
        <f>B66*100</f>
        <v>22500</v>
      </c>
      <c r="C67" s="53">
        <f>C66*100</f>
        <v>10900</v>
      </c>
      <c r="D67" s="53"/>
    </row>
  </sheetData>
  <conditionalFormatting sqref="D3 D18:D25">
    <cfRule type="cellIs" dxfId="86" priority="115" operator="equal">
      <formula>$H$1</formula>
    </cfRule>
    <cfRule type="cellIs" dxfId="85" priority="116" operator="equal">
      <formula>$G$1</formula>
    </cfRule>
    <cfRule type="cellIs" dxfId="84" priority="117" operator="equal">
      <formula>$F$1</formula>
    </cfRule>
  </conditionalFormatting>
  <conditionalFormatting sqref="D13:D15">
    <cfRule type="cellIs" dxfId="83" priority="112" operator="equal">
      <formula>$H$1</formula>
    </cfRule>
    <cfRule type="cellIs" dxfId="82" priority="113" operator="equal">
      <formula>$G$1</formula>
    </cfRule>
    <cfRule type="cellIs" dxfId="81" priority="114" operator="equal">
      <formula>$F$1</formula>
    </cfRule>
  </conditionalFormatting>
  <conditionalFormatting sqref="D26:D27">
    <cfRule type="cellIs" dxfId="80" priority="109" operator="equal">
      <formula>$H$1</formula>
    </cfRule>
    <cfRule type="cellIs" dxfId="79" priority="110" operator="equal">
      <formula>$G$1</formula>
    </cfRule>
    <cfRule type="cellIs" dxfId="78" priority="111" operator="equal">
      <formula>$F$1</formula>
    </cfRule>
  </conditionalFormatting>
  <conditionalFormatting sqref="D35">
    <cfRule type="cellIs" dxfId="77" priority="106" operator="equal">
      <formula>$H$1</formula>
    </cfRule>
    <cfRule type="cellIs" dxfId="76" priority="107" operator="equal">
      <formula>$G$1</formula>
    </cfRule>
    <cfRule type="cellIs" dxfId="75" priority="108" operator="equal">
      <formula>$F$1</formula>
    </cfRule>
  </conditionalFormatting>
  <conditionalFormatting sqref="D36">
    <cfRule type="cellIs" dxfId="74" priority="103" operator="equal">
      <formula>$H$1</formula>
    </cfRule>
    <cfRule type="cellIs" dxfId="73" priority="104" operator="equal">
      <formula>$G$1</formula>
    </cfRule>
    <cfRule type="cellIs" dxfId="72" priority="105" operator="equal">
      <formula>$F$1</formula>
    </cfRule>
  </conditionalFormatting>
  <conditionalFormatting sqref="D49:D50">
    <cfRule type="cellIs" dxfId="71" priority="100" operator="equal">
      <formula>$H$1</formula>
    </cfRule>
    <cfRule type="cellIs" dxfId="70" priority="101" operator="equal">
      <formula>$G$1</formula>
    </cfRule>
    <cfRule type="cellIs" dxfId="69" priority="102" operator="equal">
      <formula>$F$1</formula>
    </cfRule>
  </conditionalFormatting>
  <conditionalFormatting sqref="E3:BR18 E19 G19:BR19 E33:BR47 E32:O32 Q32:BR32 E20:BR31">
    <cfRule type="cellIs" dxfId="68" priority="97" operator="equal">
      <formula>$H$1</formula>
    </cfRule>
    <cfRule type="cellIs" dxfId="67" priority="98" operator="equal">
      <formula>$G$1</formula>
    </cfRule>
    <cfRule type="cellIs" dxfId="66" priority="99" operator="equal">
      <formula>$F$1</formula>
    </cfRule>
  </conditionalFormatting>
  <conditionalFormatting sqref="D4:D12">
    <cfRule type="cellIs" dxfId="65" priority="94" operator="equal">
      <formula>$H$1</formula>
    </cfRule>
    <cfRule type="cellIs" dxfId="64" priority="95" operator="equal">
      <formula>$G$1</formula>
    </cfRule>
    <cfRule type="cellIs" dxfId="63" priority="96" operator="equal">
      <formula>$F$1</formula>
    </cfRule>
  </conditionalFormatting>
  <conditionalFormatting sqref="D30:D34">
    <cfRule type="cellIs" dxfId="62" priority="88" operator="equal">
      <formula>$H$1</formula>
    </cfRule>
    <cfRule type="cellIs" dxfId="61" priority="89" operator="equal">
      <formula>$G$1</formula>
    </cfRule>
    <cfRule type="cellIs" dxfId="60" priority="90" operator="equal">
      <formula>$F$1</formula>
    </cfRule>
  </conditionalFormatting>
  <conditionalFormatting sqref="D39:D48">
    <cfRule type="cellIs" dxfId="59" priority="85" operator="equal">
      <formula>$H$1</formula>
    </cfRule>
    <cfRule type="cellIs" dxfId="58" priority="86" operator="equal">
      <formula>$G$1</formula>
    </cfRule>
    <cfRule type="cellIs" dxfId="57" priority="87" operator="equal">
      <formula>$F$1</formula>
    </cfRule>
  </conditionalFormatting>
  <conditionalFormatting sqref="F3">
    <cfRule type="cellIs" dxfId="56" priority="82" operator="equal">
      <formula>$H$1</formula>
    </cfRule>
    <cfRule type="cellIs" dxfId="55" priority="83" operator="equal">
      <formula>$G$1</formula>
    </cfRule>
    <cfRule type="cellIs" dxfId="54" priority="84" operator="equal">
      <formula>$F$1</formula>
    </cfRule>
  </conditionalFormatting>
  <conditionalFormatting sqref="G4:H4">
    <cfRule type="cellIs" dxfId="53" priority="79" operator="equal">
      <formula>$H$1</formula>
    </cfRule>
    <cfRule type="cellIs" dxfId="52" priority="80" operator="equal">
      <formula>$G$1</formula>
    </cfRule>
    <cfRule type="cellIs" dxfId="51" priority="81" operator="equal">
      <formula>$F$1</formula>
    </cfRule>
  </conditionalFormatting>
  <conditionalFormatting sqref="J6">
    <cfRule type="cellIs" dxfId="50" priority="76" operator="equal">
      <formula>$H$1</formula>
    </cfRule>
    <cfRule type="cellIs" dxfId="49" priority="77" operator="equal">
      <formula>$G$1</formula>
    </cfRule>
    <cfRule type="cellIs" dxfId="48" priority="78" operator="equal">
      <formula>$F$1</formula>
    </cfRule>
  </conditionalFormatting>
  <conditionalFormatting sqref="I5">
    <cfRule type="cellIs" dxfId="47" priority="73" operator="equal">
      <formula>$H$1</formula>
    </cfRule>
    <cfRule type="cellIs" dxfId="46" priority="74" operator="equal">
      <formula>$G$1</formula>
    </cfRule>
    <cfRule type="cellIs" dxfId="45" priority="75" operator="equal">
      <formula>$F$1</formula>
    </cfRule>
  </conditionalFormatting>
  <conditionalFormatting sqref="K7:M7">
    <cfRule type="cellIs" dxfId="44" priority="70" operator="equal">
      <formula>$H$1</formula>
    </cfRule>
    <cfRule type="cellIs" dxfId="43" priority="71" operator="equal">
      <formula>$G$1</formula>
    </cfRule>
    <cfRule type="cellIs" dxfId="42" priority="72" operator="equal">
      <formula>$F$1</formula>
    </cfRule>
  </conditionalFormatting>
  <conditionalFormatting sqref="N8:P8">
    <cfRule type="cellIs" dxfId="41" priority="67" operator="equal">
      <formula>$H$1</formula>
    </cfRule>
    <cfRule type="cellIs" dxfId="40" priority="68" operator="equal">
      <formula>$G$1</formula>
    </cfRule>
    <cfRule type="cellIs" dxfId="39" priority="69" operator="equal">
      <formula>$F$1</formula>
    </cfRule>
  </conditionalFormatting>
  <conditionalFormatting sqref="Q9:T9">
    <cfRule type="cellIs" dxfId="38" priority="64" operator="equal">
      <formula>$H$1</formula>
    </cfRule>
    <cfRule type="cellIs" dxfId="37" priority="65" operator="equal">
      <formula>$G$1</formula>
    </cfRule>
    <cfRule type="cellIs" dxfId="36" priority="66" operator="equal">
      <formula>$F$1</formula>
    </cfRule>
  </conditionalFormatting>
  <conditionalFormatting sqref="U10:AG10">
    <cfRule type="cellIs" dxfId="35" priority="61" operator="equal">
      <formula>$H$1</formula>
    </cfRule>
    <cfRule type="cellIs" dxfId="34" priority="62" operator="equal">
      <formula>$G$1</formula>
    </cfRule>
    <cfRule type="cellIs" dxfId="33" priority="63" operator="equal">
      <formula>$F$1</formula>
    </cfRule>
  </conditionalFormatting>
  <conditionalFormatting sqref="AI12">
    <cfRule type="cellIs" dxfId="32" priority="58" operator="equal">
      <formula>$H$1</formula>
    </cfRule>
    <cfRule type="cellIs" dxfId="31" priority="59" operator="equal">
      <formula>$G$1</formula>
    </cfRule>
    <cfRule type="cellIs" dxfId="30" priority="60" operator="equal">
      <formula>$F$1</formula>
    </cfRule>
  </conditionalFormatting>
  <conditionalFormatting sqref="AH11">
    <cfRule type="cellIs" dxfId="29" priority="55" operator="equal">
      <formula>$H$1</formula>
    </cfRule>
    <cfRule type="cellIs" dxfId="28" priority="56" operator="equal">
      <formula>$G$1</formula>
    </cfRule>
    <cfRule type="cellIs" dxfId="27" priority="57" operator="equal">
      <formula>$F$1</formula>
    </cfRule>
  </conditionalFormatting>
  <conditionalFormatting sqref="AS48:AT48">
    <cfRule type="cellIs" dxfId="26" priority="43" operator="equal">
      <formula>$H$1</formula>
    </cfRule>
    <cfRule type="cellIs" dxfId="25" priority="44" operator="equal">
      <formula>$G$1</formula>
    </cfRule>
    <cfRule type="cellIs" dxfId="24" priority="45" operator="equal">
      <formula>$F$1</formula>
    </cfRule>
  </conditionalFormatting>
  <conditionalFormatting sqref="AU49:AV49">
    <cfRule type="cellIs" dxfId="23" priority="40" operator="equal">
      <formula>$H$1</formula>
    </cfRule>
    <cfRule type="cellIs" dxfId="22" priority="41" operator="equal">
      <formula>$G$1</formula>
    </cfRule>
    <cfRule type="cellIs" dxfId="21" priority="42" operator="equal">
      <formula>$F$1</formula>
    </cfRule>
  </conditionalFormatting>
  <conditionalFormatting sqref="AW50:BA50">
    <cfRule type="cellIs" dxfId="20" priority="37" operator="equal">
      <formula>$H$1</formula>
    </cfRule>
    <cfRule type="cellIs" dxfId="19" priority="38" operator="equal">
      <formula>$G$1</formula>
    </cfRule>
    <cfRule type="cellIs" dxfId="18" priority="39" operator="equal">
      <formula>$F$1</formula>
    </cfRule>
  </conditionalFormatting>
  <conditionalFormatting sqref="D63:D64">
    <cfRule type="cellIs" dxfId="17" priority="34" operator="equal">
      <formula>$H$1</formula>
    </cfRule>
    <cfRule type="cellIs" dxfId="16" priority="35" operator="equal">
      <formula>$G$1</formula>
    </cfRule>
    <cfRule type="cellIs" dxfId="15" priority="36" operator="equal">
      <formula>$F$1</formula>
    </cfRule>
  </conditionalFormatting>
  <conditionalFormatting sqref="E52:BR61">
    <cfRule type="cellIs" dxfId="14" priority="31" operator="equal">
      <formula>$H$1</formula>
    </cfRule>
    <cfRule type="cellIs" dxfId="13" priority="32" operator="equal">
      <formula>$G$1</formula>
    </cfRule>
    <cfRule type="cellIs" dxfId="12" priority="33" operator="equal">
      <formula>$F$1</formula>
    </cfRule>
  </conditionalFormatting>
  <conditionalFormatting sqref="D53:D62">
    <cfRule type="cellIs" dxfId="11" priority="28" operator="equal">
      <formula>$H$1</formula>
    </cfRule>
    <cfRule type="cellIs" dxfId="10" priority="29" operator="equal">
      <formula>$G$1</formula>
    </cfRule>
    <cfRule type="cellIs" dxfId="9" priority="30" operator="equal">
      <formula>$F$1</formula>
    </cfRule>
  </conditionalFormatting>
  <conditionalFormatting sqref="AS62:AT62">
    <cfRule type="cellIs" dxfId="8" priority="25" operator="equal">
      <formula>$H$1</formula>
    </cfRule>
    <cfRule type="cellIs" dxfId="7" priority="26" operator="equal">
      <formula>$G$1</formula>
    </cfRule>
    <cfRule type="cellIs" dxfId="6" priority="27" operator="equal">
      <formula>$F$1</formula>
    </cfRule>
  </conditionalFormatting>
  <conditionalFormatting sqref="AU63:AV63">
    <cfRule type="cellIs" dxfId="5" priority="22" operator="equal">
      <formula>$H$1</formula>
    </cfRule>
    <cfRule type="cellIs" dxfId="4" priority="23" operator="equal">
      <formula>$G$1</formula>
    </cfRule>
    <cfRule type="cellIs" dxfId="3" priority="24" operator="equal">
      <formula>$F$1</formula>
    </cfRule>
  </conditionalFormatting>
  <conditionalFormatting sqref="AW64:BA64">
    <cfRule type="cellIs" dxfId="2" priority="19" operator="equal">
      <formula>$H$1</formula>
    </cfRule>
    <cfRule type="cellIs" dxfId="1" priority="20" operator="equal">
      <formula>$G$1</formula>
    </cfRule>
    <cfRule type="cellIs" dxfId="0" priority="21" operator="equal">
      <formula>$F$1</formula>
    </cfRule>
  </conditionalFormatting>
  <dataValidations count="1">
    <dataValidation type="list" allowBlank="1" showInputMessage="1" showErrorMessage="1" sqref="D30:D36 D3:D15 D39:D50 D53:D64 D18:D27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A9" sqref="A9:XFD9"/>
    </sheetView>
  </sheetViews>
  <sheetFormatPr defaultRowHeight="15"/>
  <sheetData>
    <row r="1" spans="1:12">
      <c r="B1" s="6" t="s">
        <v>65</v>
      </c>
      <c r="C1" s="6" t="s">
        <v>66</v>
      </c>
      <c r="D1" s="6" t="s">
        <v>67</v>
      </c>
      <c r="E1" s="6" t="s">
        <v>68</v>
      </c>
      <c r="F1" s="6" t="s">
        <v>69</v>
      </c>
      <c r="G1" s="6" t="s">
        <v>70</v>
      </c>
      <c r="H1" s="6" t="s">
        <v>71</v>
      </c>
      <c r="I1" s="6" t="s">
        <v>72</v>
      </c>
      <c r="J1" s="6" t="s">
        <v>73</v>
      </c>
      <c r="K1" s="6" t="s">
        <v>74</v>
      </c>
      <c r="L1" s="6" t="s">
        <v>75</v>
      </c>
    </row>
    <row r="2" spans="1:12" ht="62.25" customHeight="1">
      <c r="B2" s="6" t="s">
        <v>76</v>
      </c>
      <c r="C2" s="7" t="s">
        <v>77</v>
      </c>
      <c r="D2" s="7" t="s">
        <v>78</v>
      </c>
      <c r="E2" s="7" t="s">
        <v>79</v>
      </c>
      <c r="F2" s="7" t="s">
        <v>80</v>
      </c>
      <c r="G2" s="7" t="s">
        <v>81</v>
      </c>
      <c r="H2" s="7" t="s">
        <v>81</v>
      </c>
      <c r="I2" s="7" t="s">
        <v>81</v>
      </c>
      <c r="J2" s="7" t="s">
        <v>82</v>
      </c>
      <c r="K2" s="7" t="s">
        <v>83</v>
      </c>
      <c r="L2" s="7" t="s">
        <v>84</v>
      </c>
    </row>
    <row r="3" spans="1:12">
      <c r="B3" s="6" t="s">
        <v>85</v>
      </c>
      <c r="C3" s="6">
        <v>1</v>
      </c>
      <c r="D3" s="6">
        <v>4</v>
      </c>
      <c r="E3" s="6">
        <v>2</v>
      </c>
      <c r="F3" s="6">
        <v>2</v>
      </c>
      <c r="G3" s="6">
        <v>2</v>
      </c>
      <c r="H3" s="6">
        <v>2</v>
      </c>
      <c r="I3" s="6">
        <v>2</v>
      </c>
      <c r="J3" s="6">
        <v>6</v>
      </c>
      <c r="K3" s="6">
        <v>1</v>
      </c>
      <c r="L3" s="6">
        <v>8</v>
      </c>
    </row>
    <row r="4" spans="1:12">
      <c r="A4" s="6" t="s">
        <v>8</v>
      </c>
      <c r="B4" s="6">
        <f>SUMIF(C4:L4,A$11,C$3:Z$3)</f>
        <v>30</v>
      </c>
      <c r="C4" s="5" t="s">
        <v>86</v>
      </c>
      <c r="D4" s="5" t="s">
        <v>86</v>
      </c>
      <c r="E4" s="5" t="s">
        <v>86</v>
      </c>
      <c r="F4" s="5" t="s">
        <v>86</v>
      </c>
      <c r="G4" s="5" t="s">
        <v>86</v>
      </c>
      <c r="H4" s="5" t="s">
        <v>86</v>
      </c>
      <c r="I4" s="5" t="s">
        <v>86</v>
      </c>
      <c r="J4" s="5" t="s">
        <v>86</v>
      </c>
      <c r="K4" s="5" t="s">
        <v>86</v>
      </c>
      <c r="L4" s="5" t="s">
        <v>86</v>
      </c>
    </row>
    <row r="5" spans="1:12">
      <c r="A5" s="6" t="s">
        <v>9</v>
      </c>
      <c r="B5" s="6">
        <f>SUMIF(C5:L5,A$11,C$3:Z$3)</f>
        <v>26</v>
      </c>
      <c r="C5" s="5" t="s">
        <v>86</v>
      </c>
      <c r="D5" s="5" t="s">
        <v>86</v>
      </c>
      <c r="E5" s="5" t="s">
        <v>86</v>
      </c>
      <c r="F5" s="5" t="s">
        <v>86</v>
      </c>
      <c r="G5" s="5" t="s">
        <v>86</v>
      </c>
      <c r="J5" s="5" t="s">
        <v>86</v>
      </c>
      <c r="K5" s="5" t="s">
        <v>86</v>
      </c>
      <c r="L5" s="5" t="s">
        <v>86</v>
      </c>
    </row>
    <row r="6" spans="1:12">
      <c r="A6" s="6" t="s">
        <v>10</v>
      </c>
      <c r="B6" s="6">
        <f>SUMIF(C6:L6,A$11,C$3:Z$3)</f>
        <v>26</v>
      </c>
      <c r="C6" s="5" t="s">
        <v>86</v>
      </c>
      <c r="D6" s="5" t="s">
        <v>86</v>
      </c>
      <c r="E6" s="5" t="s">
        <v>86</v>
      </c>
      <c r="F6" s="5" t="s">
        <v>86</v>
      </c>
      <c r="G6" s="5"/>
      <c r="H6" s="5" t="s">
        <v>86</v>
      </c>
      <c r="I6" s="5"/>
      <c r="J6" s="5" t="s">
        <v>86</v>
      </c>
      <c r="K6" s="5" t="s">
        <v>86</v>
      </c>
      <c r="L6" s="5" t="s">
        <v>86</v>
      </c>
    </row>
    <row r="7" spans="1:12">
      <c r="A7" s="6" t="s">
        <v>11</v>
      </c>
      <c r="B7" s="6">
        <f>SUMIF(C7:L7,A$11,C$3:Z$3)</f>
        <v>26</v>
      </c>
      <c r="C7" s="5" t="s">
        <v>86</v>
      </c>
      <c r="D7" s="5" t="s">
        <v>86</v>
      </c>
      <c r="E7" s="5" t="s">
        <v>86</v>
      </c>
      <c r="F7" s="5" t="s">
        <v>86</v>
      </c>
      <c r="G7" s="5"/>
      <c r="H7" s="5"/>
      <c r="I7" s="5" t="s">
        <v>86</v>
      </c>
      <c r="J7" s="5" t="s">
        <v>86</v>
      </c>
      <c r="K7" s="5" t="s">
        <v>86</v>
      </c>
      <c r="L7" s="5" t="s">
        <v>86</v>
      </c>
    </row>
    <row r="8" spans="1:12">
      <c r="A8" s="6" t="s">
        <v>12</v>
      </c>
      <c r="B8" s="6">
        <f>SUMIF(C8:L8,A$11,C$3:Z$3)</f>
        <v>26</v>
      </c>
      <c r="C8" s="5" t="s">
        <v>86</v>
      </c>
      <c r="D8" s="5" t="s">
        <v>86</v>
      </c>
      <c r="E8" s="5" t="s">
        <v>86</v>
      </c>
      <c r="F8" s="5" t="s">
        <v>86</v>
      </c>
      <c r="G8" s="5"/>
      <c r="H8" s="5"/>
      <c r="I8" s="5" t="s">
        <v>86</v>
      </c>
      <c r="J8" s="5" t="s">
        <v>86</v>
      </c>
      <c r="K8" s="5" t="s">
        <v>86</v>
      </c>
      <c r="L8" s="5" t="s">
        <v>86</v>
      </c>
    </row>
    <row r="9" spans="1:12">
      <c r="A9" s="6" t="s">
        <v>0</v>
      </c>
      <c r="B9" s="8">
        <f>SUM(B4:B8)</f>
        <v>134</v>
      </c>
      <c r="C9" s="8">
        <f>COUNTIF(C4:C8,"*ü*") * C3</f>
        <v>5</v>
      </c>
      <c r="D9" s="8">
        <f>COUNTIF(D4:D8,"*ü*") * D3</f>
        <v>20</v>
      </c>
      <c r="E9" s="8">
        <f>COUNTIF(E4:E8,"*ü*") * E3</f>
        <v>10</v>
      </c>
      <c r="F9" s="8">
        <f>COUNTIF(F4:F8,"*ü*") * F3</f>
        <v>10</v>
      </c>
      <c r="G9" s="8">
        <f>COUNTIF(G4:G8,"*ü*") * G3</f>
        <v>4</v>
      </c>
      <c r="H9" s="8">
        <f>COUNTIF(H4:H8,"*ü*") * H3</f>
        <v>4</v>
      </c>
      <c r="I9" s="8">
        <f>COUNTIF(I4:I8,"*ü*") * I3</f>
        <v>6</v>
      </c>
      <c r="J9" s="8">
        <f>COUNTIF(J4:J8,"*ü*") * J3</f>
        <v>30</v>
      </c>
      <c r="K9" s="8">
        <f>COUNTIF(K4:K8,"*ü*") * K3</f>
        <v>5</v>
      </c>
      <c r="L9" s="8">
        <f>COUNTIF(L4:L8,"*ü*") * L3</f>
        <v>40</v>
      </c>
    </row>
    <row r="10" spans="1:12">
      <c r="A10" s="3"/>
    </row>
    <row r="11" spans="1:12">
      <c r="A11" s="5" t="s">
        <v>86</v>
      </c>
    </row>
    <row r="12" spans="1:12">
      <c r="A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topLeftCell="A5" workbookViewId="0">
      <selection activeCell="D25" sqref="D25"/>
    </sheetView>
  </sheetViews>
  <sheetFormatPr defaultRowHeight="1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>
      <c r="A1" s="31"/>
      <c r="B1" s="32" t="s">
        <v>87</v>
      </c>
      <c r="C1" s="32" t="s">
        <v>88</v>
      </c>
      <c r="D1" s="33" t="s">
        <v>89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34" t="s">
        <v>8</v>
      </c>
      <c r="B2" s="35" t="s">
        <v>90</v>
      </c>
      <c r="C2" s="36">
        <v>2</v>
      </c>
      <c r="D2" s="37">
        <v>2</v>
      </c>
      <c r="E2" s="4"/>
      <c r="F2" s="4"/>
    </row>
    <row r="3" spans="1:19">
      <c r="A3" s="46"/>
      <c r="B3" s="35" t="s">
        <v>91</v>
      </c>
      <c r="C3" s="36">
        <v>5</v>
      </c>
      <c r="D3" s="37">
        <v>6</v>
      </c>
      <c r="K3" s="4"/>
      <c r="L3" s="4"/>
      <c r="M3" s="4"/>
      <c r="N3" s="4"/>
      <c r="O3" s="4"/>
    </row>
    <row r="4" spans="1:19">
      <c r="A4" s="38"/>
      <c r="B4" s="35" t="s">
        <v>92</v>
      </c>
      <c r="C4" s="36">
        <v>4</v>
      </c>
      <c r="D4" s="37">
        <v>5</v>
      </c>
      <c r="G4" s="4"/>
      <c r="H4" s="4"/>
      <c r="I4" s="4"/>
      <c r="J4" s="52"/>
    </row>
    <row r="5" spans="1:19">
      <c r="A5" s="38"/>
      <c r="B5" s="35" t="s">
        <v>93</v>
      </c>
      <c r="C5" s="35">
        <f>SUM(C2:C4)</f>
        <v>11</v>
      </c>
      <c r="D5" s="39">
        <f>SUM(D2:D4)</f>
        <v>13</v>
      </c>
    </row>
    <row r="6" spans="1:19">
      <c r="A6" s="34" t="s">
        <v>9</v>
      </c>
      <c r="B6" s="35" t="s">
        <v>90</v>
      </c>
      <c r="C6" s="36">
        <v>2</v>
      </c>
      <c r="D6" s="37">
        <v>3</v>
      </c>
      <c r="E6" s="4"/>
      <c r="F6" s="4"/>
    </row>
    <row r="7" spans="1:19">
      <c r="A7" s="46"/>
      <c r="B7" s="35" t="s">
        <v>91</v>
      </c>
      <c r="C7" s="36">
        <v>5</v>
      </c>
      <c r="D7" s="37">
        <v>2</v>
      </c>
      <c r="K7" s="4"/>
      <c r="L7" s="4"/>
      <c r="M7" s="4"/>
      <c r="N7" s="4"/>
      <c r="O7" s="4"/>
    </row>
    <row r="8" spans="1:19">
      <c r="A8" s="38"/>
      <c r="B8" s="35" t="s">
        <v>94</v>
      </c>
      <c r="C8" s="36">
        <v>4</v>
      </c>
      <c r="D8" s="37">
        <v>5</v>
      </c>
      <c r="G8" s="4"/>
      <c r="H8" s="4"/>
      <c r="I8" s="4"/>
      <c r="J8" s="47"/>
    </row>
    <row r="9" spans="1:19">
      <c r="A9" s="38"/>
      <c r="B9" s="35" t="s">
        <v>93</v>
      </c>
      <c r="C9" s="35">
        <f>SUM(C6:C8)</f>
        <v>11</v>
      </c>
      <c r="D9" s="39">
        <f>SUM(D6:D8)</f>
        <v>10</v>
      </c>
    </row>
    <row r="10" spans="1:19">
      <c r="A10" s="34" t="s">
        <v>10</v>
      </c>
      <c r="B10" s="35" t="s">
        <v>90</v>
      </c>
      <c r="C10" s="36">
        <v>1</v>
      </c>
      <c r="D10" s="37">
        <v>1</v>
      </c>
      <c r="E10" s="4"/>
    </row>
    <row r="11" spans="1:19">
      <c r="A11" s="46"/>
      <c r="B11" s="35" t="s">
        <v>91</v>
      </c>
      <c r="C11" s="36">
        <v>5</v>
      </c>
      <c r="D11" s="37">
        <v>8</v>
      </c>
      <c r="F11" s="4"/>
      <c r="G11" s="4"/>
      <c r="H11" s="4"/>
      <c r="I11" s="4"/>
      <c r="J11" s="4"/>
    </row>
    <row r="12" spans="1:19">
      <c r="A12" s="38"/>
      <c r="B12" s="40" t="s">
        <v>95</v>
      </c>
      <c r="C12" s="36">
        <v>2</v>
      </c>
      <c r="D12" s="37">
        <v>2</v>
      </c>
      <c r="K12" s="47" t="s">
        <v>96</v>
      </c>
      <c r="L12" s="4"/>
    </row>
    <row r="13" spans="1:19">
      <c r="A13" s="38"/>
      <c r="B13" s="40" t="s">
        <v>97</v>
      </c>
      <c r="C13" s="36">
        <v>1</v>
      </c>
      <c r="D13" s="37">
        <v>1</v>
      </c>
      <c r="M13" s="47" t="s">
        <v>98</v>
      </c>
    </row>
    <row r="14" spans="1:19">
      <c r="A14" s="38"/>
      <c r="B14" s="40" t="s">
        <v>99</v>
      </c>
      <c r="C14" s="36">
        <v>2</v>
      </c>
      <c r="D14" s="37">
        <v>3</v>
      </c>
      <c r="N14" s="47" t="s">
        <v>100</v>
      </c>
      <c r="O14" s="4"/>
    </row>
    <row r="15" spans="1:19">
      <c r="A15" s="38"/>
      <c r="B15" s="41" t="s">
        <v>93</v>
      </c>
      <c r="C15" s="35">
        <f>SUM(C10:C14)</f>
        <v>11</v>
      </c>
      <c r="D15" s="39">
        <f>SUM(D10:D14)</f>
        <v>15</v>
      </c>
    </row>
    <row r="16" spans="1:19">
      <c r="A16" s="34" t="s">
        <v>11</v>
      </c>
      <c r="B16" s="35" t="s">
        <v>90</v>
      </c>
      <c r="C16" s="36">
        <v>2</v>
      </c>
      <c r="D16" s="37">
        <v>2</v>
      </c>
      <c r="E16" s="4"/>
      <c r="F16" s="4"/>
    </row>
    <row r="17" spans="1:15">
      <c r="A17" s="46"/>
      <c r="B17" s="35" t="s">
        <v>91</v>
      </c>
      <c r="C17" s="36">
        <v>5</v>
      </c>
      <c r="D17" s="37">
        <v>4</v>
      </c>
      <c r="K17" s="4"/>
      <c r="L17" s="4"/>
      <c r="M17" s="4"/>
      <c r="N17" s="4"/>
      <c r="O17" s="4"/>
    </row>
    <row r="18" spans="1:15">
      <c r="A18" s="38"/>
      <c r="B18" s="35" t="s">
        <v>101</v>
      </c>
      <c r="C18" s="36">
        <v>4</v>
      </c>
      <c r="D18" s="37">
        <v>5</v>
      </c>
      <c r="G18" s="4"/>
      <c r="H18" s="4"/>
      <c r="I18" s="4"/>
      <c r="J18" s="47"/>
    </row>
    <row r="19" spans="1:15">
      <c r="A19" s="38"/>
      <c r="B19" s="41" t="s">
        <v>93</v>
      </c>
      <c r="C19" s="35">
        <f>SUM(C16:C18)</f>
        <v>11</v>
      </c>
      <c r="D19" s="39">
        <f>SUM(D16:D18)</f>
        <v>11</v>
      </c>
    </row>
    <row r="20" spans="1:15">
      <c r="A20" s="34" t="s">
        <v>12</v>
      </c>
      <c r="B20" s="35" t="s">
        <v>90</v>
      </c>
      <c r="C20" s="36">
        <v>2</v>
      </c>
      <c r="D20" s="37">
        <v>2</v>
      </c>
      <c r="E20" s="4"/>
      <c r="F20" s="4"/>
    </row>
    <row r="21" spans="1:15">
      <c r="A21" s="46"/>
      <c r="B21" s="35" t="s">
        <v>91</v>
      </c>
      <c r="C21" s="36">
        <v>5</v>
      </c>
      <c r="D21" s="37">
        <v>4</v>
      </c>
      <c r="K21" s="4"/>
      <c r="L21" s="4"/>
      <c r="M21" s="4"/>
      <c r="N21" s="4"/>
      <c r="O21" s="4"/>
    </row>
    <row r="22" spans="1:15">
      <c r="A22" s="38"/>
      <c r="B22" s="35" t="s">
        <v>102</v>
      </c>
      <c r="C22" s="36">
        <v>4</v>
      </c>
      <c r="D22" s="37">
        <v>3</v>
      </c>
      <c r="G22" s="4"/>
      <c r="H22" s="4"/>
      <c r="I22" s="4"/>
      <c r="J22" s="47"/>
    </row>
    <row r="23" spans="1:15">
      <c r="A23" s="38"/>
      <c r="B23" s="41" t="s">
        <v>93</v>
      </c>
      <c r="C23" s="35">
        <f>SUM(C20:C22)</f>
        <v>11</v>
      </c>
      <c r="D23" s="39">
        <f>SUM(D20:D22)</f>
        <v>9</v>
      </c>
    </row>
    <row r="24" spans="1:15" ht="15.75" thickBot="1">
      <c r="A24" s="42"/>
      <c r="B24" s="43" t="s">
        <v>0</v>
      </c>
      <c r="C24" s="44">
        <f>SUM(C5,C9,C15,C19,C23)</f>
        <v>55</v>
      </c>
      <c r="D24" s="45">
        <f>SUM(D5,D9,D15,D19,D23)</f>
        <v>58</v>
      </c>
    </row>
    <row r="25" spans="1:15">
      <c r="B25" s="30" t="s">
        <v>103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L9" sqref="L9"/>
    </sheetView>
  </sheetViews>
  <sheetFormatPr defaultRowHeight="15"/>
  <cols>
    <col min="1" max="1" width="33.7109375" customWidth="1"/>
  </cols>
  <sheetData>
    <row r="1" spans="1:6">
      <c r="A1" s="6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>
      <c r="A2" s="6" t="s">
        <v>104</v>
      </c>
      <c r="B2">
        <v>10</v>
      </c>
      <c r="C2">
        <v>6</v>
      </c>
      <c r="D2">
        <v>27</v>
      </c>
      <c r="E2">
        <v>9</v>
      </c>
      <c r="F2">
        <v>9</v>
      </c>
    </row>
    <row r="3" spans="1:6">
      <c r="A3" s="6" t="s">
        <v>105</v>
      </c>
      <c r="B3">
        <v>2</v>
      </c>
      <c r="C3">
        <v>3</v>
      </c>
      <c r="D3">
        <v>1</v>
      </c>
      <c r="E3">
        <v>6</v>
      </c>
      <c r="F3">
        <v>6</v>
      </c>
    </row>
    <row r="4" spans="1:6">
      <c r="A4" s="6" t="s">
        <v>106</v>
      </c>
      <c r="B4">
        <v>1</v>
      </c>
      <c r="C4">
        <v>2</v>
      </c>
      <c r="D4">
        <v>2</v>
      </c>
      <c r="E4">
        <v>1</v>
      </c>
      <c r="F4">
        <v>1</v>
      </c>
    </row>
    <row r="5" spans="1:6">
      <c r="A5" s="6" t="s">
        <v>107</v>
      </c>
      <c r="B5">
        <v>4</v>
      </c>
      <c r="C5">
        <v>6</v>
      </c>
      <c r="D5">
        <v>3</v>
      </c>
      <c r="E5">
        <v>7</v>
      </c>
      <c r="F5">
        <v>7</v>
      </c>
    </row>
    <row r="6" spans="1:6">
      <c r="A6" s="6" t="s">
        <v>108</v>
      </c>
      <c r="B6">
        <v>8</v>
      </c>
      <c r="C6">
        <v>3</v>
      </c>
      <c r="D6">
        <v>9</v>
      </c>
      <c r="E6">
        <v>11</v>
      </c>
      <c r="F6">
        <v>11</v>
      </c>
    </row>
    <row r="7" spans="1:6">
      <c r="A7" s="6" t="s">
        <v>109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 s="6"/>
    </row>
    <row r="9" spans="1:6">
      <c r="A9" s="6" t="s">
        <v>0</v>
      </c>
      <c r="B9" s="6">
        <f>SUM(B2:B8)</f>
        <v>26</v>
      </c>
      <c r="C9" s="6">
        <f t="shared" ref="C9:F9" si="0">SUM(C2:C8)</f>
        <v>21</v>
      </c>
      <c r="D9" s="6">
        <f t="shared" si="0"/>
        <v>43</v>
      </c>
      <c r="E9" s="6">
        <f t="shared" si="0"/>
        <v>35</v>
      </c>
      <c r="F9" s="6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/>
  <cp:revision/>
  <dcterms:created xsi:type="dcterms:W3CDTF">2018-11-06T05:29:55Z</dcterms:created>
  <dcterms:modified xsi:type="dcterms:W3CDTF">2021-02-24T00:23:13Z</dcterms:modified>
  <cp:category/>
  <cp:contentStatus/>
</cp:coreProperties>
</file>