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ev\Downloads\"/>
    </mc:Choice>
  </mc:AlternateContent>
  <xr:revisionPtr revIDLastSave="0" documentId="8_{33D8900F-0A71-48BF-A9AC-6ACFB57006CF}" xr6:coauthVersionLast="46" xr6:coauthVersionMax="46" xr10:uidLastSave="{00000000-0000-0000-0000-000000000000}"/>
  <bookViews>
    <workbookView xWindow="2685" yWindow="2685" windowWidth="21600" windowHeight="11385" xr2:uid="{00000000-000D-0000-FFFF-FFFF00000000}"/>
  </bookViews>
  <sheets>
    <sheet name="Management Summary" sheetId="3" r:id="rId1"/>
    <sheet name="Gantt" sheetId="1" r:id="rId2"/>
    <sheet name="Meetings" sheetId="2" r:id="rId3"/>
    <sheet name="SA" sheetId="4" r:id="rId4"/>
    <sheet name="Overhe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3" l="1"/>
  <c r="G9" i="5"/>
  <c r="T9" i="3" s="1"/>
  <c r="F9" i="5"/>
  <c r="T8" i="3" s="1"/>
  <c r="D23" i="4"/>
  <c r="C23" i="4"/>
  <c r="O8" i="3" s="1"/>
  <c r="D19" i="4"/>
  <c r="P7" i="3" s="1"/>
  <c r="C19" i="4"/>
  <c r="O7" i="3" s="1"/>
  <c r="B8" i="2"/>
  <c r="L8" i="3" s="1"/>
  <c r="M8" i="3" s="1"/>
  <c r="B7" i="2"/>
  <c r="L7" i="3" s="1"/>
  <c r="M7" i="3" s="1"/>
  <c r="C80" i="1"/>
  <c r="H9" i="3" s="1"/>
  <c r="B80" i="1"/>
  <c r="G9" i="3" s="1"/>
  <c r="BA79" i="1"/>
  <c r="AZ79" i="1"/>
  <c r="AY79" i="1"/>
  <c r="AX79" i="1"/>
  <c r="AW79" i="1"/>
  <c r="AV78" i="1"/>
  <c r="AU78" i="1"/>
  <c r="AT77" i="1"/>
  <c r="AS77" i="1"/>
  <c r="AR76" i="1"/>
  <c r="AQ76" i="1"/>
  <c r="AP76" i="1"/>
  <c r="AO76" i="1"/>
  <c r="AN75" i="1"/>
  <c r="AM75" i="1"/>
  <c r="AL75" i="1"/>
  <c r="AK75" i="1"/>
  <c r="AJ75" i="1"/>
  <c r="AI75" i="1"/>
  <c r="AH74" i="1"/>
  <c r="AG74" i="1"/>
  <c r="AF74" i="1"/>
  <c r="AE74" i="1"/>
  <c r="AD73" i="1"/>
  <c r="AC73" i="1"/>
  <c r="AB72" i="1"/>
  <c r="AA72" i="1"/>
  <c r="Z72" i="1"/>
  <c r="Y72" i="1"/>
  <c r="X72" i="1"/>
  <c r="W72" i="1"/>
  <c r="V71" i="1"/>
  <c r="U71" i="1"/>
  <c r="T70" i="1"/>
  <c r="S70" i="1"/>
  <c r="R70" i="1"/>
  <c r="Q70" i="1"/>
  <c r="P70" i="1"/>
  <c r="O70" i="1"/>
  <c r="N69" i="1"/>
  <c r="M69" i="1"/>
  <c r="L69" i="1"/>
  <c r="K69" i="1"/>
  <c r="J69" i="1"/>
  <c r="I68" i="1"/>
  <c r="H68" i="1"/>
  <c r="G68" i="1"/>
  <c r="F68" i="1"/>
  <c r="E68" i="1"/>
  <c r="C66" i="1"/>
  <c r="H8" i="3" s="1"/>
  <c r="B66" i="1"/>
  <c r="G8" i="3" s="1"/>
  <c r="BA65" i="1"/>
  <c r="AZ65" i="1"/>
  <c r="AY65" i="1"/>
  <c r="AX65" i="1"/>
  <c r="AW65" i="1"/>
  <c r="AV64" i="1"/>
  <c r="AU64" i="1"/>
  <c r="AT63" i="1"/>
  <c r="AS63" i="1"/>
  <c r="AR62" i="1"/>
  <c r="AQ62" i="1"/>
  <c r="AP62" i="1"/>
  <c r="AO62" i="1"/>
  <c r="AN61" i="1"/>
  <c r="AM61" i="1"/>
  <c r="AL61" i="1"/>
  <c r="AK61" i="1"/>
  <c r="AJ61" i="1"/>
  <c r="AI61" i="1"/>
  <c r="AH60" i="1"/>
  <c r="AG60" i="1"/>
  <c r="AF60" i="1"/>
  <c r="AE60" i="1"/>
  <c r="AD59" i="1"/>
  <c r="AC59" i="1"/>
  <c r="AB58" i="1"/>
  <c r="AA58" i="1"/>
  <c r="Z58" i="1"/>
  <c r="Y58" i="1"/>
  <c r="X58" i="1"/>
  <c r="W58" i="1"/>
  <c r="V57" i="1"/>
  <c r="U57" i="1"/>
  <c r="T56" i="1"/>
  <c r="S56" i="1"/>
  <c r="R56" i="1"/>
  <c r="Q56" i="1"/>
  <c r="P56" i="1"/>
  <c r="O56" i="1"/>
  <c r="N55" i="1"/>
  <c r="M55" i="1"/>
  <c r="L55" i="1"/>
  <c r="K55" i="1"/>
  <c r="J55" i="1"/>
  <c r="I54" i="1"/>
  <c r="H54" i="1"/>
  <c r="G54" i="1"/>
  <c r="F54" i="1"/>
  <c r="E54" i="1"/>
  <c r="E9" i="5"/>
  <c r="T7" i="3" s="1"/>
  <c r="D9" i="5"/>
  <c r="T6" i="3" s="1"/>
  <c r="C9" i="5"/>
  <c r="T5" i="3" s="1"/>
  <c r="B9" i="5"/>
  <c r="T4" i="3" s="1"/>
  <c r="BA51" i="1"/>
  <c r="AZ51" i="1"/>
  <c r="AY51" i="1"/>
  <c r="AX51" i="1"/>
  <c r="AW51" i="1"/>
  <c r="AV50" i="1"/>
  <c r="AU50" i="1"/>
  <c r="AT49" i="1"/>
  <c r="AS49" i="1"/>
  <c r="AR48" i="1"/>
  <c r="AQ48" i="1"/>
  <c r="AP48" i="1"/>
  <c r="AO48" i="1"/>
  <c r="AN47" i="1"/>
  <c r="AM47" i="1"/>
  <c r="AL47" i="1"/>
  <c r="AK47" i="1"/>
  <c r="AJ47" i="1"/>
  <c r="AI47" i="1"/>
  <c r="AH46" i="1"/>
  <c r="AG46" i="1"/>
  <c r="AF46" i="1"/>
  <c r="AE46" i="1"/>
  <c r="AD45" i="1"/>
  <c r="AC45" i="1"/>
  <c r="AB44" i="1"/>
  <c r="AA44" i="1"/>
  <c r="Z44" i="1"/>
  <c r="Y44" i="1"/>
  <c r="X44" i="1"/>
  <c r="W44" i="1"/>
  <c r="V43" i="1"/>
  <c r="U43" i="1"/>
  <c r="T42" i="1"/>
  <c r="S42" i="1"/>
  <c r="R42" i="1"/>
  <c r="Q42" i="1"/>
  <c r="P42" i="1"/>
  <c r="O42" i="1"/>
  <c r="N41" i="1"/>
  <c r="M41" i="1"/>
  <c r="L41" i="1"/>
  <c r="K41" i="1"/>
  <c r="J41" i="1"/>
  <c r="I40" i="1"/>
  <c r="H40" i="1"/>
  <c r="G40" i="1"/>
  <c r="F40" i="1"/>
  <c r="E40" i="1"/>
  <c r="H31" i="1"/>
  <c r="G31" i="1"/>
  <c r="F31" i="1"/>
  <c r="E31" i="1"/>
  <c r="I32" i="1"/>
  <c r="M33" i="1"/>
  <c r="L33" i="1"/>
  <c r="K33" i="1"/>
  <c r="J33" i="1"/>
  <c r="R34" i="1"/>
  <c r="Q34" i="1"/>
  <c r="P34" i="1"/>
  <c r="O34" i="1"/>
  <c r="N34" i="1"/>
  <c r="T35" i="1"/>
  <c r="S35" i="1"/>
  <c r="V36" i="1"/>
  <c r="U36" i="1"/>
  <c r="AA37" i="1"/>
  <c r="Z37" i="1"/>
  <c r="Y37" i="1"/>
  <c r="X37" i="1"/>
  <c r="W37" i="1"/>
  <c r="G18" i="1"/>
  <c r="F18" i="1"/>
  <c r="E18" i="1"/>
  <c r="I19" i="1"/>
  <c r="H19" i="1"/>
  <c r="K20" i="1"/>
  <c r="J20" i="1"/>
  <c r="M21" i="1"/>
  <c r="L21" i="1"/>
  <c r="Q22" i="1"/>
  <c r="P22" i="1"/>
  <c r="O22" i="1"/>
  <c r="N22" i="1"/>
  <c r="T23" i="1"/>
  <c r="S23" i="1"/>
  <c r="R23" i="1"/>
  <c r="U24" i="1"/>
  <c r="AA25" i="1"/>
  <c r="Z25" i="1"/>
  <c r="Y25" i="1"/>
  <c r="X25" i="1"/>
  <c r="W25" i="1"/>
  <c r="V25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T27" i="1"/>
  <c r="AS27" i="1"/>
  <c r="AR27" i="1"/>
  <c r="AQ27" i="1"/>
  <c r="AZ15" i="1"/>
  <c r="AY15" i="1"/>
  <c r="AX15" i="1"/>
  <c r="AW15" i="1"/>
  <c r="AV14" i="1"/>
  <c r="AU14" i="1"/>
  <c r="AT14" i="1"/>
  <c r="AS14" i="1"/>
  <c r="AR14" i="1"/>
  <c r="AQ14" i="1"/>
  <c r="AP14" i="1"/>
  <c r="AO14" i="1"/>
  <c r="AN13" i="1"/>
  <c r="AM13" i="1"/>
  <c r="AL13" i="1"/>
  <c r="AK13" i="1"/>
  <c r="AJ13" i="1"/>
  <c r="AH11" i="1"/>
  <c r="AI12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9" i="1"/>
  <c r="S9" i="1"/>
  <c r="R9" i="1"/>
  <c r="Q9" i="1"/>
  <c r="P8" i="1"/>
  <c r="O8" i="1"/>
  <c r="N8" i="1"/>
  <c r="M7" i="1"/>
  <c r="L7" i="1"/>
  <c r="K7" i="1"/>
  <c r="I5" i="1"/>
  <c r="J6" i="1"/>
  <c r="H4" i="1"/>
  <c r="G4" i="1"/>
  <c r="F3" i="1"/>
  <c r="E3" i="1"/>
  <c r="F2" i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Q7" i="3" l="1"/>
  <c r="U8" i="3"/>
  <c r="U7" i="3"/>
  <c r="Q8" i="3"/>
  <c r="C8" i="3"/>
  <c r="D8" i="3"/>
  <c r="I8" i="3"/>
  <c r="U5" i="3"/>
  <c r="U6" i="3"/>
  <c r="T10" i="3"/>
  <c r="U4" i="3"/>
  <c r="D27" i="4"/>
  <c r="P9" i="3" s="1"/>
  <c r="D15" i="4"/>
  <c r="P6" i="3" s="1"/>
  <c r="D9" i="4"/>
  <c r="P5" i="3" s="1"/>
  <c r="D5" i="4"/>
  <c r="P4" i="3" s="1"/>
  <c r="C27" i="4"/>
  <c r="O9" i="3" s="1"/>
  <c r="C15" i="4"/>
  <c r="O6" i="3" s="1"/>
  <c r="C9" i="4"/>
  <c r="O5" i="3" s="1"/>
  <c r="C5" i="4"/>
  <c r="O4" i="3" s="1"/>
  <c r="E8" i="3" l="1"/>
  <c r="S10" i="3"/>
  <c r="U9" i="3"/>
  <c r="U10" i="3" s="1"/>
  <c r="Q5" i="3"/>
  <c r="D28" i="4"/>
  <c r="C28" i="4"/>
  <c r="Q4" i="3"/>
  <c r="O10" i="3"/>
  <c r="Q6" i="3"/>
  <c r="Q9" i="3"/>
  <c r="P10" i="3"/>
  <c r="K10" i="3"/>
  <c r="K10" i="2"/>
  <c r="B9" i="2"/>
  <c r="L9" i="3" s="1"/>
  <c r="M9" i="3" s="1"/>
  <c r="B6" i="2"/>
  <c r="L6" i="3" s="1"/>
  <c r="M6" i="3" s="1"/>
  <c r="B5" i="2"/>
  <c r="L5" i="3" s="1"/>
  <c r="M5" i="3" s="1"/>
  <c r="B4" i="2"/>
  <c r="L4" i="3" s="1"/>
  <c r="F10" i="2"/>
  <c r="E10" i="2"/>
  <c r="D10" i="2"/>
  <c r="C10" i="2"/>
  <c r="L10" i="2"/>
  <c r="J10" i="2"/>
  <c r="I10" i="2"/>
  <c r="H10" i="2"/>
  <c r="G10" i="2"/>
  <c r="Q10" i="3" l="1"/>
  <c r="M4" i="3"/>
  <c r="M10" i="3" s="1"/>
  <c r="L10" i="3"/>
  <c r="B10" i="2"/>
  <c r="C52" i="1" l="1"/>
  <c r="B52" i="1"/>
  <c r="C38" i="1"/>
  <c r="H6" i="3" s="1"/>
  <c r="D6" i="3" s="1"/>
  <c r="B38" i="1"/>
  <c r="C29" i="1"/>
  <c r="H5" i="3" s="1"/>
  <c r="D5" i="3" s="1"/>
  <c r="B29" i="1"/>
  <c r="G5" i="3" s="1"/>
  <c r="C5" i="3" s="1"/>
  <c r="C16" i="1"/>
  <c r="B16" i="1"/>
  <c r="G4" i="3" s="1"/>
  <c r="C4" i="3" s="1"/>
  <c r="C9" i="3" l="1"/>
  <c r="G7" i="3"/>
  <c r="D9" i="3"/>
  <c r="H7" i="3"/>
  <c r="D7" i="3" s="1"/>
  <c r="B81" i="1"/>
  <c r="B82" i="1" s="1"/>
  <c r="G6" i="3"/>
  <c r="C6" i="3" s="1"/>
  <c r="C81" i="1"/>
  <c r="C82" i="1" s="1"/>
  <c r="H4" i="3"/>
  <c r="D4" i="3" s="1"/>
  <c r="I5" i="3"/>
  <c r="E5" i="3"/>
  <c r="I9" i="3"/>
  <c r="E9" i="3"/>
  <c r="C7" i="3" l="1"/>
  <c r="I7" i="3"/>
  <c r="E7" i="3"/>
  <c r="I6" i="3"/>
  <c r="I4" i="3"/>
  <c r="E6" i="3"/>
  <c r="C10" i="3"/>
  <c r="D10" i="3"/>
  <c r="H10" i="3"/>
  <c r="G10" i="3"/>
  <c r="I10" i="3" l="1"/>
  <c r="E4" i="3"/>
  <c r="E10" i="3" s="1"/>
</calcChain>
</file>

<file path=xl/sharedStrings.xml><?xml version="1.0" encoding="utf-8"?>
<sst xmlns="http://schemas.openxmlformats.org/spreadsheetml/2006/main" count="316" uniqueCount="114">
  <si>
    <t>totals</t>
  </si>
  <si>
    <t>key</t>
  </si>
  <si>
    <t>this week</t>
  </si>
  <si>
    <t>planned</t>
  </si>
  <si>
    <t>predicted time(hrs)</t>
  </si>
  <si>
    <t>time spent(hrs)</t>
  </si>
  <si>
    <t>group totals (hrs)</t>
  </si>
  <si>
    <t>group totals ($)</t>
  </si>
  <si>
    <t>Meetings</t>
  </si>
  <si>
    <t>Total</t>
  </si>
  <si>
    <t>Date</t>
  </si>
  <si>
    <t>Purpose</t>
  </si>
  <si>
    <t>Hours</t>
  </si>
  <si>
    <t>ü</t>
  </si>
  <si>
    <t>Sept. 22</t>
  </si>
  <si>
    <t>Initial Set-up</t>
  </si>
  <si>
    <t>Sept. 21</t>
  </si>
  <si>
    <t>Sept. 23</t>
  </si>
  <si>
    <t>Initial Release</t>
  </si>
  <si>
    <t>Sept. 29</t>
  </si>
  <si>
    <t>Test Code Integrateion</t>
  </si>
  <si>
    <t>Oct. 20</t>
  </si>
  <si>
    <t>Aug. 30</t>
  </si>
  <si>
    <t>First Meeting</t>
  </si>
  <si>
    <t>Sept. 1</t>
  </si>
  <si>
    <t>Ananlysis Planning</t>
  </si>
  <si>
    <t>Ananlysis Integration</t>
  </si>
  <si>
    <t>Sept. 13</t>
  </si>
  <si>
    <t>Ananlysis presentation practice</t>
  </si>
  <si>
    <t>Sept. 15</t>
  </si>
  <si>
    <t>Budgeted</t>
  </si>
  <si>
    <t>Actual</t>
  </si>
  <si>
    <t>Coding</t>
  </si>
  <si>
    <t>Deficit</t>
  </si>
  <si>
    <t>Oct. 4</t>
  </si>
  <si>
    <t>Team Lead 2 demo practice</t>
  </si>
  <si>
    <t>Task</t>
  </si>
  <si>
    <t>spent(hrs)</t>
  </si>
  <si>
    <t>red is dependent on others</t>
  </si>
  <si>
    <t>Assemble SA Powerpoint</t>
  </si>
  <si>
    <t>Individual schedule</t>
  </si>
  <si>
    <t>Chapter 1 and 2, glossary Terms</t>
  </si>
  <si>
    <t>Chapter 3 and 4, glossary Terms</t>
  </si>
  <si>
    <t xml:space="preserve">Standardize formating </t>
  </si>
  <si>
    <t>Chapter 5 and 6, glossary Terms</t>
  </si>
  <si>
    <t>Merge schedules on google docs</t>
  </si>
  <si>
    <t>Subtotal</t>
  </si>
  <si>
    <t>Anne</t>
  </si>
  <si>
    <t>Bill</t>
  </si>
  <si>
    <t>Chris</t>
  </si>
  <si>
    <t>Dan</t>
  </si>
  <si>
    <t>Predicted(hrs)</t>
  </si>
  <si>
    <t>Champion</t>
  </si>
  <si>
    <t>Systems Analysis</t>
  </si>
  <si>
    <t>A</t>
  </si>
  <si>
    <t>Requirements Collection</t>
  </si>
  <si>
    <t>Repo + Git Setup</t>
  </si>
  <si>
    <t>Installation</t>
  </si>
  <si>
    <t>Music - Pre Loaded</t>
  </si>
  <si>
    <t>Base Sound Managment</t>
  </si>
  <si>
    <t>Base Sound - Obstacle Connection</t>
  </si>
  <si>
    <t>Testing</t>
  </si>
  <si>
    <t>In-Depth Frequency + Obstacle Connection (Beatmap working)</t>
  </si>
  <si>
    <t>Integrate With Song Menu</t>
  </si>
  <si>
    <t>Coin/Power-up integration</t>
  </si>
  <si>
    <t>Documentation</t>
  </si>
  <si>
    <t>Further Testing</t>
  </si>
  <si>
    <t>Adding Patterns and Other Requirements</t>
  </si>
  <si>
    <t>Track Design</t>
  </si>
  <si>
    <t xml:space="preserve">Character Design  </t>
  </si>
  <si>
    <t>Background Design</t>
  </si>
  <si>
    <t>View Track Functionality</t>
  </si>
  <si>
    <t>View Background Functionality</t>
  </si>
  <si>
    <t>View Character Functionality</t>
  </si>
  <si>
    <t>View Obstacles Functionality</t>
  </si>
  <si>
    <t>Create Testing Functionality</t>
  </si>
  <si>
    <t>Debug Project Code</t>
  </si>
  <si>
    <t>Integrate With Other Components</t>
  </si>
  <si>
    <t>Obstacle Design</t>
  </si>
  <si>
    <t>Obstacle Implementation</t>
  </si>
  <si>
    <t>Get obstacles to stick to track</t>
  </si>
  <si>
    <t>Get obstascles to move with track.</t>
  </si>
  <si>
    <t>Patterns</t>
  </si>
  <si>
    <t xml:space="preserve">Testing </t>
  </si>
  <si>
    <t>HUD Layout</t>
  </si>
  <si>
    <t>Score Control</t>
  </si>
  <si>
    <t>Display Score</t>
  </si>
  <si>
    <t>Implmentation of Mulitplier &amp; Display</t>
  </si>
  <si>
    <t>Song Score Implementation &amp; Time Display</t>
  </si>
  <si>
    <t>Menu Button Implementation and Display</t>
  </si>
  <si>
    <t>Progression Bar, Mini Map</t>
  </si>
  <si>
    <t>HighScore Display &amp; Implmentation</t>
  </si>
  <si>
    <t>Background Enhancements &amp; Art</t>
  </si>
  <si>
    <t>Character Art Enhancement</t>
  </si>
  <si>
    <t>Dr-BC Mode Hotkey &amp; Undo (B, N)</t>
  </si>
  <si>
    <t>Track Enhancements and Art</t>
  </si>
  <si>
    <t>Status</t>
  </si>
  <si>
    <t>C</t>
  </si>
  <si>
    <t>complete</t>
  </si>
  <si>
    <t xml:space="preserve">Bill </t>
  </si>
  <si>
    <t>Training</t>
  </si>
  <si>
    <t>SA Preesentation Prep</t>
  </si>
  <si>
    <t>Team Lead Presentation Prep</t>
  </si>
  <si>
    <t>Software Specialist Presnetaion Prep</t>
  </si>
  <si>
    <t>Post Mortum Presentation Prep</t>
  </si>
  <si>
    <t>Overhead</t>
  </si>
  <si>
    <t>Oral Exam Prep</t>
  </si>
  <si>
    <t>Eric</t>
  </si>
  <si>
    <t>Fran</t>
  </si>
  <si>
    <t>Eric (Note: Just a copy of Dan)</t>
  </si>
  <si>
    <t>Fran (Note: Just a copy of Dan</t>
  </si>
  <si>
    <t>Edit Chatpers 1-3</t>
  </si>
  <si>
    <t>Edit Chatpers 4-6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</si>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</sst>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6" fillId="8" borderId="12" applyNumberFormat="0" applyAlignment="0" applyProtection="0"/>
  </cellStyleXfs>
  <cellXfs count="60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0" borderId="0" xfId="0" applyFill="1"/>
    <xf numFmtId="0" fontId="0" fillId="5" borderId="0" xfId="0" applyFill="1"/>
    <xf numFmtId="0" fontId="2" fillId="0" borderId="0" xfId="0" applyFont="1"/>
    <xf numFmtId="0" fontId="0" fillId="6" borderId="0" xfId="0" applyFill="1"/>
    <xf numFmtId="0" fontId="0" fillId="6" borderId="0" xfId="0" applyFill="1" applyAlignment="1">
      <alignment wrapText="1"/>
    </xf>
    <xf numFmtId="0" fontId="0" fillId="6" borderId="0" xfId="0" applyFont="1" applyFill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8" fontId="0" fillId="0" borderId="4" xfId="0" applyNumberFormat="1" applyBorder="1"/>
    <xf numFmtId="8" fontId="0" fillId="0" borderId="0" xfId="0" applyNumberFormat="1" applyBorder="1"/>
    <xf numFmtId="8" fontId="0" fillId="0" borderId="5" xfId="0" applyNumberFormat="1" applyBorder="1"/>
    <xf numFmtId="8" fontId="0" fillId="6" borderId="9" xfId="0" applyNumberFormat="1" applyFill="1" applyBorder="1"/>
    <xf numFmtId="8" fontId="0" fillId="6" borderId="10" xfId="0" applyNumberFormat="1" applyFill="1" applyBorder="1"/>
    <xf numFmtId="8" fontId="0" fillId="6" borderId="11" xfId="0" applyNumberFormat="1" applyFill="1" applyBorder="1"/>
    <xf numFmtId="8" fontId="0" fillId="0" borderId="1" xfId="0" applyNumberFormat="1" applyBorder="1"/>
    <xf numFmtId="8" fontId="0" fillId="0" borderId="2" xfId="0" applyNumberFormat="1" applyBorder="1"/>
    <xf numFmtId="8" fontId="0" fillId="0" borderId="3" xfId="0" applyNumberFormat="1" applyBorder="1"/>
    <xf numFmtId="0" fontId="0" fillId="6" borderId="1" xfId="0" applyFill="1" applyBorder="1"/>
    <xf numFmtId="8" fontId="0" fillId="6" borderId="6" xfId="0" applyNumberFormat="1" applyFill="1" applyBorder="1"/>
    <xf numFmtId="8" fontId="0" fillId="6" borderId="7" xfId="0" applyNumberFormat="1" applyFill="1" applyBorder="1"/>
    <xf numFmtId="8" fontId="0" fillId="6" borderId="8" xfId="0" applyNumberFormat="1" applyFill="1" applyBorder="1"/>
    <xf numFmtId="8" fontId="0" fillId="0" borderId="8" xfId="0" applyNumberFormat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3" fillId="7" borderId="0" xfId="0" applyFont="1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8" fontId="0" fillId="0" borderId="6" xfId="0" applyNumberFormat="1" applyBorder="1"/>
    <xf numFmtId="8" fontId="0" fillId="0" borderId="7" xfId="0" applyNumberFormat="1" applyBorder="1"/>
    <xf numFmtId="0" fontId="4" fillId="5" borderId="0" xfId="0" applyFont="1" applyFill="1"/>
    <xf numFmtId="0" fontId="6" fillId="8" borderId="12" xfId="1"/>
    <xf numFmtId="0" fontId="4" fillId="5" borderId="12" xfId="1" applyFont="1" applyFill="1"/>
    <xf numFmtId="0" fontId="4" fillId="3" borderId="12" xfId="1" applyFont="1" applyFill="1"/>
    <xf numFmtId="0" fontId="5" fillId="2" borderId="12" xfId="1" applyFont="1" applyFill="1"/>
    <xf numFmtId="0" fontId="4" fillId="5" borderId="0" xfId="0" applyFont="1" applyFill="1" applyAlignment="1">
      <alignment horizontal="left"/>
    </xf>
    <xf numFmtId="164" fontId="0" fillId="6" borderId="0" xfId="0" applyNumberForma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2">
    <cellStyle name="Input" xfId="1" builtinId="20"/>
    <cellStyle name="Normal" xfId="0" builtinId="0"/>
  </cellStyles>
  <dxfs count="108"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theme="1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ont>
        <color auto="1"/>
      </font>
      <fill>
        <patternFill>
          <bgColor rgb="FFFFFF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10"/>
  <sheetViews>
    <sheetView tabSelected="1" workbookViewId="0">
      <selection activeCell="H10" sqref="H10"/>
    </sheetView>
  </sheetViews>
  <sheetFormatPr defaultRowHeight="15" x14ac:dyDescent="0.25"/>
  <cols>
    <col min="3" max="3" width="14.28515625" customWidth="1"/>
    <col min="4" max="4" width="13.85546875" customWidth="1"/>
    <col min="5" max="5" width="13.28515625" customWidth="1"/>
    <col min="6" max="6" width="3.42578125" customWidth="1"/>
    <col min="7" max="7" width="15.28515625" customWidth="1"/>
    <col min="8" max="8" width="12.28515625" customWidth="1"/>
    <col min="9" max="9" width="14.5703125" customWidth="1"/>
    <col min="10" max="10" width="2.85546875" customWidth="1"/>
    <col min="11" max="11" width="13.85546875" customWidth="1"/>
    <col min="12" max="12" width="14" customWidth="1"/>
    <col min="13" max="13" width="14.140625" customWidth="1"/>
    <col min="14" max="14" width="5.42578125" customWidth="1"/>
    <col min="15" max="15" width="12.28515625" customWidth="1"/>
    <col min="16" max="16" width="14.7109375" customWidth="1"/>
    <col min="17" max="17" width="11.28515625" customWidth="1"/>
    <col min="18" max="18" width="5.140625" customWidth="1"/>
    <col min="19" max="19" width="13.42578125" customWidth="1"/>
    <col min="20" max="20" width="13.5703125" customWidth="1"/>
    <col min="21" max="21" width="16.42578125" customWidth="1"/>
  </cols>
  <sheetData>
    <row r="1" spans="2:21" ht="15.75" thickBot="1" x14ac:dyDescent="0.3"/>
    <row r="2" spans="2:21" x14ac:dyDescent="0.25">
      <c r="C2" s="57" t="s">
        <v>9</v>
      </c>
      <c r="D2" s="58"/>
      <c r="E2" s="59"/>
      <c r="F2" s="9"/>
      <c r="G2" s="57" t="s">
        <v>32</v>
      </c>
      <c r="H2" s="58"/>
      <c r="I2" s="59"/>
      <c r="K2" s="57" t="s">
        <v>8</v>
      </c>
      <c r="L2" s="58"/>
      <c r="M2" s="59"/>
      <c r="O2" s="57" t="s">
        <v>53</v>
      </c>
      <c r="P2" s="58"/>
      <c r="Q2" s="59"/>
      <c r="S2" s="57" t="s">
        <v>105</v>
      </c>
      <c r="T2" s="58"/>
      <c r="U2" s="59"/>
    </row>
    <row r="3" spans="2:21" ht="15.75" thickBot="1" x14ac:dyDescent="0.3">
      <c r="C3" s="10" t="s">
        <v>30</v>
      </c>
      <c r="D3" s="11" t="s">
        <v>31</v>
      </c>
      <c r="E3" s="12" t="s">
        <v>33</v>
      </c>
      <c r="F3" s="3"/>
      <c r="G3" s="13" t="s">
        <v>30</v>
      </c>
      <c r="H3" s="14" t="s">
        <v>31</v>
      </c>
      <c r="I3" s="15" t="s">
        <v>33</v>
      </c>
      <c r="K3" s="13" t="s">
        <v>30</v>
      </c>
      <c r="L3" s="14" t="s">
        <v>31</v>
      </c>
      <c r="M3" s="15" t="s">
        <v>33</v>
      </c>
      <c r="O3" s="10" t="s">
        <v>30</v>
      </c>
      <c r="P3" s="11" t="s">
        <v>31</v>
      </c>
      <c r="Q3" s="12" t="s">
        <v>33</v>
      </c>
      <c r="S3" s="10" t="s">
        <v>30</v>
      </c>
      <c r="T3" s="11" t="s">
        <v>31</v>
      </c>
      <c r="U3" s="12" t="s">
        <v>33</v>
      </c>
    </row>
    <row r="4" spans="2:21" x14ac:dyDescent="0.25">
      <c r="B4" s="26" t="s">
        <v>47</v>
      </c>
      <c r="C4" s="23">
        <f>(G4+K4 +O4+S4)</f>
        <v>9500</v>
      </c>
      <c r="D4" s="24">
        <f t="shared" ref="D4:D9" si="0">(H4+L4 +P4+T4)</f>
        <v>11100</v>
      </c>
      <c r="E4" s="25">
        <f>(C4-D4)</f>
        <v>-1600</v>
      </c>
      <c r="F4" s="3"/>
      <c r="G4" s="17">
        <f>(Gantt!$B16)*100</f>
        <v>4400</v>
      </c>
      <c r="H4" s="18">
        <f>(Gantt!$C16)*100</f>
        <v>4200</v>
      </c>
      <c r="I4" s="19">
        <f>(G4-H4)</f>
        <v>200</v>
      </c>
      <c r="K4" s="23">
        <v>1000</v>
      </c>
      <c r="L4" s="24">
        <f>Meetings!B4*100</f>
        <v>3000</v>
      </c>
      <c r="M4" s="25">
        <f>(K4-L4)</f>
        <v>-2000</v>
      </c>
      <c r="O4" s="23">
        <f>(SA!C5)*100</f>
        <v>1100</v>
      </c>
      <c r="P4" s="24">
        <f>(SA!D5)*100</f>
        <v>1300</v>
      </c>
      <c r="Q4" s="25">
        <f>(O4-P4)</f>
        <v>-200</v>
      </c>
      <c r="S4" s="23">
        <v>3000</v>
      </c>
      <c r="T4" s="24">
        <f>Overhead!B9*100</f>
        <v>2600</v>
      </c>
      <c r="U4" s="25">
        <f>(S4-T4)</f>
        <v>400</v>
      </c>
    </row>
    <row r="5" spans="2:21" x14ac:dyDescent="0.25">
      <c r="B5" s="10" t="s">
        <v>48</v>
      </c>
      <c r="C5" s="17">
        <f t="shared" ref="C5:C9" si="1">(G5+K5 +O5+S5)</f>
        <v>9800</v>
      </c>
      <c r="D5" s="18">
        <f t="shared" si="0"/>
        <v>9900</v>
      </c>
      <c r="E5" s="19">
        <f t="shared" ref="E5:E9" si="2">(C5-D5)</f>
        <v>-100</v>
      </c>
      <c r="F5" s="3"/>
      <c r="G5" s="17">
        <f>(Gantt!$B29)*100</f>
        <v>4700</v>
      </c>
      <c r="H5" s="18">
        <f>(Gantt!$C29)*100</f>
        <v>4200</v>
      </c>
      <c r="I5" s="19">
        <f t="shared" ref="I5:I9" si="3">(G5-H5)</f>
        <v>500</v>
      </c>
      <c r="K5" s="17">
        <v>1000</v>
      </c>
      <c r="L5" s="18">
        <f>Meetings!B5*100</f>
        <v>2600</v>
      </c>
      <c r="M5" s="19">
        <f t="shared" ref="M5:M9" si="4">(K5-L5)</f>
        <v>-1600</v>
      </c>
      <c r="O5" s="17">
        <f>(SA!C9)*100</f>
        <v>1100</v>
      </c>
      <c r="P5" s="18">
        <f>(SA!D9)*100</f>
        <v>1000</v>
      </c>
      <c r="Q5" s="19">
        <f t="shared" ref="Q5:Q9" si="5">(O5-P5)</f>
        <v>100</v>
      </c>
      <c r="S5" s="17">
        <v>3000</v>
      </c>
      <c r="T5" s="18">
        <f>Overhead!C9*100</f>
        <v>2100</v>
      </c>
      <c r="U5" s="19">
        <f t="shared" ref="U5:U9" si="6">(S5-T5)</f>
        <v>900</v>
      </c>
    </row>
    <row r="6" spans="2:21" x14ac:dyDescent="0.25">
      <c r="B6" s="10" t="s">
        <v>49</v>
      </c>
      <c r="C6" s="17">
        <f t="shared" si="1"/>
        <v>11100</v>
      </c>
      <c r="D6" s="18">
        <f t="shared" si="0"/>
        <v>10200</v>
      </c>
      <c r="E6" s="19">
        <f t="shared" si="2"/>
        <v>900</v>
      </c>
      <c r="F6" s="3"/>
      <c r="G6" s="17">
        <f>(Gantt!$B38)*100</f>
        <v>6000</v>
      </c>
      <c r="H6" s="18">
        <f>(Gantt!$C38)*100</f>
        <v>1800</v>
      </c>
      <c r="I6" s="19">
        <f t="shared" si="3"/>
        <v>4200</v>
      </c>
      <c r="K6" s="17">
        <v>1000</v>
      </c>
      <c r="L6" s="18">
        <f>Meetings!B6*100</f>
        <v>2600</v>
      </c>
      <c r="M6" s="19">
        <f t="shared" si="4"/>
        <v>-1600</v>
      </c>
      <c r="O6" s="17">
        <f>(SA!C15)*100</f>
        <v>1100</v>
      </c>
      <c r="P6" s="18">
        <f>(SA!D15)*100</f>
        <v>1500</v>
      </c>
      <c r="Q6" s="19">
        <f t="shared" si="5"/>
        <v>-400</v>
      </c>
      <c r="S6" s="17">
        <v>3000</v>
      </c>
      <c r="T6" s="18">
        <f>Overhead!D9*100</f>
        <v>4300</v>
      </c>
      <c r="U6" s="19">
        <f t="shared" si="6"/>
        <v>-1300</v>
      </c>
    </row>
    <row r="7" spans="2:21" x14ac:dyDescent="0.25">
      <c r="B7" s="10" t="s">
        <v>50</v>
      </c>
      <c r="C7" s="17">
        <f t="shared" ref="C7:C8" si="7">(G7+K7 +O7+S7)</f>
        <v>13500</v>
      </c>
      <c r="D7" s="18">
        <f t="shared" ref="D7:D8" si="8">(H7+L7 +P7+T7)</f>
        <v>11600</v>
      </c>
      <c r="E7" s="19">
        <f t="shared" ref="E7:E8" si="9">(C7-D7)</f>
        <v>1900</v>
      </c>
      <c r="F7" s="3"/>
      <c r="G7" s="17">
        <f>(Gantt!$B52)*100</f>
        <v>8400</v>
      </c>
      <c r="H7" s="18">
        <f>(Gantt!$C52)*100</f>
        <v>4400</v>
      </c>
      <c r="I7" s="19">
        <f t="shared" ref="I7:I8" si="10">(G7-H7)</f>
        <v>4000</v>
      </c>
      <c r="K7" s="17">
        <v>1000</v>
      </c>
      <c r="L7" s="18">
        <f>Meetings!B7*100</f>
        <v>2600</v>
      </c>
      <c r="M7" s="19">
        <f t="shared" ref="M7:M8" si="11">(K7-L7)</f>
        <v>-1600</v>
      </c>
      <c r="O7" s="17">
        <f>(SA!C19)*100</f>
        <v>1100</v>
      </c>
      <c r="P7" s="18">
        <f>(SA!D19)*100</f>
        <v>1100</v>
      </c>
      <c r="Q7" s="19">
        <f t="shared" ref="Q7:Q8" si="12">(O7-P7)</f>
        <v>0</v>
      </c>
      <c r="S7" s="17">
        <v>3000</v>
      </c>
      <c r="T7" s="18">
        <f>Overhead!E9*100</f>
        <v>3500</v>
      </c>
      <c r="U7" s="19">
        <f t="shared" ref="U7:U8" si="13">(S7-T7)</f>
        <v>-500</v>
      </c>
    </row>
    <row r="8" spans="2:21" x14ac:dyDescent="0.25">
      <c r="B8" s="10" t="s">
        <v>107</v>
      </c>
      <c r="C8" s="17">
        <f t="shared" si="7"/>
        <v>13500</v>
      </c>
      <c r="D8" s="18">
        <f t="shared" si="8"/>
        <v>11400</v>
      </c>
      <c r="E8" s="19">
        <f t="shared" si="9"/>
        <v>2100</v>
      </c>
      <c r="F8" s="3"/>
      <c r="G8" s="17">
        <f>(Gantt!$B66)*100</f>
        <v>8400</v>
      </c>
      <c r="H8" s="18">
        <f>(Gantt!$C66)*100</f>
        <v>4400</v>
      </c>
      <c r="I8" s="19">
        <f t="shared" si="10"/>
        <v>4000</v>
      </c>
      <c r="K8" s="17">
        <v>1000</v>
      </c>
      <c r="L8" s="18">
        <f>Meetings!B8*100</f>
        <v>2600</v>
      </c>
      <c r="M8" s="19">
        <f t="shared" si="11"/>
        <v>-1600</v>
      </c>
      <c r="O8" s="17">
        <f>(SA!C23)*100</f>
        <v>1100</v>
      </c>
      <c r="P8" s="18">
        <f>(SA!D23)*100</f>
        <v>900</v>
      </c>
      <c r="Q8" s="19">
        <f t="shared" si="12"/>
        <v>200</v>
      </c>
      <c r="S8" s="17">
        <v>3000</v>
      </c>
      <c r="T8" s="18">
        <f>Overhead!F9*100</f>
        <v>3500</v>
      </c>
      <c r="U8" s="19">
        <f t="shared" si="13"/>
        <v>-500</v>
      </c>
    </row>
    <row r="9" spans="2:21" ht="15.75" thickBot="1" x14ac:dyDescent="0.3">
      <c r="B9" s="10" t="s">
        <v>108</v>
      </c>
      <c r="C9" s="48">
        <f t="shared" si="1"/>
        <v>13500</v>
      </c>
      <c r="D9" s="49">
        <f t="shared" si="0"/>
        <v>11800</v>
      </c>
      <c r="E9" s="30">
        <f t="shared" si="2"/>
        <v>1700</v>
      </c>
      <c r="F9" s="3"/>
      <c r="G9" s="17">
        <f>(Gantt!$B80)*100</f>
        <v>8400</v>
      </c>
      <c r="H9" s="18">
        <f>(Gantt!$C80)*100</f>
        <v>4400</v>
      </c>
      <c r="I9" s="19">
        <f t="shared" si="3"/>
        <v>4000</v>
      </c>
      <c r="K9" s="17">
        <v>1000</v>
      </c>
      <c r="L9" s="18">
        <f>Meetings!B9*100</f>
        <v>2600</v>
      </c>
      <c r="M9" s="19">
        <f t="shared" si="4"/>
        <v>-1600</v>
      </c>
      <c r="O9" s="48">
        <f>(SA!C27)*100</f>
        <v>1100</v>
      </c>
      <c r="P9" s="49">
        <f>(SA!D27)*100</f>
        <v>1300</v>
      </c>
      <c r="Q9" s="30">
        <f t="shared" si="5"/>
        <v>-200</v>
      </c>
      <c r="S9" s="48">
        <v>3000</v>
      </c>
      <c r="T9" s="49">
        <f>Overhead!G9*100</f>
        <v>3500</v>
      </c>
      <c r="U9" s="30">
        <f t="shared" si="6"/>
        <v>-500</v>
      </c>
    </row>
    <row r="10" spans="2:21" ht="15.75" thickBot="1" x14ac:dyDescent="0.3">
      <c r="B10" s="16" t="s">
        <v>9</v>
      </c>
      <c r="C10" s="27">
        <f>SUM(C4:C9)</f>
        <v>70900</v>
      </c>
      <c r="D10" s="28">
        <f>SUM(D4:D9)</f>
        <v>66000</v>
      </c>
      <c r="E10" s="29">
        <f>SUM(E4:E9)</f>
        <v>4900</v>
      </c>
      <c r="F10" s="3"/>
      <c r="G10" s="20">
        <f>SUM(G4:G9)</f>
        <v>40300</v>
      </c>
      <c r="H10" s="21">
        <f>SUM(H4:H9)</f>
        <v>23400</v>
      </c>
      <c r="I10" s="22">
        <f>SUM(I4:I9)</f>
        <v>16900</v>
      </c>
      <c r="K10" s="20">
        <f>SUM(K4:K9)</f>
        <v>6000</v>
      </c>
      <c r="L10" s="21">
        <f>SUM(L4:L9)</f>
        <v>16000</v>
      </c>
      <c r="M10" s="22">
        <f>SUM(M4:M9)</f>
        <v>-10000</v>
      </c>
      <c r="O10" s="27">
        <f>SUM(O4:O9)</f>
        <v>6600</v>
      </c>
      <c r="P10" s="28">
        <f>SUM(P4:P9)</f>
        <v>7100</v>
      </c>
      <c r="Q10" s="29">
        <f>SUM(Q4:Q9)</f>
        <v>-500</v>
      </c>
      <c r="S10" s="27">
        <f>SUM(S4:S9)</f>
        <v>18000</v>
      </c>
      <c r="T10" s="28">
        <f>SUM(T4:T9)</f>
        <v>19500</v>
      </c>
      <c r="U10" s="29">
        <f>SUM(U4:U9)</f>
        <v>-1500</v>
      </c>
    </row>
  </sheetData>
  <mergeCells count="5">
    <mergeCell ref="S2:U2"/>
    <mergeCell ref="C2:E2"/>
    <mergeCell ref="K2:M2"/>
    <mergeCell ref="G2:I2"/>
    <mergeCell ref="O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82"/>
  <sheetViews>
    <sheetView topLeftCell="A55" workbookViewId="0">
      <selection activeCell="A81" sqref="A81:XFD82"/>
    </sheetView>
  </sheetViews>
  <sheetFormatPr defaultRowHeight="15" x14ac:dyDescent="0.25"/>
  <cols>
    <col min="1" max="1" width="29" customWidth="1"/>
    <col min="2" max="2" width="17.5703125" customWidth="1"/>
    <col min="3" max="4" width="15.7109375" customWidth="1"/>
    <col min="7" max="7" width="10.7109375" customWidth="1"/>
  </cols>
  <sheetData>
    <row r="1" spans="1:63" x14ac:dyDescent="0.25">
      <c r="A1" s="51"/>
      <c r="B1" s="51" t="s">
        <v>4</v>
      </c>
      <c r="C1" s="51" t="s">
        <v>5</v>
      </c>
      <c r="D1" s="51" t="s">
        <v>96</v>
      </c>
      <c r="E1" s="51" t="s">
        <v>1</v>
      </c>
      <c r="F1" s="52" t="s">
        <v>98</v>
      </c>
      <c r="G1" s="54" t="s">
        <v>2</v>
      </c>
      <c r="H1" s="53" t="s">
        <v>3</v>
      </c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51"/>
      <c r="AM1" s="51"/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51"/>
      <c r="BH1" s="51"/>
      <c r="BI1" s="51"/>
      <c r="BJ1" s="51"/>
      <c r="BK1" s="51"/>
    </row>
    <row r="2" spans="1:63" s="2" customFormat="1" x14ac:dyDescent="0.25">
      <c r="A2" s="1" t="s">
        <v>47</v>
      </c>
      <c r="E2" s="2">
        <v>1</v>
      </c>
      <c r="F2" s="2">
        <f>(E2+1)</f>
        <v>2</v>
      </c>
      <c r="G2" s="2">
        <f t="shared" ref="G2:AE2" si="0">(F2+1)</f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  <c r="M2" s="2">
        <f t="shared" si="0"/>
        <v>9</v>
      </c>
      <c r="N2" s="2">
        <f t="shared" si="0"/>
        <v>10</v>
      </c>
      <c r="O2" s="2">
        <f t="shared" si="0"/>
        <v>11</v>
      </c>
      <c r="P2" s="2">
        <f t="shared" si="0"/>
        <v>12</v>
      </c>
      <c r="Q2" s="2">
        <f t="shared" si="0"/>
        <v>13</v>
      </c>
      <c r="R2" s="2">
        <f t="shared" si="0"/>
        <v>14</v>
      </c>
      <c r="S2" s="2">
        <f t="shared" si="0"/>
        <v>15</v>
      </c>
      <c r="T2" s="2">
        <f t="shared" si="0"/>
        <v>16</v>
      </c>
      <c r="U2" s="2">
        <f t="shared" si="0"/>
        <v>17</v>
      </c>
      <c r="V2" s="2">
        <f t="shared" si="0"/>
        <v>18</v>
      </c>
      <c r="W2" s="2">
        <f t="shared" si="0"/>
        <v>19</v>
      </c>
      <c r="X2" s="2">
        <f t="shared" si="0"/>
        <v>20</v>
      </c>
      <c r="Y2" s="2">
        <f t="shared" si="0"/>
        <v>21</v>
      </c>
      <c r="Z2" s="2">
        <f t="shared" si="0"/>
        <v>22</v>
      </c>
      <c r="AA2" s="2">
        <f t="shared" si="0"/>
        <v>23</v>
      </c>
      <c r="AB2" s="2">
        <f t="shared" si="0"/>
        <v>24</v>
      </c>
      <c r="AC2" s="2">
        <f t="shared" si="0"/>
        <v>25</v>
      </c>
      <c r="AD2" s="2">
        <f t="shared" si="0"/>
        <v>26</v>
      </c>
      <c r="AE2" s="2">
        <f t="shared" si="0"/>
        <v>27</v>
      </c>
      <c r="AF2" s="2">
        <f t="shared" ref="AF2:AV2" si="1">(AE2+1)</f>
        <v>28</v>
      </c>
      <c r="AG2" s="2">
        <f t="shared" si="1"/>
        <v>29</v>
      </c>
      <c r="AH2" s="2">
        <f t="shared" si="1"/>
        <v>30</v>
      </c>
      <c r="AI2" s="2">
        <f t="shared" si="1"/>
        <v>31</v>
      </c>
      <c r="AJ2" s="2">
        <f t="shared" si="1"/>
        <v>32</v>
      </c>
      <c r="AK2" s="2">
        <f t="shared" si="1"/>
        <v>33</v>
      </c>
      <c r="AL2" s="2">
        <f t="shared" si="1"/>
        <v>34</v>
      </c>
      <c r="AM2" s="2">
        <f t="shared" si="1"/>
        <v>35</v>
      </c>
      <c r="AN2" s="2">
        <f t="shared" si="1"/>
        <v>36</v>
      </c>
      <c r="AO2" s="2">
        <f t="shared" si="1"/>
        <v>37</v>
      </c>
      <c r="AP2" s="2">
        <f t="shared" si="1"/>
        <v>38</v>
      </c>
      <c r="AQ2" s="2">
        <f t="shared" si="1"/>
        <v>39</v>
      </c>
      <c r="AR2" s="2">
        <f t="shared" si="1"/>
        <v>40</v>
      </c>
      <c r="AS2" s="2">
        <f t="shared" si="1"/>
        <v>41</v>
      </c>
      <c r="AT2" s="2">
        <f t="shared" si="1"/>
        <v>42</v>
      </c>
      <c r="AU2" s="2">
        <f t="shared" si="1"/>
        <v>43</v>
      </c>
      <c r="AV2" s="2">
        <f t="shared" si="1"/>
        <v>44</v>
      </c>
      <c r="AW2" s="2">
        <f t="shared" ref="AW2:BK2" si="2">(AV2+1)</f>
        <v>45</v>
      </c>
      <c r="AX2" s="2">
        <f t="shared" si="2"/>
        <v>46</v>
      </c>
      <c r="AY2" s="2">
        <f t="shared" si="2"/>
        <v>47</v>
      </c>
      <c r="AZ2" s="2">
        <f t="shared" si="2"/>
        <v>48</v>
      </c>
      <c r="BA2" s="2">
        <f t="shared" si="2"/>
        <v>49</v>
      </c>
      <c r="BB2" s="2">
        <f t="shared" si="2"/>
        <v>50</v>
      </c>
      <c r="BC2" s="2">
        <f t="shared" si="2"/>
        <v>51</v>
      </c>
      <c r="BD2" s="2">
        <f t="shared" si="2"/>
        <v>52</v>
      </c>
      <c r="BE2" s="2">
        <f t="shared" si="2"/>
        <v>53</v>
      </c>
      <c r="BF2" s="2">
        <f t="shared" si="2"/>
        <v>54</v>
      </c>
      <c r="BG2" s="2">
        <f t="shared" si="2"/>
        <v>55</v>
      </c>
      <c r="BH2" s="2">
        <f t="shared" si="2"/>
        <v>56</v>
      </c>
      <c r="BI2" s="2">
        <f t="shared" si="2"/>
        <v>57</v>
      </c>
      <c r="BJ2" s="2">
        <f t="shared" si="2"/>
        <v>58</v>
      </c>
      <c r="BK2" s="2">
        <f t="shared" si="2"/>
        <v>59</v>
      </c>
    </row>
    <row r="3" spans="1:63" x14ac:dyDescent="0.25">
      <c r="A3" t="s">
        <v>55</v>
      </c>
      <c r="B3">
        <v>2</v>
      </c>
      <c r="C3">
        <v>2</v>
      </c>
      <c r="D3" t="s">
        <v>98</v>
      </c>
      <c r="E3" t="str">
        <f>($D3)</f>
        <v>complete</v>
      </c>
      <c r="F3" t="str">
        <f>($D3)</f>
        <v>complete</v>
      </c>
    </row>
    <row r="4" spans="1:63" x14ac:dyDescent="0.25">
      <c r="A4" t="s">
        <v>56</v>
      </c>
      <c r="B4">
        <v>1</v>
      </c>
      <c r="C4">
        <v>2</v>
      </c>
      <c r="D4" t="s">
        <v>98</v>
      </c>
      <c r="G4" t="str">
        <f t="shared" ref="G4:H4" si="3">($D4)</f>
        <v>complete</v>
      </c>
      <c r="H4" t="str">
        <f t="shared" si="3"/>
        <v>complete</v>
      </c>
    </row>
    <row r="5" spans="1:63" x14ac:dyDescent="0.25">
      <c r="A5" t="s">
        <v>57</v>
      </c>
      <c r="B5">
        <v>1</v>
      </c>
      <c r="C5">
        <v>1</v>
      </c>
      <c r="D5" t="s">
        <v>98</v>
      </c>
      <c r="I5" t="str">
        <f>($D5)</f>
        <v>complete</v>
      </c>
    </row>
    <row r="6" spans="1:63" x14ac:dyDescent="0.25">
      <c r="A6" t="s">
        <v>58</v>
      </c>
      <c r="B6">
        <v>2</v>
      </c>
      <c r="C6">
        <v>1</v>
      </c>
      <c r="D6" t="s">
        <v>98</v>
      </c>
      <c r="J6" t="str">
        <f>($D6)</f>
        <v>complete</v>
      </c>
    </row>
    <row r="7" spans="1:63" x14ac:dyDescent="0.25">
      <c r="A7" t="s">
        <v>59</v>
      </c>
      <c r="B7">
        <v>2</v>
      </c>
      <c r="C7">
        <v>3</v>
      </c>
      <c r="D7" t="s">
        <v>98</v>
      </c>
      <c r="K7" t="str">
        <f t="shared" ref="K7:M7" si="4">($D7)</f>
        <v>complete</v>
      </c>
      <c r="L7" t="str">
        <f t="shared" si="4"/>
        <v>complete</v>
      </c>
      <c r="M7" t="str">
        <f t="shared" si="4"/>
        <v>complete</v>
      </c>
    </row>
    <row r="8" spans="1:63" x14ac:dyDescent="0.25">
      <c r="A8" t="s">
        <v>60</v>
      </c>
      <c r="B8">
        <v>3</v>
      </c>
      <c r="C8">
        <v>3</v>
      </c>
      <c r="D8" t="s">
        <v>98</v>
      </c>
      <c r="N8" t="str">
        <f t="shared" ref="N8:P8" si="5">($D8)</f>
        <v>complete</v>
      </c>
      <c r="O8" t="str">
        <f t="shared" si="5"/>
        <v>complete</v>
      </c>
      <c r="P8" t="str">
        <f t="shared" si="5"/>
        <v>complete</v>
      </c>
    </row>
    <row r="9" spans="1:63" x14ac:dyDescent="0.25">
      <c r="A9" t="s">
        <v>61</v>
      </c>
      <c r="B9">
        <v>4</v>
      </c>
      <c r="C9">
        <v>4</v>
      </c>
      <c r="D9" t="s">
        <v>98</v>
      </c>
      <c r="Q9" t="str">
        <f t="shared" ref="Q9:T9" si="6">($D9)</f>
        <v>complete</v>
      </c>
      <c r="R9" t="str">
        <f t="shared" si="6"/>
        <v>complete</v>
      </c>
      <c r="S9" t="str">
        <f t="shared" si="6"/>
        <v>complete</v>
      </c>
      <c r="T9" t="str">
        <f t="shared" si="6"/>
        <v>complete</v>
      </c>
    </row>
    <row r="10" spans="1:63" x14ac:dyDescent="0.25">
      <c r="A10" t="s">
        <v>62</v>
      </c>
      <c r="B10">
        <v>12</v>
      </c>
      <c r="C10">
        <v>13</v>
      </c>
      <c r="D10" t="s">
        <v>98</v>
      </c>
      <c r="U10" t="str">
        <f t="shared" ref="U10:AG10" si="7">($D10)</f>
        <v>complete</v>
      </c>
      <c r="V10" t="str">
        <f t="shared" si="7"/>
        <v>complete</v>
      </c>
      <c r="W10" t="str">
        <f t="shared" si="7"/>
        <v>complete</v>
      </c>
      <c r="X10" t="str">
        <f t="shared" si="7"/>
        <v>complete</v>
      </c>
      <c r="Y10" t="str">
        <f t="shared" si="7"/>
        <v>complete</v>
      </c>
      <c r="Z10" t="str">
        <f t="shared" si="7"/>
        <v>complete</v>
      </c>
      <c r="AA10" t="str">
        <f t="shared" si="7"/>
        <v>complete</v>
      </c>
      <c r="AB10" t="str">
        <f t="shared" si="7"/>
        <v>complete</v>
      </c>
      <c r="AC10" t="str">
        <f t="shared" si="7"/>
        <v>complete</v>
      </c>
      <c r="AD10" t="str">
        <f t="shared" si="7"/>
        <v>complete</v>
      </c>
      <c r="AE10" t="str">
        <f t="shared" si="7"/>
        <v>complete</v>
      </c>
      <c r="AF10" t="str">
        <f t="shared" si="7"/>
        <v>complete</v>
      </c>
      <c r="AG10" t="str">
        <f t="shared" si="7"/>
        <v>complete</v>
      </c>
    </row>
    <row r="11" spans="1:63" x14ac:dyDescent="0.25">
      <c r="A11" t="s">
        <v>63</v>
      </c>
      <c r="B11">
        <v>2</v>
      </c>
      <c r="C11">
        <v>1</v>
      </c>
      <c r="D11" t="s">
        <v>98</v>
      </c>
      <c r="AH11" t="str">
        <f>($D11)</f>
        <v>complete</v>
      </c>
    </row>
    <row r="12" spans="1:63" x14ac:dyDescent="0.25">
      <c r="A12" t="s">
        <v>64</v>
      </c>
      <c r="B12">
        <v>1</v>
      </c>
      <c r="C12">
        <v>1</v>
      </c>
      <c r="D12" t="s">
        <v>98</v>
      </c>
      <c r="AI12" t="str">
        <f>($D12)</f>
        <v>complete</v>
      </c>
    </row>
    <row r="13" spans="1:63" x14ac:dyDescent="0.25">
      <c r="A13" t="s">
        <v>65</v>
      </c>
      <c r="B13">
        <v>5</v>
      </c>
      <c r="C13">
        <v>3</v>
      </c>
      <c r="D13" t="s">
        <v>2</v>
      </c>
      <c r="AJ13" t="str">
        <f t="shared" ref="AJ13:AN13" si="8">($D13)</f>
        <v>this week</v>
      </c>
      <c r="AK13" t="str">
        <f t="shared" si="8"/>
        <v>this week</v>
      </c>
      <c r="AL13" t="str">
        <f t="shared" si="8"/>
        <v>this week</v>
      </c>
      <c r="AM13" t="str">
        <f t="shared" si="8"/>
        <v>this week</v>
      </c>
      <c r="AN13" t="str">
        <f t="shared" si="8"/>
        <v>this week</v>
      </c>
    </row>
    <row r="14" spans="1:63" x14ac:dyDescent="0.25">
      <c r="A14" t="s">
        <v>66</v>
      </c>
      <c r="B14">
        <v>5</v>
      </c>
      <c r="C14">
        <v>8</v>
      </c>
      <c r="D14" t="s">
        <v>2</v>
      </c>
      <c r="AO14" t="str">
        <f t="shared" ref="AO14:AV14" si="9">($D14)</f>
        <v>this week</v>
      </c>
      <c r="AP14" t="str">
        <f t="shared" si="9"/>
        <v>this week</v>
      </c>
      <c r="AQ14" t="str">
        <f t="shared" si="9"/>
        <v>this week</v>
      </c>
      <c r="AR14" t="str">
        <f t="shared" si="9"/>
        <v>this week</v>
      </c>
      <c r="AS14" t="str">
        <f t="shared" si="9"/>
        <v>this week</v>
      </c>
      <c r="AT14" t="str">
        <f t="shared" si="9"/>
        <v>this week</v>
      </c>
      <c r="AU14" t="str">
        <f t="shared" si="9"/>
        <v>this week</v>
      </c>
      <c r="AV14" t="str">
        <f t="shared" si="9"/>
        <v>this week</v>
      </c>
    </row>
    <row r="15" spans="1:63" x14ac:dyDescent="0.25">
      <c r="A15" t="s">
        <v>67</v>
      </c>
      <c r="B15">
        <v>4</v>
      </c>
      <c r="D15" t="s">
        <v>3</v>
      </c>
      <c r="AW15" t="str">
        <f t="shared" ref="AW15:AZ15" si="10">($D15)</f>
        <v>planned</v>
      </c>
      <c r="AX15" t="str">
        <f t="shared" si="10"/>
        <v>planned</v>
      </c>
      <c r="AY15" t="str">
        <f t="shared" si="10"/>
        <v>planned</v>
      </c>
      <c r="AZ15" t="str">
        <f t="shared" si="10"/>
        <v>planned</v>
      </c>
    </row>
    <row r="16" spans="1:63" x14ac:dyDescent="0.25">
      <c r="A16" t="s">
        <v>0</v>
      </c>
      <c r="B16">
        <f>SUM(B3:B15)</f>
        <v>44</v>
      </c>
      <c r="C16">
        <f>SUM(C3:C15)</f>
        <v>42</v>
      </c>
    </row>
    <row r="17" spans="1:46" s="2" customFormat="1" x14ac:dyDescent="0.25">
      <c r="A17" s="2" t="s">
        <v>48</v>
      </c>
    </row>
    <row r="18" spans="1:46" x14ac:dyDescent="0.25">
      <c r="A18" t="s">
        <v>55</v>
      </c>
      <c r="B18">
        <v>2</v>
      </c>
      <c r="C18">
        <v>3</v>
      </c>
      <c r="D18" t="s">
        <v>98</v>
      </c>
      <c r="E18" t="str">
        <f t="shared" ref="E18:G18" si="11">($D18)</f>
        <v>complete</v>
      </c>
      <c r="F18" t="str">
        <f t="shared" si="11"/>
        <v>complete</v>
      </c>
      <c r="G18" t="str">
        <f t="shared" si="11"/>
        <v>complete</v>
      </c>
    </row>
    <row r="19" spans="1:46" x14ac:dyDescent="0.25">
      <c r="A19" t="s">
        <v>68</v>
      </c>
      <c r="B19">
        <v>3</v>
      </c>
      <c r="C19">
        <v>2</v>
      </c>
      <c r="D19" t="s">
        <v>98</v>
      </c>
      <c r="H19" t="str">
        <f t="shared" ref="H19:I19" si="12">($D19)</f>
        <v>complete</v>
      </c>
      <c r="I19" t="str">
        <f t="shared" si="12"/>
        <v>complete</v>
      </c>
    </row>
    <row r="20" spans="1:46" x14ac:dyDescent="0.25">
      <c r="A20" t="s">
        <v>69</v>
      </c>
      <c r="B20">
        <v>3</v>
      </c>
      <c r="C20">
        <v>2</v>
      </c>
      <c r="D20" t="s">
        <v>98</v>
      </c>
      <c r="J20" t="str">
        <f t="shared" ref="J20:K20" si="13">($D20)</f>
        <v>complete</v>
      </c>
      <c r="K20" t="str">
        <f t="shared" si="13"/>
        <v>complete</v>
      </c>
    </row>
    <row r="21" spans="1:46" x14ac:dyDescent="0.25">
      <c r="A21" t="s">
        <v>70</v>
      </c>
      <c r="B21">
        <v>3</v>
      </c>
      <c r="C21">
        <v>2</v>
      </c>
      <c r="D21" t="s">
        <v>98</v>
      </c>
      <c r="L21" t="str">
        <f t="shared" ref="L21:M21" si="14">($D21)</f>
        <v>complete</v>
      </c>
      <c r="M21" t="str">
        <f t="shared" si="14"/>
        <v>complete</v>
      </c>
    </row>
    <row r="22" spans="1:46" x14ac:dyDescent="0.25">
      <c r="A22" t="s">
        <v>71</v>
      </c>
      <c r="B22">
        <v>4</v>
      </c>
      <c r="C22">
        <v>4</v>
      </c>
      <c r="D22" t="s">
        <v>98</v>
      </c>
      <c r="N22" t="str">
        <f t="shared" ref="N22:Q22" si="15">($D22)</f>
        <v>complete</v>
      </c>
      <c r="O22" t="str">
        <f t="shared" si="15"/>
        <v>complete</v>
      </c>
      <c r="P22" t="str">
        <f t="shared" si="15"/>
        <v>complete</v>
      </c>
      <c r="Q22" t="str">
        <f t="shared" si="15"/>
        <v>complete</v>
      </c>
    </row>
    <row r="23" spans="1:46" x14ac:dyDescent="0.25">
      <c r="A23" t="s">
        <v>72</v>
      </c>
      <c r="B23">
        <v>4</v>
      </c>
      <c r="C23">
        <v>4</v>
      </c>
      <c r="D23" t="s">
        <v>98</v>
      </c>
      <c r="R23" t="str">
        <f t="shared" ref="R23:T23" si="16">($D23)</f>
        <v>complete</v>
      </c>
      <c r="S23" t="str">
        <f t="shared" si="16"/>
        <v>complete</v>
      </c>
      <c r="T23" t="str">
        <f t="shared" si="16"/>
        <v>complete</v>
      </c>
    </row>
    <row r="24" spans="1:46" x14ac:dyDescent="0.25">
      <c r="A24" t="s">
        <v>73</v>
      </c>
      <c r="B24">
        <v>4</v>
      </c>
      <c r="C24">
        <v>3</v>
      </c>
      <c r="D24" t="s">
        <v>98</v>
      </c>
      <c r="U24" t="str">
        <f>($D24)</f>
        <v>complete</v>
      </c>
    </row>
    <row r="25" spans="1:46" x14ac:dyDescent="0.25">
      <c r="A25" t="s">
        <v>74</v>
      </c>
      <c r="B25">
        <v>6</v>
      </c>
      <c r="C25">
        <v>1</v>
      </c>
      <c r="D25" t="s">
        <v>98</v>
      </c>
      <c r="V25" t="str">
        <f t="shared" ref="V25:AA25" si="17">($D25)</f>
        <v>complete</v>
      </c>
      <c r="W25" t="str">
        <f t="shared" si="17"/>
        <v>complete</v>
      </c>
      <c r="X25" t="str">
        <f t="shared" si="17"/>
        <v>complete</v>
      </c>
      <c r="Y25" t="str">
        <f t="shared" si="17"/>
        <v>complete</v>
      </c>
      <c r="Z25" t="str">
        <f t="shared" si="17"/>
        <v>complete</v>
      </c>
      <c r="AA25" t="str">
        <f t="shared" si="17"/>
        <v>complete</v>
      </c>
    </row>
    <row r="26" spans="1:46" x14ac:dyDescent="0.25">
      <c r="A26" t="s">
        <v>75</v>
      </c>
      <c r="B26">
        <v>4</v>
      </c>
      <c r="C26">
        <v>6</v>
      </c>
      <c r="D26" t="s">
        <v>98</v>
      </c>
      <c r="AB26" t="str">
        <f t="shared" ref="AB26:AP26" si="18">($D26)</f>
        <v>complete</v>
      </c>
      <c r="AC26" t="str">
        <f t="shared" si="18"/>
        <v>complete</v>
      </c>
      <c r="AD26" t="str">
        <f t="shared" si="18"/>
        <v>complete</v>
      </c>
      <c r="AE26" t="str">
        <f t="shared" si="18"/>
        <v>complete</v>
      </c>
      <c r="AF26" t="str">
        <f t="shared" si="18"/>
        <v>complete</v>
      </c>
      <c r="AG26" t="str">
        <f t="shared" si="18"/>
        <v>complete</v>
      </c>
      <c r="AH26" t="str">
        <f t="shared" si="18"/>
        <v>complete</v>
      </c>
      <c r="AI26" t="str">
        <f t="shared" si="18"/>
        <v>complete</v>
      </c>
      <c r="AJ26" t="str">
        <f t="shared" si="18"/>
        <v>complete</v>
      </c>
      <c r="AK26" t="str">
        <f t="shared" si="18"/>
        <v>complete</v>
      </c>
      <c r="AL26" t="str">
        <f t="shared" si="18"/>
        <v>complete</v>
      </c>
      <c r="AM26" t="str">
        <f t="shared" si="18"/>
        <v>complete</v>
      </c>
      <c r="AN26" t="str">
        <f t="shared" si="18"/>
        <v>complete</v>
      </c>
      <c r="AO26" t="str">
        <f t="shared" si="18"/>
        <v>complete</v>
      </c>
      <c r="AP26" t="str">
        <f t="shared" si="18"/>
        <v>complete</v>
      </c>
    </row>
    <row r="27" spans="1:46" x14ac:dyDescent="0.25">
      <c r="A27" t="s">
        <v>76</v>
      </c>
      <c r="B27">
        <v>10</v>
      </c>
      <c r="C27">
        <v>15</v>
      </c>
      <c r="D27" t="s">
        <v>2</v>
      </c>
      <c r="AQ27" t="str">
        <f t="shared" ref="AQ27:AT27" si="19">($D27)</f>
        <v>this week</v>
      </c>
      <c r="AR27" t="str">
        <f t="shared" si="19"/>
        <v>this week</v>
      </c>
      <c r="AS27" t="str">
        <f t="shared" si="19"/>
        <v>this week</v>
      </c>
      <c r="AT27" t="str">
        <f t="shared" si="19"/>
        <v>this week</v>
      </c>
    </row>
    <row r="28" spans="1:46" x14ac:dyDescent="0.25">
      <c r="A28" t="s">
        <v>77</v>
      </c>
      <c r="B28">
        <v>4</v>
      </c>
      <c r="D28" t="s">
        <v>3</v>
      </c>
    </row>
    <row r="29" spans="1:46" x14ac:dyDescent="0.25">
      <c r="A29" t="s">
        <v>0</v>
      </c>
      <c r="B29">
        <f>SUM(B18:B28)</f>
        <v>47</v>
      </c>
      <c r="C29">
        <f>SUM(C18:C28)</f>
        <v>42</v>
      </c>
    </row>
    <row r="30" spans="1:46" s="2" customFormat="1" x14ac:dyDescent="0.25">
      <c r="A30" s="2" t="s">
        <v>49</v>
      </c>
    </row>
    <row r="31" spans="1:46" x14ac:dyDescent="0.25">
      <c r="A31" t="s">
        <v>78</v>
      </c>
      <c r="B31">
        <v>5</v>
      </c>
      <c r="C31">
        <v>4</v>
      </c>
      <c r="D31" t="s">
        <v>98</v>
      </c>
      <c r="E31" t="str">
        <f t="shared" ref="E31:H31" si="20">($D31)</f>
        <v>complete</v>
      </c>
      <c r="F31" t="str">
        <f t="shared" si="20"/>
        <v>complete</v>
      </c>
      <c r="G31" t="str">
        <f t="shared" si="20"/>
        <v>complete</v>
      </c>
      <c r="H31" t="str">
        <f t="shared" si="20"/>
        <v>complete</v>
      </c>
    </row>
    <row r="32" spans="1:46" x14ac:dyDescent="0.25">
      <c r="A32" t="s">
        <v>79</v>
      </c>
      <c r="B32">
        <v>10</v>
      </c>
      <c r="C32">
        <v>1</v>
      </c>
      <c r="D32" t="s">
        <v>98</v>
      </c>
      <c r="I32" t="str">
        <f>($D32)</f>
        <v>complete</v>
      </c>
    </row>
    <row r="33" spans="1:44" x14ac:dyDescent="0.25">
      <c r="A33" t="s">
        <v>80</v>
      </c>
      <c r="B33">
        <v>15</v>
      </c>
      <c r="C33">
        <v>4</v>
      </c>
      <c r="D33" t="s">
        <v>98</v>
      </c>
      <c r="J33" t="str">
        <f t="shared" ref="J33:M33" si="21">($D33)</f>
        <v>complete</v>
      </c>
      <c r="K33" t="str">
        <f t="shared" si="21"/>
        <v>complete</v>
      </c>
      <c r="L33" t="str">
        <f t="shared" si="21"/>
        <v>complete</v>
      </c>
      <c r="M33" t="str">
        <f t="shared" si="21"/>
        <v>complete</v>
      </c>
    </row>
    <row r="34" spans="1:44" x14ac:dyDescent="0.25">
      <c r="A34" t="s">
        <v>81</v>
      </c>
      <c r="B34">
        <v>15</v>
      </c>
      <c r="C34">
        <v>5</v>
      </c>
      <c r="D34" t="s">
        <v>98</v>
      </c>
      <c r="N34" t="str">
        <f t="shared" ref="N34:R34" si="22">($D34)</f>
        <v>complete</v>
      </c>
      <c r="O34" t="str">
        <f t="shared" si="22"/>
        <v>complete</v>
      </c>
      <c r="P34" t="str">
        <f t="shared" si="22"/>
        <v>complete</v>
      </c>
      <c r="Q34" t="str">
        <f t="shared" si="22"/>
        <v>complete</v>
      </c>
      <c r="R34" t="str">
        <f t="shared" si="22"/>
        <v>complete</v>
      </c>
    </row>
    <row r="35" spans="1:44" x14ac:dyDescent="0.25">
      <c r="A35" t="s">
        <v>82</v>
      </c>
      <c r="B35">
        <v>5</v>
      </c>
      <c r="C35">
        <v>2</v>
      </c>
      <c r="D35" t="s">
        <v>98</v>
      </c>
      <c r="S35" t="str">
        <f t="shared" ref="S35:T35" si="23">($D35)</f>
        <v>complete</v>
      </c>
      <c r="T35" t="str">
        <f t="shared" si="23"/>
        <v>complete</v>
      </c>
    </row>
    <row r="36" spans="1:44" x14ac:dyDescent="0.25">
      <c r="A36" t="s">
        <v>83</v>
      </c>
      <c r="B36">
        <v>5</v>
      </c>
      <c r="C36">
        <v>2</v>
      </c>
      <c r="D36" t="s">
        <v>2</v>
      </c>
      <c r="U36" t="str">
        <f t="shared" ref="U36:V36" si="24">($D36)</f>
        <v>this week</v>
      </c>
      <c r="V36" t="str">
        <f t="shared" si="24"/>
        <v>this week</v>
      </c>
    </row>
    <row r="37" spans="1:44" x14ac:dyDescent="0.25">
      <c r="A37" t="s">
        <v>57</v>
      </c>
      <c r="B37">
        <v>5</v>
      </c>
      <c r="D37" t="s">
        <v>3</v>
      </c>
      <c r="W37" t="str">
        <f t="shared" ref="W37:AA37" si="25">($D37)</f>
        <v>planned</v>
      </c>
      <c r="X37" t="str">
        <f t="shared" si="25"/>
        <v>planned</v>
      </c>
      <c r="Y37" t="str">
        <f t="shared" si="25"/>
        <v>planned</v>
      </c>
      <c r="Z37" t="str">
        <f t="shared" si="25"/>
        <v>planned</v>
      </c>
      <c r="AA37" t="str">
        <f t="shared" si="25"/>
        <v>planned</v>
      </c>
    </row>
    <row r="38" spans="1:44" x14ac:dyDescent="0.25">
      <c r="A38" t="s">
        <v>0</v>
      </c>
      <c r="B38">
        <f>SUM(B31:B37)</f>
        <v>60</v>
      </c>
      <c r="C38">
        <f>SUM(C31:C37)</f>
        <v>18</v>
      </c>
    </row>
    <row r="39" spans="1:44" s="2" customFormat="1" x14ac:dyDescent="0.25">
      <c r="A39" s="2" t="s">
        <v>50</v>
      </c>
    </row>
    <row r="40" spans="1:44" x14ac:dyDescent="0.25">
      <c r="A40" t="s">
        <v>84</v>
      </c>
      <c r="B40">
        <v>5</v>
      </c>
      <c r="C40">
        <v>5</v>
      </c>
      <c r="D40" t="s">
        <v>98</v>
      </c>
      <c r="E40" t="str">
        <f t="shared" ref="E40:I40" si="26">($D40)</f>
        <v>complete</v>
      </c>
      <c r="F40" t="str">
        <f t="shared" si="26"/>
        <v>complete</v>
      </c>
      <c r="G40" t="str">
        <f t="shared" si="26"/>
        <v>complete</v>
      </c>
      <c r="H40" t="str">
        <f t="shared" si="26"/>
        <v>complete</v>
      </c>
      <c r="I40" t="str">
        <f t="shared" si="26"/>
        <v>complete</v>
      </c>
    </row>
    <row r="41" spans="1:44" x14ac:dyDescent="0.25">
      <c r="A41" t="s">
        <v>85</v>
      </c>
      <c r="B41">
        <v>10</v>
      </c>
      <c r="C41">
        <v>5</v>
      </c>
      <c r="D41" t="s">
        <v>98</v>
      </c>
      <c r="J41" t="str">
        <f t="shared" ref="J41:N41" si="27">($D41)</f>
        <v>complete</v>
      </c>
      <c r="K41" t="str">
        <f t="shared" si="27"/>
        <v>complete</v>
      </c>
      <c r="L41" t="str">
        <f t="shared" si="27"/>
        <v>complete</v>
      </c>
      <c r="M41" t="str">
        <f t="shared" si="27"/>
        <v>complete</v>
      </c>
      <c r="N41" t="str">
        <f t="shared" si="27"/>
        <v>complete</v>
      </c>
    </row>
    <row r="42" spans="1:44" x14ac:dyDescent="0.25">
      <c r="A42" t="s">
        <v>86</v>
      </c>
      <c r="B42">
        <v>10</v>
      </c>
      <c r="C42">
        <v>6</v>
      </c>
      <c r="D42" t="s">
        <v>98</v>
      </c>
      <c r="O42" t="str">
        <f t="shared" ref="O42:T42" si="28">($D42)</f>
        <v>complete</v>
      </c>
      <c r="P42" t="str">
        <f t="shared" si="28"/>
        <v>complete</v>
      </c>
      <c r="Q42" t="str">
        <f t="shared" si="28"/>
        <v>complete</v>
      </c>
      <c r="R42" t="str">
        <f t="shared" si="28"/>
        <v>complete</v>
      </c>
      <c r="S42" t="str">
        <f t="shared" si="28"/>
        <v>complete</v>
      </c>
      <c r="T42" t="str">
        <f t="shared" si="28"/>
        <v>complete</v>
      </c>
    </row>
    <row r="43" spans="1:44" x14ac:dyDescent="0.25">
      <c r="A43" t="s">
        <v>87</v>
      </c>
      <c r="B43">
        <v>10</v>
      </c>
      <c r="C43">
        <v>2</v>
      </c>
      <c r="D43" t="s">
        <v>98</v>
      </c>
      <c r="U43" t="str">
        <f t="shared" ref="U43:V43" si="29">($D43)</f>
        <v>complete</v>
      </c>
      <c r="V43" t="str">
        <f t="shared" si="29"/>
        <v>complete</v>
      </c>
    </row>
    <row r="44" spans="1:44" x14ac:dyDescent="0.25">
      <c r="A44" t="s">
        <v>88</v>
      </c>
      <c r="B44">
        <v>10</v>
      </c>
      <c r="C44">
        <v>6</v>
      </c>
      <c r="D44" t="s">
        <v>98</v>
      </c>
      <c r="W44" t="str">
        <f t="shared" ref="W44:AB44" si="30">($D44)</f>
        <v>complete</v>
      </c>
      <c r="X44" t="str">
        <f t="shared" si="30"/>
        <v>complete</v>
      </c>
      <c r="Y44" t="str">
        <f t="shared" si="30"/>
        <v>complete</v>
      </c>
      <c r="Z44" t="str">
        <f t="shared" si="30"/>
        <v>complete</v>
      </c>
      <c r="AA44" t="str">
        <f t="shared" si="30"/>
        <v>complete</v>
      </c>
      <c r="AB44" t="str">
        <f t="shared" si="30"/>
        <v>complete</v>
      </c>
    </row>
    <row r="45" spans="1:44" x14ac:dyDescent="0.25">
      <c r="A45" t="s">
        <v>89</v>
      </c>
      <c r="B45">
        <v>10</v>
      </c>
      <c r="C45">
        <v>2</v>
      </c>
      <c r="D45" t="s">
        <v>98</v>
      </c>
      <c r="AC45" t="str">
        <f t="shared" ref="AC45:AD45" si="31">($D45)</f>
        <v>complete</v>
      </c>
      <c r="AD45" t="str">
        <f t="shared" si="31"/>
        <v>complete</v>
      </c>
    </row>
    <row r="46" spans="1:44" x14ac:dyDescent="0.25">
      <c r="A46" t="s">
        <v>90</v>
      </c>
      <c r="B46">
        <v>5</v>
      </c>
      <c r="C46">
        <v>4</v>
      </c>
      <c r="D46" t="s">
        <v>98</v>
      </c>
      <c r="AE46" t="str">
        <f t="shared" ref="AE46:AH46" si="32">($D46)</f>
        <v>complete</v>
      </c>
      <c r="AF46" t="str">
        <f t="shared" si="32"/>
        <v>complete</v>
      </c>
      <c r="AG46" t="str">
        <f t="shared" si="32"/>
        <v>complete</v>
      </c>
      <c r="AH46" t="str">
        <f t="shared" si="32"/>
        <v>complete</v>
      </c>
    </row>
    <row r="47" spans="1:44" x14ac:dyDescent="0.25">
      <c r="A47" t="s">
        <v>91</v>
      </c>
      <c r="B47">
        <v>10</v>
      </c>
      <c r="C47">
        <v>6</v>
      </c>
      <c r="D47" t="s">
        <v>98</v>
      </c>
      <c r="AI47" t="str">
        <f t="shared" ref="AI47:AN47" si="33">($D47)</f>
        <v>complete</v>
      </c>
      <c r="AJ47" t="str">
        <f t="shared" si="33"/>
        <v>complete</v>
      </c>
      <c r="AK47" t="str">
        <f t="shared" si="33"/>
        <v>complete</v>
      </c>
      <c r="AL47" t="str">
        <f t="shared" si="33"/>
        <v>complete</v>
      </c>
      <c r="AM47" t="str">
        <f t="shared" si="33"/>
        <v>complete</v>
      </c>
      <c r="AN47" t="str">
        <f t="shared" si="33"/>
        <v>complete</v>
      </c>
    </row>
    <row r="48" spans="1:44" x14ac:dyDescent="0.25">
      <c r="A48" t="s">
        <v>92</v>
      </c>
      <c r="B48">
        <v>5</v>
      </c>
      <c r="C48">
        <v>4</v>
      </c>
      <c r="D48" t="s">
        <v>98</v>
      </c>
      <c r="AO48" t="str">
        <f t="shared" ref="AO48:AR48" si="34">($D48)</f>
        <v>complete</v>
      </c>
      <c r="AP48" t="str">
        <f t="shared" si="34"/>
        <v>complete</v>
      </c>
      <c r="AQ48" t="str">
        <f t="shared" si="34"/>
        <v>complete</v>
      </c>
      <c r="AR48" t="str">
        <f t="shared" si="34"/>
        <v>complete</v>
      </c>
    </row>
    <row r="49" spans="1:53" x14ac:dyDescent="0.25">
      <c r="A49" t="s">
        <v>93</v>
      </c>
      <c r="B49">
        <v>2</v>
      </c>
      <c r="C49">
        <v>2</v>
      </c>
      <c r="D49" t="s">
        <v>98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S49" t="str">
        <f t="shared" ref="AS49:AT49" si="35">($D49)</f>
        <v>complete</v>
      </c>
      <c r="AT49" t="str">
        <f t="shared" si="35"/>
        <v>complete</v>
      </c>
    </row>
    <row r="50" spans="1:53" x14ac:dyDescent="0.25">
      <c r="A50" t="s">
        <v>94</v>
      </c>
      <c r="B50">
        <v>2</v>
      </c>
      <c r="C50">
        <v>2</v>
      </c>
      <c r="D50" t="s">
        <v>2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U50" t="str">
        <f t="shared" ref="AU50:AV50" si="36">($D50)</f>
        <v>this week</v>
      </c>
      <c r="AV50" t="str">
        <f t="shared" si="36"/>
        <v>this week</v>
      </c>
    </row>
    <row r="51" spans="1:53" x14ac:dyDescent="0.25">
      <c r="A51" t="s">
        <v>95</v>
      </c>
      <c r="B51">
        <v>5</v>
      </c>
      <c r="D51" t="s">
        <v>3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W51" t="str">
        <f t="shared" ref="AW51:BA51" si="37">($D51)</f>
        <v>planned</v>
      </c>
      <c r="AX51" t="str">
        <f t="shared" si="37"/>
        <v>planned</v>
      </c>
      <c r="AY51" t="str">
        <f t="shared" si="37"/>
        <v>planned</v>
      </c>
      <c r="AZ51" t="str">
        <f t="shared" si="37"/>
        <v>planned</v>
      </c>
      <c r="BA51" t="str">
        <f t="shared" si="37"/>
        <v>planned</v>
      </c>
    </row>
    <row r="52" spans="1:53" x14ac:dyDescent="0.25">
      <c r="A52" t="s">
        <v>0</v>
      </c>
      <c r="B52">
        <f>SUM(B40:B51)</f>
        <v>84</v>
      </c>
      <c r="C52">
        <f>SUM(C40:C51)</f>
        <v>44</v>
      </c>
    </row>
    <row r="53" spans="1:53" s="2" customFormat="1" x14ac:dyDescent="0.25">
      <c r="A53" s="2" t="s">
        <v>109</v>
      </c>
    </row>
    <row r="54" spans="1:53" x14ac:dyDescent="0.25">
      <c r="A54" t="s">
        <v>84</v>
      </c>
      <c r="B54">
        <v>5</v>
      </c>
      <c r="C54">
        <v>5</v>
      </c>
      <c r="D54" t="s">
        <v>98</v>
      </c>
      <c r="E54" t="str">
        <f t="shared" ref="E54:I54" si="38">($D54)</f>
        <v>complete</v>
      </c>
      <c r="F54" t="str">
        <f t="shared" si="38"/>
        <v>complete</v>
      </c>
      <c r="G54" t="str">
        <f t="shared" si="38"/>
        <v>complete</v>
      </c>
      <c r="H54" t="str">
        <f t="shared" si="38"/>
        <v>complete</v>
      </c>
      <c r="I54" t="str">
        <f t="shared" si="38"/>
        <v>complete</v>
      </c>
    </row>
    <row r="55" spans="1:53" x14ac:dyDescent="0.25">
      <c r="A55" t="s">
        <v>85</v>
      </c>
      <c r="B55">
        <v>10</v>
      </c>
      <c r="C55">
        <v>5</v>
      </c>
      <c r="D55" t="s">
        <v>98</v>
      </c>
      <c r="J55" t="str">
        <f t="shared" ref="J55:N55" si="39">($D55)</f>
        <v>complete</v>
      </c>
      <c r="K55" t="str">
        <f t="shared" si="39"/>
        <v>complete</v>
      </c>
      <c r="L55" t="str">
        <f t="shared" si="39"/>
        <v>complete</v>
      </c>
      <c r="M55" t="str">
        <f t="shared" si="39"/>
        <v>complete</v>
      </c>
      <c r="N55" t="str">
        <f t="shared" si="39"/>
        <v>complete</v>
      </c>
    </row>
    <row r="56" spans="1:53" x14ac:dyDescent="0.25">
      <c r="A56" t="s">
        <v>86</v>
      </c>
      <c r="B56">
        <v>10</v>
      </c>
      <c r="C56">
        <v>6</v>
      </c>
      <c r="D56" t="s">
        <v>98</v>
      </c>
      <c r="O56" t="str">
        <f t="shared" ref="O56:T56" si="40">($D56)</f>
        <v>complete</v>
      </c>
      <c r="P56" t="str">
        <f t="shared" si="40"/>
        <v>complete</v>
      </c>
      <c r="Q56" t="str">
        <f t="shared" si="40"/>
        <v>complete</v>
      </c>
      <c r="R56" t="str">
        <f t="shared" si="40"/>
        <v>complete</v>
      </c>
      <c r="S56" t="str">
        <f t="shared" si="40"/>
        <v>complete</v>
      </c>
      <c r="T56" t="str">
        <f t="shared" si="40"/>
        <v>complete</v>
      </c>
    </row>
    <row r="57" spans="1:53" x14ac:dyDescent="0.25">
      <c r="A57" t="s">
        <v>87</v>
      </c>
      <c r="B57">
        <v>10</v>
      </c>
      <c r="C57">
        <v>2</v>
      </c>
      <c r="D57" t="s">
        <v>98</v>
      </c>
      <c r="U57" t="str">
        <f t="shared" ref="U57:V57" si="41">($D57)</f>
        <v>complete</v>
      </c>
      <c r="V57" t="str">
        <f t="shared" si="41"/>
        <v>complete</v>
      </c>
    </row>
    <row r="58" spans="1:53" x14ac:dyDescent="0.25">
      <c r="A58" t="s">
        <v>88</v>
      </c>
      <c r="B58">
        <v>10</v>
      </c>
      <c r="C58">
        <v>6</v>
      </c>
      <c r="D58" t="s">
        <v>98</v>
      </c>
      <c r="W58" t="str">
        <f t="shared" ref="W58:AB58" si="42">($D58)</f>
        <v>complete</v>
      </c>
      <c r="X58" t="str">
        <f t="shared" si="42"/>
        <v>complete</v>
      </c>
      <c r="Y58" t="str">
        <f t="shared" si="42"/>
        <v>complete</v>
      </c>
      <c r="Z58" t="str">
        <f t="shared" si="42"/>
        <v>complete</v>
      </c>
      <c r="AA58" t="str">
        <f t="shared" si="42"/>
        <v>complete</v>
      </c>
      <c r="AB58" t="str">
        <f t="shared" si="42"/>
        <v>complete</v>
      </c>
    </row>
    <row r="59" spans="1:53" x14ac:dyDescent="0.25">
      <c r="A59" t="s">
        <v>89</v>
      </c>
      <c r="B59">
        <v>10</v>
      </c>
      <c r="C59">
        <v>2</v>
      </c>
      <c r="D59" t="s">
        <v>98</v>
      </c>
      <c r="AC59" t="str">
        <f t="shared" ref="AC59:AD59" si="43">($D59)</f>
        <v>complete</v>
      </c>
      <c r="AD59" t="str">
        <f t="shared" si="43"/>
        <v>complete</v>
      </c>
    </row>
    <row r="60" spans="1:53" x14ac:dyDescent="0.25">
      <c r="A60" t="s">
        <v>90</v>
      </c>
      <c r="B60">
        <v>5</v>
      </c>
      <c r="C60">
        <v>4</v>
      </c>
      <c r="D60" t="s">
        <v>98</v>
      </c>
      <c r="AE60" t="str">
        <f t="shared" ref="AE60:AH60" si="44">($D60)</f>
        <v>complete</v>
      </c>
      <c r="AF60" t="str">
        <f t="shared" si="44"/>
        <v>complete</v>
      </c>
      <c r="AG60" t="str">
        <f t="shared" si="44"/>
        <v>complete</v>
      </c>
      <c r="AH60" t="str">
        <f t="shared" si="44"/>
        <v>complete</v>
      </c>
    </row>
    <row r="61" spans="1:53" x14ac:dyDescent="0.25">
      <c r="A61" t="s">
        <v>91</v>
      </c>
      <c r="B61">
        <v>10</v>
      </c>
      <c r="C61">
        <v>6</v>
      </c>
      <c r="D61" t="s">
        <v>98</v>
      </c>
      <c r="AI61" t="str">
        <f t="shared" ref="AI61:AN61" si="45">($D61)</f>
        <v>complete</v>
      </c>
      <c r="AJ61" t="str">
        <f t="shared" si="45"/>
        <v>complete</v>
      </c>
      <c r="AK61" t="str">
        <f t="shared" si="45"/>
        <v>complete</v>
      </c>
      <c r="AL61" t="str">
        <f t="shared" si="45"/>
        <v>complete</v>
      </c>
      <c r="AM61" t="str">
        <f t="shared" si="45"/>
        <v>complete</v>
      </c>
      <c r="AN61" t="str">
        <f t="shared" si="45"/>
        <v>complete</v>
      </c>
    </row>
    <row r="62" spans="1:53" x14ac:dyDescent="0.25">
      <c r="A62" t="s">
        <v>92</v>
      </c>
      <c r="B62">
        <v>5</v>
      </c>
      <c r="C62">
        <v>4</v>
      </c>
      <c r="D62" t="s">
        <v>98</v>
      </c>
      <c r="AO62" t="str">
        <f t="shared" ref="AO62:AR62" si="46">($D62)</f>
        <v>complete</v>
      </c>
      <c r="AP62" t="str">
        <f t="shared" si="46"/>
        <v>complete</v>
      </c>
      <c r="AQ62" t="str">
        <f t="shared" si="46"/>
        <v>complete</v>
      </c>
      <c r="AR62" t="str">
        <f t="shared" si="46"/>
        <v>complete</v>
      </c>
    </row>
    <row r="63" spans="1:53" x14ac:dyDescent="0.25">
      <c r="A63" t="s">
        <v>93</v>
      </c>
      <c r="B63">
        <v>2</v>
      </c>
      <c r="C63">
        <v>2</v>
      </c>
      <c r="D63" t="s">
        <v>98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S63" t="str">
        <f t="shared" ref="AS63:AT63" si="47">($D63)</f>
        <v>complete</v>
      </c>
      <c r="AT63" t="str">
        <f t="shared" si="47"/>
        <v>complete</v>
      </c>
    </row>
    <row r="64" spans="1:53" x14ac:dyDescent="0.25">
      <c r="A64" t="s">
        <v>94</v>
      </c>
      <c r="B64">
        <v>2</v>
      </c>
      <c r="C64">
        <v>2</v>
      </c>
      <c r="D64" t="s">
        <v>2</v>
      </c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U64" t="str">
        <f t="shared" ref="AU64:AV64" si="48">($D64)</f>
        <v>this week</v>
      </c>
      <c r="AV64" t="str">
        <f t="shared" si="48"/>
        <v>this week</v>
      </c>
    </row>
    <row r="65" spans="1:53" x14ac:dyDescent="0.25">
      <c r="A65" t="s">
        <v>95</v>
      </c>
      <c r="B65">
        <v>5</v>
      </c>
      <c r="D65" t="s">
        <v>3</v>
      </c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W65" t="str">
        <f t="shared" ref="AW65:BA65" si="49">($D65)</f>
        <v>planned</v>
      </c>
      <c r="AX65" t="str">
        <f t="shared" si="49"/>
        <v>planned</v>
      </c>
      <c r="AY65" t="str">
        <f t="shared" si="49"/>
        <v>planned</v>
      </c>
      <c r="AZ65" t="str">
        <f t="shared" si="49"/>
        <v>planned</v>
      </c>
      <c r="BA65" t="str">
        <f t="shared" si="49"/>
        <v>planned</v>
      </c>
    </row>
    <row r="66" spans="1:53" x14ac:dyDescent="0.25">
      <c r="A66" t="s">
        <v>0</v>
      </c>
      <c r="B66">
        <f>SUM(B54:B65)</f>
        <v>84</v>
      </c>
      <c r="C66">
        <f>SUM(C54:C65)</f>
        <v>44</v>
      </c>
    </row>
    <row r="67" spans="1:53" s="2" customFormat="1" x14ac:dyDescent="0.25">
      <c r="A67" s="2" t="s">
        <v>110</v>
      </c>
    </row>
    <row r="68" spans="1:53" x14ac:dyDescent="0.25">
      <c r="A68" t="s">
        <v>84</v>
      </c>
      <c r="B68">
        <v>5</v>
      </c>
      <c r="C68">
        <v>5</v>
      </c>
      <c r="D68" t="s">
        <v>98</v>
      </c>
      <c r="E68" t="str">
        <f t="shared" ref="E68:I68" si="50">($D68)</f>
        <v>complete</v>
      </c>
      <c r="F68" t="str">
        <f t="shared" si="50"/>
        <v>complete</v>
      </c>
      <c r="G68" t="str">
        <f t="shared" si="50"/>
        <v>complete</v>
      </c>
      <c r="H68" t="str">
        <f t="shared" si="50"/>
        <v>complete</v>
      </c>
      <c r="I68" t="str">
        <f t="shared" si="50"/>
        <v>complete</v>
      </c>
    </row>
    <row r="69" spans="1:53" x14ac:dyDescent="0.25">
      <c r="A69" t="s">
        <v>85</v>
      </c>
      <c r="B69">
        <v>10</v>
      </c>
      <c r="C69">
        <v>5</v>
      </c>
      <c r="D69" t="s">
        <v>98</v>
      </c>
      <c r="J69" t="str">
        <f t="shared" ref="J69:N69" si="51">($D69)</f>
        <v>complete</v>
      </c>
      <c r="K69" t="str">
        <f t="shared" si="51"/>
        <v>complete</v>
      </c>
      <c r="L69" t="str">
        <f t="shared" si="51"/>
        <v>complete</v>
      </c>
      <c r="M69" t="str">
        <f t="shared" si="51"/>
        <v>complete</v>
      </c>
      <c r="N69" t="str">
        <f t="shared" si="51"/>
        <v>complete</v>
      </c>
    </row>
    <row r="70" spans="1:53" x14ac:dyDescent="0.25">
      <c r="A70" t="s">
        <v>86</v>
      </c>
      <c r="B70">
        <v>10</v>
      </c>
      <c r="C70">
        <v>6</v>
      </c>
      <c r="D70" t="s">
        <v>98</v>
      </c>
      <c r="O70" t="str">
        <f t="shared" ref="O70:T70" si="52">($D70)</f>
        <v>complete</v>
      </c>
      <c r="P70" t="str">
        <f t="shared" si="52"/>
        <v>complete</v>
      </c>
      <c r="Q70" t="str">
        <f t="shared" si="52"/>
        <v>complete</v>
      </c>
      <c r="R70" t="str">
        <f t="shared" si="52"/>
        <v>complete</v>
      </c>
      <c r="S70" t="str">
        <f t="shared" si="52"/>
        <v>complete</v>
      </c>
      <c r="T70" t="str">
        <f t="shared" si="52"/>
        <v>complete</v>
      </c>
    </row>
    <row r="71" spans="1:53" x14ac:dyDescent="0.25">
      <c r="A71" t="s">
        <v>87</v>
      </c>
      <c r="B71">
        <v>10</v>
      </c>
      <c r="C71">
        <v>2</v>
      </c>
      <c r="D71" t="s">
        <v>98</v>
      </c>
      <c r="U71" t="str">
        <f t="shared" ref="U71:V71" si="53">($D71)</f>
        <v>complete</v>
      </c>
      <c r="V71" t="str">
        <f t="shared" si="53"/>
        <v>complete</v>
      </c>
    </row>
    <row r="72" spans="1:53" x14ac:dyDescent="0.25">
      <c r="A72" t="s">
        <v>88</v>
      </c>
      <c r="B72">
        <v>10</v>
      </c>
      <c r="C72">
        <v>6</v>
      </c>
      <c r="D72" t="s">
        <v>98</v>
      </c>
      <c r="W72" t="str">
        <f t="shared" ref="W72:AB72" si="54">($D72)</f>
        <v>complete</v>
      </c>
      <c r="X72" t="str">
        <f t="shared" si="54"/>
        <v>complete</v>
      </c>
      <c r="Y72" t="str">
        <f t="shared" si="54"/>
        <v>complete</v>
      </c>
      <c r="Z72" t="str">
        <f t="shared" si="54"/>
        <v>complete</v>
      </c>
      <c r="AA72" t="str">
        <f t="shared" si="54"/>
        <v>complete</v>
      </c>
      <c r="AB72" t="str">
        <f t="shared" si="54"/>
        <v>complete</v>
      </c>
    </row>
    <row r="73" spans="1:53" x14ac:dyDescent="0.25">
      <c r="A73" t="s">
        <v>89</v>
      </c>
      <c r="B73">
        <v>10</v>
      </c>
      <c r="C73">
        <v>2</v>
      </c>
      <c r="D73" t="s">
        <v>98</v>
      </c>
      <c r="AC73" t="str">
        <f t="shared" ref="AC73:AD73" si="55">($D73)</f>
        <v>complete</v>
      </c>
      <c r="AD73" t="str">
        <f t="shared" si="55"/>
        <v>complete</v>
      </c>
    </row>
    <row r="74" spans="1:53" x14ac:dyDescent="0.25">
      <c r="A74" t="s">
        <v>90</v>
      </c>
      <c r="B74">
        <v>5</v>
      </c>
      <c r="C74">
        <v>4</v>
      </c>
      <c r="D74" t="s">
        <v>98</v>
      </c>
      <c r="AE74" t="str">
        <f t="shared" ref="AE74:AH74" si="56">($D74)</f>
        <v>complete</v>
      </c>
      <c r="AF74" t="str">
        <f t="shared" si="56"/>
        <v>complete</v>
      </c>
      <c r="AG74" t="str">
        <f t="shared" si="56"/>
        <v>complete</v>
      </c>
      <c r="AH74" t="str">
        <f t="shared" si="56"/>
        <v>complete</v>
      </c>
    </row>
    <row r="75" spans="1:53" x14ac:dyDescent="0.25">
      <c r="A75" t="s">
        <v>91</v>
      </c>
      <c r="B75">
        <v>10</v>
      </c>
      <c r="C75">
        <v>6</v>
      </c>
      <c r="D75" t="s">
        <v>98</v>
      </c>
      <c r="AI75" t="str">
        <f t="shared" ref="AI75:AN75" si="57">($D75)</f>
        <v>complete</v>
      </c>
      <c r="AJ75" t="str">
        <f t="shared" si="57"/>
        <v>complete</v>
      </c>
      <c r="AK75" t="str">
        <f t="shared" si="57"/>
        <v>complete</v>
      </c>
      <c r="AL75" t="str">
        <f t="shared" si="57"/>
        <v>complete</v>
      </c>
      <c r="AM75" t="str">
        <f t="shared" si="57"/>
        <v>complete</v>
      </c>
      <c r="AN75" t="str">
        <f t="shared" si="57"/>
        <v>complete</v>
      </c>
    </row>
    <row r="76" spans="1:53" x14ac:dyDescent="0.25">
      <c r="A76" t="s">
        <v>92</v>
      </c>
      <c r="B76">
        <v>5</v>
      </c>
      <c r="C76">
        <v>4</v>
      </c>
      <c r="D76" t="s">
        <v>98</v>
      </c>
      <c r="AO76" t="str">
        <f t="shared" ref="AO76:AR76" si="58">($D76)</f>
        <v>complete</v>
      </c>
      <c r="AP76" t="str">
        <f t="shared" si="58"/>
        <v>complete</v>
      </c>
      <c r="AQ76" t="str">
        <f t="shared" si="58"/>
        <v>complete</v>
      </c>
      <c r="AR76" t="str">
        <f t="shared" si="58"/>
        <v>complete</v>
      </c>
    </row>
    <row r="77" spans="1:53" x14ac:dyDescent="0.25">
      <c r="A77" t="s">
        <v>93</v>
      </c>
      <c r="B77">
        <v>2</v>
      </c>
      <c r="C77">
        <v>2</v>
      </c>
      <c r="D77" t="s">
        <v>98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S77" t="str">
        <f t="shared" ref="AS77:AT77" si="59">($D77)</f>
        <v>complete</v>
      </c>
      <c r="AT77" t="str">
        <f t="shared" si="59"/>
        <v>complete</v>
      </c>
    </row>
    <row r="78" spans="1:53" x14ac:dyDescent="0.25">
      <c r="A78" t="s">
        <v>94</v>
      </c>
      <c r="B78">
        <v>2</v>
      </c>
      <c r="C78">
        <v>2</v>
      </c>
      <c r="D78" t="s">
        <v>2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U78" t="str">
        <f t="shared" ref="AU78:AV78" si="60">($D78)</f>
        <v>this week</v>
      </c>
      <c r="AV78" t="str">
        <f t="shared" si="60"/>
        <v>this week</v>
      </c>
    </row>
    <row r="79" spans="1:53" x14ac:dyDescent="0.25">
      <c r="A79" t="s">
        <v>95</v>
      </c>
      <c r="B79">
        <v>5</v>
      </c>
      <c r="D79" t="s">
        <v>3</v>
      </c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W79" t="str">
        <f t="shared" ref="AW79:BA79" si="61">($D79)</f>
        <v>planned</v>
      </c>
      <c r="AX79" t="str">
        <f t="shared" si="61"/>
        <v>planned</v>
      </c>
      <c r="AY79" t="str">
        <f t="shared" si="61"/>
        <v>planned</v>
      </c>
      <c r="AZ79" t="str">
        <f t="shared" si="61"/>
        <v>planned</v>
      </c>
      <c r="BA79" t="str">
        <f t="shared" si="61"/>
        <v>planned</v>
      </c>
    </row>
    <row r="80" spans="1:53" x14ac:dyDescent="0.25">
      <c r="A80" t="s">
        <v>0</v>
      </c>
      <c r="B80">
        <f>SUM(B68:B79)</f>
        <v>84</v>
      </c>
      <c r="C80">
        <f>SUM(C68:C79)</f>
        <v>44</v>
      </c>
    </row>
    <row r="81" spans="1:4" s="6" customFormat="1" x14ac:dyDescent="0.25">
      <c r="A81" s="6" t="s">
        <v>6</v>
      </c>
      <c r="B81" s="6">
        <f>SUM(B38,B52,B29,B16)</f>
        <v>235</v>
      </c>
      <c r="C81" s="6">
        <f>SUM(C16,C29,C38,C52)</f>
        <v>146</v>
      </c>
    </row>
    <row r="82" spans="1:4" s="6" customFormat="1" x14ac:dyDescent="0.25">
      <c r="A82" s="6" t="s">
        <v>7</v>
      </c>
      <c r="B82" s="56">
        <f>B81*100</f>
        <v>23500</v>
      </c>
      <c r="C82" s="56">
        <f>C81*100</f>
        <v>14600</v>
      </c>
      <c r="D82" s="56"/>
    </row>
  </sheetData>
  <conditionalFormatting sqref="D3">
    <cfRule type="cellIs" dxfId="107" priority="115" operator="equal">
      <formula>$H$1</formula>
    </cfRule>
    <cfRule type="cellIs" dxfId="106" priority="116" operator="equal">
      <formula>$G$1</formula>
    </cfRule>
    <cfRule type="cellIs" dxfId="105" priority="117" operator="equal">
      <formula>$F$1</formula>
    </cfRule>
  </conditionalFormatting>
  <conditionalFormatting sqref="D13:D15">
    <cfRule type="cellIs" dxfId="104" priority="112" operator="equal">
      <formula>$H$1</formula>
    </cfRule>
    <cfRule type="cellIs" dxfId="103" priority="113" operator="equal">
      <formula>$G$1</formula>
    </cfRule>
    <cfRule type="cellIs" dxfId="102" priority="114" operator="equal">
      <formula>$F$1</formula>
    </cfRule>
  </conditionalFormatting>
  <conditionalFormatting sqref="D27:D28">
    <cfRule type="cellIs" dxfId="101" priority="109" operator="equal">
      <formula>$H$1</formula>
    </cfRule>
    <cfRule type="cellIs" dxfId="100" priority="110" operator="equal">
      <formula>$G$1</formula>
    </cfRule>
    <cfRule type="cellIs" dxfId="99" priority="111" operator="equal">
      <formula>$F$1</formula>
    </cfRule>
  </conditionalFormatting>
  <conditionalFormatting sqref="D36">
    <cfRule type="cellIs" dxfId="98" priority="106" operator="equal">
      <formula>$H$1</formula>
    </cfRule>
    <cfRule type="cellIs" dxfId="97" priority="107" operator="equal">
      <formula>$G$1</formula>
    </cfRule>
    <cfRule type="cellIs" dxfId="96" priority="108" operator="equal">
      <formula>$F$1</formula>
    </cfRule>
  </conditionalFormatting>
  <conditionalFormatting sqref="D37">
    <cfRule type="cellIs" dxfId="95" priority="103" operator="equal">
      <formula>$H$1</formula>
    </cfRule>
    <cfRule type="cellIs" dxfId="94" priority="104" operator="equal">
      <formula>$G$1</formula>
    </cfRule>
    <cfRule type="cellIs" dxfId="93" priority="105" operator="equal">
      <formula>$F$1</formula>
    </cfRule>
  </conditionalFormatting>
  <conditionalFormatting sqref="D50:D51">
    <cfRule type="cellIs" dxfId="92" priority="100" operator="equal">
      <formula>$H$1</formula>
    </cfRule>
    <cfRule type="cellIs" dxfId="91" priority="101" operator="equal">
      <formula>$G$1</formula>
    </cfRule>
    <cfRule type="cellIs" dxfId="90" priority="102" operator="equal">
      <formula>$F$1</formula>
    </cfRule>
  </conditionalFormatting>
  <conditionalFormatting sqref="E3:BR48">
    <cfRule type="cellIs" dxfId="89" priority="97" operator="equal">
      <formula>$H$1</formula>
    </cfRule>
    <cfRule type="cellIs" dxfId="88" priority="98" operator="equal">
      <formula>$G$1</formula>
    </cfRule>
    <cfRule type="cellIs" dxfId="87" priority="99" operator="equal">
      <formula>$F$1</formula>
    </cfRule>
  </conditionalFormatting>
  <conditionalFormatting sqref="D4:D12">
    <cfRule type="cellIs" dxfId="86" priority="94" operator="equal">
      <formula>$H$1</formula>
    </cfRule>
    <cfRule type="cellIs" dxfId="85" priority="95" operator="equal">
      <formula>$G$1</formula>
    </cfRule>
    <cfRule type="cellIs" dxfId="84" priority="96" operator="equal">
      <formula>$F$1</formula>
    </cfRule>
  </conditionalFormatting>
  <conditionalFormatting sqref="D18:D26">
    <cfRule type="cellIs" dxfId="83" priority="91" operator="equal">
      <formula>$H$1</formula>
    </cfRule>
    <cfRule type="cellIs" dxfId="82" priority="92" operator="equal">
      <formula>$G$1</formula>
    </cfRule>
    <cfRule type="cellIs" dxfId="81" priority="93" operator="equal">
      <formula>$F$1</formula>
    </cfRule>
  </conditionalFormatting>
  <conditionalFormatting sqref="D31:D35">
    <cfRule type="cellIs" dxfId="80" priority="88" operator="equal">
      <formula>$H$1</formula>
    </cfRule>
    <cfRule type="cellIs" dxfId="79" priority="89" operator="equal">
      <formula>$G$1</formula>
    </cfRule>
    <cfRule type="cellIs" dxfId="78" priority="90" operator="equal">
      <formula>$F$1</formula>
    </cfRule>
  </conditionalFormatting>
  <conditionalFormatting sqref="D40:D49">
    <cfRule type="cellIs" dxfId="77" priority="85" operator="equal">
      <formula>$H$1</formula>
    </cfRule>
    <cfRule type="cellIs" dxfId="76" priority="86" operator="equal">
      <formula>$G$1</formula>
    </cfRule>
    <cfRule type="cellIs" dxfId="75" priority="87" operator="equal">
      <formula>$F$1</formula>
    </cfRule>
  </conditionalFormatting>
  <conditionalFormatting sqref="F3">
    <cfRule type="cellIs" dxfId="74" priority="82" operator="equal">
      <formula>$H$1</formula>
    </cfRule>
    <cfRule type="cellIs" dxfId="73" priority="83" operator="equal">
      <formula>$G$1</formula>
    </cfRule>
    <cfRule type="cellIs" dxfId="72" priority="84" operator="equal">
      <formula>$F$1</formula>
    </cfRule>
  </conditionalFormatting>
  <conditionalFormatting sqref="G4:H4">
    <cfRule type="cellIs" dxfId="71" priority="79" operator="equal">
      <formula>$H$1</formula>
    </cfRule>
    <cfRule type="cellIs" dxfId="70" priority="80" operator="equal">
      <formula>$G$1</formula>
    </cfRule>
    <cfRule type="cellIs" dxfId="69" priority="81" operator="equal">
      <formula>$F$1</formula>
    </cfRule>
  </conditionalFormatting>
  <conditionalFormatting sqref="J6">
    <cfRule type="cellIs" dxfId="68" priority="76" operator="equal">
      <formula>$H$1</formula>
    </cfRule>
    <cfRule type="cellIs" dxfId="67" priority="77" operator="equal">
      <formula>$G$1</formula>
    </cfRule>
    <cfRule type="cellIs" dxfId="66" priority="78" operator="equal">
      <formula>$F$1</formula>
    </cfRule>
  </conditionalFormatting>
  <conditionalFormatting sqref="I5">
    <cfRule type="cellIs" dxfId="65" priority="73" operator="equal">
      <formula>$H$1</formula>
    </cfRule>
    <cfRule type="cellIs" dxfId="64" priority="74" operator="equal">
      <formula>$G$1</formula>
    </cfRule>
    <cfRule type="cellIs" dxfId="63" priority="75" operator="equal">
      <formula>$F$1</formula>
    </cfRule>
  </conditionalFormatting>
  <conditionalFormatting sqref="K7:M7">
    <cfRule type="cellIs" dxfId="62" priority="70" operator="equal">
      <formula>$H$1</formula>
    </cfRule>
    <cfRule type="cellIs" dxfId="61" priority="71" operator="equal">
      <formula>$G$1</formula>
    </cfRule>
    <cfRule type="cellIs" dxfId="60" priority="72" operator="equal">
      <formula>$F$1</formula>
    </cfRule>
  </conditionalFormatting>
  <conditionalFormatting sqref="N8:P8">
    <cfRule type="cellIs" dxfId="59" priority="67" operator="equal">
      <formula>$H$1</formula>
    </cfRule>
    <cfRule type="cellIs" dxfId="58" priority="68" operator="equal">
      <formula>$G$1</formula>
    </cfRule>
    <cfRule type="cellIs" dxfId="57" priority="69" operator="equal">
      <formula>$F$1</formula>
    </cfRule>
  </conditionalFormatting>
  <conditionalFormatting sqref="Q9:T9">
    <cfRule type="cellIs" dxfId="56" priority="64" operator="equal">
      <formula>$H$1</formula>
    </cfRule>
    <cfRule type="cellIs" dxfId="55" priority="65" operator="equal">
      <formula>$G$1</formula>
    </cfRule>
    <cfRule type="cellIs" dxfId="54" priority="66" operator="equal">
      <formula>$F$1</formula>
    </cfRule>
  </conditionalFormatting>
  <conditionalFormatting sqref="U10:AG10">
    <cfRule type="cellIs" dxfId="53" priority="61" operator="equal">
      <formula>$H$1</formula>
    </cfRule>
    <cfRule type="cellIs" dxfId="52" priority="62" operator="equal">
      <formula>$G$1</formula>
    </cfRule>
    <cfRule type="cellIs" dxfId="51" priority="63" operator="equal">
      <formula>$F$1</formula>
    </cfRule>
  </conditionalFormatting>
  <conditionalFormatting sqref="AI12">
    <cfRule type="cellIs" dxfId="50" priority="58" operator="equal">
      <formula>$H$1</formula>
    </cfRule>
    <cfRule type="cellIs" dxfId="49" priority="59" operator="equal">
      <formula>$G$1</formula>
    </cfRule>
    <cfRule type="cellIs" dxfId="48" priority="60" operator="equal">
      <formula>$F$1</formula>
    </cfRule>
  </conditionalFormatting>
  <conditionalFormatting sqref="AH11">
    <cfRule type="cellIs" dxfId="47" priority="55" operator="equal">
      <formula>$H$1</formula>
    </cfRule>
    <cfRule type="cellIs" dxfId="46" priority="56" operator="equal">
      <formula>$G$1</formula>
    </cfRule>
    <cfRule type="cellIs" dxfId="45" priority="57" operator="equal">
      <formula>$F$1</formula>
    </cfRule>
  </conditionalFormatting>
  <conditionalFormatting sqref="AS49:AT49">
    <cfRule type="cellIs" dxfId="44" priority="43" operator="equal">
      <formula>$H$1</formula>
    </cfRule>
    <cfRule type="cellIs" dxfId="43" priority="44" operator="equal">
      <formula>$G$1</formula>
    </cfRule>
    <cfRule type="cellIs" dxfId="42" priority="45" operator="equal">
      <formula>$F$1</formula>
    </cfRule>
  </conditionalFormatting>
  <conditionalFormatting sqref="AU50:AV50">
    <cfRule type="cellIs" dxfId="41" priority="40" operator="equal">
      <formula>$H$1</formula>
    </cfRule>
    <cfRule type="cellIs" dxfId="40" priority="41" operator="equal">
      <formula>$G$1</formula>
    </cfRule>
    <cfRule type="cellIs" dxfId="39" priority="42" operator="equal">
      <formula>$F$1</formula>
    </cfRule>
  </conditionalFormatting>
  <conditionalFormatting sqref="AW51:BA51">
    <cfRule type="cellIs" dxfId="38" priority="37" operator="equal">
      <formula>$H$1</formula>
    </cfRule>
    <cfRule type="cellIs" dxfId="37" priority="38" operator="equal">
      <formula>$G$1</formula>
    </cfRule>
    <cfRule type="cellIs" dxfId="36" priority="39" operator="equal">
      <formula>$F$1</formula>
    </cfRule>
  </conditionalFormatting>
  <conditionalFormatting sqref="D64:D65">
    <cfRule type="cellIs" dxfId="35" priority="34" operator="equal">
      <formula>$H$1</formula>
    </cfRule>
    <cfRule type="cellIs" dxfId="34" priority="35" operator="equal">
      <formula>$G$1</formula>
    </cfRule>
    <cfRule type="cellIs" dxfId="33" priority="36" operator="equal">
      <formula>$F$1</formula>
    </cfRule>
  </conditionalFormatting>
  <conditionalFormatting sqref="E53:BR62">
    <cfRule type="cellIs" dxfId="32" priority="31" operator="equal">
      <formula>$H$1</formula>
    </cfRule>
    <cfRule type="cellIs" dxfId="31" priority="32" operator="equal">
      <formula>$G$1</formula>
    </cfRule>
    <cfRule type="cellIs" dxfId="30" priority="33" operator="equal">
      <formula>$F$1</formula>
    </cfRule>
  </conditionalFormatting>
  <conditionalFormatting sqref="D54:D63">
    <cfRule type="cellIs" dxfId="29" priority="28" operator="equal">
      <formula>$H$1</formula>
    </cfRule>
    <cfRule type="cellIs" dxfId="28" priority="29" operator="equal">
      <formula>$G$1</formula>
    </cfRule>
    <cfRule type="cellIs" dxfId="27" priority="30" operator="equal">
      <formula>$F$1</formula>
    </cfRule>
  </conditionalFormatting>
  <conditionalFormatting sqref="AS63:AT63">
    <cfRule type="cellIs" dxfId="26" priority="25" operator="equal">
      <formula>$H$1</formula>
    </cfRule>
    <cfRule type="cellIs" dxfId="25" priority="26" operator="equal">
      <formula>$G$1</formula>
    </cfRule>
    <cfRule type="cellIs" dxfId="24" priority="27" operator="equal">
      <formula>$F$1</formula>
    </cfRule>
  </conditionalFormatting>
  <conditionalFormatting sqref="AU64:AV64">
    <cfRule type="cellIs" dxfId="23" priority="22" operator="equal">
      <formula>$H$1</formula>
    </cfRule>
    <cfRule type="cellIs" dxfId="22" priority="23" operator="equal">
      <formula>$G$1</formula>
    </cfRule>
    <cfRule type="cellIs" dxfId="21" priority="24" operator="equal">
      <formula>$F$1</formula>
    </cfRule>
  </conditionalFormatting>
  <conditionalFormatting sqref="AW65:BA65">
    <cfRule type="cellIs" dxfId="20" priority="19" operator="equal">
      <formula>$H$1</formula>
    </cfRule>
    <cfRule type="cellIs" dxfId="19" priority="20" operator="equal">
      <formula>$G$1</formula>
    </cfRule>
    <cfRule type="cellIs" dxfId="18" priority="21" operator="equal">
      <formula>$F$1</formula>
    </cfRule>
  </conditionalFormatting>
  <conditionalFormatting sqref="D78:D79">
    <cfRule type="cellIs" dxfId="17" priority="16" operator="equal">
      <formula>$H$1</formula>
    </cfRule>
    <cfRule type="cellIs" dxfId="16" priority="17" operator="equal">
      <formula>$G$1</formula>
    </cfRule>
    <cfRule type="cellIs" dxfId="15" priority="18" operator="equal">
      <formula>$F$1</formula>
    </cfRule>
  </conditionalFormatting>
  <conditionalFormatting sqref="E67:BR76">
    <cfRule type="cellIs" dxfId="14" priority="13" operator="equal">
      <formula>$H$1</formula>
    </cfRule>
    <cfRule type="cellIs" dxfId="13" priority="14" operator="equal">
      <formula>$G$1</formula>
    </cfRule>
    <cfRule type="cellIs" dxfId="12" priority="15" operator="equal">
      <formula>$F$1</formula>
    </cfRule>
  </conditionalFormatting>
  <conditionalFormatting sqref="D68:D77">
    <cfRule type="cellIs" dxfId="11" priority="10" operator="equal">
      <formula>$H$1</formula>
    </cfRule>
    <cfRule type="cellIs" dxfId="10" priority="11" operator="equal">
      <formula>$G$1</formula>
    </cfRule>
    <cfRule type="cellIs" dxfId="9" priority="12" operator="equal">
      <formula>$F$1</formula>
    </cfRule>
  </conditionalFormatting>
  <conditionalFormatting sqref="AS77:AT77">
    <cfRule type="cellIs" dxfId="8" priority="7" operator="equal">
      <formula>$H$1</formula>
    </cfRule>
    <cfRule type="cellIs" dxfId="7" priority="8" operator="equal">
      <formula>$G$1</formula>
    </cfRule>
    <cfRule type="cellIs" dxfId="6" priority="9" operator="equal">
      <formula>$F$1</formula>
    </cfRule>
  </conditionalFormatting>
  <conditionalFormatting sqref="AU78:AV78">
    <cfRule type="cellIs" dxfId="5" priority="4" operator="equal">
      <formula>$H$1</formula>
    </cfRule>
    <cfRule type="cellIs" dxfId="4" priority="5" operator="equal">
      <formula>$G$1</formula>
    </cfRule>
    <cfRule type="cellIs" dxfId="3" priority="6" operator="equal">
      <formula>$F$1</formula>
    </cfRule>
  </conditionalFormatting>
  <conditionalFormatting sqref="AW79:BA79">
    <cfRule type="cellIs" dxfId="2" priority="1" operator="equal">
      <formula>$H$1</formula>
    </cfRule>
    <cfRule type="cellIs" dxfId="1" priority="2" operator="equal">
      <formula>$G$1</formula>
    </cfRule>
    <cfRule type="cellIs" dxfId="0" priority="3" operator="equal">
      <formula>$F$1</formula>
    </cfRule>
  </conditionalFormatting>
  <dataValidations count="1">
    <dataValidation type="list" allowBlank="1" showInputMessage="1" showErrorMessage="1" sqref="D31:D37 D3:D15 D18:D28 D40:D51 D54:D65 D68:D79" xr:uid="{00000000-0002-0000-0100-000000000000}">
      <formula1>$F$1:$H$1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"/>
  <sheetViews>
    <sheetView workbookViewId="0">
      <selection activeCell="A9" sqref="A9"/>
    </sheetView>
  </sheetViews>
  <sheetFormatPr defaultRowHeight="15" x14ac:dyDescent="0.25"/>
  <sheetData>
    <row r="1" spans="1:12" x14ac:dyDescent="0.25">
      <c r="B1" s="6" t="s">
        <v>10</v>
      </c>
      <c r="C1" s="6" t="s">
        <v>22</v>
      </c>
      <c r="D1" s="6" t="s">
        <v>24</v>
      </c>
      <c r="E1" s="6" t="s">
        <v>27</v>
      </c>
      <c r="F1" s="6" t="s">
        <v>29</v>
      </c>
      <c r="G1" s="6" t="s">
        <v>16</v>
      </c>
      <c r="H1" s="6" t="s">
        <v>14</v>
      </c>
      <c r="I1" s="6" t="s">
        <v>17</v>
      </c>
      <c r="J1" s="6" t="s">
        <v>19</v>
      </c>
      <c r="K1" s="6" t="s">
        <v>34</v>
      </c>
      <c r="L1" s="6" t="s">
        <v>21</v>
      </c>
    </row>
    <row r="2" spans="1:12" ht="62.25" customHeight="1" x14ac:dyDescent="0.25">
      <c r="B2" s="6" t="s">
        <v>11</v>
      </c>
      <c r="C2" s="7" t="s">
        <v>23</v>
      </c>
      <c r="D2" s="7" t="s">
        <v>25</v>
      </c>
      <c r="E2" s="7" t="s">
        <v>26</v>
      </c>
      <c r="F2" s="7" t="s">
        <v>28</v>
      </c>
      <c r="G2" s="7" t="s">
        <v>15</v>
      </c>
      <c r="H2" s="7" t="s">
        <v>15</v>
      </c>
      <c r="I2" s="7" t="s">
        <v>15</v>
      </c>
      <c r="J2" s="7" t="s">
        <v>18</v>
      </c>
      <c r="K2" s="7" t="s">
        <v>35</v>
      </c>
      <c r="L2" s="7" t="s">
        <v>20</v>
      </c>
    </row>
    <row r="3" spans="1:12" x14ac:dyDescent="0.25">
      <c r="B3" s="6" t="s">
        <v>12</v>
      </c>
      <c r="C3" s="6">
        <v>1</v>
      </c>
      <c r="D3" s="6">
        <v>4</v>
      </c>
      <c r="E3" s="6">
        <v>2</v>
      </c>
      <c r="F3" s="6">
        <v>2</v>
      </c>
      <c r="G3" s="6">
        <v>2</v>
      </c>
      <c r="H3" s="6">
        <v>2</v>
      </c>
      <c r="I3" s="6">
        <v>2</v>
      </c>
      <c r="J3" s="6">
        <v>6</v>
      </c>
      <c r="K3" s="6">
        <v>1</v>
      </c>
      <c r="L3" s="6">
        <v>8</v>
      </c>
    </row>
    <row r="4" spans="1:12" x14ac:dyDescent="0.25">
      <c r="A4" s="6" t="s">
        <v>47</v>
      </c>
      <c r="B4" s="6">
        <f t="shared" ref="B4:B9" si="0">SUMIF(C4:L4,A$12,C$3:Z$3)</f>
        <v>30</v>
      </c>
      <c r="C4" s="5" t="s">
        <v>13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  <c r="L4" s="5" t="s">
        <v>13</v>
      </c>
    </row>
    <row r="5" spans="1:12" x14ac:dyDescent="0.25">
      <c r="A5" s="6" t="s">
        <v>48</v>
      </c>
      <c r="B5" s="6">
        <f t="shared" si="0"/>
        <v>26</v>
      </c>
      <c r="C5" s="5" t="s">
        <v>13</v>
      </c>
      <c r="D5" s="5" t="s">
        <v>13</v>
      </c>
      <c r="E5" s="5" t="s">
        <v>13</v>
      </c>
      <c r="F5" s="5" t="s">
        <v>13</v>
      </c>
      <c r="G5" s="5" t="s">
        <v>13</v>
      </c>
      <c r="J5" s="5" t="s">
        <v>13</v>
      </c>
      <c r="K5" s="5" t="s">
        <v>13</v>
      </c>
      <c r="L5" s="5" t="s">
        <v>13</v>
      </c>
    </row>
    <row r="6" spans="1:12" x14ac:dyDescent="0.25">
      <c r="A6" s="6" t="s">
        <v>49</v>
      </c>
      <c r="B6" s="6">
        <f t="shared" si="0"/>
        <v>26</v>
      </c>
      <c r="C6" s="5" t="s">
        <v>13</v>
      </c>
      <c r="D6" s="5" t="s">
        <v>13</v>
      </c>
      <c r="E6" s="5" t="s">
        <v>13</v>
      </c>
      <c r="F6" s="5" t="s">
        <v>13</v>
      </c>
      <c r="G6" s="5"/>
      <c r="H6" s="5" t="s">
        <v>13</v>
      </c>
      <c r="I6" s="5"/>
      <c r="J6" s="5" t="s">
        <v>13</v>
      </c>
      <c r="K6" s="5" t="s">
        <v>13</v>
      </c>
      <c r="L6" s="5" t="s">
        <v>13</v>
      </c>
    </row>
    <row r="7" spans="1:12" x14ac:dyDescent="0.25">
      <c r="A7" s="6" t="s">
        <v>50</v>
      </c>
      <c r="B7" s="6">
        <f t="shared" si="0"/>
        <v>26</v>
      </c>
      <c r="C7" s="5" t="s">
        <v>13</v>
      </c>
      <c r="D7" s="5" t="s">
        <v>13</v>
      </c>
      <c r="E7" s="5" t="s">
        <v>13</v>
      </c>
      <c r="F7" s="5" t="s">
        <v>13</v>
      </c>
      <c r="G7" s="5"/>
      <c r="H7" s="5"/>
      <c r="I7" s="5" t="s">
        <v>13</v>
      </c>
      <c r="J7" s="5" t="s">
        <v>13</v>
      </c>
      <c r="K7" s="5" t="s">
        <v>13</v>
      </c>
      <c r="L7" s="5" t="s">
        <v>13</v>
      </c>
    </row>
    <row r="8" spans="1:12" x14ac:dyDescent="0.25">
      <c r="A8" s="6" t="s">
        <v>107</v>
      </c>
      <c r="B8" s="6">
        <f t="shared" si="0"/>
        <v>26</v>
      </c>
      <c r="C8" s="5" t="s">
        <v>13</v>
      </c>
      <c r="D8" s="5" t="s">
        <v>13</v>
      </c>
      <c r="E8" s="5" t="s">
        <v>13</v>
      </c>
      <c r="F8" s="5" t="s">
        <v>13</v>
      </c>
      <c r="G8" s="5"/>
      <c r="H8" s="5"/>
      <c r="I8" s="5" t="s">
        <v>13</v>
      </c>
      <c r="J8" s="5" t="s">
        <v>13</v>
      </c>
      <c r="K8" s="5" t="s">
        <v>13</v>
      </c>
      <c r="L8" s="5" t="s">
        <v>13</v>
      </c>
    </row>
    <row r="9" spans="1:12" x14ac:dyDescent="0.25">
      <c r="A9" s="6" t="s">
        <v>108</v>
      </c>
      <c r="B9" s="6">
        <f t="shared" si="0"/>
        <v>26</v>
      </c>
      <c r="C9" s="5" t="s">
        <v>13</v>
      </c>
      <c r="D9" s="5" t="s">
        <v>13</v>
      </c>
      <c r="E9" s="5" t="s">
        <v>13</v>
      </c>
      <c r="F9" s="5" t="s">
        <v>13</v>
      </c>
      <c r="G9" s="5"/>
      <c r="H9" s="5"/>
      <c r="I9" s="5" t="s">
        <v>13</v>
      </c>
      <c r="J9" s="5" t="s">
        <v>13</v>
      </c>
      <c r="K9" s="5" t="s">
        <v>13</v>
      </c>
      <c r="L9" s="5" t="s">
        <v>13</v>
      </c>
    </row>
    <row r="10" spans="1:12" x14ac:dyDescent="0.25">
      <c r="A10" s="6" t="s">
        <v>9</v>
      </c>
      <c r="B10" s="8">
        <f>SUM(B4:B9)</f>
        <v>160</v>
      </c>
      <c r="C10" s="8">
        <f t="shared" ref="C10:L10" si="1">COUNTIF(C4:C9,"*ü*") * C3</f>
        <v>6</v>
      </c>
      <c r="D10" s="8">
        <f t="shared" si="1"/>
        <v>24</v>
      </c>
      <c r="E10" s="8">
        <f t="shared" si="1"/>
        <v>12</v>
      </c>
      <c r="F10" s="8">
        <f t="shared" si="1"/>
        <v>12</v>
      </c>
      <c r="G10" s="8">
        <f t="shared" si="1"/>
        <v>4</v>
      </c>
      <c r="H10" s="8">
        <f t="shared" si="1"/>
        <v>4</v>
      </c>
      <c r="I10" s="8">
        <f t="shared" si="1"/>
        <v>8</v>
      </c>
      <c r="J10" s="8">
        <f t="shared" si="1"/>
        <v>36</v>
      </c>
      <c r="K10" s="8">
        <f t="shared" si="1"/>
        <v>6</v>
      </c>
      <c r="L10" s="8">
        <f t="shared" si="1"/>
        <v>48</v>
      </c>
    </row>
    <row r="11" spans="1:12" x14ac:dyDescent="0.25">
      <c r="A11" s="3"/>
    </row>
    <row r="12" spans="1:12" x14ac:dyDescent="0.25">
      <c r="A12" s="5" t="s">
        <v>13</v>
      </c>
    </row>
    <row r="13" spans="1:12" x14ac:dyDescent="0.25">
      <c r="A1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9"/>
  <sheetViews>
    <sheetView workbookViewId="0">
      <selection activeCell="C34" sqref="C34"/>
    </sheetView>
  </sheetViews>
  <sheetFormatPr defaultRowHeight="15" x14ac:dyDescent="0.25"/>
  <cols>
    <col min="1" max="1" width="15" customWidth="1"/>
    <col min="2" max="2" width="29.7109375" customWidth="1"/>
    <col min="3" max="3" width="14.5703125" customWidth="1"/>
    <col min="4" max="4" width="10.5703125" customWidth="1"/>
    <col min="5" max="19" width="3.7109375" customWidth="1"/>
  </cols>
  <sheetData>
    <row r="1" spans="1:19" x14ac:dyDescent="0.25">
      <c r="A1" s="32"/>
      <c r="B1" s="33" t="s">
        <v>36</v>
      </c>
      <c r="C1" s="33" t="s">
        <v>51</v>
      </c>
      <c r="D1" s="34" t="s">
        <v>37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5">
      <c r="A2" s="35" t="s">
        <v>47</v>
      </c>
      <c r="B2" s="36" t="s">
        <v>40</v>
      </c>
      <c r="C2" s="37">
        <v>2</v>
      </c>
      <c r="D2" s="38">
        <v>2</v>
      </c>
      <c r="E2" s="4"/>
      <c r="F2" s="4"/>
    </row>
    <row r="3" spans="1:19" x14ac:dyDescent="0.25">
      <c r="A3" s="47"/>
      <c r="B3" s="36" t="s">
        <v>52</v>
      </c>
      <c r="C3" s="37">
        <v>5</v>
      </c>
      <c r="D3" s="38">
        <v>6</v>
      </c>
      <c r="K3" s="4"/>
      <c r="L3" s="4"/>
      <c r="M3" s="4"/>
      <c r="N3" s="4"/>
      <c r="O3" s="4"/>
    </row>
    <row r="4" spans="1:19" x14ac:dyDescent="0.25">
      <c r="A4" s="39"/>
      <c r="B4" s="36" t="s">
        <v>41</v>
      </c>
      <c r="C4" s="37">
        <v>4</v>
      </c>
      <c r="D4" s="38">
        <v>5</v>
      </c>
      <c r="G4" s="4"/>
      <c r="H4" s="4"/>
      <c r="I4" s="4"/>
      <c r="J4" s="55"/>
    </row>
    <row r="5" spans="1:19" x14ac:dyDescent="0.25">
      <c r="A5" s="39"/>
      <c r="B5" s="36" t="s">
        <v>46</v>
      </c>
      <c r="C5" s="36">
        <f>SUM(C2:C4)</f>
        <v>11</v>
      </c>
      <c r="D5" s="40">
        <f>SUM(D2:D4)</f>
        <v>13</v>
      </c>
    </row>
    <row r="6" spans="1:19" x14ac:dyDescent="0.25">
      <c r="A6" s="35" t="s">
        <v>48</v>
      </c>
      <c r="B6" s="36" t="s">
        <v>40</v>
      </c>
      <c r="C6" s="37">
        <v>2</v>
      </c>
      <c r="D6" s="38">
        <v>3</v>
      </c>
      <c r="E6" s="4"/>
      <c r="F6" s="4"/>
    </row>
    <row r="7" spans="1:19" x14ac:dyDescent="0.25">
      <c r="A7" s="47"/>
      <c r="B7" s="36" t="s">
        <v>52</v>
      </c>
      <c r="C7" s="37">
        <v>5</v>
      </c>
      <c r="D7" s="38">
        <v>2</v>
      </c>
      <c r="K7" s="4"/>
      <c r="L7" s="4"/>
      <c r="M7" s="4"/>
      <c r="N7" s="4"/>
      <c r="O7" s="4"/>
    </row>
    <row r="8" spans="1:19" x14ac:dyDescent="0.25">
      <c r="A8" s="39"/>
      <c r="B8" s="36" t="s">
        <v>42</v>
      </c>
      <c r="C8" s="37">
        <v>4</v>
      </c>
      <c r="D8" s="38">
        <v>5</v>
      </c>
      <c r="G8" s="4"/>
      <c r="H8" s="4"/>
      <c r="I8" s="4"/>
      <c r="J8" s="50"/>
    </row>
    <row r="9" spans="1:19" x14ac:dyDescent="0.25">
      <c r="A9" s="39"/>
      <c r="B9" s="36" t="s">
        <v>46</v>
      </c>
      <c r="C9" s="36">
        <f>SUM(C6:C8)</f>
        <v>11</v>
      </c>
      <c r="D9" s="40">
        <f>SUM(D6:D8)</f>
        <v>10</v>
      </c>
    </row>
    <row r="10" spans="1:19" x14ac:dyDescent="0.25">
      <c r="A10" s="35" t="s">
        <v>49</v>
      </c>
      <c r="B10" s="36" t="s">
        <v>40</v>
      </c>
      <c r="C10" s="37">
        <v>1</v>
      </c>
      <c r="D10" s="38">
        <v>1</v>
      </c>
      <c r="E10" s="4"/>
    </row>
    <row r="11" spans="1:19" x14ac:dyDescent="0.25">
      <c r="A11" s="47"/>
      <c r="B11" s="36" t="s">
        <v>52</v>
      </c>
      <c r="C11" s="37">
        <v>5</v>
      </c>
      <c r="D11" s="38">
        <v>8</v>
      </c>
      <c r="F11" s="4"/>
      <c r="G11" s="4"/>
      <c r="H11" s="4"/>
      <c r="I11" s="4"/>
      <c r="J11" s="4"/>
    </row>
    <row r="12" spans="1:19" x14ac:dyDescent="0.25">
      <c r="A12" s="39"/>
      <c r="B12" s="41" t="s">
        <v>45</v>
      </c>
      <c r="C12" s="37">
        <v>2</v>
      </c>
      <c r="D12" s="38">
        <v>2</v>
      </c>
      <c r="K12" s="50" t="s">
        <v>54</v>
      </c>
      <c r="L12" s="4"/>
    </row>
    <row r="13" spans="1:19" x14ac:dyDescent="0.25">
      <c r="A13" s="39"/>
      <c r="B13" s="41" t="s">
        <v>43</v>
      </c>
      <c r="C13" s="37">
        <v>1</v>
      </c>
      <c r="D13" s="38">
        <v>1</v>
      </c>
      <c r="M13" s="50" t="s">
        <v>113</v>
      </c>
    </row>
    <row r="14" spans="1:19" x14ac:dyDescent="0.25">
      <c r="A14" s="39"/>
      <c r="B14" s="41" t="s">
        <v>39</v>
      </c>
      <c r="C14" s="37">
        <v>2</v>
      </c>
      <c r="D14" s="38">
        <v>3</v>
      </c>
      <c r="N14" s="50" t="s">
        <v>97</v>
      </c>
      <c r="O14" s="4"/>
    </row>
    <row r="15" spans="1:19" x14ac:dyDescent="0.25">
      <c r="A15" s="39"/>
      <c r="B15" s="42" t="s">
        <v>46</v>
      </c>
      <c r="C15" s="36">
        <f>SUM(C10:C14)</f>
        <v>11</v>
      </c>
      <c r="D15" s="40">
        <f>SUM(D10:D14)</f>
        <v>15</v>
      </c>
    </row>
    <row r="16" spans="1:19" x14ac:dyDescent="0.25">
      <c r="A16" s="35" t="s">
        <v>50</v>
      </c>
      <c r="B16" s="36" t="s">
        <v>40</v>
      </c>
      <c r="C16" s="37">
        <v>2</v>
      </c>
      <c r="D16" s="38">
        <v>2</v>
      </c>
      <c r="E16" s="4"/>
      <c r="F16" s="4"/>
    </row>
    <row r="17" spans="1:15" x14ac:dyDescent="0.25">
      <c r="A17" s="47"/>
      <c r="B17" s="36" t="s">
        <v>52</v>
      </c>
      <c r="C17" s="37">
        <v>5</v>
      </c>
      <c r="D17" s="38">
        <v>4</v>
      </c>
      <c r="K17" s="4"/>
      <c r="L17" s="4"/>
      <c r="M17" s="4"/>
      <c r="N17" s="4"/>
      <c r="O17" s="4"/>
    </row>
    <row r="18" spans="1:15" x14ac:dyDescent="0.25">
      <c r="A18" s="39"/>
      <c r="B18" s="36" t="s">
        <v>44</v>
      </c>
      <c r="C18" s="37">
        <v>4</v>
      </c>
      <c r="D18" s="38">
        <v>5</v>
      </c>
      <c r="G18" s="4"/>
      <c r="H18" s="4"/>
      <c r="I18" s="4"/>
      <c r="J18" s="50"/>
    </row>
    <row r="19" spans="1:15" x14ac:dyDescent="0.25">
      <c r="A19" s="39"/>
      <c r="B19" s="42" t="s">
        <v>46</v>
      </c>
      <c r="C19" s="36">
        <f>SUM(C16:C18)</f>
        <v>11</v>
      </c>
      <c r="D19" s="40">
        <f>SUM(D16:D18)</f>
        <v>11</v>
      </c>
    </row>
    <row r="20" spans="1:15" x14ac:dyDescent="0.25">
      <c r="A20" s="35" t="s">
        <v>107</v>
      </c>
      <c r="B20" s="36" t="s">
        <v>40</v>
      </c>
      <c r="C20" s="37">
        <v>2</v>
      </c>
      <c r="D20" s="38">
        <v>2</v>
      </c>
      <c r="E20" s="4"/>
      <c r="F20" s="4"/>
    </row>
    <row r="21" spans="1:15" x14ac:dyDescent="0.25">
      <c r="A21" s="47"/>
      <c r="B21" s="36" t="s">
        <v>52</v>
      </c>
      <c r="C21" s="37">
        <v>5</v>
      </c>
      <c r="D21" s="38">
        <v>4</v>
      </c>
      <c r="K21" s="4"/>
      <c r="L21" s="4"/>
      <c r="M21" s="4"/>
      <c r="N21" s="4"/>
      <c r="O21" s="4"/>
    </row>
    <row r="22" spans="1:15" x14ac:dyDescent="0.25">
      <c r="A22" s="39"/>
      <c r="B22" s="36" t="s">
        <v>111</v>
      </c>
      <c r="C22" s="37">
        <v>4</v>
      </c>
      <c r="D22" s="38">
        <v>3</v>
      </c>
      <c r="G22" s="4"/>
      <c r="H22" s="4"/>
      <c r="I22" s="4"/>
      <c r="J22" s="50"/>
    </row>
    <row r="23" spans="1:15" x14ac:dyDescent="0.25">
      <c r="A23" s="39"/>
      <c r="B23" s="42" t="s">
        <v>46</v>
      </c>
      <c r="C23" s="36">
        <f>SUM(C20:C22)</f>
        <v>11</v>
      </c>
      <c r="D23" s="40">
        <f>SUM(D20:D22)</f>
        <v>9</v>
      </c>
    </row>
    <row r="24" spans="1:15" x14ac:dyDescent="0.25">
      <c r="A24" s="35" t="s">
        <v>108</v>
      </c>
      <c r="B24" s="36" t="s">
        <v>40</v>
      </c>
      <c r="C24" s="37">
        <v>2</v>
      </c>
      <c r="D24" s="38">
        <v>2</v>
      </c>
      <c r="E24" s="4"/>
      <c r="F24" s="4"/>
    </row>
    <row r="25" spans="1:15" x14ac:dyDescent="0.25">
      <c r="A25" s="47"/>
      <c r="B25" s="36" t="s">
        <v>52</v>
      </c>
      <c r="C25" s="37">
        <v>5</v>
      </c>
      <c r="D25" s="38">
        <v>4</v>
      </c>
      <c r="K25" s="4"/>
      <c r="L25" s="4"/>
      <c r="M25" s="4"/>
      <c r="N25" s="4"/>
      <c r="O25" s="4"/>
    </row>
    <row r="26" spans="1:15" x14ac:dyDescent="0.25">
      <c r="A26" s="39"/>
      <c r="B26" s="36" t="s">
        <v>112</v>
      </c>
      <c r="C26" s="37">
        <v>4</v>
      </c>
      <c r="D26" s="38">
        <v>7</v>
      </c>
      <c r="G26" s="4"/>
      <c r="H26" s="4"/>
      <c r="I26" s="4"/>
      <c r="J26" s="50"/>
    </row>
    <row r="27" spans="1:15" x14ac:dyDescent="0.25">
      <c r="A27" s="39"/>
      <c r="B27" s="42" t="s">
        <v>46</v>
      </c>
      <c r="C27" s="36">
        <f>SUM(C24:C26)</f>
        <v>11</v>
      </c>
      <c r="D27" s="40">
        <f>SUM(D24:D26)</f>
        <v>13</v>
      </c>
    </row>
    <row r="28" spans="1:15" ht="15.75" thickBot="1" x14ac:dyDescent="0.3">
      <c r="A28" s="43"/>
      <c r="B28" s="44" t="s">
        <v>9</v>
      </c>
      <c r="C28" s="45">
        <f>SUM(C5,C9,C15,C27)</f>
        <v>44</v>
      </c>
      <c r="D28" s="46">
        <f>SUM(D5,D9,D15,D27)</f>
        <v>51</v>
      </c>
    </row>
    <row r="29" spans="1:15" x14ac:dyDescent="0.25">
      <c r="B29" s="31" t="s">
        <v>38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9"/>
  <sheetViews>
    <sheetView workbookViewId="0">
      <selection activeCell="B1" sqref="B1:B1048576"/>
    </sheetView>
  </sheetViews>
  <sheetFormatPr defaultRowHeight="15" x14ac:dyDescent="0.25"/>
  <cols>
    <col min="1" max="1" width="33.7109375" customWidth="1"/>
  </cols>
  <sheetData>
    <row r="1" spans="1:7" x14ac:dyDescent="0.25">
      <c r="A1" s="6"/>
      <c r="B1" s="6" t="s">
        <v>47</v>
      </c>
      <c r="C1" s="6" t="s">
        <v>99</v>
      </c>
      <c r="D1" s="6" t="s">
        <v>49</v>
      </c>
      <c r="E1" s="6" t="s">
        <v>50</v>
      </c>
      <c r="F1" s="6" t="s">
        <v>107</v>
      </c>
      <c r="G1" s="6" t="s">
        <v>108</v>
      </c>
    </row>
    <row r="2" spans="1:7" x14ac:dyDescent="0.25">
      <c r="A2" s="6" t="s">
        <v>100</v>
      </c>
      <c r="B2">
        <v>10</v>
      </c>
      <c r="C2">
        <v>6</v>
      </c>
      <c r="D2">
        <v>27</v>
      </c>
      <c r="E2">
        <v>9</v>
      </c>
      <c r="F2">
        <v>9</v>
      </c>
      <c r="G2">
        <v>9</v>
      </c>
    </row>
    <row r="3" spans="1:7" x14ac:dyDescent="0.25">
      <c r="A3" s="6" t="s">
        <v>101</v>
      </c>
      <c r="B3">
        <v>2</v>
      </c>
      <c r="C3">
        <v>3</v>
      </c>
      <c r="D3">
        <v>1</v>
      </c>
      <c r="E3">
        <v>6</v>
      </c>
      <c r="F3">
        <v>6</v>
      </c>
      <c r="G3">
        <v>6</v>
      </c>
    </row>
    <row r="4" spans="1:7" x14ac:dyDescent="0.25">
      <c r="A4" s="6" t="s">
        <v>103</v>
      </c>
      <c r="B4">
        <v>1</v>
      </c>
      <c r="C4">
        <v>2</v>
      </c>
      <c r="D4">
        <v>2</v>
      </c>
      <c r="E4">
        <v>1</v>
      </c>
      <c r="F4">
        <v>1</v>
      </c>
      <c r="G4">
        <v>1</v>
      </c>
    </row>
    <row r="5" spans="1:7" x14ac:dyDescent="0.25">
      <c r="A5" s="6" t="s">
        <v>102</v>
      </c>
      <c r="B5">
        <v>4</v>
      </c>
      <c r="C5">
        <v>6</v>
      </c>
      <c r="D5">
        <v>3</v>
      </c>
      <c r="E5">
        <v>7</v>
      </c>
      <c r="F5">
        <v>7</v>
      </c>
      <c r="G5">
        <v>7</v>
      </c>
    </row>
    <row r="6" spans="1:7" x14ac:dyDescent="0.25">
      <c r="A6" s="6" t="s">
        <v>106</v>
      </c>
      <c r="B6">
        <v>8</v>
      </c>
      <c r="C6">
        <v>3</v>
      </c>
      <c r="D6">
        <v>9</v>
      </c>
      <c r="E6">
        <v>11</v>
      </c>
      <c r="F6">
        <v>11</v>
      </c>
      <c r="G6">
        <v>11</v>
      </c>
    </row>
    <row r="7" spans="1:7" x14ac:dyDescent="0.25">
      <c r="A7" s="6" t="s">
        <v>104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</row>
    <row r="8" spans="1:7" x14ac:dyDescent="0.25">
      <c r="A8" s="6"/>
    </row>
    <row r="9" spans="1:7" x14ac:dyDescent="0.25">
      <c r="A9" s="6" t="s">
        <v>9</v>
      </c>
      <c r="B9" s="6">
        <f>SUM(B2:B8)</f>
        <v>26</v>
      </c>
      <c r="C9" s="6">
        <f t="shared" ref="C9:G9" si="0">SUM(C2:C8)</f>
        <v>21</v>
      </c>
      <c r="D9" s="6">
        <f t="shared" si="0"/>
        <v>43</v>
      </c>
      <c r="E9" s="6">
        <f t="shared" si="0"/>
        <v>35</v>
      </c>
      <c r="F9" s="6">
        <f t="shared" si="0"/>
        <v>35</v>
      </c>
      <c r="G9" s="6">
        <f t="shared" si="0"/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Management Summary</vt:lpstr>
      <vt:lpstr>Gantt</vt:lpstr>
      <vt:lpstr>Meetings</vt:lpstr>
      <vt:lpstr>SA</vt:lpstr>
      <vt:lpstr>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Nathan Vassell</cp:lastModifiedBy>
  <dcterms:created xsi:type="dcterms:W3CDTF">2018-11-06T05:29:55Z</dcterms:created>
  <dcterms:modified xsi:type="dcterms:W3CDTF">2021-02-04T17:39:40Z</dcterms:modified>
</cp:coreProperties>
</file>