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mework Assignments\Tower-of-Annihilation\docs\"/>
    </mc:Choice>
  </mc:AlternateContent>
  <xr:revisionPtr revIDLastSave="0" documentId="13_ncr:1_{C24BD08C-31C7-436C-AF9B-D2F38C82CC4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S12" i="1"/>
  <c r="T12" i="1"/>
  <c r="R9" i="1"/>
  <c r="Q9" i="1"/>
  <c r="P9" i="1"/>
  <c r="O8" i="1"/>
  <c r="N8" i="1"/>
  <c r="G5" i="1"/>
  <c r="M7" i="1"/>
  <c r="L7" i="1"/>
  <c r="K7" i="1"/>
  <c r="J7" i="1"/>
  <c r="I6" i="1"/>
  <c r="H5" i="1"/>
  <c r="F4" i="1"/>
  <c r="E3" i="1"/>
  <c r="B24" i="1"/>
  <c r="C24" i="4"/>
  <c r="O28" i="1"/>
  <c r="N28" i="1"/>
  <c r="I28" i="1"/>
  <c r="J28" i="1"/>
  <c r="H27" i="1"/>
  <c r="G27" i="1"/>
  <c r="F27" i="1"/>
  <c r="E16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61" i="1"/>
  <c r="H8" i="3" s="1"/>
  <c r="B61" i="1"/>
  <c r="G8" i="3" s="1"/>
  <c r="BA60" i="1"/>
  <c r="AZ60" i="1"/>
  <c r="AY60" i="1"/>
  <c r="AX60" i="1"/>
  <c r="AW60" i="1"/>
  <c r="AV59" i="1"/>
  <c r="AU59" i="1"/>
  <c r="AT58" i="1"/>
  <c r="AS58" i="1"/>
  <c r="AR57" i="1"/>
  <c r="AQ57" i="1"/>
  <c r="AP57" i="1"/>
  <c r="AO57" i="1"/>
  <c r="AN56" i="1"/>
  <c r="AM56" i="1"/>
  <c r="AL56" i="1"/>
  <c r="AK56" i="1"/>
  <c r="AJ56" i="1"/>
  <c r="AI56" i="1"/>
  <c r="AH55" i="1"/>
  <c r="AG55" i="1"/>
  <c r="AF55" i="1"/>
  <c r="AE55" i="1"/>
  <c r="AD54" i="1"/>
  <c r="AC54" i="1"/>
  <c r="AB53" i="1"/>
  <c r="AA53" i="1"/>
  <c r="Z53" i="1"/>
  <c r="Y53" i="1"/>
  <c r="X53" i="1"/>
  <c r="W53" i="1"/>
  <c r="V52" i="1"/>
  <c r="U52" i="1"/>
  <c r="T51" i="1"/>
  <c r="S51" i="1"/>
  <c r="R51" i="1"/>
  <c r="Q51" i="1"/>
  <c r="P51" i="1"/>
  <c r="O51" i="1"/>
  <c r="N50" i="1"/>
  <c r="M50" i="1"/>
  <c r="L50" i="1"/>
  <c r="K50" i="1"/>
  <c r="J50" i="1"/>
  <c r="I49" i="1"/>
  <c r="H49" i="1"/>
  <c r="G49" i="1"/>
  <c r="F49" i="1"/>
  <c r="E49" i="1"/>
  <c r="E9" i="5"/>
  <c r="T7" i="3" s="1"/>
  <c r="D9" i="5"/>
  <c r="T6" i="3" s="1"/>
  <c r="C9" i="5"/>
  <c r="T5" i="3" s="1"/>
  <c r="B9" i="5"/>
  <c r="T4" i="3" s="1"/>
  <c r="BA46" i="1"/>
  <c r="AZ46" i="1"/>
  <c r="AY46" i="1"/>
  <c r="AX46" i="1"/>
  <c r="AW46" i="1"/>
  <c r="AV45" i="1"/>
  <c r="AU45" i="1"/>
  <c r="AT44" i="1"/>
  <c r="AS44" i="1"/>
  <c r="AR43" i="1"/>
  <c r="AQ43" i="1"/>
  <c r="AP43" i="1"/>
  <c r="AO43" i="1"/>
  <c r="AN42" i="1"/>
  <c r="AM42" i="1"/>
  <c r="AL42" i="1"/>
  <c r="AK42" i="1"/>
  <c r="AJ42" i="1"/>
  <c r="AI42" i="1"/>
  <c r="AH41" i="1"/>
  <c r="AG41" i="1"/>
  <c r="AF41" i="1"/>
  <c r="AE41" i="1"/>
  <c r="AD40" i="1"/>
  <c r="AC40" i="1"/>
  <c r="AB39" i="1"/>
  <c r="AA39" i="1"/>
  <c r="Z39" i="1"/>
  <c r="Y39" i="1"/>
  <c r="X39" i="1"/>
  <c r="W39" i="1"/>
  <c r="V38" i="1"/>
  <c r="U38" i="1"/>
  <c r="T37" i="1"/>
  <c r="S37" i="1"/>
  <c r="R37" i="1"/>
  <c r="Q37" i="1"/>
  <c r="P37" i="1"/>
  <c r="O37" i="1"/>
  <c r="N36" i="1"/>
  <c r="M36" i="1"/>
  <c r="L36" i="1"/>
  <c r="K36" i="1"/>
  <c r="J36" i="1"/>
  <c r="I35" i="1"/>
  <c r="H35" i="1"/>
  <c r="G35" i="1"/>
  <c r="F35" i="1"/>
  <c r="E35" i="1"/>
  <c r="E26" i="1"/>
  <c r="M28" i="1"/>
  <c r="L28" i="1"/>
  <c r="K28" i="1"/>
  <c r="I17" i="1"/>
  <c r="H17" i="1"/>
  <c r="K18" i="1"/>
  <c r="J18" i="1"/>
  <c r="M19" i="1"/>
  <c r="L19" i="1"/>
  <c r="Q20" i="1"/>
  <c r="P20" i="1"/>
  <c r="O20" i="1"/>
  <c r="N20" i="1"/>
  <c r="T21" i="1"/>
  <c r="S21" i="1"/>
  <c r="R21" i="1"/>
  <c r="AA22" i="1"/>
  <c r="Z22" i="1"/>
  <c r="Y22" i="1"/>
  <c r="X22" i="1"/>
  <c r="W22" i="1"/>
  <c r="V22" i="1"/>
  <c r="AT23" i="1"/>
  <c r="AS23" i="1"/>
  <c r="AR23" i="1"/>
  <c r="AQ2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P6" i="3" s="1"/>
  <c r="D9" i="4"/>
  <c r="P5" i="3" s="1"/>
  <c r="D5" i="4"/>
  <c r="C15" i="4"/>
  <c r="O6" i="3" s="1"/>
  <c r="C9" i="4"/>
  <c r="O5" i="3" s="1"/>
  <c r="C5" i="4"/>
  <c r="O4" i="3" s="1"/>
  <c r="P4" i="3" l="1"/>
  <c r="D24" i="4"/>
  <c r="E8" i="3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7" i="1" l="1"/>
  <c r="B47" i="1"/>
  <c r="C33" i="1"/>
  <c r="H6" i="3" s="1"/>
  <c r="D6" i="3" s="1"/>
  <c r="B33" i="1"/>
  <c r="C24" i="1"/>
  <c r="H5" i="3" s="1"/>
  <c r="D5" i="3" s="1"/>
  <c r="G5" i="3"/>
  <c r="C5" i="3" s="1"/>
  <c r="C14" i="1"/>
  <c r="G4" i="3"/>
  <c r="C4" i="3" s="1"/>
  <c r="G7" i="3" l="1"/>
  <c r="H7" i="3"/>
  <c r="D7" i="3" s="1"/>
  <c r="B62" i="1"/>
  <c r="B63" i="1" s="1"/>
  <c r="G6" i="3"/>
  <c r="C6" i="3" s="1"/>
  <c r="C62" i="1"/>
  <c r="C63" i="1" s="1"/>
  <c r="H4" i="3"/>
  <c r="D4" i="3" s="1"/>
  <c r="I5" i="3"/>
  <c r="E5" i="3"/>
  <c r="C7" i="3" l="1"/>
  <c r="E7" i="3" s="1"/>
  <c r="I7" i="3"/>
  <c r="I6" i="3"/>
  <c r="I4" i="3"/>
  <c r="E6" i="3"/>
  <c r="D9" i="3"/>
  <c r="H9" i="3"/>
  <c r="G9" i="3"/>
  <c r="C9" i="3" l="1"/>
  <c r="I9" i="3"/>
  <c r="E4" i="3"/>
  <c r="E9" i="3" s="1"/>
</calcChain>
</file>

<file path=xl/sharedStrings.xml><?xml version="1.0" encoding="utf-8"?>
<sst xmlns="http://schemas.openxmlformats.org/spreadsheetml/2006/main" count="264" uniqueCount="118">
  <si>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</si>
  <si>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</si>
  <si>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</si>
  <si>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</si>
  <si>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</si>
  <si>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</si>
  <si>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</si>
  <si>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</si>
  <si>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</si>
  <si>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</si>
  <si>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</si>
  <si>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</si>
  <si>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</si>
  <si>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</si>
  <si>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</si>
  <si>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</si>
  <si>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</si>
  <si>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</si>
  <si>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</si>
  <si>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</si>
  <si>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Repo + Git Setup</t>
  </si>
  <si>
    <t>Coin/Power-up integration</t>
  </si>
  <si>
    <t>totals</t>
  </si>
  <si>
    <t>Basic Attack Script</t>
  </si>
  <si>
    <t>Basic Vendor System</t>
  </si>
  <si>
    <t>Create Currency System/ Counter</t>
  </si>
  <si>
    <t>Expand On Vendor Items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</si>
  <si>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</si>
  <si>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</si>
  <si>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</si>
  <si>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</si>
  <si>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</si>
  <si>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</si>
  <si>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</si>
  <si>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</si>
  <si>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</si>
  <si>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</si>
  <si>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Insurance Testing</t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</si>
  <si>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</si>
  <si>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</si>
  <si>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</si>
  <si>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</si>
  <si>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</si>
  <si>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</si>
  <si>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t>Progression Bar, Mini Map</t>
  </si>
  <si>
    <t>HighScore Display &amp; Implmentation</t>
  </si>
  <si>
    <t>Background Enhancements &amp; Art</t>
  </si>
  <si>
    <t>Character Art Enhancement</t>
  </si>
  <si>
    <t>Dr-BC Mode Hotkey &amp; Undo (B, N)</t>
  </si>
  <si>
    <t>Track Enhancements and Art</t>
  </si>
  <si>
    <t>group totals (hrs)</t>
  </si>
  <si>
    <t>group totals ($)</t>
  </si>
  <si>
    <t>Date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</si>
  <si>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</si>
  <si>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</si>
  <si>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</si>
  <si>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</si>
  <si>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</si>
  <si>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</si>
  <si>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</si>
  <si>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</si>
  <si>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</si>
  <si>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</si>
  <si>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</si>
  <si>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</si>
  <si>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</si>
  <si>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</si>
  <si>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</si>
  <si>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</si>
  <si>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</si>
  <si>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</si>
  <si>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</si>
  <si>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</si>
  <si>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</si>
  <si>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</si>
  <si>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</si>
  <si>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</si>
  <si>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</si>
  <si>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</si>
  <si>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Edit Chatpers 1-3</t>
  </si>
  <si>
    <t>red is dependent on others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</si>
  <si>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</si>
  <si>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</si>
  <si>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</si>
  <si>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</si>
  <si>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</si>
  <si>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</si>
  <si>
    <t>Player Manager Script</t>
  </si>
  <si>
    <t>Sprites / Animations / Tileset</t>
  </si>
  <si>
    <t>Sound Manager</t>
  </si>
  <si>
    <t>Unity Project Setup</t>
  </si>
  <si>
    <t>Player Movement</t>
  </si>
  <si>
    <t>Plan basic moves</t>
  </si>
  <si>
    <t>create a 'can see player function'</t>
  </si>
  <si>
    <t>create a chase player function</t>
  </si>
  <si>
    <t>plan patrolling system</t>
  </si>
  <si>
    <t>Create basic detection system</t>
  </si>
  <si>
    <t>Implement A Star Pathfinding</t>
  </si>
  <si>
    <t>collaborate pathfinding features</t>
  </si>
  <si>
    <t>plan searching system</t>
  </si>
  <si>
    <t>implement searching functions</t>
  </si>
  <si>
    <t>functions to interact with enviroment</t>
  </si>
  <si>
    <t>Testing</t>
  </si>
  <si>
    <t>Demo Mode</t>
  </si>
  <si>
    <t>Jan. 30</t>
  </si>
  <si>
    <t>Feb. 1</t>
  </si>
  <si>
    <t>Feb. 13</t>
  </si>
  <si>
    <t>Feb. 15</t>
  </si>
  <si>
    <t>Feb. 21</t>
  </si>
  <si>
    <t>Feb. 22</t>
  </si>
  <si>
    <t>Feb. 23</t>
  </si>
  <si>
    <t>March. 4</t>
  </si>
  <si>
    <t>March. 2</t>
  </si>
  <si>
    <t>March. 20</t>
  </si>
  <si>
    <t>Add New Levels</t>
  </si>
  <si>
    <t>Player health bars</t>
  </si>
  <si>
    <t>NPC Health bars</t>
  </si>
  <si>
    <t>Implement code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</si>
</sst>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4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0" borderId="0" xfId="0" quotePrefix="1" applyFont="1" applyAlignment="1">
      <alignment wrapText="1"/>
    </xf>
    <xf numFmtId="0" fontId="7" fillId="9" borderId="0" xfId="0" applyFont="1" applyFill="1" applyAlignment="1"/>
    <xf numFmtId="0" fontId="0" fillId="9" borderId="0" xfId="0" applyFill="1"/>
    <xf numFmtId="0" fontId="8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126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F13" sqref="F13"/>
    </sheetView>
  </sheetViews>
  <sheetFormatPr defaultColWidth="8.85546875"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20" width="13.42578125" customWidth="1"/>
    <col min="21" max="21" width="16.42578125" customWidth="1"/>
  </cols>
  <sheetData>
    <row r="1" spans="2:21" ht="15.75" thickBot="1" x14ac:dyDescent="0.3"/>
    <row r="2" spans="2:21" x14ac:dyDescent="0.25">
      <c r="C2" s="61" t="s">
        <v>0</v>
      </c>
      <c r="D2" s="62"/>
      <c r="E2" s="63"/>
      <c r="F2" s="9"/>
      <c r="G2" s="61" t="s">
        <v>1</v>
      </c>
      <c r="H2" s="62"/>
      <c r="I2" s="63"/>
      <c r="K2" s="61" t="s">
        <v>2</v>
      </c>
      <c r="L2" s="62"/>
      <c r="M2" s="63"/>
      <c r="O2" s="61" t="s">
        <v>3</v>
      </c>
      <c r="P2" s="62"/>
      <c r="Q2" s="63"/>
      <c r="S2" s="61" t="s">
        <v>4</v>
      </c>
      <c r="T2" s="62"/>
      <c r="U2" s="63"/>
    </row>
    <row r="3" spans="2:21" ht="15.75" thickBot="1" x14ac:dyDescent="0.3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25">
      <c r="B4" s="26" t="s">
        <v>8</v>
      </c>
      <c r="C4" s="23">
        <f>(G4+K4 +O4+S4)</f>
        <v>8800</v>
      </c>
      <c r="D4" s="24">
        <f t="shared" ref="D4:D6" si="0">(H4+L4 +P4+T4)</f>
        <v>7800</v>
      </c>
      <c r="E4" s="25">
        <f>(C4-D4)</f>
        <v>1000</v>
      </c>
      <c r="F4" s="3"/>
      <c r="G4" s="17">
        <f>(Gantt!$B14)*100</f>
        <v>3700</v>
      </c>
      <c r="H4" s="18">
        <f>(Gantt!$C14)*100</f>
        <v>1200</v>
      </c>
      <c r="I4" s="19">
        <f>(G4-H4)</f>
        <v>2500</v>
      </c>
      <c r="K4" s="23">
        <v>1000</v>
      </c>
      <c r="L4" s="24">
        <f>Meetings!B4*100</f>
        <v>3000</v>
      </c>
      <c r="M4" s="25">
        <f>(K4-L4)</f>
        <v>-2000</v>
      </c>
      <c r="O4" s="23">
        <f>(SA!C5)*100</f>
        <v>1100</v>
      </c>
      <c r="P4" s="24">
        <f>(SA!D5)*100</f>
        <v>1000</v>
      </c>
      <c r="Q4" s="25">
        <f>(O4-P4)</f>
        <v>100</v>
      </c>
      <c r="S4" s="23">
        <v>3000</v>
      </c>
      <c r="T4" s="24">
        <f>Overhead!B9*100</f>
        <v>2600</v>
      </c>
      <c r="U4" s="25">
        <f>(S4-T4)</f>
        <v>400</v>
      </c>
    </row>
    <row r="5" spans="2:21" x14ac:dyDescent="0.25">
      <c r="B5" s="10" t="s">
        <v>9</v>
      </c>
      <c r="C5" s="17">
        <f t="shared" ref="C5:C6" si="1">(G5+K5 +O5+S5)</f>
        <v>9600</v>
      </c>
      <c r="D5" s="18">
        <f t="shared" si="0"/>
        <v>6600</v>
      </c>
      <c r="E5" s="19">
        <f t="shared" ref="E5:E6" si="2">(C5-D5)</f>
        <v>3000</v>
      </c>
      <c r="F5" s="3"/>
      <c r="G5" s="17">
        <f>(Gantt!$B24)*100</f>
        <v>4500</v>
      </c>
      <c r="H5" s="18">
        <f>(Gantt!$C24)*100</f>
        <v>900</v>
      </c>
      <c r="I5" s="19">
        <f t="shared" ref="I5:I6" si="3">(G5-H5)</f>
        <v>3600</v>
      </c>
      <c r="K5" s="17">
        <v>1000</v>
      </c>
      <c r="L5" s="18">
        <f>Meetings!B5*100</f>
        <v>2600</v>
      </c>
      <c r="M5" s="19">
        <f t="shared" ref="M5:M6" si="4">(K5-L5)</f>
        <v>-1600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2100</v>
      </c>
      <c r="U5" s="19">
        <f t="shared" ref="U5:U6" si="6">(S5-T5)</f>
        <v>900</v>
      </c>
    </row>
    <row r="6" spans="2:21" x14ac:dyDescent="0.25">
      <c r="B6" s="10" t="s">
        <v>10</v>
      </c>
      <c r="C6" s="17">
        <f t="shared" si="1"/>
        <v>9900</v>
      </c>
      <c r="D6" s="18">
        <f t="shared" si="0"/>
        <v>9800</v>
      </c>
      <c r="E6" s="19">
        <f t="shared" si="2"/>
        <v>100</v>
      </c>
      <c r="F6" s="3"/>
      <c r="G6" s="17">
        <f>(Gantt!$B33)*100</f>
        <v>4800</v>
      </c>
      <c r="H6" s="18">
        <f>(Gantt!$C33)*100</f>
        <v>1400</v>
      </c>
      <c r="I6" s="19">
        <f t="shared" si="3"/>
        <v>3400</v>
      </c>
      <c r="K6" s="17">
        <v>1000</v>
      </c>
      <c r="L6" s="18">
        <f>Meetings!B6*100</f>
        <v>2600</v>
      </c>
      <c r="M6" s="19">
        <f t="shared" si="4"/>
        <v>-1600</v>
      </c>
      <c r="O6" s="17">
        <f>(SA!C15)*100</f>
        <v>1100</v>
      </c>
      <c r="P6" s="18">
        <f>(SA!D15)*100</f>
        <v>1500</v>
      </c>
      <c r="Q6" s="19">
        <f t="shared" si="5"/>
        <v>-400</v>
      </c>
      <c r="S6" s="17">
        <v>3000</v>
      </c>
      <c r="T6" s="18">
        <f>Overhead!D9*100</f>
        <v>4300</v>
      </c>
      <c r="U6" s="19">
        <f t="shared" si="6"/>
        <v>-1300</v>
      </c>
    </row>
    <row r="7" spans="2:21" x14ac:dyDescent="0.25">
      <c r="B7" s="10" t="s">
        <v>11</v>
      </c>
      <c r="C7" s="17">
        <f t="shared" ref="C7:C8" si="7">(G7+K7 +O7+S7)</f>
        <v>8900</v>
      </c>
      <c r="D7" s="18">
        <f t="shared" ref="D7:D8" si="8">(H7+L7 +P7+T7)</f>
        <v>9800</v>
      </c>
      <c r="E7" s="19">
        <f t="shared" ref="E7:E8" si="9">(C7-D7)</f>
        <v>-900</v>
      </c>
      <c r="F7" s="3"/>
      <c r="G7" s="17">
        <f>(Gantt!$B47)*100</f>
        <v>3800</v>
      </c>
      <c r="H7" s="18">
        <f>(Gantt!$C47)*100</f>
        <v>3400</v>
      </c>
      <c r="I7" s="19">
        <f t="shared" ref="I7:I8" si="10">(G7-H7)</f>
        <v>400</v>
      </c>
      <c r="K7" s="17">
        <v>1000</v>
      </c>
      <c r="L7" s="18">
        <f>Meetings!B7*100</f>
        <v>2600</v>
      </c>
      <c r="M7" s="19">
        <f t="shared" ref="M7:M8" si="11">(K7-L7)</f>
        <v>-1600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2700</v>
      </c>
      <c r="U7" s="19">
        <f t="shared" ref="U7:U8" si="13">(S7-T7)</f>
        <v>300</v>
      </c>
    </row>
    <row r="8" spans="2:21" x14ac:dyDescent="0.25">
      <c r="B8" s="10" t="s">
        <v>12</v>
      </c>
      <c r="C8" s="17">
        <f t="shared" si="7"/>
        <v>13500</v>
      </c>
      <c r="D8" s="18">
        <f t="shared" si="8"/>
        <v>11400</v>
      </c>
      <c r="E8" s="19">
        <f t="shared" si="9"/>
        <v>2100</v>
      </c>
      <c r="F8" s="3"/>
      <c r="G8" s="17">
        <f>(Gantt!$B61)*100</f>
        <v>8400</v>
      </c>
      <c r="H8" s="18">
        <f>(Gantt!$C61)*100</f>
        <v>4400</v>
      </c>
      <c r="I8" s="19">
        <f t="shared" si="10"/>
        <v>4000</v>
      </c>
      <c r="K8" s="17">
        <v>1000</v>
      </c>
      <c r="L8" s="18">
        <f>Meetings!B8*100</f>
        <v>2600</v>
      </c>
      <c r="M8" s="19">
        <f t="shared" si="11"/>
        <v>-1600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3500</v>
      </c>
      <c r="U8" s="19">
        <f t="shared" si="13"/>
        <v>-500</v>
      </c>
    </row>
    <row r="9" spans="2:21" ht="15.75" thickBot="1" x14ac:dyDescent="0.3">
      <c r="B9" s="16" t="s">
        <v>0</v>
      </c>
      <c r="C9" s="27">
        <f>SUM(C4:C8)</f>
        <v>50700</v>
      </c>
      <c r="D9" s="28">
        <f>SUM(D4:D8)</f>
        <v>45400</v>
      </c>
      <c r="E9" s="29">
        <f>SUM(E4:E8)</f>
        <v>5300</v>
      </c>
      <c r="F9" s="3"/>
      <c r="G9" s="20">
        <f>SUM(G4:G8)</f>
        <v>25200</v>
      </c>
      <c r="H9" s="21">
        <f>SUM(H4:H8)</f>
        <v>11300</v>
      </c>
      <c r="I9" s="22">
        <f>SUM(I4:I8)</f>
        <v>13900</v>
      </c>
      <c r="K9" s="20">
        <f>SUM(K4:K8)</f>
        <v>5000</v>
      </c>
      <c r="L9" s="21">
        <f>SUM(L4:L8)</f>
        <v>13400</v>
      </c>
      <c r="M9" s="22">
        <f>SUM(M4:M8)</f>
        <v>-8400</v>
      </c>
      <c r="O9" s="27">
        <f>SUM(O4:O8)</f>
        <v>5500</v>
      </c>
      <c r="P9" s="28">
        <f>SUM(P4:P8)</f>
        <v>5500</v>
      </c>
      <c r="Q9" s="29">
        <f>SUM(Q4:Q8)</f>
        <v>0</v>
      </c>
      <c r="S9" s="27">
        <f>SUM(S4:S8)</f>
        <v>15000</v>
      </c>
      <c r="T9" s="28">
        <f>SUM(T4:T8)</f>
        <v>15200</v>
      </c>
      <c r="U9" s="29">
        <f>SUM(U4:U8)</f>
        <v>-200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3"/>
  <sheetViews>
    <sheetView tabSelected="1" zoomScale="85" zoomScaleNormal="85" workbookViewId="0">
      <selection activeCell="B14" sqref="B14"/>
    </sheetView>
  </sheetViews>
  <sheetFormatPr defaultColWidth="8.85546875" defaultRowHeight="15" x14ac:dyDescent="0.25"/>
  <cols>
    <col min="1" max="1" width="57.42578125" bestFit="1" customWidth="1"/>
    <col min="2" max="2" width="17.42578125" customWidth="1"/>
    <col min="3" max="3" width="13.42578125" customWidth="1"/>
    <col min="4" max="4" width="8.85546875" customWidth="1"/>
    <col min="7" max="7" width="10.7109375" customWidth="1"/>
  </cols>
  <sheetData>
    <row r="1" spans="1:63" x14ac:dyDescent="0.25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25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20</v>
      </c>
      <c r="B3">
        <v>1</v>
      </c>
      <c r="C3">
        <v>1</v>
      </c>
      <c r="D3" t="s">
        <v>17</v>
      </c>
      <c r="E3" t="str">
        <f>($D3)</f>
        <v>complete</v>
      </c>
    </row>
    <row r="4" spans="1:63" x14ac:dyDescent="0.25">
      <c r="A4" t="s">
        <v>90</v>
      </c>
      <c r="B4">
        <v>2</v>
      </c>
      <c r="C4">
        <v>2</v>
      </c>
      <c r="D4" t="s">
        <v>17</v>
      </c>
      <c r="F4" t="str">
        <f>($D4)</f>
        <v>complete</v>
      </c>
    </row>
    <row r="5" spans="1:63" x14ac:dyDescent="0.25">
      <c r="A5" t="s">
        <v>87</v>
      </c>
      <c r="B5">
        <v>2</v>
      </c>
      <c r="C5">
        <v>2</v>
      </c>
      <c r="D5" t="s">
        <v>17</v>
      </c>
      <c r="G5" t="str">
        <f>($D5)</f>
        <v>complete</v>
      </c>
      <c r="H5" t="str">
        <f>($D5)</f>
        <v>complete</v>
      </c>
    </row>
    <row r="6" spans="1:63" x14ac:dyDescent="0.25">
      <c r="A6" t="s">
        <v>91</v>
      </c>
      <c r="B6">
        <v>2</v>
      </c>
      <c r="C6">
        <v>2</v>
      </c>
      <c r="D6" t="s">
        <v>17</v>
      </c>
      <c r="I6" t="str">
        <f>($D6)</f>
        <v>complete</v>
      </c>
    </row>
    <row r="7" spans="1:63" x14ac:dyDescent="0.25">
      <c r="A7" t="s">
        <v>88</v>
      </c>
      <c r="B7">
        <v>4</v>
      </c>
      <c r="C7">
        <v>4</v>
      </c>
      <c r="D7" t="s">
        <v>17</v>
      </c>
      <c r="J7" t="str">
        <f>($D7)</f>
        <v>complete</v>
      </c>
      <c r="K7" t="str">
        <f>($D7)</f>
        <v>complete</v>
      </c>
      <c r="L7" t="str">
        <f>($D7)</f>
        <v>complete</v>
      </c>
      <c r="M7" t="str">
        <f>($D7)</f>
        <v>complete</v>
      </c>
    </row>
    <row r="8" spans="1:63" x14ac:dyDescent="0.25">
      <c r="A8" t="s">
        <v>89</v>
      </c>
      <c r="B8">
        <v>2</v>
      </c>
      <c r="C8">
        <v>1</v>
      </c>
      <c r="D8" t="s">
        <v>17</v>
      </c>
      <c r="N8" t="str">
        <f t="shared" ref="N8" si="3">($D8)</f>
        <v>complete</v>
      </c>
      <c r="O8" t="str">
        <f t="shared" ref="O8:R9" si="4">($D8)</f>
        <v>complete</v>
      </c>
    </row>
    <row r="9" spans="1:63" x14ac:dyDescent="0.25">
      <c r="A9" t="s">
        <v>21</v>
      </c>
      <c r="B9">
        <v>3</v>
      </c>
      <c r="D9" t="s">
        <v>17</v>
      </c>
      <c r="P9" t="str">
        <f t="shared" si="4"/>
        <v>complete</v>
      </c>
      <c r="Q9" t="str">
        <f t="shared" si="4"/>
        <v>complete</v>
      </c>
      <c r="R9" t="str">
        <f t="shared" si="4"/>
        <v>complete</v>
      </c>
    </row>
    <row r="10" spans="1:63" x14ac:dyDescent="0.25">
      <c r="A10" t="s">
        <v>114</v>
      </c>
      <c r="B10">
        <v>5</v>
      </c>
      <c r="D10" t="s">
        <v>19</v>
      </c>
    </row>
    <row r="11" spans="1:63" x14ac:dyDescent="0.25">
      <c r="A11" t="s">
        <v>116</v>
      </c>
      <c r="B11">
        <v>3</v>
      </c>
      <c r="D11" t="s">
        <v>19</v>
      </c>
    </row>
    <row r="12" spans="1:63" x14ac:dyDescent="0.25">
      <c r="A12" t="s">
        <v>115</v>
      </c>
      <c r="B12">
        <v>3</v>
      </c>
      <c r="D12" t="s">
        <v>18</v>
      </c>
      <c r="S12" t="str">
        <f t="shared" ref="S12:T12" si="5">($D12)</f>
        <v>this week</v>
      </c>
      <c r="T12" t="str">
        <f t="shared" si="5"/>
        <v>this week</v>
      </c>
    </row>
    <row r="13" spans="1:63" x14ac:dyDescent="0.25">
      <c r="A13" t="s">
        <v>117</v>
      </c>
      <c r="B13">
        <v>10</v>
      </c>
      <c r="D13" t="s">
        <v>19</v>
      </c>
    </row>
    <row r="14" spans="1:63" x14ac:dyDescent="0.25">
      <c r="A14" t="s">
        <v>22</v>
      </c>
      <c r="B14">
        <f>SUM(B3:B13)</f>
        <v>37</v>
      </c>
      <c r="C14">
        <f>SUM(C3:C12)</f>
        <v>12</v>
      </c>
    </row>
    <row r="15" spans="1:63" s="2" customFormat="1" x14ac:dyDescent="0.25">
      <c r="A15" s="2" t="s">
        <v>9</v>
      </c>
    </row>
    <row r="16" spans="1:63" x14ac:dyDescent="0.25">
      <c r="A16" t="s">
        <v>23</v>
      </c>
      <c r="B16">
        <v>2</v>
      </c>
      <c r="C16">
        <v>2</v>
      </c>
      <c r="D16" t="s">
        <v>17</v>
      </c>
      <c r="E16" t="str">
        <f>($D16)</f>
        <v>complete</v>
      </c>
      <c r="F16" s="56"/>
    </row>
    <row r="17" spans="1:54" x14ac:dyDescent="0.25">
      <c r="A17" t="s">
        <v>24</v>
      </c>
      <c r="B17">
        <v>4</v>
      </c>
      <c r="C17">
        <v>5</v>
      </c>
      <c r="D17" t="s">
        <v>17</v>
      </c>
      <c r="F17" s="54"/>
      <c r="G17" s="56"/>
      <c r="H17" t="str">
        <f t="shared" ref="H17:I17" si="6">($D17)</f>
        <v>complete</v>
      </c>
      <c r="I17" t="str">
        <f t="shared" si="6"/>
        <v>complete</v>
      </c>
    </row>
    <row r="18" spans="1:54" x14ac:dyDescent="0.25">
      <c r="A18" t="s">
        <v>25</v>
      </c>
      <c r="B18">
        <v>3</v>
      </c>
      <c r="C18">
        <v>2</v>
      </c>
      <c r="D18" t="s">
        <v>17</v>
      </c>
      <c r="J18" t="str">
        <f t="shared" ref="J18:K18" si="7">($D18)</f>
        <v>complete</v>
      </c>
      <c r="K18" t="str">
        <f t="shared" si="7"/>
        <v>complete</v>
      </c>
    </row>
    <row r="19" spans="1:54" x14ac:dyDescent="0.25">
      <c r="A19" t="s">
        <v>26</v>
      </c>
      <c r="B19">
        <v>8</v>
      </c>
      <c r="D19" t="s">
        <v>18</v>
      </c>
      <c r="L19" t="str">
        <f t="shared" ref="L19:M19" si="8">($D19)</f>
        <v>this week</v>
      </c>
      <c r="M19" t="str">
        <f t="shared" si="8"/>
        <v>this week</v>
      </c>
    </row>
    <row r="20" spans="1:54" x14ac:dyDescent="0.25">
      <c r="A20" t="s">
        <v>27</v>
      </c>
      <c r="B20">
        <v>5</v>
      </c>
      <c r="D20" t="s">
        <v>19</v>
      </c>
      <c r="N20" t="str">
        <f t="shared" ref="N20:Q20" si="9">($D20)</f>
        <v>planned</v>
      </c>
      <c r="O20" t="str">
        <f t="shared" si="9"/>
        <v>planned</v>
      </c>
      <c r="P20" t="str">
        <f t="shared" si="9"/>
        <v>planned</v>
      </c>
      <c r="Q20" t="str">
        <f t="shared" si="9"/>
        <v>planned</v>
      </c>
    </row>
    <row r="21" spans="1:54" x14ac:dyDescent="0.25">
      <c r="A21" t="s">
        <v>28</v>
      </c>
      <c r="B21">
        <v>10</v>
      </c>
      <c r="D21" t="s">
        <v>19</v>
      </c>
      <c r="R21" t="str">
        <f t="shared" ref="R21:T21" si="10">($D21)</f>
        <v>planned</v>
      </c>
      <c r="S21" t="str">
        <f t="shared" si="10"/>
        <v>planned</v>
      </c>
      <c r="T21" t="str">
        <f t="shared" si="10"/>
        <v>planned</v>
      </c>
    </row>
    <row r="22" spans="1:54" x14ac:dyDescent="0.25">
      <c r="A22" t="s">
        <v>29</v>
      </c>
      <c r="B22">
        <v>10</v>
      </c>
      <c r="D22" t="s">
        <v>19</v>
      </c>
      <c r="V22" t="str">
        <f t="shared" ref="V22:AA22" si="11">($D22)</f>
        <v>planned</v>
      </c>
      <c r="W22" t="str">
        <f t="shared" si="11"/>
        <v>planned</v>
      </c>
      <c r="X22" t="str">
        <f t="shared" si="11"/>
        <v>planned</v>
      </c>
      <c r="Y22" t="str">
        <f t="shared" si="11"/>
        <v>planned</v>
      </c>
      <c r="Z22" t="str">
        <f t="shared" si="11"/>
        <v>planned</v>
      </c>
      <c r="AA22" t="str">
        <f t="shared" si="11"/>
        <v>planned</v>
      </c>
    </row>
    <row r="23" spans="1:54" x14ac:dyDescent="0.25">
      <c r="A23" t="s">
        <v>30</v>
      </c>
      <c r="B23">
        <v>3</v>
      </c>
      <c r="D23" t="s">
        <v>19</v>
      </c>
      <c r="AQ23" t="str">
        <f t="shared" ref="AQ23:AT23" si="12">($D23)</f>
        <v>planned</v>
      </c>
      <c r="AR23" t="str">
        <f t="shared" si="12"/>
        <v>planned</v>
      </c>
      <c r="AS23" t="str">
        <f t="shared" si="12"/>
        <v>planned</v>
      </c>
      <c r="AT23" t="str">
        <f t="shared" si="12"/>
        <v>planned</v>
      </c>
    </row>
    <row r="24" spans="1:54" x14ac:dyDescent="0.25">
      <c r="A24" t="s">
        <v>22</v>
      </c>
      <c r="B24">
        <f>SUM(B16:B23)</f>
        <v>45</v>
      </c>
      <c r="C24">
        <f>SUM(C16:C23)</f>
        <v>9</v>
      </c>
    </row>
    <row r="25" spans="1:54" s="2" customFormat="1" x14ac:dyDescent="0.25">
      <c r="A25" s="2" t="s">
        <v>10</v>
      </c>
    </row>
    <row r="26" spans="1:54" x14ac:dyDescent="0.25">
      <c r="A26" t="s">
        <v>31</v>
      </c>
      <c r="B26">
        <v>1</v>
      </c>
      <c r="C26">
        <v>1</v>
      </c>
      <c r="D26" t="s">
        <v>17</v>
      </c>
      <c r="E26" t="str">
        <f t="shared" ref="E26" si="13">($D26)</f>
        <v>complete</v>
      </c>
    </row>
    <row r="27" spans="1:54" x14ac:dyDescent="0.25">
      <c r="A27" t="s">
        <v>32</v>
      </c>
      <c r="B27">
        <v>2</v>
      </c>
      <c r="C27">
        <v>3</v>
      </c>
      <c r="D27" t="s">
        <v>17</v>
      </c>
      <c r="F27" t="str">
        <f>($D27)</f>
        <v>complete</v>
      </c>
      <c r="G27" t="str">
        <f>($D27)</f>
        <v>complete</v>
      </c>
      <c r="H27" t="str">
        <f>($D27)</f>
        <v>complete</v>
      </c>
    </row>
    <row r="28" spans="1:54" x14ac:dyDescent="0.25">
      <c r="A28" t="s">
        <v>33</v>
      </c>
      <c r="B28">
        <v>10</v>
      </c>
      <c r="C28">
        <v>9</v>
      </c>
      <c r="D28" t="s">
        <v>17</v>
      </c>
      <c r="I28" t="str">
        <f>($D28)</f>
        <v>complete</v>
      </c>
      <c r="J28" t="str">
        <f>($D28)</f>
        <v>complete</v>
      </c>
      <c r="K28" t="str">
        <f t="shared" ref="K28:M28" si="14">($D28)</f>
        <v>complete</v>
      </c>
      <c r="L28" t="str">
        <f t="shared" si="14"/>
        <v>complete</v>
      </c>
      <c r="M28" t="str">
        <f t="shared" si="14"/>
        <v>complete</v>
      </c>
      <c r="N28" t="str">
        <f>($D28)</f>
        <v>complete</v>
      </c>
      <c r="O28" t="str">
        <f>($D28)</f>
        <v>complete</v>
      </c>
      <c r="P28" s="55"/>
      <c r="Q28" s="56"/>
      <c r="R28" s="56"/>
    </row>
    <row r="29" spans="1:54" x14ac:dyDescent="0.25">
      <c r="A29" t="s">
        <v>34</v>
      </c>
      <c r="B29">
        <v>5</v>
      </c>
      <c r="C29">
        <v>1</v>
      </c>
      <c r="D29" t="s">
        <v>18</v>
      </c>
      <c r="S29" s="57"/>
      <c r="T29" s="58"/>
      <c r="U29" s="58"/>
      <c r="V29" s="58"/>
      <c r="W29" s="58"/>
    </row>
    <row r="30" spans="1:54" x14ac:dyDescent="0.25">
      <c r="A30" t="s">
        <v>35</v>
      </c>
      <c r="B30">
        <v>5</v>
      </c>
      <c r="D30" t="s">
        <v>19</v>
      </c>
      <c r="X30" s="59"/>
      <c r="Y30" s="59"/>
      <c r="Z30" s="59"/>
      <c r="AA30" s="59"/>
      <c r="AB30" s="59"/>
    </row>
    <row r="31" spans="1:54" x14ac:dyDescent="0.25">
      <c r="A31" t="s">
        <v>36</v>
      </c>
      <c r="B31">
        <v>10</v>
      </c>
      <c r="D31" t="s">
        <v>19</v>
      </c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3"/>
      <c r="AN31" s="3"/>
      <c r="AO31" s="3"/>
      <c r="AP31" s="3"/>
      <c r="AQ31" s="3"/>
    </row>
    <row r="32" spans="1:54" x14ac:dyDescent="0.25">
      <c r="A32" t="s">
        <v>37</v>
      </c>
      <c r="B32">
        <v>15</v>
      </c>
      <c r="D32" t="s">
        <v>19</v>
      </c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3"/>
    </row>
    <row r="33" spans="1:53" x14ac:dyDescent="0.25">
      <c r="A33" t="s">
        <v>22</v>
      </c>
      <c r="B33">
        <f>SUM(B26:B32)</f>
        <v>48</v>
      </c>
      <c r="C33">
        <f>SUM(C26:C32)</f>
        <v>14</v>
      </c>
    </row>
    <row r="34" spans="1:53" s="2" customFormat="1" x14ac:dyDescent="0.25">
      <c r="A34" s="2" t="s">
        <v>11</v>
      </c>
    </row>
    <row r="35" spans="1:53" x14ac:dyDescent="0.25">
      <c r="A35" t="s">
        <v>92</v>
      </c>
      <c r="B35">
        <v>2</v>
      </c>
      <c r="C35">
        <v>3</v>
      </c>
      <c r="D35" t="s">
        <v>17</v>
      </c>
      <c r="E35" t="str">
        <f t="shared" ref="E35:I35" si="15">($D35)</f>
        <v>complete</v>
      </c>
      <c r="F35" t="str">
        <f t="shared" si="15"/>
        <v>complete</v>
      </c>
      <c r="G35" t="str">
        <f t="shared" si="15"/>
        <v>complete</v>
      </c>
      <c r="H35" t="str">
        <f t="shared" si="15"/>
        <v>complete</v>
      </c>
      <c r="I35" t="str">
        <f t="shared" si="15"/>
        <v>complete</v>
      </c>
    </row>
    <row r="36" spans="1:53" x14ac:dyDescent="0.25">
      <c r="A36" t="s">
        <v>96</v>
      </c>
      <c r="B36">
        <v>4</v>
      </c>
      <c r="C36">
        <v>5</v>
      </c>
      <c r="D36" t="s">
        <v>17</v>
      </c>
      <c r="J36" t="str">
        <f t="shared" ref="J36:N36" si="16">($D36)</f>
        <v>complete</v>
      </c>
      <c r="K36" t="str">
        <f t="shared" si="16"/>
        <v>complete</v>
      </c>
      <c r="L36" t="str">
        <f t="shared" si="16"/>
        <v>complete</v>
      </c>
      <c r="M36" t="str">
        <f t="shared" si="16"/>
        <v>complete</v>
      </c>
      <c r="N36" t="str">
        <f t="shared" si="16"/>
        <v>complete</v>
      </c>
    </row>
    <row r="37" spans="1:53" x14ac:dyDescent="0.25">
      <c r="A37" t="s">
        <v>93</v>
      </c>
      <c r="B37">
        <v>2</v>
      </c>
      <c r="C37">
        <v>1</v>
      </c>
      <c r="D37" t="s">
        <v>17</v>
      </c>
      <c r="O37" t="str">
        <f t="shared" ref="O37:T37" si="17">($D37)</f>
        <v>complete</v>
      </c>
      <c r="P37" t="str">
        <f t="shared" si="17"/>
        <v>complete</v>
      </c>
      <c r="Q37" t="str">
        <f t="shared" si="17"/>
        <v>complete</v>
      </c>
      <c r="R37" t="str">
        <f t="shared" si="17"/>
        <v>complete</v>
      </c>
      <c r="S37" t="str">
        <f t="shared" si="17"/>
        <v>complete</v>
      </c>
      <c r="T37" t="str">
        <f t="shared" si="17"/>
        <v>complete</v>
      </c>
    </row>
    <row r="38" spans="1:53" x14ac:dyDescent="0.25">
      <c r="A38" t="s">
        <v>94</v>
      </c>
      <c r="B38">
        <v>1</v>
      </c>
      <c r="C38">
        <v>1</v>
      </c>
      <c r="D38" t="s">
        <v>17</v>
      </c>
      <c r="U38" t="str">
        <f t="shared" ref="U38:V38" si="18">($D38)</f>
        <v>complete</v>
      </c>
      <c r="V38" t="str">
        <f t="shared" si="18"/>
        <v>complete</v>
      </c>
    </row>
    <row r="39" spans="1:53" x14ac:dyDescent="0.25">
      <c r="A39" t="s">
        <v>95</v>
      </c>
      <c r="B39">
        <v>3</v>
      </c>
      <c r="C39">
        <v>2</v>
      </c>
      <c r="D39" t="s">
        <v>17</v>
      </c>
      <c r="W39" t="str">
        <f t="shared" ref="W39:AB39" si="19">($D39)</f>
        <v>complete</v>
      </c>
      <c r="X39" t="str">
        <f t="shared" si="19"/>
        <v>complete</v>
      </c>
      <c r="Y39" t="str">
        <f t="shared" si="19"/>
        <v>complete</v>
      </c>
      <c r="Z39" t="str">
        <f t="shared" si="19"/>
        <v>complete</v>
      </c>
      <c r="AA39" t="str">
        <f t="shared" si="19"/>
        <v>complete</v>
      </c>
      <c r="AB39" t="str">
        <f t="shared" si="19"/>
        <v>complete</v>
      </c>
    </row>
    <row r="40" spans="1:53" x14ac:dyDescent="0.25">
      <c r="A40" t="s">
        <v>97</v>
      </c>
      <c r="B40">
        <v>5</v>
      </c>
      <c r="C40">
        <v>6</v>
      </c>
      <c r="D40" t="s">
        <v>17</v>
      </c>
      <c r="AC40" t="str">
        <f t="shared" ref="AC40:AD40" si="20">($D40)</f>
        <v>complete</v>
      </c>
      <c r="AD40" t="str">
        <f t="shared" si="20"/>
        <v>complete</v>
      </c>
    </row>
    <row r="41" spans="1:53" x14ac:dyDescent="0.25">
      <c r="A41" t="s">
        <v>98</v>
      </c>
      <c r="B41">
        <v>3</v>
      </c>
      <c r="C41">
        <v>3</v>
      </c>
      <c r="D41" t="s">
        <v>17</v>
      </c>
      <c r="AE41" t="str">
        <f t="shared" ref="AE41:AH41" si="21">($D41)</f>
        <v>complete</v>
      </c>
      <c r="AF41" t="str">
        <f t="shared" si="21"/>
        <v>complete</v>
      </c>
      <c r="AG41" t="str">
        <f t="shared" si="21"/>
        <v>complete</v>
      </c>
      <c r="AH41" t="str">
        <f t="shared" si="21"/>
        <v>complete</v>
      </c>
    </row>
    <row r="42" spans="1:53" x14ac:dyDescent="0.25">
      <c r="A42" t="s">
        <v>99</v>
      </c>
      <c r="B42">
        <v>3</v>
      </c>
      <c r="C42">
        <v>3</v>
      </c>
      <c r="D42" s="60" t="s">
        <v>17</v>
      </c>
      <c r="AI42" t="str">
        <f t="shared" ref="AI42:AN42" si="22">($D42)</f>
        <v>complete</v>
      </c>
      <c r="AJ42" t="str">
        <f t="shared" si="22"/>
        <v>complete</v>
      </c>
      <c r="AK42" t="str">
        <f t="shared" si="22"/>
        <v>complete</v>
      </c>
      <c r="AL42" t="str">
        <f t="shared" si="22"/>
        <v>complete</v>
      </c>
      <c r="AM42" t="str">
        <f t="shared" si="22"/>
        <v>complete</v>
      </c>
      <c r="AN42" t="str">
        <f t="shared" si="22"/>
        <v>complete</v>
      </c>
    </row>
    <row r="43" spans="1:53" x14ac:dyDescent="0.25">
      <c r="A43" t="s">
        <v>100</v>
      </c>
      <c r="B43">
        <v>4</v>
      </c>
      <c r="C43">
        <v>3</v>
      </c>
      <c r="D43" s="4" t="s">
        <v>17</v>
      </c>
      <c r="AO43" t="str">
        <f t="shared" ref="AO43:AR43" si="23">($D43)</f>
        <v>complete</v>
      </c>
      <c r="AP43" t="str">
        <f t="shared" si="23"/>
        <v>complete</v>
      </c>
      <c r="AQ43" t="str">
        <f t="shared" si="23"/>
        <v>complete</v>
      </c>
      <c r="AR43" t="str">
        <f t="shared" si="23"/>
        <v>complete</v>
      </c>
    </row>
    <row r="44" spans="1:53" x14ac:dyDescent="0.25">
      <c r="A44" t="s">
        <v>101</v>
      </c>
      <c r="B44">
        <v>2</v>
      </c>
      <c r="C44">
        <v>1</v>
      </c>
      <c r="D44" t="s">
        <v>17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S44" t="str">
        <f t="shared" ref="AS44:AT44" si="24">($D44)</f>
        <v>complete</v>
      </c>
      <c r="AT44" t="str">
        <f t="shared" si="24"/>
        <v>complete</v>
      </c>
    </row>
    <row r="45" spans="1:53" x14ac:dyDescent="0.25">
      <c r="A45" t="s">
        <v>103</v>
      </c>
      <c r="B45">
        <v>5</v>
      </c>
      <c r="C45">
        <v>6</v>
      </c>
      <c r="D45" t="s">
        <v>17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U45" t="str">
        <f t="shared" ref="AU45:AV45" si="25">($D45)</f>
        <v>complete</v>
      </c>
      <c r="AV45" t="str">
        <f t="shared" si="25"/>
        <v>complete</v>
      </c>
    </row>
    <row r="46" spans="1:53" x14ac:dyDescent="0.25">
      <c r="A46" t="s">
        <v>102</v>
      </c>
      <c r="B46">
        <v>4</v>
      </c>
      <c r="D46" t="s">
        <v>19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W46" t="str">
        <f t="shared" ref="AW46:BA46" si="26">($D46)</f>
        <v>planned</v>
      </c>
      <c r="AX46" t="str">
        <f t="shared" si="26"/>
        <v>planned</v>
      </c>
      <c r="AY46" t="str">
        <f t="shared" si="26"/>
        <v>planned</v>
      </c>
      <c r="AZ46" t="str">
        <f t="shared" si="26"/>
        <v>planned</v>
      </c>
      <c r="BA46" t="str">
        <f t="shared" si="26"/>
        <v>planned</v>
      </c>
    </row>
    <row r="47" spans="1:53" x14ac:dyDescent="0.25">
      <c r="A47" t="s">
        <v>22</v>
      </c>
      <c r="B47">
        <f>SUM(B35:B46)</f>
        <v>38</v>
      </c>
      <c r="C47">
        <f>SUM(C35:C46)</f>
        <v>34</v>
      </c>
    </row>
    <row r="48" spans="1:53" s="2" customFormat="1" x14ac:dyDescent="0.25">
      <c r="A48" s="2" t="s">
        <v>12</v>
      </c>
    </row>
    <row r="49" spans="1:53" x14ac:dyDescent="0.25">
      <c r="A49" t="s">
        <v>38</v>
      </c>
      <c r="B49">
        <v>5</v>
      </c>
      <c r="C49">
        <v>5</v>
      </c>
      <c r="D49" t="s">
        <v>17</v>
      </c>
      <c r="E49" t="str">
        <f t="shared" ref="E49:I49" si="27">($D49)</f>
        <v>complete</v>
      </c>
      <c r="F49" t="str">
        <f t="shared" si="27"/>
        <v>complete</v>
      </c>
      <c r="G49" t="str">
        <f t="shared" si="27"/>
        <v>complete</v>
      </c>
      <c r="H49" t="str">
        <f t="shared" si="27"/>
        <v>complete</v>
      </c>
      <c r="I49" t="str">
        <f t="shared" si="27"/>
        <v>complete</v>
      </c>
    </row>
    <row r="50" spans="1:53" x14ac:dyDescent="0.25">
      <c r="A50" t="s">
        <v>39</v>
      </c>
      <c r="B50">
        <v>10</v>
      </c>
      <c r="C50">
        <v>5</v>
      </c>
      <c r="D50" t="s">
        <v>17</v>
      </c>
      <c r="J50" t="str">
        <f t="shared" ref="J50:N50" si="28">($D50)</f>
        <v>complete</v>
      </c>
      <c r="K50" t="str">
        <f t="shared" si="28"/>
        <v>complete</v>
      </c>
      <c r="L50" t="str">
        <f t="shared" si="28"/>
        <v>complete</v>
      </c>
      <c r="M50" t="str">
        <f t="shared" si="28"/>
        <v>complete</v>
      </c>
      <c r="N50" t="str">
        <f t="shared" si="28"/>
        <v>complete</v>
      </c>
    </row>
    <row r="51" spans="1:53" x14ac:dyDescent="0.25">
      <c r="A51" t="s">
        <v>40</v>
      </c>
      <c r="B51">
        <v>10</v>
      </c>
      <c r="C51">
        <v>6</v>
      </c>
      <c r="D51" t="s">
        <v>17</v>
      </c>
      <c r="O51" t="str">
        <f t="shared" ref="O51:T51" si="29">($D51)</f>
        <v>complete</v>
      </c>
      <c r="P51" t="str">
        <f t="shared" si="29"/>
        <v>complete</v>
      </c>
      <c r="Q51" t="str">
        <f t="shared" si="29"/>
        <v>complete</v>
      </c>
      <c r="R51" t="str">
        <f t="shared" si="29"/>
        <v>complete</v>
      </c>
      <c r="S51" t="str">
        <f t="shared" si="29"/>
        <v>complete</v>
      </c>
      <c r="T51" t="str">
        <f t="shared" si="29"/>
        <v>complete</v>
      </c>
    </row>
    <row r="52" spans="1:53" x14ac:dyDescent="0.25">
      <c r="A52" t="s">
        <v>41</v>
      </c>
      <c r="B52">
        <v>10</v>
      </c>
      <c r="C52">
        <v>2</v>
      </c>
      <c r="D52" t="s">
        <v>17</v>
      </c>
      <c r="U52" t="str">
        <f t="shared" ref="U52:V52" si="30">($D52)</f>
        <v>complete</v>
      </c>
      <c r="V52" t="str">
        <f t="shared" si="30"/>
        <v>complete</v>
      </c>
    </row>
    <row r="53" spans="1:53" x14ac:dyDescent="0.25">
      <c r="A53" t="s">
        <v>42</v>
      </c>
      <c r="B53">
        <v>10</v>
      </c>
      <c r="C53">
        <v>6</v>
      </c>
      <c r="D53" t="s">
        <v>17</v>
      </c>
      <c r="W53" t="str">
        <f t="shared" ref="W53:AB53" si="31">($D53)</f>
        <v>complete</v>
      </c>
      <c r="X53" t="str">
        <f t="shared" si="31"/>
        <v>complete</v>
      </c>
      <c r="Y53" t="str">
        <f t="shared" si="31"/>
        <v>complete</v>
      </c>
      <c r="Z53" t="str">
        <f t="shared" si="31"/>
        <v>complete</v>
      </c>
      <c r="AA53" t="str">
        <f t="shared" si="31"/>
        <v>complete</v>
      </c>
      <c r="AB53" t="str">
        <f t="shared" si="31"/>
        <v>complete</v>
      </c>
    </row>
    <row r="54" spans="1:53" x14ac:dyDescent="0.25">
      <c r="A54" t="s">
        <v>43</v>
      </c>
      <c r="B54">
        <v>10</v>
      </c>
      <c r="C54">
        <v>2</v>
      </c>
      <c r="D54" t="s">
        <v>17</v>
      </c>
      <c r="AC54" t="str">
        <f t="shared" ref="AC54:AD54" si="32">($D54)</f>
        <v>complete</v>
      </c>
      <c r="AD54" t="str">
        <f t="shared" si="32"/>
        <v>complete</v>
      </c>
    </row>
    <row r="55" spans="1:53" x14ac:dyDescent="0.25">
      <c r="A55" t="s">
        <v>44</v>
      </c>
      <c r="B55">
        <v>5</v>
      </c>
      <c r="C55">
        <v>4</v>
      </c>
      <c r="D55" t="s">
        <v>17</v>
      </c>
      <c r="AE55" t="str">
        <f t="shared" ref="AE55:AH55" si="33">($D55)</f>
        <v>complete</v>
      </c>
      <c r="AF55" t="str">
        <f t="shared" si="33"/>
        <v>complete</v>
      </c>
      <c r="AG55" t="str">
        <f t="shared" si="33"/>
        <v>complete</v>
      </c>
      <c r="AH55" t="str">
        <f t="shared" si="33"/>
        <v>complete</v>
      </c>
    </row>
    <row r="56" spans="1:53" x14ac:dyDescent="0.25">
      <c r="A56" t="s">
        <v>45</v>
      </c>
      <c r="B56">
        <v>10</v>
      </c>
      <c r="C56">
        <v>6</v>
      </c>
      <c r="D56" t="s">
        <v>17</v>
      </c>
      <c r="AI56" t="str">
        <f t="shared" ref="AI56:AN56" si="34">($D56)</f>
        <v>complete</v>
      </c>
      <c r="AJ56" t="str">
        <f t="shared" si="34"/>
        <v>complete</v>
      </c>
      <c r="AK56" t="str">
        <f t="shared" si="34"/>
        <v>complete</v>
      </c>
      <c r="AL56" t="str">
        <f t="shared" si="34"/>
        <v>complete</v>
      </c>
      <c r="AM56" t="str">
        <f t="shared" si="34"/>
        <v>complete</v>
      </c>
      <c r="AN56" t="str">
        <f t="shared" si="34"/>
        <v>complete</v>
      </c>
    </row>
    <row r="57" spans="1:53" x14ac:dyDescent="0.25">
      <c r="A57" t="s">
        <v>46</v>
      </c>
      <c r="B57">
        <v>5</v>
      </c>
      <c r="C57">
        <v>4</v>
      </c>
      <c r="D57" t="s">
        <v>17</v>
      </c>
      <c r="AO57" t="str">
        <f t="shared" ref="AO57:AR57" si="35">($D57)</f>
        <v>complete</v>
      </c>
      <c r="AP57" t="str">
        <f t="shared" si="35"/>
        <v>complete</v>
      </c>
      <c r="AQ57" t="str">
        <f t="shared" si="35"/>
        <v>complete</v>
      </c>
      <c r="AR57" t="str">
        <f t="shared" si="35"/>
        <v>complete</v>
      </c>
    </row>
    <row r="58" spans="1:53" x14ac:dyDescent="0.25">
      <c r="A58" t="s">
        <v>47</v>
      </c>
      <c r="B58">
        <v>2</v>
      </c>
      <c r="C58">
        <v>2</v>
      </c>
      <c r="D58" t="s">
        <v>17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S58" t="str">
        <f t="shared" ref="AS58:AT58" si="36">($D58)</f>
        <v>complete</v>
      </c>
      <c r="AT58" t="str">
        <f t="shared" si="36"/>
        <v>complete</v>
      </c>
    </row>
    <row r="59" spans="1:53" x14ac:dyDescent="0.25">
      <c r="A59" t="s">
        <v>48</v>
      </c>
      <c r="B59">
        <v>2</v>
      </c>
      <c r="C59">
        <v>2</v>
      </c>
      <c r="D59" t="s">
        <v>18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U59" t="str">
        <f t="shared" ref="AU59:AV59" si="37">($D59)</f>
        <v>this week</v>
      </c>
      <c r="AV59" t="str">
        <f t="shared" si="37"/>
        <v>this week</v>
      </c>
    </row>
    <row r="60" spans="1:53" x14ac:dyDescent="0.25">
      <c r="A60" t="s">
        <v>49</v>
      </c>
      <c r="B60">
        <v>5</v>
      </c>
      <c r="D60" t="s">
        <v>19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W60" t="str">
        <f t="shared" ref="AW60:BA60" si="38">($D60)</f>
        <v>planned</v>
      </c>
      <c r="AX60" t="str">
        <f t="shared" si="38"/>
        <v>planned</v>
      </c>
      <c r="AY60" t="str">
        <f t="shared" si="38"/>
        <v>planned</v>
      </c>
      <c r="AZ60" t="str">
        <f t="shared" si="38"/>
        <v>planned</v>
      </c>
      <c r="BA60" t="str">
        <f t="shared" si="38"/>
        <v>planned</v>
      </c>
    </row>
    <row r="61" spans="1:53" x14ac:dyDescent="0.25">
      <c r="A61" t="s">
        <v>22</v>
      </c>
      <c r="B61">
        <f>SUM(B49:B60)</f>
        <v>84</v>
      </c>
      <c r="C61">
        <f>SUM(C49:C60)</f>
        <v>44</v>
      </c>
    </row>
    <row r="62" spans="1:53" s="6" customFormat="1" x14ac:dyDescent="0.25">
      <c r="A62" s="6" t="s">
        <v>50</v>
      </c>
      <c r="B62" s="6">
        <f>SUM(B33,B47,B24,B14)</f>
        <v>168</v>
      </c>
      <c r="C62" s="6">
        <f>SUM(C14,C24,C33,C47)</f>
        <v>69</v>
      </c>
    </row>
    <row r="63" spans="1:53" s="6" customFormat="1" x14ac:dyDescent="0.25">
      <c r="A63" s="6" t="s">
        <v>51</v>
      </c>
      <c r="B63" s="53">
        <f>B62*100</f>
        <v>16800</v>
      </c>
      <c r="C63" s="53">
        <f>C62*100</f>
        <v>6900</v>
      </c>
      <c r="D63" s="53"/>
    </row>
  </sheetData>
  <conditionalFormatting sqref="D16:D22">
    <cfRule type="cellIs" dxfId="125" priority="169" operator="equal">
      <formula>$H$1</formula>
    </cfRule>
    <cfRule type="cellIs" dxfId="124" priority="170" operator="equal">
      <formula>$G$1</formula>
    </cfRule>
    <cfRule type="cellIs" dxfId="123" priority="171" operator="equal">
      <formula>$F$1</formula>
    </cfRule>
  </conditionalFormatting>
  <conditionalFormatting sqref="D23">
    <cfRule type="cellIs" dxfId="122" priority="163" operator="equal">
      <formula>$H$1</formula>
    </cfRule>
    <cfRule type="cellIs" dxfId="121" priority="164" operator="equal">
      <formula>$G$1</formula>
    </cfRule>
    <cfRule type="cellIs" dxfId="120" priority="165" operator="equal">
      <formula>$F$1</formula>
    </cfRule>
  </conditionalFormatting>
  <conditionalFormatting sqref="D31">
    <cfRule type="cellIs" dxfId="119" priority="160" operator="equal">
      <formula>$H$1</formula>
    </cfRule>
    <cfRule type="cellIs" dxfId="118" priority="161" operator="equal">
      <formula>$G$1</formula>
    </cfRule>
    <cfRule type="cellIs" dxfId="117" priority="162" operator="equal">
      <formula>$F$1</formula>
    </cfRule>
  </conditionalFormatting>
  <conditionalFormatting sqref="D32">
    <cfRule type="cellIs" dxfId="116" priority="157" operator="equal">
      <formula>$H$1</formula>
    </cfRule>
    <cfRule type="cellIs" dxfId="115" priority="158" operator="equal">
      <formula>$G$1</formula>
    </cfRule>
    <cfRule type="cellIs" dxfId="114" priority="159" operator="equal">
      <formula>$F$1</formula>
    </cfRule>
  </conditionalFormatting>
  <conditionalFormatting sqref="D45:D46">
    <cfRule type="cellIs" dxfId="113" priority="154" operator="equal">
      <formula>$H$1</formula>
    </cfRule>
    <cfRule type="cellIs" dxfId="112" priority="155" operator="equal">
      <formula>$G$1</formula>
    </cfRule>
    <cfRule type="cellIs" dxfId="111" priority="156" operator="equal">
      <formula>$F$1</formula>
    </cfRule>
  </conditionalFormatting>
  <conditionalFormatting sqref="E17 G17:BR17 E29:BR43 E28:O28 Q28:BR28 E18:BR27 F3 E4 E5:F5 H3:BR4 I5:BR5 E6:H6 E7:I7 K6:BR6 N7:BR7 E8:BR16">
    <cfRule type="cellIs" dxfId="110" priority="151" operator="equal">
      <formula>$H$1</formula>
    </cfRule>
    <cfRule type="cellIs" dxfId="109" priority="152" operator="equal">
      <formula>$G$1</formula>
    </cfRule>
    <cfRule type="cellIs" dxfId="108" priority="153" operator="equal">
      <formula>$F$1</formula>
    </cfRule>
  </conditionalFormatting>
  <conditionalFormatting sqref="D3:D13">
    <cfRule type="cellIs" dxfId="107" priority="148" operator="equal">
      <formula>$H$1</formula>
    </cfRule>
    <cfRule type="cellIs" dxfId="106" priority="149" operator="equal">
      <formula>$G$1</formula>
    </cfRule>
    <cfRule type="cellIs" dxfId="105" priority="150" operator="equal">
      <formula>$F$1</formula>
    </cfRule>
  </conditionalFormatting>
  <conditionalFormatting sqref="D26:D30">
    <cfRule type="cellIs" dxfId="104" priority="142" operator="equal">
      <formula>$H$1</formula>
    </cfRule>
    <cfRule type="cellIs" dxfId="103" priority="143" operator="equal">
      <formula>$G$1</formula>
    </cfRule>
    <cfRule type="cellIs" dxfId="102" priority="144" operator="equal">
      <formula>$F$1</formula>
    </cfRule>
  </conditionalFormatting>
  <conditionalFormatting sqref="D35:D44">
    <cfRule type="cellIs" dxfId="101" priority="139" operator="equal">
      <formula>$H$1</formula>
    </cfRule>
    <cfRule type="cellIs" dxfId="100" priority="140" operator="equal">
      <formula>$G$1</formula>
    </cfRule>
    <cfRule type="cellIs" dxfId="99" priority="141" operator="equal">
      <formula>$F$1</formula>
    </cfRule>
  </conditionalFormatting>
  <conditionalFormatting sqref="J5">
    <cfRule type="cellIs" dxfId="98" priority="130" operator="equal">
      <formula>$H$1</formula>
    </cfRule>
    <cfRule type="cellIs" dxfId="97" priority="131" operator="equal">
      <formula>$G$1</formula>
    </cfRule>
    <cfRule type="cellIs" dxfId="96" priority="132" operator="equal">
      <formula>$F$1</formula>
    </cfRule>
  </conditionalFormatting>
  <conditionalFormatting sqref="I4">
    <cfRule type="cellIs" dxfId="95" priority="127" operator="equal">
      <formula>$H$1</formula>
    </cfRule>
    <cfRule type="cellIs" dxfId="94" priority="128" operator="equal">
      <formula>$G$1</formula>
    </cfRule>
    <cfRule type="cellIs" dxfId="93" priority="129" operator="equal">
      <formula>$F$1</formula>
    </cfRule>
  </conditionalFormatting>
  <conditionalFormatting sqref="K6:M6">
    <cfRule type="cellIs" dxfId="92" priority="124" operator="equal">
      <formula>$H$1</formula>
    </cfRule>
    <cfRule type="cellIs" dxfId="91" priority="125" operator="equal">
      <formula>$G$1</formula>
    </cfRule>
    <cfRule type="cellIs" dxfId="90" priority="126" operator="equal">
      <formula>$F$1</formula>
    </cfRule>
  </conditionalFormatting>
  <conditionalFormatting sqref="N7:P7">
    <cfRule type="cellIs" dxfId="89" priority="121" operator="equal">
      <formula>$H$1</formula>
    </cfRule>
    <cfRule type="cellIs" dxfId="88" priority="122" operator="equal">
      <formula>$G$1</formula>
    </cfRule>
    <cfRule type="cellIs" dxfId="87" priority="123" operator="equal">
      <formula>$F$1</formula>
    </cfRule>
  </conditionalFormatting>
  <conditionalFormatting sqref="Q8:T8">
    <cfRule type="cellIs" dxfId="86" priority="118" operator="equal">
      <formula>$H$1</formula>
    </cfRule>
    <cfRule type="cellIs" dxfId="85" priority="119" operator="equal">
      <formula>$G$1</formula>
    </cfRule>
    <cfRule type="cellIs" dxfId="84" priority="120" operator="equal">
      <formula>$F$1</formula>
    </cfRule>
  </conditionalFormatting>
  <conditionalFormatting sqref="U9:AG11">
    <cfRule type="cellIs" dxfId="83" priority="115" operator="equal">
      <formula>$H$1</formula>
    </cfRule>
    <cfRule type="cellIs" dxfId="82" priority="116" operator="equal">
      <formula>$G$1</formula>
    </cfRule>
    <cfRule type="cellIs" dxfId="81" priority="117" operator="equal">
      <formula>$F$1</formula>
    </cfRule>
  </conditionalFormatting>
  <conditionalFormatting sqref="AH12:AH13">
    <cfRule type="cellIs" dxfId="80" priority="109" operator="equal">
      <formula>$H$1</formula>
    </cfRule>
    <cfRule type="cellIs" dxfId="79" priority="110" operator="equal">
      <formula>$G$1</formula>
    </cfRule>
    <cfRule type="cellIs" dxfId="78" priority="111" operator="equal">
      <formula>$F$1</formula>
    </cfRule>
  </conditionalFormatting>
  <conditionalFormatting sqref="AS44:AT44">
    <cfRule type="cellIs" dxfId="77" priority="97" operator="equal">
      <formula>$H$1</formula>
    </cfRule>
    <cfRule type="cellIs" dxfId="76" priority="98" operator="equal">
      <formula>$G$1</formula>
    </cfRule>
    <cfRule type="cellIs" dxfId="75" priority="99" operator="equal">
      <formula>$F$1</formula>
    </cfRule>
  </conditionalFormatting>
  <conditionalFormatting sqref="AU45:AV45">
    <cfRule type="cellIs" dxfId="74" priority="94" operator="equal">
      <formula>$H$1</formula>
    </cfRule>
    <cfRule type="cellIs" dxfId="73" priority="95" operator="equal">
      <formula>$G$1</formula>
    </cfRule>
    <cfRule type="cellIs" dxfId="72" priority="96" operator="equal">
      <formula>$F$1</formula>
    </cfRule>
  </conditionalFormatting>
  <conditionalFormatting sqref="AW46:BA46">
    <cfRule type="cellIs" dxfId="71" priority="91" operator="equal">
      <formula>$H$1</formula>
    </cfRule>
    <cfRule type="cellIs" dxfId="70" priority="92" operator="equal">
      <formula>$G$1</formula>
    </cfRule>
    <cfRule type="cellIs" dxfId="69" priority="93" operator="equal">
      <formula>$F$1</formula>
    </cfRule>
  </conditionalFormatting>
  <conditionalFormatting sqref="D59:D60">
    <cfRule type="cellIs" dxfId="68" priority="88" operator="equal">
      <formula>$H$1</formula>
    </cfRule>
    <cfRule type="cellIs" dxfId="67" priority="89" operator="equal">
      <formula>$G$1</formula>
    </cfRule>
    <cfRule type="cellIs" dxfId="66" priority="90" operator="equal">
      <formula>$F$1</formula>
    </cfRule>
  </conditionalFormatting>
  <conditionalFormatting sqref="E48:BR57">
    <cfRule type="cellIs" dxfId="65" priority="85" operator="equal">
      <formula>$H$1</formula>
    </cfRule>
    <cfRule type="cellIs" dxfId="64" priority="86" operator="equal">
      <formula>$G$1</formula>
    </cfRule>
    <cfRule type="cellIs" dxfId="63" priority="87" operator="equal">
      <formula>$F$1</formula>
    </cfRule>
  </conditionalFormatting>
  <conditionalFormatting sqref="D49:D58">
    <cfRule type="cellIs" dxfId="62" priority="82" operator="equal">
      <formula>$H$1</formula>
    </cfRule>
    <cfRule type="cellIs" dxfId="61" priority="83" operator="equal">
      <formula>$G$1</formula>
    </cfRule>
    <cfRule type="cellIs" dxfId="60" priority="84" operator="equal">
      <formula>$F$1</formula>
    </cfRule>
  </conditionalFormatting>
  <conditionalFormatting sqref="AS58:AT58">
    <cfRule type="cellIs" dxfId="59" priority="79" operator="equal">
      <formula>$H$1</formula>
    </cfRule>
    <cfRule type="cellIs" dxfId="58" priority="80" operator="equal">
      <formula>$G$1</formula>
    </cfRule>
    <cfRule type="cellIs" dxfId="57" priority="81" operator="equal">
      <formula>$F$1</formula>
    </cfRule>
  </conditionalFormatting>
  <conditionalFormatting sqref="AU59:AV59">
    <cfRule type="cellIs" dxfId="56" priority="76" operator="equal">
      <formula>$H$1</formula>
    </cfRule>
    <cfRule type="cellIs" dxfId="55" priority="77" operator="equal">
      <formula>$G$1</formula>
    </cfRule>
    <cfRule type="cellIs" dxfId="54" priority="78" operator="equal">
      <formula>$F$1</formula>
    </cfRule>
  </conditionalFormatting>
  <conditionalFormatting sqref="AW60:BA60">
    <cfRule type="cellIs" dxfId="53" priority="73" operator="equal">
      <formula>$H$1</formula>
    </cfRule>
    <cfRule type="cellIs" dxfId="52" priority="74" operator="equal">
      <formula>$G$1</formula>
    </cfRule>
    <cfRule type="cellIs" dxfId="51" priority="75" operator="equal">
      <formula>$F$1</formula>
    </cfRule>
  </conditionalFormatting>
  <conditionalFormatting sqref="G3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E3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F4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G4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G5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H5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I6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J6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J7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K7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L7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M7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N8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O8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P9:P11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Q9:Q11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R9:R11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26:D32 D35:D46 D49:D60 D16:D23 D3:D13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L1" sqref="L1"/>
    </sheetView>
  </sheetViews>
  <sheetFormatPr defaultColWidth="8.85546875" defaultRowHeight="15" x14ac:dyDescent="0.25"/>
  <sheetData>
    <row r="1" spans="1:12" x14ac:dyDescent="0.25">
      <c r="B1" s="6" t="s">
        <v>52</v>
      </c>
      <c r="C1" s="6" t="s">
        <v>104</v>
      </c>
      <c r="D1" s="6" t="s">
        <v>105</v>
      </c>
      <c r="E1" s="6" t="s">
        <v>106</v>
      </c>
      <c r="F1" s="6" t="s">
        <v>107</v>
      </c>
      <c r="G1" s="6" t="s">
        <v>108</v>
      </c>
      <c r="H1" s="6" t="s">
        <v>109</v>
      </c>
      <c r="I1" s="6" t="s">
        <v>110</v>
      </c>
      <c r="J1" s="6" t="s">
        <v>112</v>
      </c>
      <c r="K1" s="6" t="s">
        <v>111</v>
      </c>
      <c r="L1" s="6" t="s">
        <v>113</v>
      </c>
    </row>
    <row r="2" spans="1:12" ht="62.25" customHeight="1" x14ac:dyDescent="0.25">
      <c r="B2" s="6" t="s">
        <v>53</v>
      </c>
      <c r="C2" s="7" t="s">
        <v>54</v>
      </c>
      <c r="D2" s="7" t="s">
        <v>55</v>
      </c>
      <c r="E2" s="7" t="s">
        <v>56</v>
      </c>
      <c r="F2" s="7" t="s">
        <v>57</v>
      </c>
      <c r="G2" s="7" t="s">
        <v>58</v>
      </c>
      <c r="H2" s="7" t="s">
        <v>58</v>
      </c>
      <c r="I2" s="7" t="s">
        <v>58</v>
      </c>
      <c r="J2" s="7" t="s">
        <v>59</v>
      </c>
      <c r="K2" s="7" t="s">
        <v>60</v>
      </c>
      <c r="L2" s="7" t="s">
        <v>61</v>
      </c>
    </row>
    <row r="3" spans="1:12" x14ac:dyDescent="0.25">
      <c r="B3" s="6" t="s">
        <v>62</v>
      </c>
      <c r="C3" s="6">
        <v>1</v>
      </c>
      <c r="D3" s="6">
        <v>4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6</v>
      </c>
      <c r="K3" s="6">
        <v>1</v>
      </c>
      <c r="L3" s="6">
        <v>8</v>
      </c>
    </row>
    <row r="4" spans="1:12" x14ac:dyDescent="0.25">
      <c r="A4" s="6" t="s">
        <v>8</v>
      </c>
      <c r="B4" s="6">
        <f>SUMIF(C4:L4,A$11,C$3:Z$3)</f>
        <v>30</v>
      </c>
      <c r="C4" s="5" t="s">
        <v>63</v>
      </c>
      <c r="D4" s="5" t="s">
        <v>63</v>
      </c>
      <c r="E4" s="5" t="s">
        <v>63</v>
      </c>
      <c r="F4" s="5" t="s">
        <v>63</v>
      </c>
      <c r="G4" s="5" t="s">
        <v>63</v>
      </c>
      <c r="H4" s="5" t="s">
        <v>63</v>
      </c>
      <c r="I4" s="5" t="s">
        <v>63</v>
      </c>
      <c r="J4" s="5" t="s">
        <v>63</v>
      </c>
      <c r="K4" s="5" t="s">
        <v>63</v>
      </c>
      <c r="L4" s="5" t="s">
        <v>63</v>
      </c>
    </row>
    <row r="5" spans="1:12" x14ac:dyDescent="0.25">
      <c r="A5" s="6" t="s">
        <v>9</v>
      </c>
      <c r="B5" s="6">
        <f>SUMIF(C5:L5,A$11,C$3:Z$3)</f>
        <v>26</v>
      </c>
      <c r="C5" s="5" t="s">
        <v>63</v>
      </c>
      <c r="D5" s="5" t="s">
        <v>63</v>
      </c>
      <c r="E5" s="5" t="s">
        <v>63</v>
      </c>
      <c r="F5" s="5" t="s">
        <v>63</v>
      </c>
      <c r="G5" s="5" t="s">
        <v>63</v>
      </c>
      <c r="J5" s="5" t="s">
        <v>63</v>
      </c>
      <c r="K5" s="5" t="s">
        <v>63</v>
      </c>
      <c r="L5" s="5" t="s">
        <v>63</v>
      </c>
    </row>
    <row r="6" spans="1:12" x14ac:dyDescent="0.25">
      <c r="A6" s="6" t="s">
        <v>10</v>
      </c>
      <c r="B6" s="6">
        <f>SUMIF(C6:L6,A$11,C$3:Z$3)</f>
        <v>26</v>
      </c>
      <c r="C6" s="5" t="s">
        <v>63</v>
      </c>
      <c r="D6" s="5" t="s">
        <v>63</v>
      </c>
      <c r="E6" s="5" t="s">
        <v>63</v>
      </c>
      <c r="F6" s="5" t="s">
        <v>63</v>
      </c>
      <c r="G6" s="5"/>
      <c r="H6" s="5" t="s">
        <v>63</v>
      </c>
      <c r="I6" s="5"/>
      <c r="J6" s="5" t="s">
        <v>63</v>
      </c>
      <c r="K6" s="5" t="s">
        <v>63</v>
      </c>
      <c r="L6" s="5" t="s">
        <v>63</v>
      </c>
    </row>
    <row r="7" spans="1:12" x14ac:dyDescent="0.25">
      <c r="A7" s="6" t="s">
        <v>11</v>
      </c>
      <c r="B7" s="6">
        <f>SUMIF(C7:L7,A$11,C$3:Z$3)</f>
        <v>26</v>
      </c>
      <c r="C7" s="5" t="s">
        <v>63</v>
      </c>
      <c r="D7" s="5" t="s">
        <v>63</v>
      </c>
      <c r="E7" s="5" t="s">
        <v>63</v>
      </c>
      <c r="F7" s="5" t="s">
        <v>63</v>
      </c>
      <c r="G7" s="5"/>
      <c r="H7" s="5"/>
      <c r="I7" s="5" t="s">
        <v>63</v>
      </c>
      <c r="J7" s="5" t="s">
        <v>63</v>
      </c>
      <c r="K7" s="5" t="s">
        <v>63</v>
      </c>
      <c r="L7" s="5" t="s">
        <v>63</v>
      </c>
    </row>
    <row r="8" spans="1:12" x14ac:dyDescent="0.25">
      <c r="A8" s="6" t="s">
        <v>12</v>
      </c>
      <c r="B8" s="6">
        <f>SUMIF(C8:L8,A$11,C$3:Z$3)</f>
        <v>26</v>
      </c>
      <c r="C8" s="5" t="s">
        <v>63</v>
      </c>
      <c r="D8" s="5" t="s">
        <v>63</v>
      </c>
      <c r="E8" s="5" t="s">
        <v>63</v>
      </c>
      <c r="F8" s="5" t="s">
        <v>63</v>
      </c>
      <c r="G8" s="5"/>
      <c r="H8" s="5"/>
      <c r="I8" s="5" t="s">
        <v>63</v>
      </c>
      <c r="J8" s="5" t="s">
        <v>63</v>
      </c>
      <c r="K8" s="5" t="s">
        <v>63</v>
      </c>
      <c r="L8" s="5" t="s">
        <v>63</v>
      </c>
    </row>
    <row r="9" spans="1:12" x14ac:dyDescent="0.25">
      <c r="A9" s="6" t="s">
        <v>0</v>
      </c>
      <c r="B9" s="8">
        <f>SUM(B4:B8)</f>
        <v>134</v>
      </c>
      <c r="C9" s="8">
        <f t="shared" ref="C9:L9" si="0">COUNTIF(C4:C8,"*ü*") * C3</f>
        <v>5</v>
      </c>
      <c r="D9" s="8">
        <f t="shared" si="0"/>
        <v>20</v>
      </c>
      <c r="E9" s="8">
        <f t="shared" si="0"/>
        <v>10</v>
      </c>
      <c r="F9" s="8">
        <f t="shared" si="0"/>
        <v>10</v>
      </c>
      <c r="G9" s="8">
        <f t="shared" si="0"/>
        <v>4</v>
      </c>
      <c r="H9" s="8">
        <f t="shared" si="0"/>
        <v>4</v>
      </c>
      <c r="I9" s="8">
        <f t="shared" si="0"/>
        <v>6</v>
      </c>
      <c r="J9" s="8">
        <f t="shared" si="0"/>
        <v>30</v>
      </c>
      <c r="K9" s="8">
        <f t="shared" si="0"/>
        <v>5</v>
      </c>
      <c r="L9" s="8">
        <f t="shared" si="0"/>
        <v>40</v>
      </c>
    </row>
    <row r="10" spans="1:12" x14ac:dyDescent="0.25">
      <c r="A10" s="3"/>
    </row>
    <row r="11" spans="1:12" x14ac:dyDescent="0.25">
      <c r="A11" s="5" t="s">
        <v>63</v>
      </c>
    </row>
    <row r="12" spans="1:12" x14ac:dyDescent="0.25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P8" sqref="P8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 x14ac:dyDescent="0.25">
      <c r="A1" s="31"/>
      <c r="B1" s="32" t="s">
        <v>64</v>
      </c>
      <c r="C1" s="32" t="s">
        <v>65</v>
      </c>
      <c r="D1" s="33" t="s">
        <v>66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8</v>
      </c>
      <c r="B2" s="35" t="s">
        <v>67</v>
      </c>
      <c r="C2" s="36">
        <v>2</v>
      </c>
      <c r="D2" s="37">
        <v>2</v>
      </c>
      <c r="E2" s="4"/>
      <c r="F2" s="4"/>
    </row>
    <row r="3" spans="1:19" x14ac:dyDescent="0.25">
      <c r="A3" s="46"/>
      <c r="B3" s="35" t="s">
        <v>68</v>
      </c>
      <c r="C3" s="36">
        <v>5</v>
      </c>
      <c r="D3" s="37">
        <v>3</v>
      </c>
      <c r="K3" s="4"/>
      <c r="L3" s="4"/>
      <c r="M3" s="4"/>
      <c r="N3" s="4"/>
      <c r="O3" s="4"/>
    </row>
    <row r="4" spans="1:19" x14ac:dyDescent="0.25">
      <c r="A4" s="38"/>
      <c r="B4" s="35" t="s">
        <v>69</v>
      </c>
      <c r="C4" s="36">
        <v>4</v>
      </c>
      <c r="D4" s="37">
        <v>5</v>
      </c>
      <c r="G4" s="4"/>
      <c r="H4" s="4"/>
      <c r="I4" s="4"/>
      <c r="J4" s="52"/>
    </row>
    <row r="5" spans="1:19" x14ac:dyDescent="0.25">
      <c r="A5" s="38"/>
      <c r="B5" s="35" t="s">
        <v>70</v>
      </c>
      <c r="C5" s="35">
        <f>SUM(C2:C4)</f>
        <v>11</v>
      </c>
      <c r="D5" s="39">
        <f>SUM(D2:D4)</f>
        <v>10</v>
      </c>
    </row>
    <row r="6" spans="1:19" x14ac:dyDescent="0.25">
      <c r="A6" s="34" t="s">
        <v>9</v>
      </c>
      <c r="B6" s="35" t="s">
        <v>67</v>
      </c>
      <c r="C6" s="36">
        <v>2</v>
      </c>
      <c r="D6" s="37">
        <v>3</v>
      </c>
      <c r="E6" s="4"/>
      <c r="F6" s="4"/>
    </row>
    <row r="7" spans="1:19" x14ac:dyDescent="0.25">
      <c r="A7" s="46"/>
      <c r="B7" s="35" t="s">
        <v>68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25">
      <c r="A8" s="38"/>
      <c r="B8" s="35" t="s">
        <v>71</v>
      </c>
      <c r="C8" s="36">
        <v>4</v>
      </c>
      <c r="D8" s="37">
        <v>5</v>
      </c>
      <c r="G8" s="4"/>
      <c r="H8" s="4"/>
      <c r="I8" s="4"/>
      <c r="J8" s="47"/>
    </row>
    <row r="9" spans="1:19" x14ac:dyDescent="0.25">
      <c r="A9" s="38"/>
      <c r="B9" s="35" t="s">
        <v>70</v>
      </c>
      <c r="C9" s="35">
        <f>SUM(C6:C8)</f>
        <v>11</v>
      </c>
      <c r="D9" s="39">
        <f>SUM(D6:D8)</f>
        <v>10</v>
      </c>
    </row>
    <row r="10" spans="1:19" x14ac:dyDescent="0.25">
      <c r="A10" s="34" t="s">
        <v>10</v>
      </c>
      <c r="B10" s="35" t="s">
        <v>67</v>
      </c>
      <c r="C10" s="36">
        <v>1</v>
      </c>
      <c r="D10" s="37">
        <v>1</v>
      </c>
      <c r="E10" s="4"/>
    </row>
    <row r="11" spans="1:19" x14ac:dyDescent="0.25">
      <c r="A11" s="46"/>
      <c r="B11" s="35" t="s">
        <v>68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25">
      <c r="A12" s="38"/>
      <c r="B12" s="40" t="s">
        <v>72</v>
      </c>
      <c r="C12" s="36">
        <v>2</v>
      </c>
      <c r="D12" s="37">
        <v>2</v>
      </c>
      <c r="K12" s="47" t="s">
        <v>73</v>
      </c>
      <c r="L12" s="4"/>
    </row>
    <row r="13" spans="1:19" x14ac:dyDescent="0.25">
      <c r="A13" s="38"/>
      <c r="B13" s="40" t="s">
        <v>74</v>
      </c>
      <c r="C13" s="36">
        <v>1</v>
      </c>
      <c r="D13" s="37">
        <v>1</v>
      </c>
      <c r="M13" s="47" t="s">
        <v>75</v>
      </c>
    </row>
    <row r="14" spans="1:19" x14ac:dyDescent="0.25">
      <c r="A14" s="38"/>
      <c r="B14" s="40" t="s">
        <v>76</v>
      </c>
      <c r="C14" s="36">
        <v>2</v>
      </c>
      <c r="D14" s="37">
        <v>3</v>
      </c>
      <c r="N14" s="47" t="s">
        <v>77</v>
      </c>
      <c r="O14" s="4"/>
    </row>
    <row r="15" spans="1:19" x14ac:dyDescent="0.25">
      <c r="A15" s="38"/>
      <c r="B15" s="41" t="s">
        <v>70</v>
      </c>
      <c r="C15" s="35">
        <f>SUM(C10:C14)</f>
        <v>11</v>
      </c>
      <c r="D15" s="39">
        <f>SUM(D10:D14)</f>
        <v>15</v>
      </c>
    </row>
    <row r="16" spans="1:19" x14ac:dyDescent="0.25">
      <c r="A16" s="34" t="s">
        <v>11</v>
      </c>
      <c r="B16" s="35" t="s">
        <v>67</v>
      </c>
      <c r="C16" s="36">
        <v>2</v>
      </c>
      <c r="D16" s="37">
        <v>2</v>
      </c>
      <c r="E16" s="4"/>
      <c r="F16" s="4"/>
    </row>
    <row r="17" spans="1:15" x14ac:dyDescent="0.25">
      <c r="A17" s="46"/>
      <c r="B17" s="35" t="s">
        <v>68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25">
      <c r="A18" s="38"/>
      <c r="B18" s="35" t="s">
        <v>78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25">
      <c r="A19" s="38"/>
      <c r="B19" s="41" t="s">
        <v>70</v>
      </c>
      <c r="C19" s="35">
        <f>SUM(C16:C18)</f>
        <v>11</v>
      </c>
      <c r="D19" s="39">
        <f>SUM(D16:D18)</f>
        <v>11</v>
      </c>
    </row>
    <row r="20" spans="1:15" x14ac:dyDescent="0.25">
      <c r="A20" s="34" t="s">
        <v>12</v>
      </c>
      <c r="B20" s="35" t="s">
        <v>67</v>
      </c>
      <c r="C20" s="36">
        <v>2</v>
      </c>
      <c r="D20" s="37">
        <v>2</v>
      </c>
      <c r="E20" s="4"/>
      <c r="F20" s="4"/>
    </row>
    <row r="21" spans="1:15" x14ac:dyDescent="0.25">
      <c r="A21" s="46"/>
      <c r="B21" s="35" t="s">
        <v>68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25">
      <c r="A22" s="38"/>
      <c r="B22" s="35" t="s">
        <v>79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25">
      <c r="A23" s="38"/>
      <c r="B23" s="41" t="s">
        <v>70</v>
      </c>
      <c r="C23" s="35">
        <f>SUM(C20:C22)</f>
        <v>11</v>
      </c>
      <c r="D23" s="39">
        <f>SUM(D20:D22)</f>
        <v>9</v>
      </c>
    </row>
    <row r="24" spans="1:15" ht="15.75" thickBot="1" x14ac:dyDescent="0.3">
      <c r="A24" s="42"/>
      <c r="B24" s="43" t="s">
        <v>0</v>
      </c>
      <c r="C24" s="44">
        <f>SUM(C5,C9,C15,C19,C23)</f>
        <v>55</v>
      </c>
      <c r="D24" s="45">
        <f>SUM(D5,D9,D15,D19,D23)</f>
        <v>55</v>
      </c>
    </row>
    <row r="25" spans="1:15" x14ac:dyDescent="0.25">
      <c r="B25" s="30" t="s">
        <v>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E2" sqref="E2"/>
    </sheetView>
  </sheetViews>
  <sheetFormatPr defaultColWidth="8.85546875" defaultRowHeight="15" x14ac:dyDescent="0.25"/>
  <cols>
    <col min="1" max="1" width="33.7109375" customWidth="1"/>
  </cols>
  <sheetData>
    <row r="1" spans="1:6" x14ac:dyDescent="0.25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25">
      <c r="A2" s="6" t="s">
        <v>81</v>
      </c>
      <c r="B2">
        <v>10</v>
      </c>
      <c r="C2">
        <v>6</v>
      </c>
      <c r="D2">
        <v>27</v>
      </c>
      <c r="E2">
        <v>8</v>
      </c>
      <c r="F2">
        <v>9</v>
      </c>
    </row>
    <row r="3" spans="1:6" x14ac:dyDescent="0.25">
      <c r="A3" s="6" t="s">
        <v>82</v>
      </c>
      <c r="B3">
        <v>2</v>
      </c>
      <c r="C3">
        <v>3</v>
      </c>
      <c r="D3">
        <v>1</v>
      </c>
      <c r="E3">
        <v>5</v>
      </c>
      <c r="F3">
        <v>6</v>
      </c>
    </row>
    <row r="4" spans="1:6" x14ac:dyDescent="0.25">
      <c r="A4" s="6" t="s">
        <v>83</v>
      </c>
      <c r="B4">
        <v>1</v>
      </c>
      <c r="C4">
        <v>2</v>
      </c>
      <c r="D4">
        <v>2</v>
      </c>
      <c r="E4">
        <v>1</v>
      </c>
      <c r="F4">
        <v>1</v>
      </c>
    </row>
    <row r="5" spans="1:6" x14ac:dyDescent="0.25">
      <c r="A5" s="6" t="s">
        <v>84</v>
      </c>
      <c r="B5">
        <v>4</v>
      </c>
      <c r="C5">
        <v>6</v>
      </c>
      <c r="D5">
        <v>3</v>
      </c>
      <c r="E5">
        <v>5</v>
      </c>
      <c r="F5">
        <v>7</v>
      </c>
    </row>
    <row r="6" spans="1:6" x14ac:dyDescent="0.25">
      <c r="A6" s="6" t="s">
        <v>85</v>
      </c>
      <c r="B6">
        <v>8</v>
      </c>
      <c r="C6">
        <v>3</v>
      </c>
      <c r="D6">
        <v>9</v>
      </c>
      <c r="E6">
        <v>7</v>
      </c>
      <c r="F6">
        <v>11</v>
      </c>
    </row>
    <row r="7" spans="1:6" x14ac:dyDescent="0.25">
      <c r="A7" s="6" t="s">
        <v>86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25">
      <c r="A8" s="6"/>
    </row>
    <row r="9" spans="1:6" x14ac:dyDescent="0.25">
      <c r="A9" s="6" t="s">
        <v>0</v>
      </c>
      <c r="B9" s="6">
        <f>SUM(B2:B8)</f>
        <v>26</v>
      </c>
      <c r="C9" s="6">
        <f t="shared" ref="C9:F9" si="0">SUM(C2:C8)</f>
        <v>21</v>
      </c>
      <c r="D9" s="6">
        <f t="shared" si="0"/>
        <v>43</v>
      </c>
      <c r="E9" s="6">
        <f t="shared" si="0"/>
        <v>27</v>
      </c>
      <c r="F9" s="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Nathan Vassell</cp:lastModifiedBy>
  <cp:revision/>
  <dcterms:created xsi:type="dcterms:W3CDTF">2018-11-06T05:29:55Z</dcterms:created>
  <dcterms:modified xsi:type="dcterms:W3CDTF">2021-04-08T09:17:30Z</dcterms:modified>
  <cp:category/>
  <cp:contentStatus/>
</cp:coreProperties>
</file>