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BEDF93A2-0765-41B5-8503-40DEEB2A66D1}" xr6:coauthVersionLast="46" xr6:coauthVersionMax="46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S10" i="1"/>
  <c r="R9" i="1"/>
  <c r="Q9" i="1"/>
  <c r="P9" i="1"/>
  <c r="O8" i="1"/>
  <c r="N8" i="1"/>
  <c r="G5" i="1"/>
  <c r="M7" i="1"/>
  <c r="L7" i="1"/>
  <c r="K7" i="1"/>
  <c r="J7" i="1"/>
  <c r="I6" i="1"/>
  <c r="H5" i="1"/>
  <c r="F4" i="1"/>
  <c r="E3" i="1"/>
  <c r="B21" i="1"/>
  <c r="D24" i="4"/>
  <c r="C24" i="4"/>
  <c r="O25" i="1"/>
  <c r="N25" i="1"/>
  <c r="I25" i="1"/>
  <c r="J25" i="1"/>
  <c r="H24" i="1"/>
  <c r="G24" i="1"/>
  <c r="F24" i="1"/>
  <c r="E13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8" i="1"/>
  <c r="H8" i="3" s="1"/>
  <c r="B58" i="1"/>
  <c r="G8" i="3" s="1"/>
  <c r="BA57" i="1"/>
  <c r="AZ57" i="1"/>
  <c r="AY57" i="1"/>
  <c r="AX57" i="1"/>
  <c r="AW57" i="1"/>
  <c r="AV56" i="1"/>
  <c r="AU56" i="1"/>
  <c r="AT55" i="1"/>
  <c r="AS55" i="1"/>
  <c r="AR54" i="1"/>
  <c r="AQ54" i="1"/>
  <c r="AP54" i="1"/>
  <c r="AO54" i="1"/>
  <c r="AN53" i="1"/>
  <c r="AM53" i="1"/>
  <c r="AL53" i="1"/>
  <c r="AK53" i="1"/>
  <c r="AJ53" i="1"/>
  <c r="AI53" i="1"/>
  <c r="AH52" i="1"/>
  <c r="AG52" i="1"/>
  <c r="AF52" i="1"/>
  <c r="AE52" i="1"/>
  <c r="AD51" i="1"/>
  <c r="AC51" i="1"/>
  <c r="AB50" i="1"/>
  <c r="AA50" i="1"/>
  <c r="Z50" i="1"/>
  <c r="Y50" i="1"/>
  <c r="X50" i="1"/>
  <c r="W50" i="1"/>
  <c r="V49" i="1"/>
  <c r="U49" i="1"/>
  <c r="T48" i="1"/>
  <c r="S48" i="1"/>
  <c r="R48" i="1"/>
  <c r="Q48" i="1"/>
  <c r="P48" i="1"/>
  <c r="O48" i="1"/>
  <c r="N47" i="1"/>
  <c r="M47" i="1"/>
  <c r="L47" i="1"/>
  <c r="K47" i="1"/>
  <c r="J47" i="1"/>
  <c r="I46" i="1"/>
  <c r="H46" i="1"/>
  <c r="G46" i="1"/>
  <c r="F46" i="1"/>
  <c r="E46" i="1"/>
  <c r="E9" i="5"/>
  <c r="T7" i="3" s="1"/>
  <c r="D9" i="5"/>
  <c r="T6" i="3" s="1"/>
  <c r="C9" i="5"/>
  <c r="T5" i="3" s="1"/>
  <c r="B9" i="5"/>
  <c r="T4" i="3" s="1"/>
  <c r="BA43" i="1"/>
  <c r="AZ43" i="1"/>
  <c r="AY43" i="1"/>
  <c r="AX43" i="1"/>
  <c r="AW43" i="1"/>
  <c r="AV42" i="1"/>
  <c r="AU42" i="1"/>
  <c r="AT41" i="1"/>
  <c r="AS41" i="1"/>
  <c r="AR40" i="1"/>
  <c r="AQ40" i="1"/>
  <c r="AP40" i="1"/>
  <c r="AO40" i="1"/>
  <c r="AN39" i="1"/>
  <c r="AM39" i="1"/>
  <c r="AL39" i="1"/>
  <c r="AK39" i="1"/>
  <c r="AJ39" i="1"/>
  <c r="AI39" i="1"/>
  <c r="AH38" i="1"/>
  <c r="AG38" i="1"/>
  <c r="AF38" i="1"/>
  <c r="AE38" i="1"/>
  <c r="AD37" i="1"/>
  <c r="AC37" i="1"/>
  <c r="AB36" i="1"/>
  <c r="AA36" i="1"/>
  <c r="Z36" i="1"/>
  <c r="Y36" i="1"/>
  <c r="X36" i="1"/>
  <c r="W36" i="1"/>
  <c r="V35" i="1"/>
  <c r="U35" i="1"/>
  <c r="T34" i="1"/>
  <c r="S34" i="1"/>
  <c r="R34" i="1"/>
  <c r="Q34" i="1"/>
  <c r="P34" i="1"/>
  <c r="O34" i="1"/>
  <c r="N33" i="1"/>
  <c r="M33" i="1"/>
  <c r="L33" i="1"/>
  <c r="K33" i="1"/>
  <c r="J33" i="1"/>
  <c r="I32" i="1"/>
  <c r="H32" i="1"/>
  <c r="G32" i="1"/>
  <c r="F32" i="1"/>
  <c r="E32" i="1"/>
  <c r="E23" i="1"/>
  <c r="M25" i="1"/>
  <c r="L25" i="1"/>
  <c r="K25" i="1"/>
  <c r="I14" i="1"/>
  <c r="H14" i="1"/>
  <c r="K15" i="1"/>
  <c r="J15" i="1"/>
  <c r="M16" i="1"/>
  <c r="L16" i="1"/>
  <c r="Q17" i="1"/>
  <c r="P17" i="1"/>
  <c r="O17" i="1"/>
  <c r="N17" i="1"/>
  <c r="T18" i="1"/>
  <c r="S18" i="1"/>
  <c r="R18" i="1"/>
  <c r="AA19" i="1"/>
  <c r="Z19" i="1"/>
  <c r="Y19" i="1"/>
  <c r="X19" i="1"/>
  <c r="W19" i="1"/>
  <c r="V19" i="1"/>
  <c r="AT20" i="1"/>
  <c r="AS20" i="1"/>
  <c r="AR20" i="1"/>
  <c r="AQ20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P6" i="3" s="1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4" i="1" l="1"/>
  <c r="B44" i="1"/>
  <c r="C30" i="1"/>
  <c r="H6" i="3" s="1"/>
  <c r="D6" i="3" s="1"/>
  <c r="B30" i="1"/>
  <c r="C21" i="1"/>
  <c r="H5" i="3" s="1"/>
  <c r="D5" i="3" s="1"/>
  <c r="G5" i="3"/>
  <c r="C5" i="3" s="1"/>
  <c r="C11" i="1"/>
  <c r="B11" i="1"/>
  <c r="G4" i="3" s="1"/>
  <c r="C4" i="3" s="1"/>
  <c r="G7" i="3" l="1"/>
  <c r="H7" i="3"/>
  <c r="D7" i="3" s="1"/>
  <c r="B59" i="1"/>
  <c r="B60" i="1" s="1"/>
  <c r="G6" i="3"/>
  <c r="C6" i="3" s="1"/>
  <c r="C59" i="1"/>
  <c r="C60" i="1" s="1"/>
  <c r="H4" i="3"/>
  <c r="D4" i="3" s="1"/>
  <c r="I5" i="3"/>
  <c r="E5" i="3"/>
  <c r="C7" i="3" l="1"/>
  <c r="I7" i="3"/>
  <c r="E7" i="3"/>
  <c r="I6" i="3"/>
  <c r="I4" i="3"/>
  <c r="E6" i="3"/>
  <c r="C9" i="3"/>
  <c r="D9" i="3"/>
  <c r="H9" i="3"/>
  <c r="G9" i="3"/>
  <c r="I9" i="3" l="1"/>
  <c r="E4" i="3"/>
  <c r="E9" i="3" s="1"/>
</calcChain>
</file>

<file path=xl/sharedStrings.xml><?xml version="1.0" encoding="utf-8"?>
<sst xmlns="http://schemas.openxmlformats.org/spreadsheetml/2006/main" count="258" uniqueCount="103">
  <si>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</si>
  <si>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</si>
  <si>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</si>
  <si>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</si>
  <si>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</si>
  <si>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</si>
  <si>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</si>
  <si>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</si>
  <si>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</si>
  <si>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</si>
  <si>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</si>
  <si>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</si>
  <si>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</si>
  <si>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</si>
  <si>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</si>
  <si>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</si>
  <si>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</si>
  <si>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</si>
  <si>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</si>
  <si>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</si>
  <si>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Repo + Git Setup</t>
  </si>
  <si>
    <t>Coin/Power-up integration</t>
  </si>
  <si>
    <t>totals</t>
  </si>
  <si>
    <t>Basic Attack Script</t>
  </si>
  <si>
    <t>Basic Vendor System</t>
  </si>
  <si>
    <t>Create Currency System/ Counter</t>
  </si>
  <si>
    <t>Expand On Vendor Items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</si>
  <si>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</si>
  <si>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</si>
  <si>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</si>
  <si>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</si>
  <si>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</si>
  <si>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</si>
  <si>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</si>
  <si>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</si>
  <si>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</si>
  <si>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</si>
  <si>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Insurance Testing</t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</si>
  <si>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</si>
  <si>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</si>
  <si>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</si>
  <si>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</si>
  <si>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</si>
  <si>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</si>
  <si>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Progression Bar, Mini Map</t>
  </si>
  <si>
    <t>HighScore Display &amp; Implmentation</t>
  </si>
  <si>
    <t>Background Enhancements &amp; Art</t>
  </si>
  <si>
    <t>Character Art Enhancement</t>
  </si>
  <si>
    <t>Dr-BC Mode Hotkey &amp; Undo (B, N)</t>
  </si>
  <si>
    <t>Track Enhancements and Art</t>
  </si>
  <si>
    <t>group totals (hrs)</t>
  </si>
  <si>
    <t>group totals ($)</t>
  </si>
  <si>
    <t>Date</t>
  </si>
  <si>
    <t>Aug. 30</t>
  </si>
  <si>
    <t>Sept. 1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</si>
  <si>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</si>
  <si>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</si>
  <si>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</si>
  <si>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</si>
  <si>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</si>
  <si>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</si>
  <si>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</si>
  <si>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</si>
  <si>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</si>
  <si>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</si>
  <si>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</si>
  <si>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</si>
  <si>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</si>
  <si>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</si>
  <si>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</si>
  <si>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</si>
  <si>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</si>
  <si>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</si>
  <si>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</si>
  <si>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</si>
  <si>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</si>
  <si>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</si>
  <si>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</si>
  <si>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</si>
  <si>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</si>
  <si>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</si>
  <si>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</si>
  <si>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</si>
  <si>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</si>
  <si>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</si>
  <si>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</si>
  <si>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</si>
  <si>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</si>
  <si>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</si>
  <si>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Edit Chatpers 1-3</t>
  </si>
  <si>
    <t>red is dependent on others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</si>
  <si>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</si>
  <si>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</si>
  <si>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</si>
  <si>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</si>
  <si>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</si>
  <si>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</si>
  <si>
    <t>Player Manager Script</t>
  </si>
  <si>
    <t>Sprites / Animations / Tileset</t>
  </si>
  <si>
    <t>Sound Manager</t>
  </si>
  <si>
    <t>Unity Project Setup</t>
  </si>
  <si>
    <t>Player Movement</t>
  </si>
  <si>
    <t>Health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</si>
</sst>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3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0" borderId="0" xfId="0" quotePrefix="1" applyFont="1" applyAlignment="1">
      <alignment wrapText="1"/>
    </xf>
    <xf numFmtId="0" fontId="7" fillId="9" borderId="0" xfId="0" applyFont="1" applyFill="1" applyAlignment="1"/>
    <xf numFmtId="0" fontId="0" fillId="9" borderId="0" xfId="0" applyFill="1"/>
    <xf numFmtId="0" fontId="8" fillId="2" borderId="0" xfId="0" applyFont="1" applyFill="1"/>
    <xf numFmtId="0" fontId="0" fillId="2" borderId="0" xfId="0" applyFill="1"/>
    <xf numFmtId="0" fontId="0" fillId="3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126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F13" sqref="F13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 x14ac:dyDescent="0.3"/>
    <row r="2" spans="2:21" x14ac:dyDescent="0.25">
      <c r="C2" s="60" t="s">
        <v>0</v>
      </c>
      <c r="D2" s="61"/>
      <c r="E2" s="62"/>
      <c r="F2" s="9"/>
      <c r="G2" s="60" t="s">
        <v>1</v>
      </c>
      <c r="H2" s="61"/>
      <c r="I2" s="62"/>
      <c r="K2" s="60" t="s">
        <v>2</v>
      </c>
      <c r="L2" s="61"/>
      <c r="M2" s="62"/>
      <c r="O2" s="60" t="s">
        <v>3</v>
      </c>
      <c r="P2" s="61"/>
      <c r="Q2" s="62"/>
      <c r="S2" s="60" t="s">
        <v>4</v>
      </c>
      <c r="T2" s="61"/>
      <c r="U2" s="62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6900</v>
      </c>
      <c r="D4" s="24">
        <f t="shared" ref="D4:D6" si="0">(H4+L4 +P4+T4)</f>
        <v>8000</v>
      </c>
      <c r="E4" s="25">
        <f>(C4-D4)</f>
        <v>-1100</v>
      </c>
      <c r="F4" s="3"/>
      <c r="G4" s="17">
        <f>(Gantt!$B11)*100</f>
        <v>1800</v>
      </c>
      <c r="H4" s="18">
        <f>(Gantt!$C11)*100</f>
        <v>1100</v>
      </c>
      <c r="I4" s="19">
        <f>(G4-H4)</f>
        <v>700</v>
      </c>
      <c r="K4" s="23">
        <v>1000</v>
      </c>
      <c r="L4" s="24">
        <f>Meetings!B4*100</f>
        <v>3000</v>
      </c>
      <c r="M4" s="25">
        <f>(K4-L4)</f>
        <v>-2000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2600</v>
      </c>
      <c r="U4" s="25">
        <f>(S4-T4)</f>
        <v>400</v>
      </c>
    </row>
    <row r="5" spans="2:21" x14ac:dyDescent="0.25">
      <c r="B5" s="10" t="s">
        <v>9</v>
      </c>
      <c r="C5" s="17">
        <f t="shared" ref="C5:C6" si="1">(G5+K5 +O5+S5)</f>
        <v>9600</v>
      </c>
      <c r="D5" s="18">
        <f t="shared" si="0"/>
        <v>6600</v>
      </c>
      <c r="E5" s="19">
        <f t="shared" ref="E5:E6" si="2">(C5-D5)</f>
        <v>3000</v>
      </c>
      <c r="F5" s="3"/>
      <c r="G5" s="17">
        <f>(Gantt!$B21)*100</f>
        <v>4500</v>
      </c>
      <c r="H5" s="18">
        <f>(Gantt!$C21)*100</f>
        <v>900</v>
      </c>
      <c r="I5" s="19">
        <f t="shared" ref="I5:I6" si="3">(G5-H5)</f>
        <v>3600</v>
      </c>
      <c r="K5" s="17">
        <v>1000</v>
      </c>
      <c r="L5" s="18">
        <f>Meetings!B5*100</f>
        <v>2600</v>
      </c>
      <c r="M5" s="19">
        <f t="shared" ref="M5:M6" si="4">(K5-L5)</f>
        <v>-1600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2100</v>
      </c>
      <c r="U5" s="19">
        <f t="shared" ref="U5:U6" si="6">(S5-T5)</f>
        <v>900</v>
      </c>
    </row>
    <row r="6" spans="2:21" x14ac:dyDescent="0.25">
      <c r="B6" s="10" t="s">
        <v>10</v>
      </c>
      <c r="C6" s="17">
        <f t="shared" si="1"/>
        <v>9900</v>
      </c>
      <c r="D6" s="18">
        <f t="shared" si="0"/>
        <v>9800</v>
      </c>
      <c r="E6" s="19">
        <f t="shared" si="2"/>
        <v>100</v>
      </c>
      <c r="F6" s="3"/>
      <c r="G6" s="17">
        <f>(Gantt!$B30)*100</f>
        <v>4800</v>
      </c>
      <c r="H6" s="18">
        <f>(Gantt!$C30)*100</f>
        <v>1400</v>
      </c>
      <c r="I6" s="19">
        <f t="shared" si="3"/>
        <v>3400</v>
      </c>
      <c r="K6" s="17">
        <v>1000</v>
      </c>
      <c r="L6" s="18">
        <f>Meetings!B6*100</f>
        <v>2600</v>
      </c>
      <c r="M6" s="19">
        <f t="shared" si="4"/>
        <v>-1600</v>
      </c>
      <c r="O6" s="17">
        <f>(SA!C15)*100</f>
        <v>1100</v>
      </c>
      <c r="P6" s="18">
        <f>(SA!D15)*100</f>
        <v>1500</v>
      </c>
      <c r="Q6" s="19">
        <f t="shared" si="5"/>
        <v>-400</v>
      </c>
      <c r="S6" s="17">
        <v>3000</v>
      </c>
      <c r="T6" s="18">
        <f>Overhead!D9*100</f>
        <v>4300</v>
      </c>
      <c r="U6" s="19">
        <f t="shared" si="6"/>
        <v>-1300</v>
      </c>
    </row>
    <row r="7" spans="2:21" x14ac:dyDescent="0.25">
      <c r="B7" s="10" t="s">
        <v>11</v>
      </c>
      <c r="C7" s="17">
        <f t="shared" ref="C7:C8" si="7">(G7+K7 +O7+S7)</f>
        <v>13500</v>
      </c>
      <c r="D7" s="18">
        <f t="shared" ref="D7:D8" si="8">(H7+L7 +P7+T7)</f>
        <v>11600</v>
      </c>
      <c r="E7" s="19">
        <f t="shared" ref="E7:E8" si="9">(C7-D7)</f>
        <v>1900</v>
      </c>
      <c r="F7" s="3"/>
      <c r="G7" s="17">
        <f>(Gantt!$B44)*100</f>
        <v>8400</v>
      </c>
      <c r="H7" s="18">
        <f>(Gantt!$C44)*100</f>
        <v>4400</v>
      </c>
      <c r="I7" s="19">
        <f t="shared" ref="I7:I8" si="10">(G7-H7)</f>
        <v>4000</v>
      </c>
      <c r="K7" s="17">
        <v>1000</v>
      </c>
      <c r="L7" s="18">
        <f>Meetings!B7*100</f>
        <v>2600</v>
      </c>
      <c r="M7" s="19">
        <f t="shared" ref="M7:M8" si="11">(K7-L7)</f>
        <v>-1600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3500</v>
      </c>
      <c r="U7" s="19">
        <f t="shared" ref="U7:U8" si="13">(S7-T7)</f>
        <v>-500</v>
      </c>
    </row>
    <row r="8" spans="2:21" x14ac:dyDescent="0.25">
      <c r="B8" s="10" t="s">
        <v>12</v>
      </c>
      <c r="C8" s="17">
        <f t="shared" si="7"/>
        <v>13500</v>
      </c>
      <c r="D8" s="18">
        <f t="shared" si="8"/>
        <v>11400</v>
      </c>
      <c r="E8" s="19">
        <f t="shared" si="9"/>
        <v>2100</v>
      </c>
      <c r="F8" s="3"/>
      <c r="G8" s="17">
        <f>(Gantt!$B58)*100</f>
        <v>8400</v>
      </c>
      <c r="H8" s="18">
        <f>(Gantt!$C58)*100</f>
        <v>4400</v>
      </c>
      <c r="I8" s="19">
        <f t="shared" si="10"/>
        <v>4000</v>
      </c>
      <c r="K8" s="17">
        <v>1000</v>
      </c>
      <c r="L8" s="18">
        <f>Meetings!B8*100</f>
        <v>2600</v>
      </c>
      <c r="M8" s="19">
        <f t="shared" si="11"/>
        <v>-1600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3500</v>
      </c>
      <c r="U8" s="19">
        <f t="shared" si="13"/>
        <v>-500</v>
      </c>
    </row>
    <row r="9" spans="2:21" ht="15.75" thickBot="1" x14ac:dyDescent="0.3">
      <c r="B9" s="16" t="s">
        <v>0</v>
      </c>
      <c r="C9" s="27">
        <f>SUM(C4:C8)</f>
        <v>53400</v>
      </c>
      <c r="D9" s="28">
        <f>SUM(D4:D8)</f>
        <v>47400</v>
      </c>
      <c r="E9" s="29">
        <f>SUM(E4:E8)</f>
        <v>6000</v>
      </c>
      <c r="F9" s="3"/>
      <c r="G9" s="20">
        <f>SUM(G4:G8)</f>
        <v>27900</v>
      </c>
      <c r="H9" s="21">
        <f>SUM(H4:H8)</f>
        <v>12200</v>
      </c>
      <c r="I9" s="22">
        <f>SUM(I4:I8)</f>
        <v>15700</v>
      </c>
      <c r="K9" s="20">
        <f>SUM(K4:K8)</f>
        <v>5000</v>
      </c>
      <c r="L9" s="21">
        <f>SUM(L4:L8)</f>
        <v>13400</v>
      </c>
      <c r="M9" s="22">
        <f>SUM(M4:M8)</f>
        <v>-8400</v>
      </c>
      <c r="O9" s="27">
        <f>SUM(O4:O8)</f>
        <v>5500</v>
      </c>
      <c r="P9" s="28">
        <f>SUM(P4:P8)</f>
        <v>5800</v>
      </c>
      <c r="Q9" s="29">
        <f>SUM(Q4:Q8)</f>
        <v>-300</v>
      </c>
      <c r="S9" s="27">
        <f>SUM(S4:S8)</f>
        <v>15000</v>
      </c>
      <c r="T9" s="28">
        <f>SUM(T4:T8)</f>
        <v>16000</v>
      </c>
      <c r="U9" s="29">
        <f>SUM(U4:U8)</f>
        <v>-1000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0"/>
  <sheetViews>
    <sheetView tabSelected="1" zoomScale="85" zoomScaleNormal="85" workbookViewId="0">
      <selection activeCell="A15" sqref="A15"/>
    </sheetView>
  </sheetViews>
  <sheetFormatPr defaultRowHeight="15" x14ac:dyDescent="0.25"/>
  <cols>
    <col min="1" max="1" width="57.5703125" bestFit="1" customWidth="1"/>
    <col min="2" max="2" width="17.5703125" customWidth="1"/>
    <col min="3" max="3" width="13.5703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1</v>
      </c>
      <c r="C3">
        <v>1</v>
      </c>
      <c r="D3" t="s">
        <v>17</v>
      </c>
      <c r="E3" t="str">
        <f>($D3)</f>
        <v>complete</v>
      </c>
    </row>
    <row r="4" spans="1:63" x14ac:dyDescent="0.25">
      <c r="A4" t="s">
        <v>100</v>
      </c>
      <c r="B4">
        <v>2</v>
      </c>
      <c r="C4">
        <v>2</v>
      </c>
      <c r="D4" t="s">
        <v>17</v>
      </c>
      <c r="F4" t="str">
        <f>($D4)</f>
        <v>complete</v>
      </c>
    </row>
    <row r="5" spans="1:63" x14ac:dyDescent="0.25">
      <c r="A5" t="s">
        <v>97</v>
      </c>
      <c r="B5">
        <v>2</v>
      </c>
      <c r="C5">
        <v>2</v>
      </c>
      <c r="D5" t="s">
        <v>17</v>
      </c>
      <c r="G5" t="str">
        <f>($D5)</f>
        <v>complete</v>
      </c>
      <c r="H5" t="str">
        <f>($D5)</f>
        <v>complete</v>
      </c>
    </row>
    <row r="6" spans="1:63" x14ac:dyDescent="0.25">
      <c r="A6" t="s">
        <v>101</v>
      </c>
      <c r="B6">
        <v>2</v>
      </c>
      <c r="C6">
        <v>2</v>
      </c>
      <c r="D6" t="s">
        <v>17</v>
      </c>
      <c r="I6" t="str">
        <f>($D6)</f>
        <v>complete</v>
      </c>
    </row>
    <row r="7" spans="1:63" x14ac:dyDescent="0.25">
      <c r="A7" t="s">
        <v>98</v>
      </c>
      <c r="B7">
        <v>4</v>
      </c>
      <c r="C7">
        <v>4</v>
      </c>
      <c r="D7" t="s">
        <v>17</v>
      </c>
      <c r="J7" t="str">
        <f>($D7)</f>
        <v>complete</v>
      </c>
      <c r="K7" t="str">
        <f>($D7)</f>
        <v>complete</v>
      </c>
      <c r="L7" t="str">
        <f>($D7)</f>
        <v>complete</v>
      </c>
      <c r="M7" t="str">
        <f>($D7)</f>
        <v>complete</v>
      </c>
    </row>
    <row r="8" spans="1:63" x14ac:dyDescent="0.25">
      <c r="A8" t="s">
        <v>99</v>
      </c>
      <c r="B8">
        <v>2</v>
      </c>
      <c r="D8" t="s">
        <v>18</v>
      </c>
      <c r="N8" t="str">
        <f t="shared" ref="N8" si="3">($D8)</f>
        <v>this week</v>
      </c>
      <c r="O8" t="str">
        <f t="shared" ref="O8:T9" si="4">($D8)</f>
        <v>this week</v>
      </c>
    </row>
    <row r="9" spans="1:63" x14ac:dyDescent="0.25">
      <c r="A9" t="s">
        <v>21</v>
      </c>
      <c r="B9">
        <v>3</v>
      </c>
      <c r="D9" t="s">
        <v>18</v>
      </c>
      <c r="P9" t="str">
        <f t="shared" si="4"/>
        <v>this week</v>
      </c>
      <c r="Q9" t="str">
        <f t="shared" si="4"/>
        <v>this week</v>
      </c>
      <c r="R9" t="str">
        <f t="shared" si="4"/>
        <v>this week</v>
      </c>
    </row>
    <row r="10" spans="1:63" x14ac:dyDescent="0.25">
      <c r="A10" t="s">
        <v>102</v>
      </c>
      <c r="B10">
        <v>2</v>
      </c>
      <c r="D10" t="s">
        <v>19</v>
      </c>
      <c r="S10" t="str">
        <f t="shared" ref="S10:T10" si="5">($D10)</f>
        <v>planned</v>
      </c>
      <c r="T10" t="str">
        <f t="shared" si="5"/>
        <v>planned</v>
      </c>
    </row>
    <row r="11" spans="1:63" x14ac:dyDescent="0.25">
      <c r="A11" t="s">
        <v>22</v>
      </c>
      <c r="B11">
        <f>SUM(B3:B10)</f>
        <v>18</v>
      </c>
      <c r="C11">
        <f>SUM(C3:C10)</f>
        <v>11</v>
      </c>
    </row>
    <row r="12" spans="1:63" s="2" customFormat="1" x14ac:dyDescent="0.25">
      <c r="A12" s="2" t="s">
        <v>9</v>
      </c>
    </row>
    <row r="13" spans="1:63" x14ac:dyDescent="0.25">
      <c r="A13" t="s">
        <v>23</v>
      </c>
      <c r="B13">
        <v>2</v>
      </c>
      <c r="C13">
        <v>2</v>
      </c>
      <c r="D13" t="s">
        <v>17</v>
      </c>
      <c r="E13" t="str">
        <f>($D13)</f>
        <v>complete</v>
      </c>
      <c r="F13" s="56"/>
    </row>
    <row r="14" spans="1:63" x14ac:dyDescent="0.25">
      <c r="A14" t="s">
        <v>24</v>
      </c>
      <c r="B14">
        <v>4</v>
      </c>
      <c r="C14">
        <v>5</v>
      </c>
      <c r="D14" t="s">
        <v>17</v>
      </c>
      <c r="F14" s="54"/>
      <c r="G14" s="56"/>
      <c r="H14" t="str">
        <f t="shared" ref="H14:I14" si="6">($D14)</f>
        <v>complete</v>
      </c>
      <c r="I14" t="str">
        <f t="shared" si="6"/>
        <v>complete</v>
      </c>
    </row>
    <row r="15" spans="1:63" x14ac:dyDescent="0.25">
      <c r="A15" t="s">
        <v>25</v>
      </c>
      <c r="B15">
        <v>3</v>
      </c>
      <c r="C15">
        <v>2</v>
      </c>
      <c r="D15" t="s">
        <v>17</v>
      </c>
      <c r="J15" t="str">
        <f t="shared" ref="J15:K15" si="7">($D15)</f>
        <v>complete</v>
      </c>
      <c r="K15" t="str">
        <f t="shared" si="7"/>
        <v>complete</v>
      </c>
    </row>
    <row r="16" spans="1:63" x14ac:dyDescent="0.25">
      <c r="A16" t="s">
        <v>26</v>
      </c>
      <c r="B16">
        <v>8</v>
      </c>
      <c r="D16" t="s">
        <v>18</v>
      </c>
      <c r="L16" t="str">
        <f t="shared" ref="L16:M16" si="8">($D16)</f>
        <v>this week</v>
      </c>
      <c r="M16" t="str">
        <f t="shared" si="8"/>
        <v>this week</v>
      </c>
    </row>
    <row r="17" spans="1:54" x14ac:dyDescent="0.25">
      <c r="A17" t="s">
        <v>27</v>
      </c>
      <c r="B17">
        <v>5</v>
      </c>
      <c r="D17" t="s">
        <v>19</v>
      </c>
      <c r="N17" t="str">
        <f t="shared" ref="N17:Q17" si="9">($D17)</f>
        <v>planned</v>
      </c>
      <c r="O17" t="str">
        <f t="shared" si="9"/>
        <v>planned</v>
      </c>
      <c r="P17" t="str">
        <f t="shared" si="9"/>
        <v>planned</v>
      </c>
      <c r="Q17" t="str">
        <f t="shared" si="9"/>
        <v>planned</v>
      </c>
    </row>
    <row r="18" spans="1:54" x14ac:dyDescent="0.25">
      <c r="A18" t="s">
        <v>28</v>
      </c>
      <c r="B18">
        <v>10</v>
      </c>
      <c r="D18" t="s">
        <v>19</v>
      </c>
      <c r="R18" t="str">
        <f t="shared" ref="R18:T18" si="10">($D18)</f>
        <v>planned</v>
      </c>
      <c r="S18" t="str">
        <f t="shared" si="10"/>
        <v>planned</v>
      </c>
      <c r="T18" t="str">
        <f t="shared" si="10"/>
        <v>planned</v>
      </c>
    </row>
    <row r="19" spans="1:54" x14ac:dyDescent="0.25">
      <c r="A19" t="s">
        <v>29</v>
      </c>
      <c r="B19">
        <v>10</v>
      </c>
      <c r="D19" t="s">
        <v>19</v>
      </c>
      <c r="V19" t="str">
        <f t="shared" ref="V19:AA19" si="11">($D19)</f>
        <v>planned</v>
      </c>
      <c r="W19" t="str">
        <f t="shared" si="11"/>
        <v>planned</v>
      </c>
      <c r="X19" t="str">
        <f t="shared" si="11"/>
        <v>planned</v>
      </c>
      <c r="Y19" t="str">
        <f t="shared" si="11"/>
        <v>planned</v>
      </c>
      <c r="Z19" t="str">
        <f t="shared" si="11"/>
        <v>planned</v>
      </c>
      <c r="AA19" t="str">
        <f t="shared" si="11"/>
        <v>planned</v>
      </c>
    </row>
    <row r="20" spans="1:54" x14ac:dyDescent="0.25">
      <c r="A20" t="s">
        <v>30</v>
      </c>
      <c r="B20">
        <v>3</v>
      </c>
      <c r="D20" t="s">
        <v>19</v>
      </c>
      <c r="AQ20" t="str">
        <f t="shared" ref="AQ20:AT20" si="12">($D20)</f>
        <v>planned</v>
      </c>
      <c r="AR20" t="str">
        <f t="shared" si="12"/>
        <v>planned</v>
      </c>
      <c r="AS20" t="str">
        <f t="shared" si="12"/>
        <v>planned</v>
      </c>
      <c r="AT20" t="str">
        <f t="shared" si="12"/>
        <v>planned</v>
      </c>
    </row>
    <row r="21" spans="1:54" x14ac:dyDescent="0.25">
      <c r="A21" t="s">
        <v>22</v>
      </c>
      <c r="B21">
        <f>SUM(B13:B20)</f>
        <v>45</v>
      </c>
      <c r="C21">
        <f>SUM(C13:C20)</f>
        <v>9</v>
      </c>
    </row>
    <row r="22" spans="1:54" s="2" customFormat="1" x14ac:dyDescent="0.25">
      <c r="A22" s="2" t="s">
        <v>10</v>
      </c>
    </row>
    <row r="23" spans="1:54" x14ac:dyDescent="0.25">
      <c r="A23" t="s">
        <v>31</v>
      </c>
      <c r="B23">
        <v>1</v>
      </c>
      <c r="C23">
        <v>1</v>
      </c>
      <c r="D23" t="s">
        <v>17</v>
      </c>
      <c r="E23" t="str">
        <f t="shared" ref="E23" si="13">($D23)</f>
        <v>complete</v>
      </c>
    </row>
    <row r="24" spans="1:54" x14ac:dyDescent="0.25">
      <c r="A24" t="s">
        <v>32</v>
      </c>
      <c r="B24">
        <v>2</v>
      </c>
      <c r="C24">
        <v>3</v>
      </c>
      <c r="D24" t="s">
        <v>17</v>
      </c>
      <c r="F24" t="str">
        <f>($D24)</f>
        <v>complete</v>
      </c>
      <c r="G24" t="str">
        <f>($D24)</f>
        <v>complete</v>
      </c>
      <c r="H24" t="str">
        <f>($D24)</f>
        <v>complete</v>
      </c>
    </row>
    <row r="25" spans="1:54" x14ac:dyDescent="0.25">
      <c r="A25" t="s">
        <v>33</v>
      </c>
      <c r="B25">
        <v>10</v>
      </c>
      <c r="C25">
        <v>9</v>
      </c>
      <c r="D25" t="s">
        <v>17</v>
      </c>
      <c r="I25" t="str">
        <f>($D25)</f>
        <v>complete</v>
      </c>
      <c r="J25" t="str">
        <f>($D25)</f>
        <v>complete</v>
      </c>
      <c r="K25" t="str">
        <f t="shared" ref="K25:M25" si="14">($D25)</f>
        <v>complete</v>
      </c>
      <c r="L25" t="str">
        <f t="shared" si="14"/>
        <v>complete</v>
      </c>
      <c r="M25" t="str">
        <f t="shared" si="14"/>
        <v>complete</v>
      </c>
      <c r="N25" t="str">
        <f>($D25)</f>
        <v>complete</v>
      </c>
      <c r="O25" t="str">
        <f>($D25)</f>
        <v>complete</v>
      </c>
      <c r="P25" s="55"/>
      <c r="Q25" s="56"/>
      <c r="R25" s="56"/>
    </row>
    <row r="26" spans="1:54" x14ac:dyDescent="0.25">
      <c r="A26" t="s">
        <v>34</v>
      </c>
      <c r="B26">
        <v>5</v>
      </c>
      <c r="C26">
        <v>1</v>
      </c>
      <c r="D26" t="s">
        <v>18</v>
      </c>
      <c r="S26" s="57"/>
      <c r="T26" s="58"/>
      <c r="U26" s="58"/>
      <c r="V26" s="58"/>
      <c r="W26" s="58"/>
    </row>
    <row r="27" spans="1:54" x14ac:dyDescent="0.25">
      <c r="A27" t="s">
        <v>35</v>
      </c>
      <c r="B27">
        <v>5</v>
      </c>
      <c r="D27" t="s">
        <v>19</v>
      </c>
      <c r="X27" s="59"/>
      <c r="Y27" s="59"/>
      <c r="Z27" s="59"/>
      <c r="AA27" s="59"/>
      <c r="AB27" s="59"/>
    </row>
    <row r="28" spans="1:54" x14ac:dyDescent="0.25">
      <c r="A28" t="s">
        <v>36</v>
      </c>
      <c r="B28">
        <v>10</v>
      </c>
      <c r="D28" t="s">
        <v>19</v>
      </c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3"/>
      <c r="AN28" s="3"/>
      <c r="AO28" s="3"/>
      <c r="AP28" s="3"/>
      <c r="AQ28" s="3"/>
    </row>
    <row r="29" spans="1:54" x14ac:dyDescent="0.25">
      <c r="A29" t="s">
        <v>37</v>
      </c>
      <c r="B29">
        <v>15</v>
      </c>
      <c r="D29" t="s">
        <v>19</v>
      </c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3"/>
    </row>
    <row r="30" spans="1:54" x14ac:dyDescent="0.25">
      <c r="A30" t="s">
        <v>22</v>
      </c>
      <c r="B30">
        <f>SUM(B23:B29)</f>
        <v>48</v>
      </c>
      <c r="C30">
        <f>SUM(C23:C29)</f>
        <v>14</v>
      </c>
    </row>
    <row r="31" spans="1:54" s="2" customFormat="1" x14ac:dyDescent="0.25">
      <c r="A31" s="2" t="s">
        <v>11</v>
      </c>
    </row>
    <row r="32" spans="1:54" x14ac:dyDescent="0.25">
      <c r="A32" t="s">
        <v>38</v>
      </c>
      <c r="B32">
        <v>5</v>
      </c>
      <c r="C32">
        <v>5</v>
      </c>
      <c r="D32" t="s">
        <v>17</v>
      </c>
      <c r="E32" t="str">
        <f t="shared" ref="E32:I32" si="15">($D32)</f>
        <v>complete</v>
      </c>
      <c r="F32" t="str">
        <f t="shared" si="15"/>
        <v>complete</v>
      </c>
      <c r="G32" t="str">
        <f t="shared" si="15"/>
        <v>complete</v>
      </c>
      <c r="H32" t="str">
        <f t="shared" si="15"/>
        <v>complete</v>
      </c>
      <c r="I32" t="str">
        <f t="shared" si="15"/>
        <v>complete</v>
      </c>
    </row>
    <row r="33" spans="1:53" x14ac:dyDescent="0.25">
      <c r="A33" t="s">
        <v>39</v>
      </c>
      <c r="B33">
        <v>10</v>
      </c>
      <c r="C33">
        <v>5</v>
      </c>
      <c r="D33" t="s">
        <v>17</v>
      </c>
      <c r="J33" t="str">
        <f t="shared" ref="J33:N33" si="16">($D33)</f>
        <v>complete</v>
      </c>
      <c r="K33" t="str">
        <f t="shared" si="16"/>
        <v>complete</v>
      </c>
      <c r="L33" t="str">
        <f t="shared" si="16"/>
        <v>complete</v>
      </c>
      <c r="M33" t="str">
        <f t="shared" si="16"/>
        <v>complete</v>
      </c>
      <c r="N33" t="str">
        <f t="shared" si="16"/>
        <v>complete</v>
      </c>
    </row>
    <row r="34" spans="1:53" x14ac:dyDescent="0.25">
      <c r="A34" t="s">
        <v>40</v>
      </c>
      <c r="B34">
        <v>10</v>
      </c>
      <c r="C34">
        <v>6</v>
      </c>
      <c r="D34" t="s">
        <v>17</v>
      </c>
      <c r="O34" t="str">
        <f t="shared" ref="O34:T34" si="17">($D34)</f>
        <v>complete</v>
      </c>
      <c r="P34" t="str">
        <f t="shared" si="17"/>
        <v>complete</v>
      </c>
      <c r="Q34" t="str">
        <f t="shared" si="17"/>
        <v>complete</v>
      </c>
      <c r="R34" t="str">
        <f t="shared" si="17"/>
        <v>complete</v>
      </c>
      <c r="S34" t="str">
        <f t="shared" si="17"/>
        <v>complete</v>
      </c>
      <c r="T34" t="str">
        <f t="shared" si="17"/>
        <v>complete</v>
      </c>
    </row>
    <row r="35" spans="1:53" x14ac:dyDescent="0.25">
      <c r="A35" t="s">
        <v>41</v>
      </c>
      <c r="B35">
        <v>10</v>
      </c>
      <c r="C35">
        <v>2</v>
      </c>
      <c r="D35" t="s">
        <v>17</v>
      </c>
      <c r="U35" t="str">
        <f t="shared" ref="U35:V35" si="18">($D35)</f>
        <v>complete</v>
      </c>
      <c r="V35" t="str">
        <f t="shared" si="18"/>
        <v>complete</v>
      </c>
    </row>
    <row r="36" spans="1:53" x14ac:dyDescent="0.25">
      <c r="A36" t="s">
        <v>42</v>
      </c>
      <c r="B36">
        <v>10</v>
      </c>
      <c r="C36">
        <v>6</v>
      </c>
      <c r="D36" t="s">
        <v>17</v>
      </c>
      <c r="W36" t="str">
        <f t="shared" ref="W36:AB36" si="19">($D36)</f>
        <v>complete</v>
      </c>
      <c r="X36" t="str">
        <f t="shared" si="19"/>
        <v>complete</v>
      </c>
      <c r="Y36" t="str">
        <f t="shared" si="19"/>
        <v>complete</v>
      </c>
      <c r="Z36" t="str">
        <f t="shared" si="19"/>
        <v>complete</v>
      </c>
      <c r="AA36" t="str">
        <f t="shared" si="19"/>
        <v>complete</v>
      </c>
      <c r="AB36" t="str">
        <f t="shared" si="19"/>
        <v>complete</v>
      </c>
    </row>
    <row r="37" spans="1:53" x14ac:dyDescent="0.25">
      <c r="A37" t="s">
        <v>43</v>
      </c>
      <c r="B37">
        <v>10</v>
      </c>
      <c r="C37">
        <v>2</v>
      </c>
      <c r="D37" t="s">
        <v>17</v>
      </c>
      <c r="AC37" t="str">
        <f t="shared" ref="AC37:AD37" si="20">($D37)</f>
        <v>complete</v>
      </c>
      <c r="AD37" t="str">
        <f t="shared" si="20"/>
        <v>complete</v>
      </c>
    </row>
    <row r="38" spans="1:53" x14ac:dyDescent="0.25">
      <c r="A38" t="s">
        <v>44</v>
      </c>
      <c r="B38">
        <v>5</v>
      </c>
      <c r="C38">
        <v>4</v>
      </c>
      <c r="D38" t="s">
        <v>17</v>
      </c>
      <c r="AE38" t="str">
        <f t="shared" ref="AE38:AH38" si="21">($D38)</f>
        <v>complete</v>
      </c>
      <c r="AF38" t="str">
        <f t="shared" si="21"/>
        <v>complete</v>
      </c>
      <c r="AG38" t="str">
        <f t="shared" si="21"/>
        <v>complete</v>
      </c>
      <c r="AH38" t="str">
        <f t="shared" si="21"/>
        <v>complete</v>
      </c>
    </row>
    <row r="39" spans="1:53" x14ac:dyDescent="0.25">
      <c r="A39" t="s">
        <v>45</v>
      </c>
      <c r="B39">
        <v>10</v>
      </c>
      <c r="C39">
        <v>6</v>
      </c>
      <c r="D39" t="s">
        <v>17</v>
      </c>
      <c r="AI39" t="str">
        <f t="shared" ref="AI39:AN39" si="22">($D39)</f>
        <v>complete</v>
      </c>
      <c r="AJ39" t="str">
        <f t="shared" si="22"/>
        <v>complete</v>
      </c>
      <c r="AK39" t="str">
        <f t="shared" si="22"/>
        <v>complete</v>
      </c>
      <c r="AL39" t="str">
        <f t="shared" si="22"/>
        <v>complete</v>
      </c>
      <c r="AM39" t="str">
        <f t="shared" si="22"/>
        <v>complete</v>
      </c>
      <c r="AN39" t="str">
        <f t="shared" si="22"/>
        <v>complete</v>
      </c>
    </row>
    <row r="40" spans="1:53" x14ac:dyDescent="0.25">
      <c r="A40" t="s">
        <v>46</v>
      </c>
      <c r="B40">
        <v>5</v>
      </c>
      <c r="C40">
        <v>4</v>
      </c>
      <c r="D40" t="s">
        <v>17</v>
      </c>
      <c r="AO40" t="str">
        <f t="shared" ref="AO40:AR40" si="23">($D40)</f>
        <v>complete</v>
      </c>
      <c r="AP40" t="str">
        <f t="shared" si="23"/>
        <v>complete</v>
      </c>
      <c r="AQ40" t="str">
        <f t="shared" si="23"/>
        <v>complete</v>
      </c>
      <c r="AR40" t="str">
        <f t="shared" si="23"/>
        <v>complete</v>
      </c>
    </row>
    <row r="41" spans="1:53" x14ac:dyDescent="0.25">
      <c r="A41" t="s">
        <v>47</v>
      </c>
      <c r="B41">
        <v>2</v>
      </c>
      <c r="C41">
        <v>2</v>
      </c>
      <c r="D41" t="s">
        <v>17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S41" t="str">
        <f t="shared" ref="AS41:AT41" si="24">($D41)</f>
        <v>complete</v>
      </c>
      <c r="AT41" t="str">
        <f t="shared" si="24"/>
        <v>complete</v>
      </c>
    </row>
    <row r="42" spans="1:53" x14ac:dyDescent="0.25">
      <c r="A42" t="s">
        <v>48</v>
      </c>
      <c r="B42">
        <v>2</v>
      </c>
      <c r="C42">
        <v>2</v>
      </c>
      <c r="D42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U42" t="str">
        <f t="shared" ref="AU42:AV42" si="25">($D42)</f>
        <v>this week</v>
      </c>
      <c r="AV42" t="str">
        <f t="shared" si="25"/>
        <v>this week</v>
      </c>
    </row>
    <row r="43" spans="1:53" x14ac:dyDescent="0.25">
      <c r="A43" t="s">
        <v>49</v>
      </c>
      <c r="B43">
        <v>5</v>
      </c>
      <c r="D43" t="s">
        <v>19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W43" t="str">
        <f t="shared" ref="AW43:BA43" si="26">($D43)</f>
        <v>planned</v>
      </c>
      <c r="AX43" t="str">
        <f t="shared" si="26"/>
        <v>planned</v>
      </c>
      <c r="AY43" t="str">
        <f t="shared" si="26"/>
        <v>planned</v>
      </c>
      <c r="AZ43" t="str">
        <f t="shared" si="26"/>
        <v>planned</v>
      </c>
      <c r="BA43" t="str">
        <f t="shared" si="26"/>
        <v>planned</v>
      </c>
    </row>
    <row r="44" spans="1:53" x14ac:dyDescent="0.25">
      <c r="A44" t="s">
        <v>22</v>
      </c>
      <c r="B44">
        <f>SUM(B32:B43)</f>
        <v>84</v>
      </c>
      <c r="C44">
        <f>SUM(C32:C43)</f>
        <v>44</v>
      </c>
    </row>
    <row r="45" spans="1:53" s="2" customFormat="1" x14ac:dyDescent="0.25">
      <c r="A45" s="2" t="s">
        <v>12</v>
      </c>
    </row>
    <row r="46" spans="1:53" x14ac:dyDescent="0.25">
      <c r="A46" t="s">
        <v>38</v>
      </c>
      <c r="B46">
        <v>5</v>
      </c>
      <c r="C46">
        <v>5</v>
      </c>
      <c r="D46" t="s">
        <v>17</v>
      </c>
      <c r="E46" t="str">
        <f t="shared" ref="E46:I46" si="27">($D46)</f>
        <v>complete</v>
      </c>
      <c r="F46" t="str">
        <f t="shared" si="27"/>
        <v>complete</v>
      </c>
      <c r="G46" t="str">
        <f t="shared" si="27"/>
        <v>complete</v>
      </c>
      <c r="H46" t="str">
        <f t="shared" si="27"/>
        <v>complete</v>
      </c>
      <c r="I46" t="str">
        <f t="shared" si="27"/>
        <v>complete</v>
      </c>
    </row>
    <row r="47" spans="1:53" x14ac:dyDescent="0.25">
      <c r="A47" t="s">
        <v>39</v>
      </c>
      <c r="B47">
        <v>10</v>
      </c>
      <c r="C47">
        <v>5</v>
      </c>
      <c r="D47" t="s">
        <v>17</v>
      </c>
      <c r="J47" t="str">
        <f t="shared" ref="J47:N47" si="28">($D47)</f>
        <v>complete</v>
      </c>
      <c r="K47" t="str">
        <f t="shared" si="28"/>
        <v>complete</v>
      </c>
      <c r="L47" t="str">
        <f t="shared" si="28"/>
        <v>complete</v>
      </c>
      <c r="M47" t="str">
        <f t="shared" si="28"/>
        <v>complete</v>
      </c>
      <c r="N47" t="str">
        <f t="shared" si="28"/>
        <v>complete</v>
      </c>
    </row>
    <row r="48" spans="1:53" x14ac:dyDescent="0.25">
      <c r="A48" t="s">
        <v>40</v>
      </c>
      <c r="B48">
        <v>10</v>
      </c>
      <c r="C48">
        <v>6</v>
      </c>
      <c r="D48" t="s">
        <v>17</v>
      </c>
      <c r="O48" t="str">
        <f t="shared" ref="O48:T48" si="29">($D48)</f>
        <v>complete</v>
      </c>
      <c r="P48" t="str">
        <f t="shared" si="29"/>
        <v>complete</v>
      </c>
      <c r="Q48" t="str">
        <f t="shared" si="29"/>
        <v>complete</v>
      </c>
      <c r="R48" t="str">
        <f t="shared" si="29"/>
        <v>complete</v>
      </c>
      <c r="S48" t="str">
        <f t="shared" si="29"/>
        <v>complete</v>
      </c>
      <c r="T48" t="str">
        <f t="shared" si="29"/>
        <v>complete</v>
      </c>
    </row>
    <row r="49" spans="1:53" x14ac:dyDescent="0.25">
      <c r="A49" t="s">
        <v>41</v>
      </c>
      <c r="B49">
        <v>10</v>
      </c>
      <c r="C49">
        <v>2</v>
      </c>
      <c r="D49" t="s">
        <v>17</v>
      </c>
      <c r="U49" t="str">
        <f t="shared" ref="U49:V49" si="30">($D49)</f>
        <v>complete</v>
      </c>
      <c r="V49" t="str">
        <f t="shared" si="30"/>
        <v>complete</v>
      </c>
    </row>
    <row r="50" spans="1:53" x14ac:dyDescent="0.25">
      <c r="A50" t="s">
        <v>42</v>
      </c>
      <c r="B50">
        <v>10</v>
      </c>
      <c r="C50">
        <v>6</v>
      </c>
      <c r="D50" t="s">
        <v>17</v>
      </c>
      <c r="W50" t="str">
        <f t="shared" ref="W50:AB50" si="31">($D50)</f>
        <v>complete</v>
      </c>
      <c r="X50" t="str">
        <f t="shared" si="31"/>
        <v>complete</v>
      </c>
      <c r="Y50" t="str">
        <f t="shared" si="31"/>
        <v>complete</v>
      </c>
      <c r="Z50" t="str">
        <f t="shared" si="31"/>
        <v>complete</v>
      </c>
      <c r="AA50" t="str">
        <f t="shared" si="31"/>
        <v>complete</v>
      </c>
      <c r="AB50" t="str">
        <f t="shared" si="31"/>
        <v>complete</v>
      </c>
    </row>
    <row r="51" spans="1:53" x14ac:dyDescent="0.25">
      <c r="A51" t="s">
        <v>43</v>
      </c>
      <c r="B51">
        <v>10</v>
      </c>
      <c r="C51">
        <v>2</v>
      </c>
      <c r="D51" t="s">
        <v>17</v>
      </c>
      <c r="AC51" t="str">
        <f t="shared" ref="AC51:AD51" si="32">($D51)</f>
        <v>complete</v>
      </c>
      <c r="AD51" t="str">
        <f t="shared" si="32"/>
        <v>complete</v>
      </c>
    </row>
    <row r="52" spans="1:53" x14ac:dyDescent="0.25">
      <c r="A52" t="s">
        <v>44</v>
      </c>
      <c r="B52">
        <v>5</v>
      </c>
      <c r="C52">
        <v>4</v>
      </c>
      <c r="D52" t="s">
        <v>17</v>
      </c>
      <c r="AE52" t="str">
        <f t="shared" ref="AE52:AH52" si="33">($D52)</f>
        <v>complete</v>
      </c>
      <c r="AF52" t="str">
        <f t="shared" si="33"/>
        <v>complete</v>
      </c>
      <c r="AG52" t="str">
        <f t="shared" si="33"/>
        <v>complete</v>
      </c>
      <c r="AH52" t="str">
        <f t="shared" si="33"/>
        <v>complete</v>
      </c>
    </row>
    <row r="53" spans="1:53" x14ac:dyDescent="0.25">
      <c r="A53" t="s">
        <v>45</v>
      </c>
      <c r="B53">
        <v>10</v>
      </c>
      <c r="C53">
        <v>6</v>
      </c>
      <c r="D53" t="s">
        <v>17</v>
      </c>
      <c r="AI53" t="str">
        <f t="shared" ref="AI53:AN53" si="34">($D53)</f>
        <v>complete</v>
      </c>
      <c r="AJ53" t="str">
        <f t="shared" si="34"/>
        <v>complete</v>
      </c>
      <c r="AK53" t="str">
        <f t="shared" si="34"/>
        <v>complete</v>
      </c>
      <c r="AL53" t="str">
        <f t="shared" si="34"/>
        <v>complete</v>
      </c>
      <c r="AM53" t="str">
        <f t="shared" si="34"/>
        <v>complete</v>
      </c>
      <c r="AN53" t="str">
        <f t="shared" si="34"/>
        <v>complete</v>
      </c>
    </row>
    <row r="54" spans="1:53" x14ac:dyDescent="0.25">
      <c r="A54" t="s">
        <v>46</v>
      </c>
      <c r="B54">
        <v>5</v>
      </c>
      <c r="C54">
        <v>4</v>
      </c>
      <c r="D54" t="s">
        <v>17</v>
      </c>
      <c r="AO54" t="str">
        <f t="shared" ref="AO54:AR54" si="35">($D54)</f>
        <v>complete</v>
      </c>
      <c r="AP54" t="str">
        <f t="shared" si="35"/>
        <v>complete</v>
      </c>
      <c r="AQ54" t="str">
        <f t="shared" si="35"/>
        <v>complete</v>
      </c>
      <c r="AR54" t="str">
        <f t="shared" si="35"/>
        <v>complete</v>
      </c>
    </row>
    <row r="55" spans="1:53" x14ac:dyDescent="0.25">
      <c r="A55" t="s">
        <v>47</v>
      </c>
      <c r="B55">
        <v>2</v>
      </c>
      <c r="C55">
        <v>2</v>
      </c>
      <c r="D55" t="s">
        <v>17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S55" t="str">
        <f t="shared" ref="AS55:AT55" si="36">($D55)</f>
        <v>complete</v>
      </c>
      <c r="AT55" t="str">
        <f t="shared" si="36"/>
        <v>complete</v>
      </c>
    </row>
    <row r="56" spans="1:53" x14ac:dyDescent="0.25">
      <c r="A56" t="s">
        <v>48</v>
      </c>
      <c r="B56">
        <v>2</v>
      </c>
      <c r="C56">
        <v>2</v>
      </c>
      <c r="D56" t="s">
        <v>18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U56" t="str">
        <f t="shared" ref="AU56:AV56" si="37">($D56)</f>
        <v>this week</v>
      </c>
      <c r="AV56" t="str">
        <f t="shared" si="37"/>
        <v>this week</v>
      </c>
    </row>
    <row r="57" spans="1:53" x14ac:dyDescent="0.25">
      <c r="A57" t="s">
        <v>49</v>
      </c>
      <c r="B57">
        <v>5</v>
      </c>
      <c r="D57" t="s">
        <v>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W57" t="str">
        <f t="shared" ref="AW57:BA57" si="38">($D57)</f>
        <v>planned</v>
      </c>
      <c r="AX57" t="str">
        <f t="shared" si="38"/>
        <v>planned</v>
      </c>
      <c r="AY57" t="str">
        <f t="shared" si="38"/>
        <v>planned</v>
      </c>
      <c r="AZ57" t="str">
        <f t="shared" si="38"/>
        <v>planned</v>
      </c>
      <c r="BA57" t="str">
        <f t="shared" si="38"/>
        <v>planned</v>
      </c>
    </row>
    <row r="58" spans="1:53" x14ac:dyDescent="0.25">
      <c r="A58" t="s">
        <v>22</v>
      </c>
      <c r="B58">
        <f>SUM(B46:B57)</f>
        <v>84</v>
      </c>
      <c r="C58">
        <f>SUM(C46:C57)</f>
        <v>44</v>
      </c>
    </row>
    <row r="59" spans="1:53" s="6" customFormat="1" x14ac:dyDescent="0.25">
      <c r="A59" s="6" t="s">
        <v>50</v>
      </c>
      <c r="B59" s="6">
        <f>SUM(B30,B44,B21,B11)</f>
        <v>195</v>
      </c>
      <c r="C59" s="6">
        <f>SUM(C11,C21,C30,C44)</f>
        <v>78</v>
      </c>
    </row>
    <row r="60" spans="1:53" s="6" customFormat="1" x14ac:dyDescent="0.25">
      <c r="A60" s="6" t="s">
        <v>51</v>
      </c>
      <c r="B60" s="53">
        <f>B59*100</f>
        <v>19500</v>
      </c>
      <c r="C60" s="53">
        <f>C59*100</f>
        <v>7800</v>
      </c>
      <c r="D60" s="53"/>
    </row>
  </sheetData>
  <conditionalFormatting sqref="D13:D19">
    <cfRule type="cellIs" dxfId="125" priority="169" operator="equal">
      <formula>$H$1</formula>
    </cfRule>
    <cfRule type="cellIs" dxfId="124" priority="170" operator="equal">
      <formula>$G$1</formula>
    </cfRule>
    <cfRule type="cellIs" dxfId="123" priority="171" operator="equal">
      <formula>$F$1</formula>
    </cfRule>
  </conditionalFormatting>
  <conditionalFormatting sqref="D20">
    <cfRule type="cellIs" dxfId="122" priority="163" operator="equal">
      <formula>$H$1</formula>
    </cfRule>
    <cfRule type="cellIs" dxfId="121" priority="164" operator="equal">
      <formula>$G$1</formula>
    </cfRule>
    <cfRule type="cellIs" dxfId="120" priority="165" operator="equal">
      <formula>$F$1</formula>
    </cfRule>
  </conditionalFormatting>
  <conditionalFormatting sqref="D28">
    <cfRule type="cellIs" dxfId="119" priority="160" operator="equal">
      <formula>$H$1</formula>
    </cfRule>
    <cfRule type="cellIs" dxfId="118" priority="161" operator="equal">
      <formula>$G$1</formula>
    </cfRule>
    <cfRule type="cellIs" dxfId="117" priority="162" operator="equal">
      <formula>$F$1</formula>
    </cfRule>
  </conditionalFormatting>
  <conditionalFormatting sqref="D29">
    <cfRule type="cellIs" dxfId="116" priority="157" operator="equal">
      <formula>$H$1</formula>
    </cfRule>
    <cfRule type="cellIs" dxfId="115" priority="158" operator="equal">
      <formula>$G$1</formula>
    </cfRule>
    <cfRule type="cellIs" dxfId="114" priority="159" operator="equal">
      <formula>$F$1</formula>
    </cfRule>
  </conditionalFormatting>
  <conditionalFormatting sqref="D42:D43">
    <cfRule type="cellIs" dxfId="113" priority="154" operator="equal">
      <formula>$H$1</formula>
    </cfRule>
    <cfRule type="cellIs" dxfId="112" priority="155" operator="equal">
      <formula>$G$1</formula>
    </cfRule>
    <cfRule type="cellIs" dxfId="111" priority="156" operator="equal">
      <formula>$F$1</formula>
    </cfRule>
  </conditionalFormatting>
  <conditionalFormatting sqref="E14 G14:BR14 E26:BR40 E25:O25 Q25:BR25 E15:BR24 F3 E4 E5:F5 H3:BR4 I5:BR5 E6:H6 E7:I7 K6:BR6 N7:BR7 E8:BR13">
    <cfRule type="cellIs" dxfId="110" priority="151" operator="equal">
      <formula>$H$1</formula>
    </cfRule>
    <cfRule type="cellIs" dxfId="109" priority="152" operator="equal">
      <formula>$G$1</formula>
    </cfRule>
    <cfRule type="cellIs" dxfId="108" priority="153" operator="equal">
      <formula>$F$1</formula>
    </cfRule>
  </conditionalFormatting>
  <conditionalFormatting sqref="D3:D10">
    <cfRule type="cellIs" dxfId="107" priority="148" operator="equal">
      <formula>$H$1</formula>
    </cfRule>
    <cfRule type="cellIs" dxfId="106" priority="149" operator="equal">
      <formula>$G$1</formula>
    </cfRule>
    <cfRule type="cellIs" dxfId="105" priority="150" operator="equal">
      <formula>$F$1</formula>
    </cfRule>
  </conditionalFormatting>
  <conditionalFormatting sqref="D23:D27">
    <cfRule type="cellIs" dxfId="104" priority="142" operator="equal">
      <formula>$H$1</formula>
    </cfRule>
    <cfRule type="cellIs" dxfId="103" priority="143" operator="equal">
      <formula>$G$1</formula>
    </cfRule>
    <cfRule type="cellIs" dxfId="102" priority="144" operator="equal">
      <formula>$F$1</formula>
    </cfRule>
  </conditionalFormatting>
  <conditionalFormatting sqref="D32:D41">
    <cfRule type="cellIs" dxfId="101" priority="139" operator="equal">
      <formula>$H$1</formula>
    </cfRule>
    <cfRule type="cellIs" dxfId="100" priority="140" operator="equal">
      <formula>$G$1</formula>
    </cfRule>
    <cfRule type="cellIs" dxfId="99" priority="141" operator="equal">
      <formula>$F$1</formula>
    </cfRule>
  </conditionalFormatting>
  <conditionalFormatting sqref="J5">
    <cfRule type="cellIs" dxfId="98" priority="130" operator="equal">
      <formula>$H$1</formula>
    </cfRule>
    <cfRule type="cellIs" dxfId="97" priority="131" operator="equal">
      <formula>$G$1</formula>
    </cfRule>
    <cfRule type="cellIs" dxfId="96" priority="132" operator="equal">
      <formula>$F$1</formula>
    </cfRule>
  </conditionalFormatting>
  <conditionalFormatting sqref="I4">
    <cfRule type="cellIs" dxfId="95" priority="127" operator="equal">
      <formula>$H$1</formula>
    </cfRule>
    <cfRule type="cellIs" dxfId="94" priority="128" operator="equal">
      <formula>$G$1</formula>
    </cfRule>
    <cfRule type="cellIs" dxfId="93" priority="129" operator="equal">
      <formula>$F$1</formula>
    </cfRule>
  </conditionalFormatting>
  <conditionalFormatting sqref="K6:M6">
    <cfRule type="cellIs" dxfId="92" priority="124" operator="equal">
      <formula>$H$1</formula>
    </cfRule>
    <cfRule type="cellIs" dxfId="91" priority="125" operator="equal">
      <formula>$G$1</formula>
    </cfRule>
    <cfRule type="cellIs" dxfId="90" priority="126" operator="equal">
      <formula>$F$1</formula>
    </cfRule>
  </conditionalFormatting>
  <conditionalFormatting sqref="N7:P7">
    <cfRule type="cellIs" dxfId="89" priority="121" operator="equal">
      <formula>$H$1</formula>
    </cfRule>
    <cfRule type="cellIs" dxfId="88" priority="122" operator="equal">
      <formula>$G$1</formula>
    </cfRule>
    <cfRule type="cellIs" dxfId="87" priority="123" operator="equal">
      <formula>$F$1</formula>
    </cfRule>
  </conditionalFormatting>
  <conditionalFormatting sqref="Q8:T8">
    <cfRule type="cellIs" dxfId="86" priority="118" operator="equal">
      <formula>$H$1</formula>
    </cfRule>
    <cfRule type="cellIs" dxfId="85" priority="119" operator="equal">
      <formula>$G$1</formula>
    </cfRule>
    <cfRule type="cellIs" dxfId="84" priority="120" operator="equal">
      <formula>$F$1</formula>
    </cfRule>
  </conditionalFormatting>
  <conditionalFormatting sqref="U9:AG9">
    <cfRule type="cellIs" dxfId="83" priority="115" operator="equal">
      <formula>$H$1</formula>
    </cfRule>
    <cfRule type="cellIs" dxfId="82" priority="116" operator="equal">
      <formula>$G$1</formula>
    </cfRule>
    <cfRule type="cellIs" dxfId="81" priority="117" operator="equal">
      <formula>$F$1</formula>
    </cfRule>
  </conditionalFormatting>
  <conditionalFormatting sqref="AH10">
    <cfRule type="cellIs" dxfId="80" priority="109" operator="equal">
      <formula>$H$1</formula>
    </cfRule>
    <cfRule type="cellIs" dxfId="79" priority="110" operator="equal">
      <formula>$G$1</formula>
    </cfRule>
    <cfRule type="cellIs" dxfId="78" priority="111" operator="equal">
      <formula>$F$1</formula>
    </cfRule>
  </conditionalFormatting>
  <conditionalFormatting sqref="AS41:AT41">
    <cfRule type="cellIs" dxfId="77" priority="97" operator="equal">
      <formula>$H$1</formula>
    </cfRule>
    <cfRule type="cellIs" dxfId="76" priority="98" operator="equal">
      <formula>$G$1</formula>
    </cfRule>
    <cfRule type="cellIs" dxfId="75" priority="99" operator="equal">
      <formula>$F$1</formula>
    </cfRule>
  </conditionalFormatting>
  <conditionalFormatting sqref="AU42:AV42">
    <cfRule type="cellIs" dxfId="74" priority="94" operator="equal">
      <formula>$H$1</formula>
    </cfRule>
    <cfRule type="cellIs" dxfId="73" priority="95" operator="equal">
      <formula>$G$1</formula>
    </cfRule>
    <cfRule type="cellIs" dxfId="72" priority="96" operator="equal">
      <formula>$F$1</formula>
    </cfRule>
  </conditionalFormatting>
  <conditionalFormatting sqref="AW43:BA43">
    <cfRule type="cellIs" dxfId="71" priority="91" operator="equal">
      <formula>$H$1</formula>
    </cfRule>
    <cfRule type="cellIs" dxfId="70" priority="92" operator="equal">
      <formula>$G$1</formula>
    </cfRule>
    <cfRule type="cellIs" dxfId="69" priority="93" operator="equal">
      <formula>$F$1</formula>
    </cfRule>
  </conditionalFormatting>
  <conditionalFormatting sqref="D56:D57">
    <cfRule type="cellIs" dxfId="68" priority="88" operator="equal">
      <formula>$H$1</formula>
    </cfRule>
    <cfRule type="cellIs" dxfId="67" priority="89" operator="equal">
      <formula>$G$1</formula>
    </cfRule>
    <cfRule type="cellIs" dxfId="66" priority="90" operator="equal">
      <formula>$F$1</formula>
    </cfRule>
  </conditionalFormatting>
  <conditionalFormatting sqref="E45:BR54">
    <cfRule type="cellIs" dxfId="65" priority="85" operator="equal">
      <formula>$H$1</formula>
    </cfRule>
    <cfRule type="cellIs" dxfId="64" priority="86" operator="equal">
      <formula>$G$1</formula>
    </cfRule>
    <cfRule type="cellIs" dxfId="63" priority="87" operator="equal">
      <formula>$F$1</formula>
    </cfRule>
  </conditionalFormatting>
  <conditionalFormatting sqref="D46:D55">
    <cfRule type="cellIs" dxfId="62" priority="82" operator="equal">
      <formula>$H$1</formula>
    </cfRule>
    <cfRule type="cellIs" dxfId="61" priority="83" operator="equal">
      <formula>$G$1</formula>
    </cfRule>
    <cfRule type="cellIs" dxfId="60" priority="84" operator="equal">
      <formula>$F$1</formula>
    </cfRule>
  </conditionalFormatting>
  <conditionalFormatting sqref="AS55:AT55">
    <cfRule type="cellIs" dxfId="59" priority="79" operator="equal">
      <formula>$H$1</formula>
    </cfRule>
    <cfRule type="cellIs" dxfId="58" priority="80" operator="equal">
      <formula>$G$1</formula>
    </cfRule>
    <cfRule type="cellIs" dxfId="57" priority="81" operator="equal">
      <formula>$F$1</formula>
    </cfRule>
  </conditionalFormatting>
  <conditionalFormatting sqref="AU56:AV56">
    <cfRule type="cellIs" dxfId="56" priority="76" operator="equal">
      <formula>$H$1</formula>
    </cfRule>
    <cfRule type="cellIs" dxfId="55" priority="77" operator="equal">
      <formula>$G$1</formula>
    </cfRule>
    <cfRule type="cellIs" dxfId="54" priority="78" operator="equal">
      <formula>$F$1</formula>
    </cfRule>
  </conditionalFormatting>
  <conditionalFormatting sqref="AW57:BA57">
    <cfRule type="cellIs" dxfId="53" priority="73" operator="equal">
      <formula>$H$1</formula>
    </cfRule>
    <cfRule type="cellIs" dxfId="52" priority="74" operator="equal">
      <formula>$G$1</formula>
    </cfRule>
    <cfRule type="cellIs" dxfId="51" priority="75" operator="equal">
      <formula>$F$1</formula>
    </cfRule>
  </conditionalFormatting>
  <conditionalFormatting sqref="G3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E3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F4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G4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G5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H5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I6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J6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J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K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L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M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N8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O8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P9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Q9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R9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23:D29 D32:D43 D46:D57 D13:D20 D3:D10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A9" sqref="A9:XFD9"/>
    </sheetView>
  </sheetViews>
  <sheetFormatPr defaultRowHeight="15" x14ac:dyDescent="0.25"/>
  <sheetData>
    <row r="1" spans="1:12" x14ac:dyDescent="0.25"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</row>
    <row r="2" spans="1:12" ht="62.25" customHeight="1" x14ac:dyDescent="0.25">
      <c r="B2" s="6" t="s">
        <v>63</v>
      </c>
      <c r="C2" s="7" t="s">
        <v>64</v>
      </c>
      <c r="D2" s="7" t="s">
        <v>65</v>
      </c>
      <c r="E2" s="7" t="s">
        <v>66</v>
      </c>
      <c r="F2" s="7" t="s">
        <v>67</v>
      </c>
      <c r="G2" s="7" t="s">
        <v>68</v>
      </c>
      <c r="H2" s="7" t="s">
        <v>68</v>
      </c>
      <c r="I2" s="7" t="s">
        <v>68</v>
      </c>
      <c r="J2" s="7" t="s">
        <v>69</v>
      </c>
      <c r="K2" s="7" t="s">
        <v>70</v>
      </c>
      <c r="L2" s="7" t="s">
        <v>71</v>
      </c>
    </row>
    <row r="3" spans="1:12" x14ac:dyDescent="0.25">
      <c r="B3" s="6" t="s">
        <v>72</v>
      </c>
      <c r="C3" s="6">
        <v>1</v>
      </c>
      <c r="D3" s="6">
        <v>4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6</v>
      </c>
      <c r="K3" s="6">
        <v>1</v>
      </c>
      <c r="L3" s="6">
        <v>8</v>
      </c>
    </row>
    <row r="4" spans="1:12" x14ac:dyDescent="0.25">
      <c r="A4" s="6" t="s">
        <v>8</v>
      </c>
      <c r="B4" s="6">
        <f>SUMIF(C4:L4,A$11,C$3:Z$3)</f>
        <v>30</v>
      </c>
      <c r="C4" s="5" t="s">
        <v>73</v>
      </c>
      <c r="D4" s="5" t="s">
        <v>73</v>
      </c>
      <c r="E4" s="5" t="s">
        <v>73</v>
      </c>
      <c r="F4" s="5" t="s">
        <v>73</v>
      </c>
      <c r="G4" s="5" t="s">
        <v>73</v>
      </c>
      <c r="H4" s="5" t="s">
        <v>73</v>
      </c>
      <c r="I4" s="5" t="s">
        <v>73</v>
      </c>
      <c r="J4" s="5" t="s">
        <v>73</v>
      </c>
      <c r="K4" s="5" t="s">
        <v>73</v>
      </c>
      <c r="L4" s="5" t="s">
        <v>73</v>
      </c>
    </row>
    <row r="5" spans="1:12" x14ac:dyDescent="0.25">
      <c r="A5" s="6" t="s">
        <v>9</v>
      </c>
      <c r="B5" s="6">
        <f>SUMIF(C5:L5,A$11,C$3:Z$3)</f>
        <v>26</v>
      </c>
      <c r="C5" s="5" t="s">
        <v>73</v>
      </c>
      <c r="D5" s="5" t="s">
        <v>73</v>
      </c>
      <c r="E5" s="5" t="s">
        <v>73</v>
      </c>
      <c r="F5" s="5" t="s">
        <v>73</v>
      </c>
      <c r="G5" s="5" t="s">
        <v>73</v>
      </c>
      <c r="J5" s="5" t="s">
        <v>73</v>
      </c>
      <c r="K5" s="5" t="s">
        <v>73</v>
      </c>
      <c r="L5" s="5" t="s">
        <v>73</v>
      </c>
    </row>
    <row r="6" spans="1:12" x14ac:dyDescent="0.25">
      <c r="A6" s="6" t="s">
        <v>10</v>
      </c>
      <c r="B6" s="6">
        <f>SUMIF(C6:L6,A$11,C$3:Z$3)</f>
        <v>26</v>
      </c>
      <c r="C6" s="5" t="s">
        <v>73</v>
      </c>
      <c r="D6" s="5" t="s">
        <v>73</v>
      </c>
      <c r="E6" s="5" t="s">
        <v>73</v>
      </c>
      <c r="F6" s="5" t="s">
        <v>73</v>
      </c>
      <c r="G6" s="5"/>
      <c r="H6" s="5" t="s">
        <v>73</v>
      </c>
      <c r="I6" s="5"/>
      <c r="J6" s="5" t="s">
        <v>73</v>
      </c>
      <c r="K6" s="5" t="s">
        <v>73</v>
      </c>
      <c r="L6" s="5" t="s">
        <v>73</v>
      </c>
    </row>
    <row r="7" spans="1:12" x14ac:dyDescent="0.25">
      <c r="A7" s="6" t="s">
        <v>11</v>
      </c>
      <c r="B7" s="6">
        <f>SUMIF(C7:L7,A$11,C$3:Z$3)</f>
        <v>26</v>
      </c>
      <c r="C7" s="5" t="s">
        <v>73</v>
      </c>
      <c r="D7" s="5" t="s">
        <v>73</v>
      </c>
      <c r="E7" s="5" t="s">
        <v>73</v>
      </c>
      <c r="F7" s="5" t="s">
        <v>73</v>
      </c>
      <c r="G7" s="5"/>
      <c r="H7" s="5"/>
      <c r="I7" s="5" t="s">
        <v>73</v>
      </c>
      <c r="J7" s="5" t="s">
        <v>73</v>
      </c>
      <c r="K7" s="5" t="s">
        <v>73</v>
      </c>
      <c r="L7" s="5" t="s">
        <v>73</v>
      </c>
    </row>
    <row r="8" spans="1:12" x14ac:dyDescent="0.25">
      <c r="A8" s="6" t="s">
        <v>12</v>
      </c>
      <c r="B8" s="6">
        <f>SUMIF(C8:L8,A$11,C$3:Z$3)</f>
        <v>26</v>
      </c>
      <c r="C8" s="5" t="s">
        <v>73</v>
      </c>
      <c r="D8" s="5" t="s">
        <v>73</v>
      </c>
      <c r="E8" s="5" t="s">
        <v>73</v>
      </c>
      <c r="F8" s="5" t="s">
        <v>73</v>
      </c>
      <c r="G8" s="5"/>
      <c r="H8" s="5"/>
      <c r="I8" s="5" t="s">
        <v>73</v>
      </c>
      <c r="J8" s="5" t="s">
        <v>73</v>
      </c>
      <c r="K8" s="5" t="s">
        <v>73</v>
      </c>
      <c r="L8" s="5" t="s">
        <v>73</v>
      </c>
    </row>
    <row r="9" spans="1:12" x14ac:dyDescent="0.25">
      <c r="A9" s="6" t="s">
        <v>0</v>
      </c>
      <c r="B9" s="8">
        <f>SUM(B4:B8)</f>
        <v>134</v>
      </c>
      <c r="C9" s="8">
        <f t="shared" ref="C9:L9" si="0">COUNTIF(C4:C8,"*ü*") * C3</f>
        <v>5</v>
      </c>
      <c r="D9" s="8">
        <f t="shared" si="0"/>
        <v>20</v>
      </c>
      <c r="E9" s="8">
        <f t="shared" si="0"/>
        <v>10</v>
      </c>
      <c r="F9" s="8">
        <f t="shared" si="0"/>
        <v>10</v>
      </c>
      <c r="G9" s="8">
        <f t="shared" si="0"/>
        <v>4</v>
      </c>
      <c r="H9" s="8">
        <f t="shared" si="0"/>
        <v>4</v>
      </c>
      <c r="I9" s="8">
        <f t="shared" si="0"/>
        <v>6</v>
      </c>
      <c r="J9" s="8">
        <f t="shared" si="0"/>
        <v>30</v>
      </c>
      <c r="K9" s="8">
        <f t="shared" si="0"/>
        <v>5</v>
      </c>
      <c r="L9" s="8">
        <f t="shared" si="0"/>
        <v>40</v>
      </c>
    </row>
    <row r="10" spans="1:12" x14ac:dyDescent="0.25">
      <c r="A10" s="3"/>
    </row>
    <row r="11" spans="1:12" x14ac:dyDescent="0.25">
      <c r="A11" s="5" t="s">
        <v>73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topLeftCell="A5" workbookViewId="0">
      <selection activeCell="D25" sqref="D25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1"/>
      <c r="B1" s="32" t="s">
        <v>74</v>
      </c>
      <c r="C1" s="32" t="s">
        <v>75</v>
      </c>
      <c r="D1" s="33" t="s">
        <v>76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77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78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5">
      <c r="A4" s="38"/>
      <c r="B4" s="35" t="s">
        <v>79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80</v>
      </c>
      <c r="C5" s="35">
        <f>SUM(C2:C4)</f>
        <v>11</v>
      </c>
      <c r="D5" s="39">
        <f>SUM(D2:D4)</f>
        <v>13</v>
      </c>
    </row>
    <row r="6" spans="1:19" x14ac:dyDescent="0.25">
      <c r="A6" s="34" t="s">
        <v>9</v>
      </c>
      <c r="B6" s="35" t="s">
        <v>77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78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81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80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77</v>
      </c>
      <c r="C10" s="36">
        <v>1</v>
      </c>
      <c r="D10" s="37">
        <v>1</v>
      </c>
      <c r="E10" s="4"/>
    </row>
    <row r="11" spans="1:19" x14ac:dyDescent="0.25">
      <c r="A11" s="46"/>
      <c r="B11" s="35" t="s">
        <v>78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82</v>
      </c>
      <c r="C12" s="36">
        <v>2</v>
      </c>
      <c r="D12" s="37">
        <v>2</v>
      </c>
      <c r="K12" s="47" t="s">
        <v>83</v>
      </c>
      <c r="L12" s="4"/>
    </row>
    <row r="13" spans="1:19" x14ac:dyDescent="0.25">
      <c r="A13" s="38"/>
      <c r="B13" s="40" t="s">
        <v>84</v>
      </c>
      <c r="C13" s="36">
        <v>1</v>
      </c>
      <c r="D13" s="37">
        <v>1</v>
      </c>
      <c r="M13" s="47" t="s">
        <v>85</v>
      </c>
    </row>
    <row r="14" spans="1:19" x14ac:dyDescent="0.25">
      <c r="A14" s="38"/>
      <c r="B14" s="40" t="s">
        <v>86</v>
      </c>
      <c r="C14" s="36">
        <v>2</v>
      </c>
      <c r="D14" s="37">
        <v>3</v>
      </c>
      <c r="N14" s="47" t="s">
        <v>87</v>
      </c>
      <c r="O14" s="4"/>
    </row>
    <row r="15" spans="1:19" x14ac:dyDescent="0.25">
      <c r="A15" s="38"/>
      <c r="B15" s="41" t="s">
        <v>80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77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78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88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80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77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78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89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80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5">
      <c r="B25" s="30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L9" sqref="L9"/>
    </sheetView>
  </sheetViews>
  <sheetFormatPr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91</v>
      </c>
      <c r="B2">
        <v>10</v>
      </c>
      <c r="C2">
        <v>6</v>
      </c>
      <c r="D2">
        <v>27</v>
      </c>
      <c r="E2">
        <v>9</v>
      </c>
      <c r="F2">
        <v>9</v>
      </c>
    </row>
    <row r="3" spans="1:6" x14ac:dyDescent="0.25">
      <c r="A3" s="6" t="s">
        <v>92</v>
      </c>
      <c r="B3">
        <v>2</v>
      </c>
      <c r="C3">
        <v>3</v>
      </c>
      <c r="D3">
        <v>1</v>
      </c>
      <c r="E3">
        <v>6</v>
      </c>
      <c r="F3">
        <v>6</v>
      </c>
    </row>
    <row r="4" spans="1:6" x14ac:dyDescent="0.25">
      <c r="A4" s="6" t="s">
        <v>93</v>
      </c>
      <c r="B4">
        <v>1</v>
      </c>
      <c r="C4">
        <v>2</v>
      </c>
      <c r="D4">
        <v>2</v>
      </c>
      <c r="E4">
        <v>1</v>
      </c>
      <c r="F4">
        <v>1</v>
      </c>
    </row>
    <row r="5" spans="1:6" x14ac:dyDescent="0.25">
      <c r="A5" s="6" t="s">
        <v>94</v>
      </c>
      <c r="B5">
        <v>4</v>
      </c>
      <c r="C5">
        <v>6</v>
      </c>
      <c r="D5">
        <v>3</v>
      </c>
      <c r="E5">
        <v>7</v>
      </c>
      <c r="F5">
        <v>7</v>
      </c>
    </row>
    <row r="6" spans="1:6" x14ac:dyDescent="0.25">
      <c r="A6" s="6" t="s">
        <v>95</v>
      </c>
      <c r="B6">
        <v>8</v>
      </c>
      <c r="C6">
        <v>3</v>
      </c>
      <c r="D6">
        <v>9</v>
      </c>
      <c r="E6">
        <v>11</v>
      </c>
      <c r="F6">
        <v>11</v>
      </c>
    </row>
    <row r="7" spans="1:6" x14ac:dyDescent="0.25">
      <c r="A7" s="6" t="s">
        <v>96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26</v>
      </c>
      <c r="C9" s="6">
        <f t="shared" ref="C9:F9" si="0">SUM(C2:C8)</f>
        <v>21</v>
      </c>
      <c r="D9" s="6">
        <f t="shared" si="0"/>
        <v>43</v>
      </c>
      <c r="E9" s="6">
        <f t="shared" si="0"/>
        <v>35</v>
      </c>
      <c r="F9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2021-02-27T11:59:06Z</dcterms:modified>
  <cp:category/>
  <cp:contentStatus/>
</cp:coreProperties>
</file>