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v\Downloads\"/>
    </mc:Choice>
  </mc:AlternateContent>
  <xr:revisionPtr revIDLastSave="0" documentId="8_{295FDA7F-E64C-481D-9CDD-7DFD2A653E6F}" xr6:coauthVersionLast="46" xr6:coauthVersionMax="46" xr10:uidLastSave="{00000000-0000-0000-0000-000000000000}"/>
  <bookViews>
    <workbookView xWindow="2685" yWindow="2685" windowWidth="21600" windowHeight="11385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D24" i="4"/>
  <c r="C24" i="4"/>
  <c r="O30" i="1"/>
  <c r="N30" i="1"/>
  <c r="I30" i="1"/>
  <c r="J30" i="1"/>
  <c r="H29" i="1"/>
  <c r="G29" i="1"/>
  <c r="F29" i="1"/>
  <c r="E18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63" i="1"/>
  <c r="H8" i="3" s="1"/>
  <c r="B63" i="1"/>
  <c r="G8" i="3" s="1"/>
  <c r="BA62" i="1"/>
  <c r="AZ62" i="1"/>
  <c r="AY62" i="1"/>
  <c r="AX62" i="1"/>
  <c r="AW62" i="1"/>
  <c r="AV61" i="1"/>
  <c r="AU61" i="1"/>
  <c r="AT60" i="1"/>
  <c r="AS60" i="1"/>
  <c r="AR59" i="1"/>
  <c r="AQ59" i="1"/>
  <c r="AP59" i="1"/>
  <c r="AO59" i="1"/>
  <c r="AN58" i="1"/>
  <c r="AM58" i="1"/>
  <c r="AL58" i="1"/>
  <c r="AK58" i="1"/>
  <c r="AJ58" i="1"/>
  <c r="AI58" i="1"/>
  <c r="AH57" i="1"/>
  <c r="AG57" i="1"/>
  <c r="AF57" i="1"/>
  <c r="AE57" i="1"/>
  <c r="AD56" i="1"/>
  <c r="AC56" i="1"/>
  <c r="AB55" i="1"/>
  <c r="AA55" i="1"/>
  <c r="Z55" i="1"/>
  <c r="Y55" i="1"/>
  <c r="X55" i="1"/>
  <c r="W55" i="1"/>
  <c r="V54" i="1"/>
  <c r="U54" i="1"/>
  <c r="T53" i="1"/>
  <c r="S53" i="1"/>
  <c r="R53" i="1"/>
  <c r="Q53" i="1"/>
  <c r="P53" i="1"/>
  <c r="O53" i="1"/>
  <c r="N52" i="1"/>
  <c r="M52" i="1"/>
  <c r="L52" i="1"/>
  <c r="K52" i="1"/>
  <c r="J52" i="1"/>
  <c r="I51" i="1"/>
  <c r="H51" i="1"/>
  <c r="G51" i="1"/>
  <c r="F51" i="1"/>
  <c r="E51" i="1"/>
  <c r="E9" i="5"/>
  <c r="T7" i="3" s="1"/>
  <c r="D9" i="5"/>
  <c r="T6" i="3" s="1"/>
  <c r="C9" i="5"/>
  <c r="T5" i="3" s="1"/>
  <c r="B9" i="5"/>
  <c r="T4" i="3" s="1"/>
  <c r="BA48" i="1"/>
  <c r="AZ48" i="1"/>
  <c r="AY48" i="1"/>
  <c r="AX48" i="1"/>
  <c r="AW48" i="1"/>
  <c r="AV47" i="1"/>
  <c r="AU47" i="1"/>
  <c r="AT46" i="1"/>
  <c r="AS46" i="1"/>
  <c r="AR45" i="1"/>
  <c r="AQ45" i="1"/>
  <c r="AP45" i="1"/>
  <c r="AO45" i="1"/>
  <c r="AN44" i="1"/>
  <c r="AM44" i="1"/>
  <c r="AL44" i="1"/>
  <c r="AK44" i="1"/>
  <c r="AJ44" i="1"/>
  <c r="AI44" i="1"/>
  <c r="AH43" i="1"/>
  <c r="AG43" i="1"/>
  <c r="AF43" i="1"/>
  <c r="AE43" i="1"/>
  <c r="AD42" i="1"/>
  <c r="AC42" i="1"/>
  <c r="AB41" i="1"/>
  <c r="AA41" i="1"/>
  <c r="Z41" i="1"/>
  <c r="Y41" i="1"/>
  <c r="X41" i="1"/>
  <c r="W41" i="1"/>
  <c r="V40" i="1"/>
  <c r="U40" i="1"/>
  <c r="T39" i="1"/>
  <c r="S39" i="1"/>
  <c r="R39" i="1"/>
  <c r="Q39" i="1"/>
  <c r="P39" i="1"/>
  <c r="O39" i="1"/>
  <c r="N38" i="1"/>
  <c r="M38" i="1"/>
  <c r="L38" i="1"/>
  <c r="K38" i="1"/>
  <c r="J38" i="1"/>
  <c r="I37" i="1"/>
  <c r="H37" i="1"/>
  <c r="G37" i="1"/>
  <c r="F37" i="1"/>
  <c r="E37" i="1"/>
  <c r="E28" i="1"/>
  <c r="M30" i="1"/>
  <c r="L30" i="1"/>
  <c r="K30" i="1"/>
  <c r="I19" i="1"/>
  <c r="H19" i="1"/>
  <c r="K20" i="1"/>
  <c r="J20" i="1"/>
  <c r="M21" i="1"/>
  <c r="L21" i="1"/>
  <c r="Q22" i="1"/>
  <c r="P22" i="1"/>
  <c r="O22" i="1"/>
  <c r="N22" i="1"/>
  <c r="T23" i="1"/>
  <c r="S23" i="1"/>
  <c r="R23" i="1"/>
  <c r="AA24" i="1"/>
  <c r="Z24" i="1"/>
  <c r="Y24" i="1"/>
  <c r="X24" i="1"/>
  <c r="W24" i="1"/>
  <c r="V24" i="1"/>
  <c r="AT25" i="1"/>
  <c r="AS25" i="1"/>
  <c r="AR25" i="1"/>
  <c r="AQ25" i="1"/>
  <c r="AZ15" i="1"/>
  <c r="AY15" i="1"/>
  <c r="AX15" i="1"/>
  <c r="AW15" i="1"/>
  <c r="AV14" i="1"/>
  <c r="AU14" i="1"/>
  <c r="AT14" i="1"/>
  <c r="AS14" i="1"/>
  <c r="AR14" i="1"/>
  <c r="AQ14" i="1"/>
  <c r="AP14" i="1"/>
  <c r="AO14" i="1"/>
  <c r="AN13" i="1"/>
  <c r="AM13" i="1"/>
  <c r="AL13" i="1"/>
  <c r="AK13" i="1"/>
  <c r="AJ13" i="1"/>
  <c r="AH11" i="1"/>
  <c r="AI12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9" i="1"/>
  <c r="S9" i="1"/>
  <c r="R9" i="1"/>
  <c r="Q9" i="1"/>
  <c r="P8" i="1"/>
  <c r="O8" i="1"/>
  <c r="N8" i="1"/>
  <c r="M7" i="1"/>
  <c r="L7" i="1"/>
  <c r="K7" i="1"/>
  <c r="I5" i="1"/>
  <c r="J6" i="1"/>
  <c r="H4" i="1"/>
  <c r="G4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P6" i="3" s="1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9" i="1" l="1"/>
  <c r="B49" i="1"/>
  <c r="C35" i="1"/>
  <c r="H6" i="3" s="1"/>
  <c r="D6" i="3" s="1"/>
  <c r="B35" i="1"/>
  <c r="C26" i="1"/>
  <c r="H5" i="3" s="1"/>
  <c r="D5" i="3" s="1"/>
  <c r="G5" i="3"/>
  <c r="C5" i="3" s="1"/>
  <c r="C16" i="1"/>
  <c r="B16" i="1"/>
  <c r="G4" i="3" s="1"/>
  <c r="C4" i="3" s="1"/>
  <c r="G7" i="3" l="1"/>
  <c r="H7" i="3"/>
  <c r="D7" i="3" s="1"/>
  <c r="B64" i="1"/>
  <c r="B65" i="1" s="1"/>
  <c r="G6" i="3"/>
  <c r="C6" i="3" s="1"/>
  <c r="C64" i="1"/>
  <c r="C65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<sst xmlns="http://schemas.openxmlformats.org/spreadsheetml/2006/main" count="268" uniqueCount="108">
  <si>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</si>
  <si>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</si>
  <si>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</si>
  <si>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</si>
  <si>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</si>
  <si>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</si>
  <si>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</si>
  <si>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</si>
  <si>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</si>
  <si>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</si>
  <si>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</si>
  <si>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</si>
  <si>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</si>
  <si>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</si>
  <si>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</si>
  <si>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</si>
  <si>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</si>
  <si>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</si>
  <si>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</si>
  <si>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</si>
  <si>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</si>
  <si>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</si>
  <si>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Installation</t>
  </si>
  <si>
    <t>Music - Pre Loaded</t>
  </si>
  <si>
    <t>Base Sound Managment</t>
  </si>
  <si>
    <t>Base Sound - Obstacle Connection</t>
  </si>
  <si>
    <t>Testing</t>
  </si>
  <si>
    <t>In-Depth Frequency + Obstacle Connection (Beatmap working)</t>
  </si>
  <si>
    <t>Integrate With Song Menu</t>
  </si>
  <si>
    <t>Coin/Power-up integration</t>
  </si>
  <si>
    <t>Documentation</t>
  </si>
  <si>
    <t>Further Testing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</si>
  <si>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</si>
  <si>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</si>
  <si>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</si>
  <si>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</si>
  <si>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</si>
  <si>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</si>
  <si>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</si>
  <si>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</si>
  <si>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</si>
  <si>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</si>
  <si>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</si>
  <si>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</si>
  <si>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</si>
  <si>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</si>
  <si>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</si>
  <si>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</si>
  <si>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Insurance Testing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</si>
  <si>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</si>
  <si>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</si>
  <si>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</si>
  <si>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</si>
  <si>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</si>
  <si>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</si>
  <si>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</si>
  <si>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</si>
  <si>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</si>
  <si>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</si>
  <si>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</si>
  <si>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</si>
  <si>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group totals (hrs)</t>
  </si>
  <si>
    <t>group totals ($)</t>
  </si>
  <si>
    <t>Date</t>
  </si>
  <si>
    <t>Aug. 30</t>
  </si>
  <si>
    <t>Sept. 1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</si>
  <si>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</si>
  <si>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</si>
  <si>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</si>
  <si>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</si>
  <si>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</si>
  <si>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</si>
  <si>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</si>
  <si>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</si>
  <si>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</si>
  <si>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</si>
  <si>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</si>
  <si>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</si>
  <si>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</si>
  <si>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</si>
  <si>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</si>
  <si>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</si>
  <si>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</si>
  <si>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</si>
  <si>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</si>
  <si>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</si>
  <si>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</si>
  <si>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</si>
  <si>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</si>
  <si>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</si>
  <si>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</si>
  <si>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</si>
  <si>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</si>
  <si>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</si>
  <si>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</si>
  <si>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</si>
  <si>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</si>
  <si>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</si>
  <si>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</si>
  <si>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</si>
  <si>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Edit Chatpers 1-3</t>
  </si>
  <si>
    <t>red is dependent on others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</si>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</sst>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3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0" borderId="0" xfId="0" quotePrefix="1" applyFont="1" applyAlignment="1">
      <alignment wrapText="1"/>
    </xf>
    <xf numFmtId="0" fontId="7" fillId="9" borderId="0" xfId="0" applyFont="1" applyFill="1" applyAlignment="1"/>
    <xf numFmtId="0" fontId="0" fillId="9" borderId="0" xfId="0" applyFill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8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F13" sqref="F13"/>
    </sheetView>
  </sheetViews>
  <sheetFormatPr defaultRowHeight="1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/>
    <row r="2" spans="2:21">
      <c r="C2" s="60" t="s">
        <v>0</v>
      </c>
      <c r="D2" s="61"/>
      <c r="E2" s="62"/>
      <c r="F2" s="9"/>
      <c r="G2" s="60" t="s">
        <v>1</v>
      </c>
      <c r="H2" s="61"/>
      <c r="I2" s="62"/>
      <c r="K2" s="60" t="s">
        <v>2</v>
      </c>
      <c r="L2" s="61"/>
      <c r="M2" s="62"/>
      <c r="O2" s="60" t="s">
        <v>3</v>
      </c>
      <c r="P2" s="61"/>
      <c r="Q2" s="62"/>
      <c r="S2" s="60" t="s">
        <v>4</v>
      </c>
      <c r="T2" s="61"/>
      <c r="U2" s="62"/>
    </row>
    <row r="3" spans="2:21" ht="15.75" thickBot="1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>
      <c r="B4" s="26" t="s">
        <v>8</v>
      </c>
      <c r="C4" s="23">
        <f>(G4+K4 +O4+S4)</f>
        <v>9500</v>
      </c>
      <c r="D4" s="24">
        <f t="shared" ref="D4:D6" si="0">(H4+L4 +P4+T4)</f>
        <v>11100</v>
      </c>
      <c r="E4" s="25">
        <f>(C4-D4)</f>
        <v>-1600</v>
      </c>
      <c r="F4" s="3"/>
      <c r="G4" s="17">
        <f>(Gantt!$B16)*100</f>
        <v>4400</v>
      </c>
      <c r="H4" s="18">
        <f>(Gantt!$C16)*100</f>
        <v>4200</v>
      </c>
      <c r="I4" s="19">
        <f>(G4-H4)</f>
        <v>200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2600</v>
      </c>
      <c r="U4" s="25">
        <f>(S4-T4)</f>
        <v>400</v>
      </c>
    </row>
    <row r="5" spans="2:21">
      <c r="B5" s="10" t="s">
        <v>9</v>
      </c>
      <c r="C5" s="17">
        <f t="shared" ref="C5:C6" si="1">(G5+K5 +O5+S5)</f>
        <v>9600</v>
      </c>
      <c r="D5" s="18">
        <f t="shared" si="0"/>
        <v>6600</v>
      </c>
      <c r="E5" s="19">
        <f t="shared" ref="E5:E6" si="2">(C5-D5)</f>
        <v>3000</v>
      </c>
      <c r="F5" s="3"/>
      <c r="G5" s="17">
        <f>(Gantt!$B26)*100</f>
        <v>4500</v>
      </c>
      <c r="H5" s="18">
        <f>(Gantt!$C26)*100</f>
        <v>900</v>
      </c>
      <c r="I5" s="19">
        <f t="shared" ref="I5:I6" si="3">(G5-H5)</f>
        <v>3600</v>
      </c>
      <c r="K5" s="17">
        <v>1000</v>
      </c>
      <c r="L5" s="18">
        <f>Meetings!B5*100</f>
        <v>2600</v>
      </c>
      <c r="M5" s="19">
        <f t="shared" ref="M5:M6" si="4">(K5-L5)</f>
        <v>-1600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2100</v>
      </c>
      <c r="U5" s="19">
        <f t="shared" ref="U5:U6" si="6">(S5-T5)</f>
        <v>900</v>
      </c>
    </row>
    <row r="6" spans="2:21">
      <c r="B6" s="10" t="s">
        <v>10</v>
      </c>
      <c r="C6" s="17">
        <f t="shared" si="1"/>
        <v>9900</v>
      </c>
      <c r="D6" s="18">
        <f t="shared" si="0"/>
        <v>9800</v>
      </c>
      <c r="E6" s="19">
        <f t="shared" si="2"/>
        <v>100</v>
      </c>
      <c r="F6" s="3"/>
      <c r="G6" s="17">
        <f>(Gantt!$B35)*100</f>
        <v>4800</v>
      </c>
      <c r="H6" s="18">
        <f>(Gantt!$C35)*100</f>
        <v>1400</v>
      </c>
      <c r="I6" s="19">
        <f t="shared" si="3"/>
        <v>3400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>
      <c r="B7" s="10" t="s">
        <v>11</v>
      </c>
      <c r="C7" s="17">
        <f t="shared" ref="C7:C8" si="7">(G7+K7 +O7+S7)</f>
        <v>13500</v>
      </c>
      <c r="D7" s="18">
        <f t="shared" ref="D7:D8" si="8">(H7+L7 +P7+T7)</f>
        <v>11600</v>
      </c>
      <c r="E7" s="19">
        <f t="shared" ref="E7:E8" si="9">(C7-D7)</f>
        <v>1900</v>
      </c>
      <c r="F7" s="3"/>
      <c r="G7" s="17">
        <f>(Gantt!$B49)*100</f>
        <v>8400</v>
      </c>
      <c r="H7" s="18">
        <f>(Gantt!$C49)*100</f>
        <v>4400</v>
      </c>
      <c r="I7" s="19">
        <f t="shared" ref="I7:I8" si="10">(G7-H7)</f>
        <v>4000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3500</v>
      </c>
      <c r="U7" s="19">
        <f t="shared" ref="U7:U8" si="13">(S7-T7)</f>
        <v>-500</v>
      </c>
    </row>
    <row r="8" spans="2:21">
      <c r="B8" s="10" t="s">
        <v>12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(Gantt!$B63)*100</f>
        <v>8400</v>
      </c>
      <c r="H8" s="18">
        <f>(Gantt!$C63)*100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5.75" thickBot="1">
      <c r="B9" s="16" t="s">
        <v>0</v>
      </c>
      <c r="C9" s="27">
        <f>SUM(C4:C8)</f>
        <v>56000</v>
      </c>
      <c r="D9" s="28">
        <f>SUM(D4:D8)</f>
        <v>50500</v>
      </c>
      <c r="E9" s="29">
        <f>SUM(E4:E8)</f>
        <v>5500</v>
      </c>
      <c r="F9" s="3"/>
      <c r="G9" s="20">
        <f>SUM(G4:G8)</f>
        <v>30500</v>
      </c>
      <c r="H9" s="21">
        <f>SUM(H4:H8)</f>
        <v>15300</v>
      </c>
      <c r="I9" s="22">
        <f>SUM(I4:I8)</f>
        <v>15200</v>
      </c>
      <c r="K9" s="20">
        <f>SUM(K4:K8)</f>
        <v>5000</v>
      </c>
      <c r="L9" s="21">
        <f>SUM(L4:L8)</f>
        <v>13400</v>
      </c>
      <c r="M9" s="22">
        <f>SUM(M4:M8)</f>
        <v>-8400</v>
      </c>
      <c r="O9" s="27">
        <f>SUM(O4:O8)</f>
        <v>5500</v>
      </c>
      <c r="P9" s="28">
        <f>SUM(P4:P8)</f>
        <v>5800</v>
      </c>
      <c r="Q9" s="29">
        <f>SUM(Q4:Q8)</f>
        <v>-300</v>
      </c>
      <c r="S9" s="27">
        <f>SUM(S4:S8)</f>
        <v>15000</v>
      </c>
      <c r="T9" s="28">
        <f>SUM(T4:T8)</f>
        <v>16000</v>
      </c>
      <c r="U9" s="29">
        <f>SUM(U4:U8)</f>
        <v>-1000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5"/>
  <sheetViews>
    <sheetView tabSelected="1" topLeftCell="A11" workbookViewId="0">
      <selection activeCell="D21" sqref="D21"/>
    </sheetView>
  </sheetViews>
  <sheetFormatPr defaultRowHeight="15"/>
  <cols>
    <col min="1" max="1" width="29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>
      <c r="A4" t="s">
        <v>21</v>
      </c>
      <c r="B4">
        <v>1</v>
      </c>
      <c r="C4">
        <v>2</v>
      </c>
      <c r="D4" t="s">
        <v>17</v>
      </c>
      <c r="G4" t="str">
        <f t="shared" ref="G4:H4" si="3">($D4)</f>
        <v>complete</v>
      </c>
      <c r="H4" t="str">
        <f t="shared" si="3"/>
        <v>complete</v>
      </c>
    </row>
    <row r="5" spans="1:63">
      <c r="A5" t="s">
        <v>22</v>
      </c>
      <c r="B5">
        <v>1</v>
      </c>
      <c r="C5">
        <v>1</v>
      </c>
      <c r="D5" t="s">
        <v>17</v>
      </c>
      <c r="I5" t="str">
        <f>($D5)</f>
        <v>complete</v>
      </c>
    </row>
    <row r="6" spans="1:63">
      <c r="A6" t="s">
        <v>23</v>
      </c>
      <c r="B6">
        <v>2</v>
      </c>
      <c r="C6">
        <v>1</v>
      </c>
      <c r="D6" t="s">
        <v>17</v>
      </c>
      <c r="J6" t="str">
        <f>($D6)</f>
        <v>complete</v>
      </c>
    </row>
    <row r="7" spans="1:63">
      <c r="A7" t="s">
        <v>24</v>
      </c>
      <c r="B7">
        <v>2</v>
      </c>
      <c r="C7">
        <v>3</v>
      </c>
      <c r="D7" t="s">
        <v>17</v>
      </c>
      <c r="K7" t="str">
        <f t="shared" ref="K7:M7" si="4">($D7)</f>
        <v>complete</v>
      </c>
      <c r="L7" t="str">
        <f t="shared" si="4"/>
        <v>complete</v>
      </c>
      <c r="M7" t="str">
        <f t="shared" si="4"/>
        <v>complete</v>
      </c>
    </row>
    <row r="8" spans="1:63">
      <c r="A8" t="s">
        <v>25</v>
      </c>
      <c r="B8">
        <v>3</v>
      </c>
      <c r="C8">
        <v>3</v>
      </c>
      <c r="D8" t="s">
        <v>17</v>
      </c>
      <c r="N8" t="str">
        <f t="shared" ref="N8:P8" si="5">($D8)</f>
        <v>complete</v>
      </c>
      <c r="O8" t="str">
        <f t="shared" si="5"/>
        <v>complete</v>
      </c>
      <c r="P8" t="str">
        <f t="shared" si="5"/>
        <v>complete</v>
      </c>
    </row>
    <row r="9" spans="1:63">
      <c r="A9" t="s">
        <v>26</v>
      </c>
      <c r="B9">
        <v>4</v>
      </c>
      <c r="C9">
        <v>4</v>
      </c>
      <c r="D9" t="s">
        <v>17</v>
      </c>
      <c r="Q9" t="str">
        <f t="shared" ref="Q9:T9" si="6">($D9)</f>
        <v>complete</v>
      </c>
      <c r="R9" t="str">
        <f t="shared" si="6"/>
        <v>complete</v>
      </c>
      <c r="S9" t="str">
        <f t="shared" si="6"/>
        <v>complete</v>
      </c>
      <c r="T9" t="str">
        <f t="shared" si="6"/>
        <v>complete</v>
      </c>
    </row>
    <row r="10" spans="1:63">
      <c r="A10" t="s">
        <v>27</v>
      </c>
      <c r="B10">
        <v>12</v>
      </c>
      <c r="C10">
        <v>13</v>
      </c>
      <c r="D10" t="s">
        <v>17</v>
      </c>
      <c r="U10" t="str">
        <f t="shared" ref="U10:AG10" si="7">($D10)</f>
        <v>complete</v>
      </c>
      <c r="V10" t="str">
        <f t="shared" si="7"/>
        <v>complete</v>
      </c>
      <c r="W10" t="str">
        <f t="shared" si="7"/>
        <v>complete</v>
      </c>
      <c r="X10" t="str">
        <f t="shared" si="7"/>
        <v>complete</v>
      </c>
      <c r="Y10" t="str">
        <f t="shared" si="7"/>
        <v>complete</v>
      </c>
      <c r="Z10" t="str">
        <f t="shared" si="7"/>
        <v>complete</v>
      </c>
      <c r="AA10" t="str">
        <f t="shared" si="7"/>
        <v>complete</v>
      </c>
      <c r="AB10" t="str">
        <f t="shared" si="7"/>
        <v>complete</v>
      </c>
      <c r="AC10" t="str">
        <f t="shared" si="7"/>
        <v>complete</v>
      </c>
      <c r="AD10" t="str">
        <f t="shared" si="7"/>
        <v>complete</v>
      </c>
      <c r="AE10" t="str">
        <f t="shared" si="7"/>
        <v>complete</v>
      </c>
      <c r="AF10" t="str">
        <f t="shared" si="7"/>
        <v>complete</v>
      </c>
      <c r="AG10" t="str">
        <f t="shared" si="7"/>
        <v>complete</v>
      </c>
    </row>
    <row r="11" spans="1:63">
      <c r="A11" t="s">
        <v>28</v>
      </c>
      <c r="B11">
        <v>2</v>
      </c>
      <c r="C11">
        <v>1</v>
      </c>
      <c r="D11" t="s">
        <v>17</v>
      </c>
      <c r="AH11" t="str">
        <f>($D11)</f>
        <v>complete</v>
      </c>
    </row>
    <row r="12" spans="1:63">
      <c r="A12" t="s">
        <v>29</v>
      </c>
      <c r="B12">
        <v>1</v>
      </c>
      <c r="C12">
        <v>1</v>
      </c>
      <c r="D12" t="s">
        <v>17</v>
      </c>
      <c r="AI12" t="str">
        <f>($D12)</f>
        <v>complete</v>
      </c>
    </row>
    <row r="13" spans="1:63">
      <c r="A13" t="s">
        <v>30</v>
      </c>
      <c r="B13">
        <v>5</v>
      </c>
      <c r="C13">
        <v>3</v>
      </c>
      <c r="D13" t="s">
        <v>18</v>
      </c>
      <c r="AJ13" t="str">
        <f t="shared" ref="AJ13:AN13" si="8">($D13)</f>
        <v>this week</v>
      </c>
      <c r="AK13" t="str">
        <f t="shared" si="8"/>
        <v>this week</v>
      </c>
      <c r="AL13" t="str">
        <f t="shared" si="8"/>
        <v>this week</v>
      </c>
      <c r="AM13" t="str">
        <f t="shared" si="8"/>
        <v>this week</v>
      </c>
      <c r="AN13" t="str">
        <f t="shared" si="8"/>
        <v>this week</v>
      </c>
    </row>
    <row r="14" spans="1:63">
      <c r="A14" t="s">
        <v>31</v>
      </c>
      <c r="B14">
        <v>5</v>
      </c>
      <c r="C14">
        <v>8</v>
      </c>
      <c r="D14" t="s">
        <v>18</v>
      </c>
      <c r="AO14" t="str">
        <f t="shared" ref="AO14:AV14" si="9">($D14)</f>
        <v>this week</v>
      </c>
      <c r="AP14" t="str">
        <f t="shared" si="9"/>
        <v>this week</v>
      </c>
      <c r="AQ14" t="str">
        <f t="shared" si="9"/>
        <v>this week</v>
      </c>
      <c r="AR14" t="str">
        <f t="shared" si="9"/>
        <v>this week</v>
      </c>
      <c r="AS14" t="str">
        <f t="shared" si="9"/>
        <v>this week</v>
      </c>
      <c r="AT14" t="str">
        <f t="shared" si="9"/>
        <v>this week</v>
      </c>
      <c r="AU14" t="str">
        <f t="shared" si="9"/>
        <v>this week</v>
      </c>
      <c r="AV14" t="str">
        <f t="shared" si="9"/>
        <v>this week</v>
      </c>
    </row>
    <row r="15" spans="1:63">
      <c r="A15" t="s">
        <v>32</v>
      </c>
      <c r="B15">
        <v>4</v>
      </c>
      <c r="D15" t="s">
        <v>19</v>
      </c>
      <c r="AW15" t="str">
        <f t="shared" ref="AW15:AZ15" si="10">($D15)</f>
        <v>planned</v>
      </c>
      <c r="AX15" t="str">
        <f t="shared" si="10"/>
        <v>planned</v>
      </c>
      <c r="AY15" t="str">
        <f t="shared" si="10"/>
        <v>planned</v>
      </c>
      <c r="AZ15" t="str">
        <f t="shared" si="10"/>
        <v>planned</v>
      </c>
    </row>
    <row r="16" spans="1:63">
      <c r="A16" t="s">
        <v>33</v>
      </c>
      <c r="B16">
        <f>SUM(B3:B15)</f>
        <v>44</v>
      </c>
      <c r="C16">
        <f>SUM(C3:C15)</f>
        <v>42</v>
      </c>
    </row>
    <row r="17" spans="1:46" s="2" customFormat="1">
      <c r="A17" s="2" t="s">
        <v>9</v>
      </c>
    </row>
    <row r="18" spans="1:46">
      <c r="A18" t="s">
        <v>34</v>
      </c>
      <c r="B18">
        <v>2</v>
      </c>
      <c r="C18">
        <v>2</v>
      </c>
      <c r="D18" t="s">
        <v>17</v>
      </c>
      <c r="E18" t="str">
        <f>($D18)</f>
        <v>complete</v>
      </c>
      <c r="F18" s="56"/>
    </row>
    <row r="19" spans="1:46">
      <c r="A19" t="s">
        <v>35</v>
      </c>
      <c r="B19">
        <v>4</v>
      </c>
      <c r="C19">
        <v>5</v>
      </c>
      <c r="D19" t="s">
        <v>17</v>
      </c>
      <c r="F19" s="54"/>
      <c r="G19" s="56"/>
      <c r="H19" t="str">
        <f t="shared" ref="H19:I19" si="11">($D19)</f>
        <v>complete</v>
      </c>
      <c r="I19" t="str">
        <f t="shared" si="11"/>
        <v>complete</v>
      </c>
    </row>
    <row r="20" spans="1:46">
      <c r="A20" t="s">
        <v>36</v>
      </c>
      <c r="B20">
        <v>3</v>
      </c>
      <c r="C20">
        <v>2</v>
      </c>
      <c r="D20" t="s">
        <v>17</v>
      </c>
      <c r="J20" t="str">
        <f t="shared" ref="J20:K20" si="12">($D20)</f>
        <v>complete</v>
      </c>
      <c r="K20" t="str">
        <f t="shared" si="12"/>
        <v>complete</v>
      </c>
    </row>
    <row r="21" spans="1:46">
      <c r="A21" t="s">
        <v>37</v>
      </c>
      <c r="B21">
        <v>8</v>
      </c>
      <c r="D21" t="s">
        <v>18</v>
      </c>
      <c r="L21" t="str">
        <f t="shared" ref="L21:M21" si="13">($D21)</f>
        <v>this week</v>
      </c>
      <c r="M21" t="str">
        <f t="shared" si="13"/>
        <v>this week</v>
      </c>
    </row>
    <row r="22" spans="1:46">
      <c r="A22" t="s">
        <v>38</v>
      </c>
      <c r="B22">
        <v>5</v>
      </c>
      <c r="D22" t="s">
        <v>19</v>
      </c>
      <c r="N22" t="str">
        <f t="shared" ref="N22:Q22" si="14">($D22)</f>
        <v>planned</v>
      </c>
      <c r="O22" t="str">
        <f t="shared" si="14"/>
        <v>planned</v>
      </c>
      <c r="P22" t="str">
        <f t="shared" si="14"/>
        <v>planned</v>
      </c>
      <c r="Q22" t="str">
        <f t="shared" si="14"/>
        <v>planned</v>
      </c>
    </row>
    <row r="23" spans="1:46">
      <c r="A23" t="s">
        <v>39</v>
      </c>
      <c r="B23">
        <v>10</v>
      </c>
      <c r="D23" t="s">
        <v>19</v>
      </c>
      <c r="R23" t="str">
        <f t="shared" ref="R23:T23" si="15">($D23)</f>
        <v>planned</v>
      </c>
      <c r="S23" t="str">
        <f t="shared" si="15"/>
        <v>planned</v>
      </c>
      <c r="T23" t="str">
        <f t="shared" si="15"/>
        <v>planned</v>
      </c>
    </row>
    <row r="24" spans="1:46">
      <c r="A24" t="s">
        <v>40</v>
      </c>
      <c r="B24">
        <v>10</v>
      </c>
      <c r="D24" t="s">
        <v>19</v>
      </c>
      <c r="V24" t="str">
        <f t="shared" ref="V24:AA24" si="16">($D24)</f>
        <v>planned</v>
      </c>
      <c r="W24" t="str">
        <f t="shared" si="16"/>
        <v>planned</v>
      </c>
      <c r="X24" t="str">
        <f t="shared" si="16"/>
        <v>planned</v>
      </c>
      <c r="Y24" t="str">
        <f t="shared" si="16"/>
        <v>planned</v>
      </c>
      <c r="Z24" t="str">
        <f t="shared" si="16"/>
        <v>planned</v>
      </c>
      <c r="AA24" t="str">
        <f t="shared" si="16"/>
        <v>planned</v>
      </c>
    </row>
    <row r="25" spans="1:46">
      <c r="A25" t="s">
        <v>41</v>
      </c>
      <c r="B25">
        <v>3</v>
      </c>
      <c r="D25" t="s">
        <v>19</v>
      </c>
      <c r="AQ25" t="str">
        <f t="shared" ref="AQ25:AT25" si="17">($D25)</f>
        <v>planned</v>
      </c>
      <c r="AR25" t="str">
        <f t="shared" si="17"/>
        <v>planned</v>
      </c>
      <c r="AS25" t="str">
        <f t="shared" si="17"/>
        <v>planned</v>
      </c>
      <c r="AT25" t="str">
        <f t="shared" si="17"/>
        <v>planned</v>
      </c>
    </row>
    <row r="26" spans="1:46">
      <c r="A26" t="s">
        <v>33</v>
      </c>
      <c r="B26">
        <f>SUM(B18:B25)</f>
        <v>45</v>
      </c>
      <c r="C26">
        <f>SUM(C18:C25)</f>
        <v>9</v>
      </c>
    </row>
    <row r="27" spans="1:46" s="2" customFormat="1">
      <c r="A27" s="2" t="s">
        <v>10</v>
      </c>
    </row>
    <row r="28" spans="1:46">
      <c r="A28" t="s">
        <v>42</v>
      </c>
      <c r="B28">
        <v>1</v>
      </c>
      <c r="C28">
        <v>1</v>
      </c>
      <c r="D28" t="s">
        <v>17</v>
      </c>
      <c r="E28" t="str">
        <f t="shared" ref="E28:H28" si="18">($D28)</f>
        <v>complete</v>
      </c>
    </row>
    <row r="29" spans="1:46">
      <c r="A29" t="s">
        <v>43</v>
      </c>
      <c r="B29">
        <v>2</v>
      </c>
      <c r="C29">
        <v>3</v>
      </c>
      <c r="D29" t="s">
        <v>17</v>
      </c>
      <c r="F29" t="str">
        <f>($D29)</f>
        <v>complete</v>
      </c>
      <c r="G29" t="str">
        <f>($D29)</f>
        <v>complete</v>
      </c>
      <c r="H29" t="str">
        <f>($D29)</f>
        <v>complete</v>
      </c>
    </row>
    <row r="30" spans="1:46">
      <c r="A30" t="s">
        <v>44</v>
      </c>
      <c r="B30">
        <v>10</v>
      </c>
      <c r="C30">
        <v>9</v>
      </c>
      <c r="D30" t="s">
        <v>17</v>
      </c>
      <c r="I30" t="str">
        <f>($D30)</f>
        <v>complete</v>
      </c>
      <c r="J30" t="str">
        <f>($D30)</f>
        <v>complete</v>
      </c>
      <c r="K30" t="str">
        <f t="shared" ref="J30:M30" si="19">($D30)</f>
        <v>complete</v>
      </c>
      <c r="L30" t="str">
        <f t="shared" si="19"/>
        <v>complete</v>
      </c>
      <c r="M30" t="str">
        <f t="shared" si="19"/>
        <v>complete</v>
      </c>
      <c r="N30" t="str">
        <f>($D30)</f>
        <v>complete</v>
      </c>
      <c r="O30" t="str">
        <f>($D30)</f>
        <v>complete</v>
      </c>
      <c r="P30" s="55"/>
      <c r="Q30" s="56"/>
      <c r="R30" s="56"/>
    </row>
    <row r="31" spans="1:46">
      <c r="A31" t="s">
        <v>45</v>
      </c>
      <c r="B31">
        <v>5</v>
      </c>
      <c r="C31">
        <v>1</v>
      </c>
      <c r="D31" t="s">
        <v>18</v>
      </c>
      <c r="S31" s="57"/>
      <c r="T31" s="58"/>
      <c r="U31" s="58"/>
      <c r="V31" s="58"/>
      <c r="W31" s="58"/>
    </row>
    <row r="32" spans="1:46">
      <c r="A32" t="s">
        <v>46</v>
      </c>
      <c r="B32">
        <v>5</v>
      </c>
      <c r="D32" t="s">
        <v>19</v>
      </c>
      <c r="X32" s="59"/>
      <c r="Y32" s="59"/>
      <c r="Z32" s="59"/>
      <c r="AA32" s="59"/>
      <c r="AB32" s="59"/>
    </row>
    <row r="33" spans="1:54">
      <c r="A33" t="s">
        <v>47</v>
      </c>
      <c r="B33">
        <v>10</v>
      </c>
      <c r="D33" t="s">
        <v>19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3"/>
      <c r="AN33" s="3"/>
      <c r="AO33" s="3"/>
      <c r="AP33" s="3"/>
      <c r="AQ33" s="3"/>
    </row>
    <row r="34" spans="1:54">
      <c r="A34" t="s">
        <v>48</v>
      </c>
      <c r="B34">
        <v>15</v>
      </c>
      <c r="D34" t="s">
        <v>19</v>
      </c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3"/>
    </row>
    <row r="35" spans="1:54">
      <c r="A35" t="s">
        <v>33</v>
      </c>
      <c r="B35">
        <f>SUM(B28:B34)</f>
        <v>48</v>
      </c>
      <c r="C35">
        <f>SUM(C28:C34)</f>
        <v>14</v>
      </c>
    </row>
    <row r="36" spans="1:54" s="2" customFormat="1">
      <c r="A36" s="2" t="s">
        <v>11</v>
      </c>
    </row>
    <row r="37" spans="1:54">
      <c r="A37" t="s">
        <v>49</v>
      </c>
      <c r="B37">
        <v>5</v>
      </c>
      <c r="C37">
        <v>5</v>
      </c>
      <c r="D37" t="s">
        <v>17</v>
      </c>
      <c r="E37" t="str">
        <f t="shared" ref="E37:I37" si="20">($D37)</f>
        <v>complete</v>
      </c>
      <c r="F37" t="str">
        <f t="shared" si="20"/>
        <v>complete</v>
      </c>
      <c r="G37" t="str">
        <f t="shared" si="20"/>
        <v>complete</v>
      </c>
      <c r="H37" t="str">
        <f t="shared" si="20"/>
        <v>complete</v>
      </c>
      <c r="I37" t="str">
        <f t="shared" si="20"/>
        <v>complete</v>
      </c>
    </row>
    <row r="38" spans="1:54">
      <c r="A38" t="s">
        <v>50</v>
      </c>
      <c r="B38">
        <v>10</v>
      </c>
      <c r="C38">
        <v>5</v>
      </c>
      <c r="D38" t="s">
        <v>17</v>
      </c>
      <c r="J38" t="str">
        <f t="shared" ref="J38:N38" si="21">($D38)</f>
        <v>complete</v>
      </c>
      <c r="K38" t="str">
        <f t="shared" si="21"/>
        <v>complete</v>
      </c>
      <c r="L38" t="str">
        <f t="shared" si="21"/>
        <v>complete</v>
      </c>
      <c r="M38" t="str">
        <f t="shared" si="21"/>
        <v>complete</v>
      </c>
      <c r="N38" t="str">
        <f t="shared" si="21"/>
        <v>complete</v>
      </c>
    </row>
    <row r="39" spans="1:54">
      <c r="A39" t="s">
        <v>51</v>
      </c>
      <c r="B39">
        <v>10</v>
      </c>
      <c r="C39">
        <v>6</v>
      </c>
      <c r="D39" t="s">
        <v>17</v>
      </c>
      <c r="O39" t="str">
        <f t="shared" ref="O39:T39" si="22">($D39)</f>
        <v>complete</v>
      </c>
      <c r="P39" t="str">
        <f t="shared" si="22"/>
        <v>complete</v>
      </c>
      <c r="Q39" t="str">
        <f t="shared" si="22"/>
        <v>complete</v>
      </c>
      <c r="R39" t="str">
        <f t="shared" si="22"/>
        <v>complete</v>
      </c>
      <c r="S39" t="str">
        <f t="shared" si="22"/>
        <v>complete</v>
      </c>
      <c r="T39" t="str">
        <f t="shared" si="22"/>
        <v>complete</v>
      </c>
    </row>
    <row r="40" spans="1:54">
      <c r="A40" t="s">
        <v>52</v>
      </c>
      <c r="B40">
        <v>10</v>
      </c>
      <c r="C40">
        <v>2</v>
      </c>
      <c r="D40" t="s">
        <v>17</v>
      </c>
      <c r="U40" t="str">
        <f t="shared" ref="U40:V40" si="23">($D40)</f>
        <v>complete</v>
      </c>
      <c r="V40" t="str">
        <f t="shared" si="23"/>
        <v>complete</v>
      </c>
    </row>
    <row r="41" spans="1:54">
      <c r="A41" t="s">
        <v>53</v>
      </c>
      <c r="B41">
        <v>10</v>
      </c>
      <c r="C41">
        <v>6</v>
      </c>
      <c r="D41" t="s">
        <v>17</v>
      </c>
      <c r="W41" t="str">
        <f t="shared" ref="W41:AB41" si="24">($D41)</f>
        <v>complete</v>
      </c>
      <c r="X41" t="str">
        <f t="shared" si="24"/>
        <v>complete</v>
      </c>
      <c r="Y41" t="str">
        <f t="shared" si="24"/>
        <v>complete</v>
      </c>
      <c r="Z41" t="str">
        <f t="shared" si="24"/>
        <v>complete</v>
      </c>
      <c r="AA41" t="str">
        <f t="shared" si="24"/>
        <v>complete</v>
      </c>
      <c r="AB41" t="str">
        <f t="shared" si="24"/>
        <v>complete</v>
      </c>
    </row>
    <row r="42" spans="1:54">
      <c r="A42" t="s">
        <v>54</v>
      </c>
      <c r="B42">
        <v>10</v>
      </c>
      <c r="C42">
        <v>2</v>
      </c>
      <c r="D42" t="s">
        <v>17</v>
      </c>
      <c r="AC42" t="str">
        <f t="shared" ref="AC42:AD42" si="25">($D42)</f>
        <v>complete</v>
      </c>
      <c r="AD42" t="str">
        <f t="shared" si="25"/>
        <v>complete</v>
      </c>
    </row>
    <row r="43" spans="1:54">
      <c r="A43" t="s">
        <v>55</v>
      </c>
      <c r="B43">
        <v>5</v>
      </c>
      <c r="C43">
        <v>4</v>
      </c>
      <c r="D43" t="s">
        <v>17</v>
      </c>
      <c r="AE43" t="str">
        <f t="shared" ref="AE43:AH43" si="26">($D43)</f>
        <v>complete</v>
      </c>
      <c r="AF43" t="str">
        <f t="shared" si="26"/>
        <v>complete</v>
      </c>
      <c r="AG43" t="str">
        <f t="shared" si="26"/>
        <v>complete</v>
      </c>
      <c r="AH43" t="str">
        <f t="shared" si="26"/>
        <v>complete</v>
      </c>
    </row>
    <row r="44" spans="1:54">
      <c r="A44" t="s">
        <v>56</v>
      </c>
      <c r="B44">
        <v>10</v>
      </c>
      <c r="C44">
        <v>6</v>
      </c>
      <c r="D44" t="s">
        <v>17</v>
      </c>
      <c r="AI44" t="str">
        <f t="shared" ref="AI44:AN44" si="27">($D44)</f>
        <v>complete</v>
      </c>
      <c r="AJ44" t="str">
        <f t="shared" si="27"/>
        <v>complete</v>
      </c>
      <c r="AK44" t="str">
        <f t="shared" si="27"/>
        <v>complete</v>
      </c>
      <c r="AL44" t="str">
        <f t="shared" si="27"/>
        <v>complete</v>
      </c>
      <c r="AM44" t="str">
        <f t="shared" si="27"/>
        <v>complete</v>
      </c>
      <c r="AN44" t="str">
        <f t="shared" si="27"/>
        <v>complete</v>
      </c>
    </row>
    <row r="45" spans="1:54">
      <c r="A45" t="s">
        <v>57</v>
      </c>
      <c r="B45">
        <v>5</v>
      </c>
      <c r="C45">
        <v>4</v>
      </c>
      <c r="D45" t="s">
        <v>17</v>
      </c>
      <c r="AO45" t="str">
        <f t="shared" ref="AO45:AR45" si="28">($D45)</f>
        <v>complete</v>
      </c>
      <c r="AP45" t="str">
        <f t="shared" si="28"/>
        <v>complete</v>
      </c>
      <c r="AQ45" t="str">
        <f t="shared" si="28"/>
        <v>complete</v>
      </c>
      <c r="AR45" t="str">
        <f t="shared" si="28"/>
        <v>complete</v>
      </c>
    </row>
    <row r="46" spans="1:54">
      <c r="A46" t="s">
        <v>58</v>
      </c>
      <c r="B46">
        <v>2</v>
      </c>
      <c r="C46">
        <v>2</v>
      </c>
      <c r="D46" t="s">
        <v>17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S46" t="str">
        <f t="shared" ref="AS46:AT46" si="29">($D46)</f>
        <v>complete</v>
      </c>
      <c r="AT46" t="str">
        <f t="shared" si="29"/>
        <v>complete</v>
      </c>
    </row>
    <row r="47" spans="1:54">
      <c r="A47" t="s">
        <v>59</v>
      </c>
      <c r="B47">
        <v>2</v>
      </c>
      <c r="C47">
        <v>2</v>
      </c>
      <c r="D47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U47" t="str">
        <f t="shared" ref="AU47:AV47" si="30">($D47)</f>
        <v>this week</v>
      </c>
      <c r="AV47" t="str">
        <f t="shared" si="30"/>
        <v>this week</v>
      </c>
    </row>
    <row r="48" spans="1:54">
      <c r="A48" t="s">
        <v>60</v>
      </c>
      <c r="B48">
        <v>5</v>
      </c>
      <c r="D48" t="s">
        <v>19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W48" t="str">
        <f t="shared" ref="AW48:BA48" si="31">($D48)</f>
        <v>planned</v>
      </c>
      <c r="AX48" t="str">
        <f t="shared" si="31"/>
        <v>planned</v>
      </c>
      <c r="AY48" t="str">
        <f t="shared" si="31"/>
        <v>planned</v>
      </c>
      <c r="AZ48" t="str">
        <f t="shared" si="31"/>
        <v>planned</v>
      </c>
      <c r="BA48" t="str">
        <f t="shared" si="31"/>
        <v>planned</v>
      </c>
    </row>
    <row r="49" spans="1:53">
      <c r="A49" t="s">
        <v>33</v>
      </c>
      <c r="B49">
        <f>SUM(B37:B48)</f>
        <v>84</v>
      </c>
      <c r="C49">
        <f>SUM(C37:C48)</f>
        <v>44</v>
      </c>
    </row>
    <row r="50" spans="1:53" s="2" customFormat="1">
      <c r="A50" s="2" t="s">
        <v>12</v>
      </c>
    </row>
    <row r="51" spans="1:53">
      <c r="A51" t="s">
        <v>49</v>
      </c>
      <c r="B51">
        <v>5</v>
      </c>
      <c r="C51">
        <v>5</v>
      </c>
      <c r="D51" t="s">
        <v>17</v>
      </c>
      <c r="E51" t="str">
        <f t="shared" ref="E51:I51" si="32">($D51)</f>
        <v>complete</v>
      </c>
      <c r="F51" t="str">
        <f t="shared" si="32"/>
        <v>complete</v>
      </c>
      <c r="G51" t="str">
        <f t="shared" si="32"/>
        <v>complete</v>
      </c>
      <c r="H51" t="str">
        <f t="shared" si="32"/>
        <v>complete</v>
      </c>
      <c r="I51" t="str">
        <f t="shared" si="32"/>
        <v>complete</v>
      </c>
    </row>
    <row r="52" spans="1:53">
      <c r="A52" t="s">
        <v>50</v>
      </c>
      <c r="B52">
        <v>10</v>
      </c>
      <c r="C52">
        <v>5</v>
      </c>
      <c r="D52" t="s">
        <v>17</v>
      </c>
      <c r="J52" t="str">
        <f t="shared" ref="J52:N52" si="33">($D52)</f>
        <v>complete</v>
      </c>
      <c r="K52" t="str">
        <f t="shared" si="33"/>
        <v>complete</v>
      </c>
      <c r="L52" t="str">
        <f t="shared" si="33"/>
        <v>complete</v>
      </c>
      <c r="M52" t="str">
        <f t="shared" si="33"/>
        <v>complete</v>
      </c>
      <c r="N52" t="str">
        <f t="shared" si="33"/>
        <v>complete</v>
      </c>
    </row>
    <row r="53" spans="1:53">
      <c r="A53" t="s">
        <v>51</v>
      </c>
      <c r="B53">
        <v>10</v>
      </c>
      <c r="C53">
        <v>6</v>
      </c>
      <c r="D53" t="s">
        <v>17</v>
      </c>
      <c r="O53" t="str">
        <f t="shared" ref="O53:T53" si="34">($D53)</f>
        <v>complete</v>
      </c>
      <c r="P53" t="str">
        <f t="shared" si="34"/>
        <v>complete</v>
      </c>
      <c r="Q53" t="str">
        <f t="shared" si="34"/>
        <v>complete</v>
      </c>
      <c r="R53" t="str">
        <f t="shared" si="34"/>
        <v>complete</v>
      </c>
      <c r="S53" t="str">
        <f t="shared" si="34"/>
        <v>complete</v>
      </c>
      <c r="T53" t="str">
        <f t="shared" si="34"/>
        <v>complete</v>
      </c>
    </row>
    <row r="54" spans="1:53">
      <c r="A54" t="s">
        <v>52</v>
      </c>
      <c r="B54">
        <v>10</v>
      </c>
      <c r="C54">
        <v>2</v>
      </c>
      <c r="D54" t="s">
        <v>17</v>
      </c>
      <c r="U54" t="str">
        <f t="shared" ref="U54:V54" si="35">($D54)</f>
        <v>complete</v>
      </c>
      <c r="V54" t="str">
        <f t="shared" si="35"/>
        <v>complete</v>
      </c>
    </row>
    <row r="55" spans="1:53">
      <c r="A55" t="s">
        <v>53</v>
      </c>
      <c r="B55">
        <v>10</v>
      </c>
      <c r="C55">
        <v>6</v>
      </c>
      <c r="D55" t="s">
        <v>17</v>
      </c>
      <c r="W55" t="str">
        <f t="shared" ref="W55:AB55" si="36">($D55)</f>
        <v>complete</v>
      </c>
      <c r="X55" t="str">
        <f t="shared" si="36"/>
        <v>complete</v>
      </c>
      <c r="Y55" t="str">
        <f t="shared" si="36"/>
        <v>complete</v>
      </c>
      <c r="Z55" t="str">
        <f t="shared" si="36"/>
        <v>complete</v>
      </c>
      <c r="AA55" t="str">
        <f t="shared" si="36"/>
        <v>complete</v>
      </c>
      <c r="AB55" t="str">
        <f t="shared" si="36"/>
        <v>complete</v>
      </c>
    </row>
    <row r="56" spans="1:53">
      <c r="A56" t="s">
        <v>54</v>
      </c>
      <c r="B56">
        <v>10</v>
      </c>
      <c r="C56">
        <v>2</v>
      </c>
      <c r="D56" t="s">
        <v>17</v>
      </c>
      <c r="AC56" t="str">
        <f t="shared" ref="AC56:AD56" si="37">($D56)</f>
        <v>complete</v>
      </c>
      <c r="AD56" t="str">
        <f t="shared" si="37"/>
        <v>complete</v>
      </c>
    </row>
    <row r="57" spans="1:53">
      <c r="A57" t="s">
        <v>55</v>
      </c>
      <c r="B57">
        <v>5</v>
      </c>
      <c r="C57">
        <v>4</v>
      </c>
      <c r="D57" t="s">
        <v>17</v>
      </c>
      <c r="AE57" t="str">
        <f t="shared" ref="AE57:AH57" si="38">($D57)</f>
        <v>complete</v>
      </c>
      <c r="AF57" t="str">
        <f t="shared" si="38"/>
        <v>complete</v>
      </c>
      <c r="AG57" t="str">
        <f t="shared" si="38"/>
        <v>complete</v>
      </c>
      <c r="AH57" t="str">
        <f t="shared" si="38"/>
        <v>complete</v>
      </c>
    </row>
    <row r="58" spans="1:53">
      <c r="A58" t="s">
        <v>56</v>
      </c>
      <c r="B58">
        <v>10</v>
      </c>
      <c r="C58">
        <v>6</v>
      </c>
      <c r="D58" t="s">
        <v>17</v>
      </c>
      <c r="AI58" t="str">
        <f t="shared" ref="AI58:AN58" si="39">($D58)</f>
        <v>complete</v>
      </c>
      <c r="AJ58" t="str">
        <f t="shared" si="39"/>
        <v>complete</v>
      </c>
      <c r="AK58" t="str">
        <f t="shared" si="39"/>
        <v>complete</v>
      </c>
      <c r="AL58" t="str">
        <f t="shared" si="39"/>
        <v>complete</v>
      </c>
      <c r="AM58" t="str">
        <f t="shared" si="39"/>
        <v>complete</v>
      </c>
      <c r="AN58" t="str">
        <f t="shared" si="39"/>
        <v>complete</v>
      </c>
    </row>
    <row r="59" spans="1:53">
      <c r="A59" t="s">
        <v>57</v>
      </c>
      <c r="B59">
        <v>5</v>
      </c>
      <c r="C59">
        <v>4</v>
      </c>
      <c r="D59" t="s">
        <v>17</v>
      </c>
      <c r="AO59" t="str">
        <f t="shared" ref="AO59:AR59" si="40">($D59)</f>
        <v>complete</v>
      </c>
      <c r="AP59" t="str">
        <f t="shared" si="40"/>
        <v>complete</v>
      </c>
      <c r="AQ59" t="str">
        <f t="shared" si="40"/>
        <v>complete</v>
      </c>
      <c r="AR59" t="str">
        <f t="shared" si="40"/>
        <v>complete</v>
      </c>
    </row>
    <row r="60" spans="1:53">
      <c r="A60" t="s">
        <v>58</v>
      </c>
      <c r="B60">
        <v>2</v>
      </c>
      <c r="C60">
        <v>2</v>
      </c>
      <c r="D60" t="s">
        <v>17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S60" t="str">
        <f t="shared" ref="AS60:AT60" si="41">($D60)</f>
        <v>complete</v>
      </c>
      <c r="AT60" t="str">
        <f t="shared" si="41"/>
        <v>complete</v>
      </c>
    </row>
    <row r="61" spans="1:53">
      <c r="A61" t="s">
        <v>59</v>
      </c>
      <c r="B61">
        <v>2</v>
      </c>
      <c r="C61">
        <v>2</v>
      </c>
      <c r="D61" t="s">
        <v>18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U61" t="str">
        <f t="shared" ref="AU61:AV61" si="42">($D61)</f>
        <v>this week</v>
      </c>
      <c r="AV61" t="str">
        <f t="shared" si="42"/>
        <v>this week</v>
      </c>
    </row>
    <row r="62" spans="1:53">
      <c r="A62" t="s">
        <v>60</v>
      </c>
      <c r="B62">
        <v>5</v>
      </c>
      <c r="D62" t="s">
        <v>19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W62" t="str">
        <f t="shared" ref="AW62:BA62" si="43">($D62)</f>
        <v>planned</v>
      </c>
      <c r="AX62" t="str">
        <f t="shared" si="43"/>
        <v>planned</v>
      </c>
      <c r="AY62" t="str">
        <f t="shared" si="43"/>
        <v>planned</v>
      </c>
      <c r="AZ62" t="str">
        <f t="shared" si="43"/>
        <v>planned</v>
      </c>
      <c r="BA62" t="str">
        <f t="shared" si="43"/>
        <v>planned</v>
      </c>
    </row>
    <row r="63" spans="1:53">
      <c r="A63" t="s">
        <v>33</v>
      </c>
      <c r="B63">
        <f>SUM(B51:B62)</f>
        <v>84</v>
      </c>
      <c r="C63">
        <f>SUM(C51:C62)</f>
        <v>44</v>
      </c>
    </row>
    <row r="64" spans="1:53" s="6" customFormat="1">
      <c r="A64" s="6" t="s">
        <v>61</v>
      </c>
      <c r="B64" s="6">
        <f>SUM(B35,B49,B26,B16)</f>
        <v>221</v>
      </c>
      <c r="C64" s="6">
        <f>SUM(C16,C26,C35,C49)</f>
        <v>109</v>
      </c>
    </row>
    <row r="65" spans="1:4" s="6" customFormat="1">
      <c r="A65" s="6" t="s">
        <v>62</v>
      </c>
      <c r="B65" s="53">
        <f>B64*100</f>
        <v>22100</v>
      </c>
      <c r="C65" s="53">
        <f>C64*100</f>
        <v>10900</v>
      </c>
      <c r="D65" s="53"/>
    </row>
  </sheetData>
  <conditionalFormatting sqref="D3 D18:D24">
    <cfRule type="cellIs" dxfId="86" priority="115" operator="equal">
      <formula>$H$1</formula>
    </cfRule>
    <cfRule type="cellIs" dxfId="85" priority="116" operator="equal">
      <formula>$G$1</formula>
    </cfRule>
    <cfRule type="cellIs" dxfId="84" priority="117" operator="equal">
      <formula>$F$1</formula>
    </cfRule>
  </conditionalFormatting>
  <conditionalFormatting sqref="D13:D15">
    <cfRule type="cellIs" dxfId="83" priority="112" operator="equal">
      <formula>$H$1</formula>
    </cfRule>
    <cfRule type="cellIs" dxfId="82" priority="113" operator="equal">
      <formula>$G$1</formula>
    </cfRule>
    <cfRule type="cellIs" dxfId="81" priority="114" operator="equal">
      <formula>$F$1</formula>
    </cfRule>
  </conditionalFormatting>
  <conditionalFormatting sqref="D25">
    <cfRule type="cellIs" dxfId="80" priority="109" operator="equal">
      <formula>$H$1</formula>
    </cfRule>
    <cfRule type="cellIs" dxfId="79" priority="110" operator="equal">
      <formula>$G$1</formula>
    </cfRule>
    <cfRule type="cellIs" dxfId="78" priority="111" operator="equal">
      <formula>$F$1</formula>
    </cfRule>
  </conditionalFormatting>
  <conditionalFormatting sqref="D33">
    <cfRule type="cellIs" dxfId="77" priority="106" operator="equal">
      <formula>$H$1</formula>
    </cfRule>
    <cfRule type="cellIs" dxfId="76" priority="107" operator="equal">
      <formula>$G$1</formula>
    </cfRule>
    <cfRule type="cellIs" dxfId="75" priority="108" operator="equal">
      <formula>$F$1</formula>
    </cfRule>
  </conditionalFormatting>
  <conditionalFormatting sqref="D34">
    <cfRule type="cellIs" dxfId="74" priority="103" operator="equal">
      <formula>$H$1</formula>
    </cfRule>
    <cfRule type="cellIs" dxfId="73" priority="104" operator="equal">
      <formula>$G$1</formula>
    </cfRule>
    <cfRule type="cellIs" dxfId="72" priority="105" operator="equal">
      <formula>$F$1</formula>
    </cfRule>
  </conditionalFormatting>
  <conditionalFormatting sqref="D47:D48">
    <cfRule type="cellIs" dxfId="71" priority="100" operator="equal">
      <formula>$H$1</formula>
    </cfRule>
    <cfRule type="cellIs" dxfId="70" priority="101" operator="equal">
      <formula>$G$1</formula>
    </cfRule>
    <cfRule type="cellIs" dxfId="69" priority="102" operator="equal">
      <formula>$F$1</formula>
    </cfRule>
  </conditionalFormatting>
  <conditionalFormatting sqref="E3:BR18 E19 G19:BR19 E31:BR45 E30:O30 Q30:BR30 E20:BR29">
    <cfRule type="cellIs" dxfId="68" priority="97" operator="equal">
      <formula>$H$1</formula>
    </cfRule>
    <cfRule type="cellIs" dxfId="67" priority="98" operator="equal">
      <formula>$G$1</formula>
    </cfRule>
    <cfRule type="cellIs" dxfId="66" priority="99" operator="equal">
      <formula>$F$1</formula>
    </cfRule>
  </conditionalFormatting>
  <conditionalFormatting sqref="D4:D12">
    <cfRule type="cellIs" dxfId="65" priority="94" operator="equal">
      <formula>$H$1</formula>
    </cfRule>
    <cfRule type="cellIs" dxfId="64" priority="95" operator="equal">
      <formula>$G$1</formula>
    </cfRule>
    <cfRule type="cellIs" dxfId="63" priority="96" operator="equal">
      <formula>$F$1</formula>
    </cfRule>
  </conditionalFormatting>
  <conditionalFormatting sqref="D28:D32">
    <cfRule type="cellIs" dxfId="62" priority="88" operator="equal">
      <formula>$H$1</formula>
    </cfRule>
    <cfRule type="cellIs" dxfId="61" priority="89" operator="equal">
      <formula>$G$1</formula>
    </cfRule>
    <cfRule type="cellIs" dxfId="60" priority="90" operator="equal">
      <formula>$F$1</formula>
    </cfRule>
  </conditionalFormatting>
  <conditionalFormatting sqref="D37:D46">
    <cfRule type="cellIs" dxfId="59" priority="85" operator="equal">
      <formula>$H$1</formula>
    </cfRule>
    <cfRule type="cellIs" dxfId="58" priority="86" operator="equal">
      <formula>$G$1</formula>
    </cfRule>
    <cfRule type="cellIs" dxfId="57" priority="87" operator="equal">
      <formula>$F$1</formula>
    </cfRule>
  </conditionalFormatting>
  <conditionalFormatting sqref="F3">
    <cfRule type="cellIs" dxfId="56" priority="82" operator="equal">
      <formula>$H$1</formula>
    </cfRule>
    <cfRule type="cellIs" dxfId="55" priority="83" operator="equal">
      <formula>$G$1</formula>
    </cfRule>
    <cfRule type="cellIs" dxfId="54" priority="84" operator="equal">
      <formula>$F$1</formula>
    </cfRule>
  </conditionalFormatting>
  <conditionalFormatting sqref="G4:H4">
    <cfRule type="cellIs" dxfId="53" priority="79" operator="equal">
      <formula>$H$1</formula>
    </cfRule>
    <cfRule type="cellIs" dxfId="52" priority="80" operator="equal">
      <formula>$G$1</formula>
    </cfRule>
    <cfRule type="cellIs" dxfId="51" priority="81" operator="equal">
      <formula>$F$1</formula>
    </cfRule>
  </conditionalFormatting>
  <conditionalFormatting sqref="J6">
    <cfRule type="cellIs" dxfId="50" priority="76" operator="equal">
      <formula>$H$1</formula>
    </cfRule>
    <cfRule type="cellIs" dxfId="49" priority="77" operator="equal">
      <formula>$G$1</formula>
    </cfRule>
    <cfRule type="cellIs" dxfId="48" priority="78" operator="equal">
      <formula>$F$1</formula>
    </cfRule>
  </conditionalFormatting>
  <conditionalFormatting sqref="I5">
    <cfRule type="cellIs" dxfId="47" priority="73" operator="equal">
      <formula>$H$1</formula>
    </cfRule>
    <cfRule type="cellIs" dxfId="46" priority="74" operator="equal">
      <formula>$G$1</formula>
    </cfRule>
    <cfRule type="cellIs" dxfId="45" priority="75" operator="equal">
      <formula>$F$1</formula>
    </cfRule>
  </conditionalFormatting>
  <conditionalFormatting sqref="K7:M7">
    <cfRule type="cellIs" dxfId="44" priority="70" operator="equal">
      <formula>$H$1</formula>
    </cfRule>
    <cfRule type="cellIs" dxfId="43" priority="71" operator="equal">
      <formula>$G$1</formula>
    </cfRule>
    <cfRule type="cellIs" dxfId="42" priority="72" operator="equal">
      <formula>$F$1</formula>
    </cfRule>
  </conditionalFormatting>
  <conditionalFormatting sqref="N8:P8">
    <cfRule type="cellIs" dxfId="41" priority="67" operator="equal">
      <formula>$H$1</formula>
    </cfRule>
    <cfRule type="cellIs" dxfId="40" priority="68" operator="equal">
      <formula>$G$1</formula>
    </cfRule>
    <cfRule type="cellIs" dxfId="39" priority="69" operator="equal">
      <formula>$F$1</formula>
    </cfRule>
  </conditionalFormatting>
  <conditionalFormatting sqref="Q9:T9">
    <cfRule type="cellIs" dxfId="38" priority="64" operator="equal">
      <formula>$H$1</formula>
    </cfRule>
    <cfRule type="cellIs" dxfId="37" priority="65" operator="equal">
      <formula>$G$1</formula>
    </cfRule>
    <cfRule type="cellIs" dxfId="36" priority="66" operator="equal">
      <formula>$F$1</formula>
    </cfRule>
  </conditionalFormatting>
  <conditionalFormatting sqref="U10:AG10">
    <cfRule type="cellIs" dxfId="35" priority="61" operator="equal">
      <formula>$H$1</formula>
    </cfRule>
    <cfRule type="cellIs" dxfId="34" priority="62" operator="equal">
      <formula>$G$1</formula>
    </cfRule>
    <cfRule type="cellIs" dxfId="33" priority="63" operator="equal">
      <formula>$F$1</formula>
    </cfRule>
  </conditionalFormatting>
  <conditionalFormatting sqref="AI12">
    <cfRule type="cellIs" dxfId="32" priority="58" operator="equal">
      <formula>$H$1</formula>
    </cfRule>
    <cfRule type="cellIs" dxfId="31" priority="59" operator="equal">
      <formula>$G$1</formula>
    </cfRule>
    <cfRule type="cellIs" dxfId="30" priority="60" operator="equal">
      <formula>$F$1</formula>
    </cfRule>
  </conditionalFormatting>
  <conditionalFormatting sqref="AH11">
    <cfRule type="cellIs" dxfId="29" priority="55" operator="equal">
      <formula>$H$1</formula>
    </cfRule>
    <cfRule type="cellIs" dxfId="28" priority="56" operator="equal">
      <formula>$G$1</formula>
    </cfRule>
    <cfRule type="cellIs" dxfId="27" priority="57" operator="equal">
      <formula>$F$1</formula>
    </cfRule>
  </conditionalFormatting>
  <conditionalFormatting sqref="AS46:AT46">
    <cfRule type="cellIs" dxfId="26" priority="43" operator="equal">
      <formula>$H$1</formula>
    </cfRule>
    <cfRule type="cellIs" dxfId="25" priority="44" operator="equal">
      <formula>$G$1</formula>
    </cfRule>
    <cfRule type="cellIs" dxfId="24" priority="45" operator="equal">
      <formula>$F$1</formula>
    </cfRule>
  </conditionalFormatting>
  <conditionalFormatting sqref="AU47:AV47">
    <cfRule type="cellIs" dxfId="23" priority="40" operator="equal">
      <formula>$H$1</formula>
    </cfRule>
    <cfRule type="cellIs" dxfId="22" priority="41" operator="equal">
      <formula>$G$1</formula>
    </cfRule>
    <cfRule type="cellIs" dxfId="21" priority="42" operator="equal">
      <formula>$F$1</formula>
    </cfRule>
  </conditionalFormatting>
  <conditionalFormatting sqref="AW48:BA48">
    <cfRule type="cellIs" dxfId="20" priority="37" operator="equal">
      <formula>$H$1</formula>
    </cfRule>
    <cfRule type="cellIs" dxfId="19" priority="38" operator="equal">
      <formula>$G$1</formula>
    </cfRule>
    <cfRule type="cellIs" dxfId="18" priority="39" operator="equal">
      <formula>$F$1</formula>
    </cfRule>
  </conditionalFormatting>
  <conditionalFormatting sqref="D61:D62">
    <cfRule type="cellIs" dxfId="17" priority="34" operator="equal">
      <formula>$H$1</formula>
    </cfRule>
    <cfRule type="cellIs" dxfId="16" priority="35" operator="equal">
      <formula>$G$1</formula>
    </cfRule>
    <cfRule type="cellIs" dxfId="15" priority="36" operator="equal">
      <formula>$F$1</formula>
    </cfRule>
  </conditionalFormatting>
  <conditionalFormatting sqref="E50:BR59">
    <cfRule type="cellIs" dxfId="14" priority="31" operator="equal">
      <formula>$H$1</formula>
    </cfRule>
    <cfRule type="cellIs" dxfId="13" priority="32" operator="equal">
      <formula>$G$1</formula>
    </cfRule>
    <cfRule type="cellIs" dxfId="12" priority="33" operator="equal">
      <formula>$F$1</formula>
    </cfRule>
  </conditionalFormatting>
  <conditionalFormatting sqref="D51:D60">
    <cfRule type="cellIs" dxfId="11" priority="28" operator="equal">
      <formula>$H$1</formula>
    </cfRule>
    <cfRule type="cellIs" dxfId="10" priority="29" operator="equal">
      <formula>$G$1</formula>
    </cfRule>
    <cfRule type="cellIs" dxfId="9" priority="30" operator="equal">
      <formula>$F$1</formula>
    </cfRule>
  </conditionalFormatting>
  <conditionalFormatting sqref="AS60:AT60">
    <cfRule type="cellIs" dxfId="8" priority="25" operator="equal">
      <formula>$H$1</formula>
    </cfRule>
    <cfRule type="cellIs" dxfId="7" priority="26" operator="equal">
      <formula>$G$1</formula>
    </cfRule>
    <cfRule type="cellIs" dxfId="6" priority="27" operator="equal">
      <formula>$F$1</formula>
    </cfRule>
  </conditionalFormatting>
  <conditionalFormatting sqref="AU61:AV61">
    <cfRule type="cellIs" dxfId="5" priority="22" operator="equal">
      <formula>$H$1</formula>
    </cfRule>
    <cfRule type="cellIs" dxfId="4" priority="23" operator="equal">
      <formula>$G$1</formula>
    </cfRule>
    <cfRule type="cellIs" dxfId="3" priority="24" operator="equal">
      <formula>$F$1</formula>
    </cfRule>
  </conditionalFormatting>
  <conditionalFormatting sqref="AW62:BA62">
    <cfRule type="cellIs" dxfId="2" priority="19" operator="equal">
      <formula>$H$1</formula>
    </cfRule>
    <cfRule type="cellIs" dxfId="1" priority="20" operator="equal">
      <formula>$G$1</formula>
    </cfRule>
    <cfRule type="cellIs" dxfId="0" priority="21" operator="equal">
      <formula>$F$1</formula>
    </cfRule>
  </conditionalFormatting>
  <dataValidations count="1">
    <dataValidation type="list" allowBlank="1" showInputMessage="1" showErrorMessage="1" sqref="D28:D34 D3:D15 D37:D48 D51:D62 D18:D25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A9" sqref="A9:XFD9"/>
    </sheetView>
  </sheetViews>
  <sheetFormatPr defaultRowHeight="15"/>
  <sheetData>
    <row r="1" spans="1:12">
      <c r="B1" s="6" t="s">
        <v>63</v>
      </c>
      <c r="C1" s="6" t="s">
        <v>64</v>
      </c>
      <c r="D1" s="6" t="s">
        <v>65</v>
      </c>
      <c r="E1" s="6" t="s">
        <v>66</v>
      </c>
      <c r="F1" s="6" t="s">
        <v>67</v>
      </c>
      <c r="G1" s="6" t="s">
        <v>68</v>
      </c>
      <c r="H1" s="6" t="s">
        <v>69</v>
      </c>
      <c r="I1" s="6" t="s">
        <v>70</v>
      </c>
      <c r="J1" s="6" t="s">
        <v>71</v>
      </c>
      <c r="K1" s="6" t="s">
        <v>72</v>
      </c>
      <c r="L1" s="6" t="s">
        <v>73</v>
      </c>
    </row>
    <row r="2" spans="1:12" ht="62.25" customHeight="1">
      <c r="B2" s="6" t="s">
        <v>74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" t="s">
        <v>79</v>
      </c>
      <c r="I2" s="7" t="s">
        <v>79</v>
      </c>
      <c r="J2" s="7" t="s">
        <v>80</v>
      </c>
      <c r="K2" s="7" t="s">
        <v>81</v>
      </c>
      <c r="L2" s="7" t="s">
        <v>82</v>
      </c>
    </row>
    <row r="3" spans="1:12">
      <c r="B3" s="6" t="s">
        <v>83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>
      <c r="A4" s="6" t="s">
        <v>8</v>
      </c>
      <c r="B4" s="6">
        <f>SUMIF(C4:L4,A$11,C$3:Z$3)</f>
        <v>30</v>
      </c>
      <c r="C4" s="5" t="s">
        <v>84</v>
      </c>
      <c r="D4" s="5" t="s">
        <v>84</v>
      </c>
      <c r="E4" s="5" t="s">
        <v>84</v>
      </c>
      <c r="F4" s="5" t="s">
        <v>84</v>
      </c>
      <c r="G4" s="5" t="s">
        <v>84</v>
      </c>
      <c r="H4" s="5" t="s">
        <v>84</v>
      </c>
      <c r="I4" s="5" t="s">
        <v>84</v>
      </c>
      <c r="J4" s="5" t="s">
        <v>84</v>
      </c>
      <c r="K4" s="5" t="s">
        <v>84</v>
      </c>
      <c r="L4" s="5" t="s">
        <v>84</v>
      </c>
    </row>
    <row r="5" spans="1:12">
      <c r="A5" s="6" t="s">
        <v>9</v>
      </c>
      <c r="B5" s="6">
        <f>SUMIF(C5:L5,A$11,C$3:Z$3)</f>
        <v>26</v>
      </c>
      <c r="C5" s="5" t="s">
        <v>84</v>
      </c>
      <c r="D5" s="5" t="s">
        <v>84</v>
      </c>
      <c r="E5" s="5" t="s">
        <v>84</v>
      </c>
      <c r="F5" s="5" t="s">
        <v>84</v>
      </c>
      <c r="G5" s="5" t="s">
        <v>84</v>
      </c>
      <c r="J5" s="5" t="s">
        <v>84</v>
      </c>
      <c r="K5" s="5" t="s">
        <v>84</v>
      </c>
      <c r="L5" s="5" t="s">
        <v>84</v>
      </c>
    </row>
    <row r="6" spans="1:12">
      <c r="A6" s="6" t="s">
        <v>10</v>
      </c>
      <c r="B6" s="6">
        <f>SUMIF(C6:L6,A$11,C$3:Z$3)</f>
        <v>26</v>
      </c>
      <c r="C6" s="5" t="s">
        <v>84</v>
      </c>
      <c r="D6" s="5" t="s">
        <v>84</v>
      </c>
      <c r="E6" s="5" t="s">
        <v>84</v>
      </c>
      <c r="F6" s="5" t="s">
        <v>84</v>
      </c>
      <c r="G6" s="5"/>
      <c r="H6" s="5" t="s">
        <v>84</v>
      </c>
      <c r="I6" s="5"/>
      <c r="J6" s="5" t="s">
        <v>84</v>
      </c>
      <c r="K6" s="5" t="s">
        <v>84</v>
      </c>
      <c r="L6" s="5" t="s">
        <v>84</v>
      </c>
    </row>
    <row r="7" spans="1:12">
      <c r="A7" s="6" t="s">
        <v>11</v>
      </c>
      <c r="B7" s="6">
        <f>SUMIF(C7:L7,A$11,C$3:Z$3)</f>
        <v>26</v>
      </c>
      <c r="C7" s="5" t="s">
        <v>84</v>
      </c>
      <c r="D7" s="5" t="s">
        <v>84</v>
      </c>
      <c r="E7" s="5" t="s">
        <v>84</v>
      </c>
      <c r="F7" s="5" t="s">
        <v>84</v>
      </c>
      <c r="G7" s="5"/>
      <c r="H7" s="5"/>
      <c r="I7" s="5" t="s">
        <v>84</v>
      </c>
      <c r="J7" s="5" t="s">
        <v>84</v>
      </c>
      <c r="K7" s="5" t="s">
        <v>84</v>
      </c>
      <c r="L7" s="5" t="s">
        <v>84</v>
      </c>
    </row>
    <row r="8" spans="1:12">
      <c r="A8" s="6" t="s">
        <v>12</v>
      </c>
      <c r="B8" s="6">
        <f>SUMIF(C8:L8,A$11,C$3:Z$3)</f>
        <v>26</v>
      </c>
      <c r="C8" s="5" t="s">
        <v>84</v>
      </c>
      <c r="D8" s="5" t="s">
        <v>84</v>
      </c>
      <c r="E8" s="5" t="s">
        <v>84</v>
      </c>
      <c r="F8" s="5" t="s">
        <v>84</v>
      </c>
      <c r="G8" s="5"/>
      <c r="H8" s="5"/>
      <c r="I8" s="5" t="s">
        <v>84</v>
      </c>
      <c r="J8" s="5" t="s">
        <v>84</v>
      </c>
      <c r="K8" s="5" t="s">
        <v>84</v>
      </c>
      <c r="L8" s="5" t="s">
        <v>84</v>
      </c>
    </row>
    <row r="9" spans="1:12">
      <c r="A9" s="6" t="s">
        <v>0</v>
      </c>
      <c r="B9" s="8">
        <f>SUM(B4:B8)</f>
        <v>134</v>
      </c>
      <c r="C9" s="8">
        <f>COUNTIF(C4:C8,"*ü*") * C3</f>
        <v>5</v>
      </c>
      <c r="D9" s="8">
        <f>COUNTIF(D4:D8,"*ü*") * D3</f>
        <v>20</v>
      </c>
      <c r="E9" s="8">
        <f>COUNTIF(E4:E8,"*ü*") * E3</f>
        <v>10</v>
      </c>
      <c r="F9" s="8">
        <f>COUNTIF(F4:F8,"*ü*") * F3</f>
        <v>10</v>
      </c>
      <c r="G9" s="8">
        <f>COUNTIF(G4:G8,"*ü*") * G3</f>
        <v>4</v>
      </c>
      <c r="H9" s="8">
        <f>COUNTIF(H4:H8,"*ü*") * H3</f>
        <v>4</v>
      </c>
      <c r="I9" s="8">
        <f>COUNTIF(I4:I8,"*ü*") * I3</f>
        <v>6</v>
      </c>
      <c r="J9" s="8">
        <f>COUNTIF(J4:J8,"*ü*") * J3</f>
        <v>30</v>
      </c>
      <c r="K9" s="8">
        <f>COUNTIF(K4:K8,"*ü*") * K3</f>
        <v>5</v>
      </c>
      <c r="L9" s="8">
        <f>COUNTIF(L4:L8,"*ü*") * L3</f>
        <v>40</v>
      </c>
    </row>
    <row r="10" spans="1:12">
      <c r="A10" s="3"/>
    </row>
    <row r="11" spans="1:12">
      <c r="A11" s="5" t="s">
        <v>84</v>
      </c>
    </row>
    <row r="12" spans="1:12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topLeftCell="A5" workbookViewId="0">
      <selection activeCell="D25" sqref="D25"/>
    </sheetView>
  </sheetViews>
  <sheetFormatPr defaultRowHeight="1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31"/>
      <c r="B1" s="32" t="s">
        <v>85</v>
      </c>
      <c r="C1" s="32" t="s">
        <v>86</v>
      </c>
      <c r="D1" s="33" t="s">
        <v>87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4" t="s">
        <v>8</v>
      </c>
      <c r="B2" s="35" t="s">
        <v>88</v>
      </c>
      <c r="C2" s="36">
        <v>2</v>
      </c>
      <c r="D2" s="37">
        <v>2</v>
      </c>
      <c r="E2" s="4"/>
      <c r="F2" s="4"/>
    </row>
    <row r="3" spans="1:19">
      <c r="A3" s="46"/>
      <c r="B3" s="35" t="s">
        <v>89</v>
      </c>
      <c r="C3" s="36">
        <v>5</v>
      </c>
      <c r="D3" s="37">
        <v>6</v>
      </c>
      <c r="K3" s="4"/>
      <c r="L3" s="4"/>
      <c r="M3" s="4"/>
      <c r="N3" s="4"/>
      <c r="O3" s="4"/>
    </row>
    <row r="4" spans="1:19">
      <c r="A4" s="38"/>
      <c r="B4" s="35" t="s">
        <v>90</v>
      </c>
      <c r="C4" s="36">
        <v>4</v>
      </c>
      <c r="D4" s="37">
        <v>5</v>
      </c>
      <c r="G4" s="4"/>
      <c r="H4" s="4"/>
      <c r="I4" s="4"/>
      <c r="J4" s="52"/>
    </row>
    <row r="5" spans="1:19">
      <c r="A5" s="38"/>
      <c r="B5" s="35" t="s">
        <v>91</v>
      </c>
      <c r="C5" s="35">
        <f>SUM(C2:C4)</f>
        <v>11</v>
      </c>
      <c r="D5" s="39">
        <f>SUM(D2:D4)</f>
        <v>13</v>
      </c>
    </row>
    <row r="6" spans="1:19">
      <c r="A6" s="34" t="s">
        <v>9</v>
      </c>
      <c r="B6" s="35" t="s">
        <v>88</v>
      </c>
      <c r="C6" s="36">
        <v>2</v>
      </c>
      <c r="D6" s="37">
        <v>3</v>
      </c>
      <c r="E6" s="4"/>
      <c r="F6" s="4"/>
    </row>
    <row r="7" spans="1:19">
      <c r="A7" s="46"/>
      <c r="B7" s="35" t="s">
        <v>89</v>
      </c>
      <c r="C7" s="36">
        <v>5</v>
      </c>
      <c r="D7" s="37">
        <v>2</v>
      </c>
      <c r="K7" s="4"/>
      <c r="L7" s="4"/>
      <c r="M7" s="4"/>
      <c r="N7" s="4"/>
      <c r="O7" s="4"/>
    </row>
    <row r="8" spans="1:19">
      <c r="A8" s="38"/>
      <c r="B8" s="35" t="s">
        <v>92</v>
      </c>
      <c r="C8" s="36">
        <v>4</v>
      </c>
      <c r="D8" s="37">
        <v>5</v>
      </c>
      <c r="G8" s="4"/>
      <c r="H8" s="4"/>
      <c r="I8" s="4"/>
      <c r="J8" s="47"/>
    </row>
    <row r="9" spans="1:19">
      <c r="A9" s="38"/>
      <c r="B9" s="35" t="s">
        <v>91</v>
      </c>
      <c r="C9" s="35">
        <f>SUM(C6:C8)</f>
        <v>11</v>
      </c>
      <c r="D9" s="39">
        <f>SUM(D6:D8)</f>
        <v>10</v>
      </c>
    </row>
    <row r="10" spans="1:19">
      <c r="A10" s="34" t="s">
        <v>10</v>
      </c>
      <c r="B10" s="35" t="s">
        <v>88</v>
      </c>
      <c r="C10" s="36">
        <v>1</v>
      </c>
      <c r="D10" s="37">
        <v>1</v>
      </c>
      <c r="E10" s="4"/>
    </row>
    <row r="11" spans="1:19">
      <c r="A11" s="46"/>
      <c r="B11" s="35" t="s">
        <v>89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>
      <c r="A12" s="38"/>
      <c r="B12" s="40" t="s">
        <v>93</v>
      </c>
      <c r="C12" s="36">
        <v>2</v>
      </c>
      <c r="D12" s="37">
        <v>2</v>
      </c>
      <c r="K12" s="47" t="s">
        <v>94</v>
      </c>
      <c r="L12" s="4"/>
    </row>
    <row r="13" spans="1:19">
      <c r="A13" s="38"/>
      <c r="B13" s="40" t="s">
        <v>95</v>
      </c>
      <c r="C13" s="36">
        <v>1</v>
      </c>
      <c r="D13" s="37">
        <v>1</v>
      </c>
      <c r="M13" s="47" t="s">
        <v>96</v>
      </c>
    </row>
    <row r="14" spans="1:19">
      <c r="A14" s="38"/>
      <c r="B14" s="40" t="s">
        <v>97</v>
      </c>
      <c r="C14" s="36">
        <v>2</v>
      </c>
      <c r="D14" s="37">
        <v>3</v>
      </c>
      <c r="N14" s="47" t="s">
        <v>98</v>
      </c>
      <c r="O14" s="4"/>
    </row>
    <row r="15" spans="1:19">
      <c r="A15" s="38"/>
      <c r="B15" s="41" t="s">
        <v>91</v>
      </c>
      <c r="C15" s="35">
        <f>SUM(C10:C14)</f>
        <v>11</v>
      </c>
      <c r="D15" s="39">
        <f>SUM(D10:D14)</f>
        <v>15</v>
      </c>
    </row>
    <row r="16" spans="1:19">
      <c r="A16" s="34" t="s">
        <v>11</v>
      </c>
      <c r="B16" s="35" t="s">
        <v>88</v>
      </c>
      <c r="C16" s="36">
        <v>2</v>
      </c>
      <c r="D16" s="37">
        <v>2</v>
      </c>
      <c r="E16" s="4"/>
      <c r="F16" s="4"/>
    </row>
    <row r="17" spans="1:15">
      <c r="A17" s="46"/>
      <c r="B17" s="35" t="s">
        <v>89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>
      <c r="A18" s="38"/>
      <c r="B18" s="35" t="s">
        <v>99</v>
      </c>
      <c r="C18" s="36">
        <v>4</v>
      </c>
      <c r="D18" s="37">
        <v>5</v>
      </c>
      <c r="G18" s="4"/>
      <c r="H18" s="4"/>
      <c r="I18" s="4"/>
      <c r="J18" s="47"/>
    </row>
    <row r="19" spans="1:15">
      <c r="A19" s="38"/>
      <c r="B19" s="41" t="s">
        <v>91</v>
      </c>
      <c r="C19" s="35">
        <f>SUM(C16:C18)</f>
        <v>11</v>
      </c>
      <c r="D19" s="39">
        <f>SUM(D16:D18)</f>
        <v>11</v>
      </c>
    </row>
    <row r="20" spans="1:15">
      <c r="A20" s="34" t="s">
        <v>12</v>
      </c>
      <c r="B20" s="35" t="s">
        <v>88</v>
      </c>
      <c r="C20" s="36">
        <v>2</v>
      </c>
      <c r="D20" s="37">
        <v>2</v>
      </c>
      <c r="E20" s="4"/>
      <c r="F20" s="4"/>
    </row>
    <row r="21" spans="1:15">
      <c r="A21" s="46"/>
      <c r="B21" s="35" t="s">
        <v>89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>
      <c r="A22" s="38"/>
      <c r="B22" s="35" t="s">
        <v>100</v>
      </c>
      <c r="C22" s="36">
        <v>4</v>
      </c>
      <c r="D22" s="37">
        <v>3</v>
      </c>
      <c r="G22" s="4"/>
      <c r="H22" s="4"/>
      <c r="I22" s="4"/>
      <c r="J22" s="47"/>
    </row>
    <row r="23" spans="1:15">
      <c r="A23" s="38"/>
      <c r="B23" s="41" t="s">
        <v>91</v>
      </c>
      <c r="C23" s="35">
        <f>SUM(C20:C22)</f>
        <v>11</v>
      </c>
      <c r="D23" s="39">
        <f>SUM(D20:D22)</f>
        <v>9</v>
      </c>
    </row>
    <row r="24" spans="1:15" ht="15.75" thickBot="1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>
      <c r="B25" s="30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L9" sqref="L9"/>
    </sheetView>
  </sheetViews>
  <sheetFormatPr defaultRowHeight="15"/>
  <cols>
    <col min="1" max="1" width="33.7109375" customWidth="1"/>
  </cols>
  <sheetData>
    <row r="1" spans="1:6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>
      <c r="A2" s="6" t="s">
        <v>102</v>
      </c>
      <c r="B2">
        <v>10</v>
      </c>
      <c r="C2">
        <v>6</v>
      </c>
      <c r="D2">
        <v>27</v>
      </c>
      <c r="E2">
        <v>9</v>
      </c>
      <c r="F2">
        <v>9</v>
      </c>
    </row>
    <row r="3" spans="1:6">
      <c r="A3" s="6" t="s">
        <v>103</v>
      </c>
      <c r="B3">
        <v>2</v>
      </c>
      <c r="C3">
        <v>3</v>
      </c>
      <c r="D3">
        <v>1</v>
      </c>
      <c r="E3">
        <v>6</v>
      </c>
      <c r="F3">
        <v>6</v>
      </c>
    </row>
    <row r="4" spans="1:6">
      <c r="A4" s="6" t="s">
        <v>104</v>
      </c>
      <c r="B4">
        <v>1</v>
      </c>
      <c r="C4">
        <v>2</v>
      </c>
      <c r="D4">
        <v>2</v>
      </c>
      <c r="E4">
        <v>1</v>
      </c>
      <c r="F4">
        <v>1</v>
      </c>
    </row>
    <row r="5" spans="1:6">
      <c r="A5" s="6" t="s">
        <v>105</v>
      </c>
      <c r="B5">
        <v>4</v>
      </c>
      <c r="C5">
        <v>6</v>
      </c>
      <c r="D5">
        <v>3</v>
      </c>
      <c r="E5">
        <v>7</v>
      </c>
      <c r="F5">
        <v>7</v>
      </c>
    </row>
    <row r="6" spans="1:6">
      <c r="A6" s="6" t="s">
        <v>106</v>
      </c>
      <c r="B6">
        <v>8</v>
      </c>
      <c r="C6">
        <v>3</v>
      </c>
      <c r="D6">
        <v>9</v>
      </c>
      <c r="E6">
        <v>11</v>
      </c>
      <c r="F6">
        <v>11</v>
      </c>
    </row>
    <row r="7" spans="1:6">
      <c r="A7" s="6" t="s">
        <v>107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6"/>
    </row>
    <row r="9" spans="1:6">
      <c r="A9" s="6" t="s">
        <v>0</v>
      </c>
      <c r="B9" s="6">
        <f>SUM(B2:B8)</f>
        <v>26</v>
      </c>
      <c r="C9" s="6">
        <f t="shared" ref="C9:F9" si="0">SUM(C2:C8)</f>
        <v>21</v>
      </c>
      <c r="D9" s="6">
        <f t="shared" si="0"/>
        <v>43</v>
      </c>
      <c r="E9" s="6">
        <f t="shared" si="0"/>
        <v>35</v>
      </c>
      <c r="F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2021-02-27T09:53:10Z</dcterms:modified>
  <cp:category/>
  <cp:contentStatus/>
</cp:coreProperties>
</file>