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une-22-B2B\Docs\spice money\"/>
    </mc:Choice>
  </mc:AlternateContent>
  <bookViews>
    <workbookView xWindow="0" yWindow="0" windowWidth="20490" windowHeight="7650" tabRatio="961"/>
  </bookViews>
  <sheets>
    <sheet name="TW JRI JIO Recharge" sheetId="1" r:id="rId1"/>
    <sheet name="commission validation" sheetId="2" r:id="rId2"/>
    <sheet name="commercial" sheetId="3" r:id="rId3"/>
    <sheet name="Module comments" sheetId="4" r:id="rId4"/>
    <sheet name="Recon tracker output" sheetId="9" r:id="rId5"/>
    <sheet name="Recon output format" sheetId="5" r:id="rId6"/>
    <sheet name="Limit detail" sheetId="8" r:id="rId7"/>
    <sheet name="Limit and MTD format" sheetId="6" r:id="rId8"/>
    <sheet name="partner files" sheetId="7" r:id="rId9"/>
    <sheet name="Internal files" sheetId="10" r:id="rId10"/>
    <sheet name="partber files sumamry" sheetId="11" r:id="rId11"/>
    <sheet name="internal files summary"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 i="9" l="1"/>
  <c r="AH3" i="9" l="1"/>
  <c r="AG3" i="9"/>
  <c r="W3" i="9"/>
  <c r="AA3" i="9"/>
  <c r="R3" i="9"/>
  <c r="J3" i="9" l="1"/>
  <c r="F3" i="9"/>
  <c r="J34" i="5" l="1"/>
  <c r="J33" i="5"/>
  <c r="E30" i="5"/>
  <c r="E29" i="5"/>
  <c r="E28" i="5"/>
  <c r="E27" i="5"/>
  <c r="E26" i="5"/>
  <c r="E25" i="5"/>
  <c r="E24" i="5"/>
  <c r="E23" i="5"/>
  <c r="E22" i="5"/>
  <c r="E21" i="5"/>
  <c r="E20" i="5"/>
  <c r="E19" i="5"/>
  <c r="L15" i="5"/>
  <c r="L14" i="5"/>
  <c r="E11" i="5"/>
  <c r="E10" i="5"/>
  <c r="E9" i="5"/>
  <c r="E8" i="5"/>
  <c r="E7" i="5"/>
  <c r="E6" i="5"/>
  <c r="E5" i="5"/>
  <c r="O4" i="2" l="1"/>
  <c r="R4" i="2"/>
  <c r="P4" i="2"/>
  <c r="M4" i="2"/>
  <c r="K9" i="2"/>
  <c r="K8" i="2"/>
  <c r="K7" i="2"/>
  <c r="K6" i="2"/>
  <c r="K5" i="2"/>
  <c r="K4" i="2"/>
  <c r="G52" i="5"/>
  <c r="G51" i="5"/>
  <c r="G50" i="5"/>
  <c r="G49" i="5"/>
  <c r="G48" i="5"/>
</calcChain>
</file>

<file path=xl/sharedStrings.xml><?xml version="1.0" encoding="utf-8"?>
<sst xmlns="http://schemas.openxmlformats.org/spreadsheetml/2006/main" count="1158" uniqueCount="507">
  <si>
    <t>Reports Required</t>
  </si>
  <si>
    <t>Wallet txns</t>
  </si>
  <si>
    <t>FTR</t>
  </si>
  <si>
    <t>Refund</t>
  </si>
  <si>
    <t>TW booking</t>
  </si>
  <si>
    <t>Tw refund</t>
  </si>
  <si>
    <t>vs agg</t>
  </si>
  <si>
    <t>vs sdl</t>
  </si>
  <si>
    <t>vs sdl or reund</t>
  </si>
  <si>
    <t>limit</t>
  </si>
  <si>
    <t>commercial</t>
  </si>
  <si>
    <t>Commission</t>
  </si>
  <si>
    <t>Report to be used MTD</t>
  </si>
  <si>
    <t>since inception</t>
  </si>
  <si>
    <t>Internal/exernal report</t>
  </si>
  <si>
    <t>internal</t>
  </si>
  <si>
    <t>External</t>
  </si>
  <si>
    <t>sdl vs tw</t>
  </si>
  <si>
    <t>sdl refund vs agg refund</t>
  </si>
  <si>
    <t>sdl refund vs agg refund vs agg status</t>
  </si>
  <si>
    <t>agg comm vs ftr recharge commission</t>
  </si>
  <si>
    <t>Sr No.</t>
  </si>
  <si>
    <t>Step Detail</t>
  </si>
  <si>
    <t>Remarks</t>
  </si>
  <si>
    <t>Commets to be used</t>
  </si>
  <si>
    <t>Comments to be Used</t>
  </si>
  <si>
    <t>See the sample format in - Recon output format  sheet</t>
  </si>
  <si>
    <t>Report name</t>
  </si>
  <si>
    <t>Check the recon format fcrom - Recon output format sheet name</t>
  </si>
  <si>
    <t>tw ki to vahi hai</t>
  </si>
  <si>
    <t>Other Reconciliation Rules to be defined and Required Output</t>
  </si>
  <si>
    <t>Sr. No</t>
  </si>
  <si>
    <t>Sheet Name</t>
  </si>
  <si>
    <t>Minimum and Maximum Txn amount to be flashed</t>
  </si>
  <si>
    <t>Limit and MTD Format</t>
  </si>
  <si>
    <t>Commission Validation</t>
  </si>
  <si>
    <t>Duplicacy need to check in all the reports on Txns id bases</t>
  </si>
  <si>
    <t>Any Duplicate Txn generated/Debited needs to be extracted and to be sent as an exception. ( Wallet txns report or refund report)</t>
  </si>
  <si>
    <t>Daily MTD reconciliation amount should match with comment wise MTD amount. (Module comments provided in Module comments sheet)</t>
  </si>
  <si>
    <t>Module comment</t>
  </si>
  <si>
    <t>In case the txn is completely refunded, complete agent commission   should be revoked. Any exception to be flashed daily.</t>
  </si>
  <si>
    <t>Comment Wise MTD amount</t>
  </si>
  <si>
    <t>Summary format- in Recon output format sheet</t>
  </si>
  <si>
    <t xml:space="preserve">1.Wallet txns report - Dr
2.Refund report - Refund
</t>
  </si>
  <si>
    <t>Aggregator wise</t>
  </si>
  <si>
    <t>SDL STATUS</t>
  </si>
  <si>
    <t>Agg status</t>
  </si>
  <si>
    <t>SumOfSDL TRANS AMT</t>
  </si>
  <si>
    <t>SumOfAgg Amt</t>
  </si>
  <si>
    <t>Recharge Successful</t>
  </si>
  <si>
    <t>Rollback</t>
  </si>
  <si>
    <t>Success</t>
  </si>
  <si>
    <t>success</t>
  </si>
  <si>
    <t/>
  </si>
  <si>
    <t>Any Remarks</t>
  </si>
  <si>
    <t>Need exception with Txns id wise</t>
  </si>
  <si>
    <t>ok found</t>
  </si>
  <si>
    <t>AGGREGATOR Status</t>
  </si>
  <si>
    <t>SumOfAggregator Amount</t>
  </si>
  <si>
    <t>SumOfSDL AMT</t>
  </si>
  <si>
    <t>Failed</t>
  </si>
  <si>
    <t>Pending</t>
  </si>
  <si>
    <t>Recharge Unsuccessful</t>
  </si>
  <si>
    <t>SDL wise</t>
  </si>
  <si>
    <t>Null</t>
  </si>
  <si>
    <t>ok</t>
  </si>
  <si>
    <t>TRANS ID</t>
  </si>
  <si>
    <t>TransRefNo</t>
  </si>
  <si>
    <t>Aggreagtor</t>
  </si>
  <si>
    <t>Date</t>
  </si>
  <si>
    <t>Aggregator Amount</t>
  </si>
  <si>
    <t>SDL Comment</t>
  </si>
  <si>
    <t>SDL AMT</t>
  </si>
  <si>
    <t>ORD53516005</t>
  </si>
  <si>
    <t>129</t>
  </si>
  <si>
    <t>ORD53516004</t>
  </si>
  <si>
    <t>199</t>
  </si>
  <si>
    <t>SDL COMMENTS</t>
  </si>
  <si>
    <t>TRANS STATUS</t>
  </si>
  <si>
    <t>SDL Refund</t>
  </si>
  <si>
    <t>TRANS DATE</t>
  </si>
  <si>
    <t>SDL TRANS AMT</t>
  </si>
  <si>
    <t>Aggreagtor Name</t>
  </si>
  <si>
    <t>Agg Amt</t>
  </si>
  <si>
    <t>2021-09-05 06:43:08.0</t>
  </si>
  <si>
    <t>TW427048163080437189334919</t>
  </si>
  <si>
    <t>THINKWALNUT</t>
  </si>
  <si>
    <t>2021-09-05 06:43:22.0</t>
  </si>
  <si>
    <t>TW</t>
  </si>
  <si>
    <t>185</t>
  </si>
  <si>
    <t>format for exception</t>
  </si>
  <si>
    <t>1 Recharge  (REFUND_TYPE ) Refund report</t>
  </si>
  <si>
    <t>1.Refund report - Refund</t>
  </si>
  <si>
    <t>TRANS_ID</t>
  </si>
  <si>
    <t>REFUND_AMT</t>
  </si>
  <si>
    <t>REFUND_DATE</t>
  </si>
  <si>
    <t>CLIENT_ID</t>
  </si>
  <si>
    <t>WALLET_ID</t>
  </si>
  <si>
    <t>TRANS_DATE</t>
  </si>
  <si>
    <t>TRANS_REF_NO</t>
  </si>
  <si>
    <t>COMMENTS</t>
  </si>
  <si>
    <t>AGGREGATOR</t>
  </si>
  <si>
    <t>agg txns status /Agg refund sheet status</t>
  </si>
  <si>
    <t>TW118831162690291500865754</t>
  </si>
  <si>
    <t>139260141</t>
  </si>
  <si>
    <t>Recharge_Mobile_Reversal</t>
  </si>
  <si>
    <t>Refund not found in TW refund sheet but Rollback found in logs</t>
  </si>
  <si>
    <t>any Remarks</t>
  </si>
  <si>
    <t>Where Refund at spice end or Scuess at aggregator -all the txns required as a expection</t>
  </si>
  <si>
    <t xml:space="preserve">1.FTR revoke
</t>
  </si>
  <si>
    <t>TRANSFER_DATE</t>
  </si>
  <si>
    <t>AMOUNT_TRANSFERRED</t>
  </si>
  <si>
    <t>UNIQUE_IDENTIFICATION_NO</t>
  </si>
  <si>
    <t>TRANS_TYPE</t>
  </si>
  <si>
    <t>Device_Type</t>
  </si>
  <si>
    <t>Title</t>
  </si>
  <si>
    <t>agg</t>
  </si>
  <si>
    <t>Commission Amount (Aggregator)</t>
  </si>
  <si>
    <t>Diff</t>
  </si>
  <si>
    <t>160003</t>
  </si>
  <si>
    <t>RECHARGE-Discount-DTH</t>
  </si>
  <si>
    <t>CREDIT</t>
  </si>
  <si>
    <t>DTH</t>
  </si>
  <si>
    <t>Airtel</t>
  </si>
  <si>
    <t>RECHARGE-Discount-DTH-Reversal</t>
  </si>
  <si>
    <t>Debit</t>
  </si>
  <si>
    <t>RECHARGE-Discount-Mobile</t>
  </si>
  <si>
    <t>Mobile</t>
  </si>
  <si>
    <t>JIO</t>
  </si>
  <si>
    <t>RECHARGE-Discount-Mobile-Reversal</t>
  </si>
  <si>
    <t>IRCTC Recharge Discount</t>
  </si>
  <si>
    <t>TW508407162085010791670805</t>
  </si>
  <si>
    <t>VI</t>
  </si>
  <si>
    <t>need to share as a exception</t>
  </si>
  <si>
    <t>IRCTC Recharge Discount Reversal</t>
  </si>
  <si>
    <t>Client id wise Recharge Consumption and commission summry</t>
  </si>
  <si>
    <t>Rch_Aggregator</t>
  </si>
  <si>
    <t>Client_id</t>
  </si>
  <si>
    <t>SumOfTRANS AMT</t>
  </si>
  <si>
    <t>SumOfB2B_RFD</t>
  </si>
  <si>
    <t>Net amt</t>
  </si>
  <si>
    <t>VODAFONE_IDEA</t>
  </si>
  <si>
    <t>RELIANCE_JIO</t>
  </si>
  <si>
    <t>AIRTEL</t>
  </si>
  <si>
    <t>Where refund done for back date txns</t>
  </si>
  <si>
    <t>Jio</t>
  </si>
  <si>
    <t>SumOfAMOUNT_TRANSFERRED</t>
  </si>
  <si>
    <t>Title name(operator name)</t>
  </si>
  <si>
    <t>144776</t>
  </si>
  <si>
    <t>Airtlel</t>
  </si>
  <si>
    <t>100175</t>
  </si>
  <si>
    <t>108735</t>
  </si>
  <si>
    <t>155882</t>
  </si>
  <si>
    <t>100141</t>
  </si>
  <si>
    <t>Daily Minimmum and maximum Txn Amount</t>
  </si>
  <si>
    <t>TransID</t>
  </si>
  <si>
    <t>Amount</t>
  </si>
  <si>
    <t>Type</t>
  </si>
  <si>
    <t>Max</t>
  </si>
  <si>
    <t>Min</t>
  </si>
  <si>
    <t>Report</t>
  </si>
  <si>
    <t>Wallet Txns</t>
  </si>
  <si>
    <t>Rch_aggregator</t>
  </si>
  <si>
    <t>TRANS TYPE</t>
  </si>
  <si>
    <t>CountOfTRANS TYPE</t>
  </si>
  <si>
    <t>Report Name</t>
  </si>
  <si>
    <t>DEBIT</t>
  </si>
  <si>
    <t>Recharge_Mobile</t>
  </si>
  <si>
    <t>CountOfTRANS_TYPE</t>
  </si>
  <si>
    <t>Repprt Name</t>
  </si>
  <si>
    <t>FTR revoke</t>
  </si>
  <si>
    <t>Recon format in -Commission validation</t>
  </si>
  <si>
    <t>Diff Cal Vs Actual Charges %age</t>
  </si>
  <si>
    <t>Calculated Commission</t>
  </si>
  <si>
    <t>Actual Commission</t>
  </si>
  <si>
    <t>Diff Cal Vs Actual Commission</t>
  </si>
  <si>
    <t>Cal Commission %Age</t>
  </si>
  <si>
    <t>Applicable Commission %age</t>
  </si>
  <si>
    <t>changing done from 2nd Sep'18</t>
  </si>
  <si>
    <t>Services</t>
  </si>
  <si>
    <t>Proposed Commision</t>
  </si>
  <si>
    <t>Mobile Prepaid Recharge (All Operators)</t>
  </si>
  <si>
    <t>Less than Rs 200</t>
  </si>
  <si>
    <t>200 &amp; Above</t>
  </si>
  <si>
    <t>DTH Recharge (All Operators)</t>
  </si>
  <si>
    <t>All Denominations</t>
  </si>
  <si>
    <t xml:space="preserve">Airtel &amp; Jio </t>
  </si>
  <si>
    <t xml:space="preserve"> Module Comment</t>
  </si>
  <si>
    <t>Common parameters have been highlighted</t>
  </si>
  <si>
    <t>Order No</t>
  </si>
  <si>
    <t>Order Date</t>
  </si>
  <si>
    <t>Order Time</t>
  </si>
  <si>
    <t>MObile/DTH No</t>
  </si>
  <si>
    <t>Nick Name</t>
  </si>
  <si>
    <t>Service Name</t>
  </si>
  <si>
    <t>Service Provider</t>
  </si>
  <si>
    <t>Transaction Type</t>
  </si>
  <si>
    <t>Order Status</t>
  </si>
  <si>
    <t>Reason</t>
  </si>
  <si>
    <t>System Reference No</t>
  </si>
  <si>
    <t>Operator Trans Id</t>
  </si>
  <si>
    <t>Location</t>
  </si>
  <si>
    <t>ORD52684633</t>
  </si>
  <si>
    <t>11:59PM</t>
  </si>
  <si>
    <t>Prepaid</t>
  </si>
  <si>
    <t>'1982168158</t>
  </si>
  <si>
    <t>WestBengal &amp; AN Island</t>
  </si>
  <si>
    <t>MDN</t>
  </si>
  <si>
    <t>Status</t>
  </si>
  <si>
    <t>Amount Deducted</t>
  </si>
  <si>
    <t>Rollback Amount</t>
  </si>
  <si>
    <t>TXN Id</t>
  </si>
  <si>
    <t>Client TXN Id</t>
  </si>
  <si>
    <t>Operator Txn Id</t>
  </si>
  <si>
    <t>Request Timestamp</t>
  </si>
  <si>
    <t>Response Timestamp</t>
  </si>
  <si>
    <t>Operator</t>
  </si>
  <si>
    <t>Service</t>
  </si>
  <si>
    <t>Response</t>
  </si>
  <si>
    <t>'TW505261163043459518054080</t>
  </si>
  <si>
    <t>Transaction Failed</t>
  </si>
  <si>
    <t>Order No.</t>
  </si>
  <si>
    <t>Final Status Change Date</t>
  </si>
  <si>
    <t>Mobile/ DTH/ DataCard No.</t>
  </si>
  <si>
    <t>Transaction Status</t>
  </si>
  <si>
    <t>System Reference</t>
  </si>
  <si>
    <t>ORI67708700</t>
  </si>
  <si>
    <t>'9680211688</t>
  </si>
  <si>
    <t>TW168200157445306522577414</t>
  </si>
  <si>
    <t>Mobile/Dth/Datacard</t>
  </si>
  <si>
    <t>GST Type</t>
  </si>
  <si>
    <t>Recharge Type</t>
  </si>
  <si>
    <t>System Reference No.</t>
  </si>
  <si>
    <t>Recharge Amount</t>
  </si>
  <si>
    <t>Commission Percentage</t>
  </si>
  <si>
    <t>Commission Amount</t>
  </si>
  <si>
    <t>ORD53699635</t>
  </si>
  <si>
    <t>9/9/2021 12:00:02 AM</t>
  </si>
  <si>
    <t>9925557777</t>
  </si>
  <si>
    <t>P2P</t>
  </si>
  <si>
    <t>Reversal Date</t>
  </si>
  <si>
    <t>ORD53590272</t>
  </si>
  <si>
    <t>9/7/2021 11:02:13 AM</t>
  </si>
  <si>
    <t>BSNL</t>
  </si>
  <si>
    <t>8895265403</t>
  </si>
  <si>
    <t>9/9/2021 9:21:53 AM</t>
  </si>
  <si>
    <t>Aggregator</t>
  </si>
  <si>
    <t>Single Transaction Spice Wallet debit amt Limit</t>
  </si>
  <si>
    <t>Number of Transaction Limit</t>
  </si>
  <si>
    <t>Transaction Amt Limit</t>
  </si>
  <si>
    <t>NA</t>
  </si>
  <si>
    <t>Recharge</t>
  </si>
  <si>
    <t>Per Day</t>
  </si>
  <si>
    <t>Per Month</t>
  </si>
  <si>
    <t>Agent  Commission need to validate, it should be Plan wise</t>
  </si>
  <si>
    <t>Particular</t>
  </si>
  <si>
    <t>Client id wise Recharge Consumption and commission summary</t>
  </si>
  <si>
    <t>Now we have both the table for Reconcile the data vice a versa  with the help of unique Txns id and took the status of each other file  agg or spice final status or amount . Need to share the exception where the status mismatch  found .</t>
  </si>
  <si>
    <t>CircleID</t>
  </si>
  <si>
    <t>PlanID</t>
  </si>
  <si>
    <t>TransationTime</t>
  </si>
  <si>
    <t>'RefillID</t>
  </si>
  <si>
    <t>ResutlCode</t>
  </si>
  <si>
    <t>ResultDescription</t>
  </si>
  <si>
    <t>Source AgentCode</t>
  </si>
  <si>
    <t>Source AgentName</t>
  </si>
  <si>
    <t>PaymentMode</t>
  </si>
  <si>
    <t>Source OpeningBalance</t>
  </si>
  <si>
    <t>Source ClosingBalance</t>
  </si>
  <si>
    <t>TransType</t>
  </si>
  <si>
    <t>CI STATUS</t>
  </si>
  <si>
    <t>PB</t>
  </si>
  <si>
    <t>JIO15588216290573562</t>
  </si>
  <si>
    <t>Transaction Successful</t>
  </si>
  <si>
    <t>SPICE MONEY</t>
  </si>
  <si>
    <t>Found In CI</t>
  </si>
  <si>
    <t>Recharge Tracker</t>
  </si>
  <si>
    <t>Txn Count as per Wallet Logs</t>
  </si>
  <si>
    <t>Txn Amount as per Wallet Logs (TW)</t>
  </si>
  <si>
    <t>Txn Amount as per Wallet Logs (JIO)</t>
  </si>
  <si>
    <t>Net Txn Amount as per Wallet Logs</t>
  </si>
  <si>
    <t>Sum of agent refund (TW)</t>
  </si>
  <si>
    <t>Sum of agent refund ( JIO)</t>
  </si>
  <si>
    <t>Net Sum of agent refund</t>
  </si>
  <si>
    <t>Net commission agent wallet credit as per system</t>
  </si>
  <si>
    <t>Agent commission as per wallet credit ( less than 200 per txns debit) Mobile all operator(Cal 0.75%)</t>
  </si>
  <si>
    <t>Agent commission as per wallet credit ( 200 and above per txns debit) Mobile all operator(calculation 2%)</t>
  </si>
  <si>
    <t>Agent commission as per wallet credit DTH  operator (Cal 1.5%)</t>
  </si>
  <si>
    <t>Agent commission as per wallet credit  Mobile Device(Airtel,Jio)0.50%</t>
  </si>
  <si>
    <t>Net commission agent wallet Reversal(as per system)</t>
  </si>
  <si>
    <t>TW recharge Consumption</t>
  </si>
  <si>
    <t>JIO Recharge Consumption</t>
  </si>
  <si>
    <t>Net Aggregator Consumption</t>
  </si>
  <si>
    <t>TW refund</t>
  </si>
  <si>
    <t>JIO refund</t>
  </si>
  <si>
    <t>Net agagregator Refund</t>
  </si>
  <si>
    <t>TW commission credit</t>
  </si>
  <si>
    <t>TW commission reversal</t>
  </si>
  <si>
    <t>Any amount plot in tracker should be extracted on basis of comment and response from that table only. It should not be plotted by using joins between tables.</t>
  </si>
  <si>
    <t>Recon Tracker output</t>
  </si>
  <si>
    <t>Net TW Commission income</t>
  </si>
  <si>
    <t>spice Wise detail</t>
  </si>
  <si>
    <t>Aggregator Wise detail</t>
  </si>
  <si>
    <t>Commission income to spice</t>
  </si>
  <si>
    <t>Need to refer wallet txns report Txns id wise count</t>
  </si>
  <si>
    <t>Need to refer wallet txns report -which txns id start TW need to cinsider sum of amt</t>
  </si>
  <si>
    <t>Need to refer wallet txns report -which txns id start JIO need to cinsider sum of amt</t>
  </si>
  <si>
    <t>Need to consider Recharge refund report for this-this aggregator wise refund-select TW</t>
  </si>
  <si>
    <t>Need to consider Recharge refund report for this-this aggregator wise refund-select JIO</t>
  </si>
  <si>
    <t>Need to refer ftr Recoke report-Recharge discount comment-Which txns stared from TW</t>
  </si>
  <si>
    <t>Use mentioned critiria for all recharge commission txns-Where device used mobile</t>
  </si>
  <si>
    <t>Use mentioned critiria for all recharge commission txns-Where device used DTH</t>
  </si>
  <si>
    <t>Please use TW Txns  report for this-and filter order status ( Recharge succesful) and filter status (Success)</t>
  </si>
  <si>
    <t>Please use JIO Mis  report for this-and filter ResultDescription ( Recharge succesful) and filter status ( Transaction Successful )</t>
  </si>
  <si>
    <t>Refer TW refund report sheet for this-consider all txns from this report</t>
  </si>
  <si>
    <t>refer  TW Txns logs for this-filter status (Success,Rollback)less the amount from (Amount-Deducted amount=Commission amount)</t>
  </si>
  <si>
    <t>refer  TW Txns logs for this-filter status (Rollback)less the amount from (Amount-Deducted amount=Reversal Commission amount)</t>
  </si>
  <si>
    <t>Customer care refund status</t>
  </si>
  <si>
    <t>amount</t>
  </si>
  <si>
    <r>
      <t>1-</t>
    </r>
    <r>
      <rPr>
        <sz val="10"/>
        <color theme="1"/>
        <rFont val="Times New Roman"/>
        <family val="1"/>
      </rPr>
      <t xml:space="preserve">      </t>
    </r>
    <r>
      <rPr>
        <sz val="10"/>
        <color theme="1"/>
        <rFont val="Calibri"/>
        <family val="2"/>
        <scheme val="minor"/>
      </rPr>
      <t xml:space="preserve"> Wallet Transactions</t>
    </r>
  </si>
  <si>
    <r>
      <t>2-</t>
    </r>
    <r>
      <rPr>
        <sz val="10"/>
        <color theme="1"/>
        <rFont val="Times New Roman"/>
        <family val="1"/>
      </rPr>
      <t xml:space="preserve">      </t>
    </r>
    <r>
      <rPr>
        <sz val="10"/>
        <color theme="1"/>
        <rFont val="Calibri"/>
        <family val="2"/>
        <scheme val="minor"/>
      </rPr>
      <t>Refund Logs</t>
    </r>
  </si>
  <si>
    <r>
      <t>7-</t>
    </r>
    <r>
      <rPr>
        <sz val="10"/>
        <color theme="1"/>
        <rFont val="Times New Roman"/>
        <family val="1"/>
      </rPr>
      <t xml:space="preserve">      </t>
    </r>
    <r>
      <rPr>
        <sz val="10"/>
        <color theme="1"/>
        <rFont val="Calibri"/>
        <family val="2"/>
        <scheme val="minor"/>
      </rPr>
      <t>FTR revoke</t>
    </r>
  </si>
  <si>
    <r>
      <t>8-</t>
    </r>
    <r>
      <rPr>
        <sz val="10"/>
        <color theme="1"/>
        <rFont val="Times New Roman"/>
        <family val="1"/>
      </rPr>
      <t>      Transaction info</t>
    </r>
  </si>
  <si>
    <t>other</t>
  </si>
  <si>
    <t>jio agent wallet commission</t>
  </si>
  <si>
    <t>Agent commission as per wallet credit (TW)</t>
  </si>
  <si>
    <t>Agent commission as per wallet credit (JIO)</t>
  </si>
  <si>
    <t>TW margin to spice</t>
  </si>
  <si>
    <t>TW portal-sales summary report-date-sum</t>
  </si>
  <si>
    <t>v</t>
  </si>
  <si>
    <t>Still closed DTH part</t>
  </si>
  <si>
    <t>Sum of REFUND_AMT</t>
  </si>
  <si>
    <t>NJRI</t>
  </si>
  <si>
    <t>Grand Total</t>
  </si>
  <si>
    <t>REFUND_TYPE</t>
  </si>
  <si>
    <t>B2b refund Report</t>
  </si>
  <si>
    <t>Product- Recharge-Thinwalnut , NJRI , JIO</t>
  </si>
  <si>
    <t>NJRI recharge</t>
  </si>
  <si>
    <t>NJRI refund</t>
  </si>
  <si>
    <t>9-      ReversedCommissionReport  ( NJRI)</t>
  </si>
  <si>
    <t>10-      CommissionCalculateReport  ( NJRI)</t>
  </si>
  <si>
    <t>Reconciliation-Spice Agent Wallet Vs TW,NJRI , JIO Transaction logs: -</t>
  </si>
  <si>
    <t>1.NJRI (Rch_aggregator) Field
2.THINKWALNUT(Rch_aggregator) Field
3.JIO (Rch_aggregator) Field
4 Recharge  (REFUND_TYPE ) Refund report</t>
  </si>
  <si>
    <t>1.TW-logs.csv
2.TW-Refund report
3.NJRI-TransHistory
4.NJRI-ReversalTransactionReport
5.JIO-Spice Money_16 Aug 2021   ( received on mail)</t>
  </si>
  <si>
    <t>Reconciliation-Spice Recharge  Refund  Vs TW,NJRI  Refund  or aggregator Transaction logs : -</t>
  </si>
  <si>
    <t>Reconciliation-Spice Agent FTR revoke Vs TW,NJRI  ,  Commission logs: -</t>
  </si>
  <si>
    <t>NJRI ki coom</t>
  </si>
  <si>
    <t>NJRI revedrsal</t>
  </si>
  <si>
    <t xml:space="preserve">1.TW  logs
2.ReversedCommissionReport  ( NJRI)
3.CommissionCalculateReport  ( NJRI)
</t>
  </si>
  <si>
    <t>Reconciliation-Spice Agent FTR revoke Vs TW,NJRI  Commission logs: -</t>
  </si>
  <si>
    <t>NJRI160003161946450580913851</t>
  </si>
  <si>
    <t>NJRI559986161946450580127619</t>
  </si>
  <si>
    <t>NNJRI</t>
  </si>
  <si>
    <t>Txn Amount as per Wallet Logs (NJRI)</t>
  </si>
  <si>
    <t>Sum of agent refund (NJRI)</t>
  </si>
  <si>
    <t>Agent commission as per wallet credit (NJRI)</t>
  </si>
  <si>
    <t>NJRI Recharge Consumption</t>
  </si>
  <si>
    <t>NJRI Refund amount</t>
  </si>
  <si>
    <t>NJRI Commission credit</t>
  </si>
  <si>
    <t>NJRI commission reversal</t>
  </si>
  <si>
    <t>Net NJRI commission-income</t>
  </si>
  <si>
    <t>Need to refer wallet txns report -which txns id start NJRI need to cinsider sum of amt</t>
  </si>
  <si>
    <t>Need to consider Recharge refund report for this-this aggregator wise refund-select NJRI</t>
  </si>
  <si>
    <t>Need to refer ftr Recoke report-Recharge discount comment-Which txns stared from NJRI</t>
  </si>
  <si>
    <t>need to refer Ftr revoke report-with mentioned comment in TW NJRI JIO recharge sheet</t>
  </si>
  <si>
    <t>Please use NJRI Txns history report for this-and filter order status ( Recharge succesful)</t>
  </si>
  <si>
    <t>Refer NJRI refund ReversalTransactionReport)sheet for this-consider all txns from this report</t>
  </si>
  <si>
    <t>refer  CommissionCalculateReport  ( NJRI) for this-use report sheet and consider commission amount coulmn</t>
  </si>
  <si>
    <t>refer   ReversedCommissionReport  ( NJRI) for this-use report sheet and consider commission amount coulmn</t>
  </si>
  <si>
    <t>Reconciliation-Spice Agent Wallet Vs TW,NJRI  Transaction logs: -</t>
  </si>
  <si>
    <t>NJRI288766163080436895141873</t>
  </si>
  <si>
    <t>NJRI809178163086650980338459</t>
  </si>
  <si>
    <t>NJRI260261163086647317877586</t>
  </si>
  <si>
    <t>Reconciliation-Spice Recharge  Refund  Vs TW,NJRI  Transaction logs or there refund sheets and customer care Disputed refund cases: -</t>
  </si>
  <si>
    <t>NJRI / Thinkwalnut / JIO</t>
  </si>
  <si>
    <t>NJRI416693162957057748763066</t>
  </si>
  <si>
    <t>NJRI333139161782336409972327</t>
  </si>
  <si>
    <t>NJRI Commission report on mail</t>
  </si>
  <si>
    <t>NJRI559811163112577604465085</t>
  </si>
  <si>
    <t>NJRI Commission Reversal report on mail</t>
  </si>
  <si>
    <t>NJRI255906163099268354425208</t>
  </si>
  <si>
    <t>3-      NJRI-TransactionReport</t>
  </si>
  <si>
    <t>4-      NJRI   TransactionReversalReport</t>
  </si>
  <si>
    <r>
      <t>12-</t>
    </r>
    <r>
      <rPr>
        <sz val="10"/>
        <color theme="1"/>
        <rFont val="Times New Roman"/>
        <family val="1"/>
      </rPr>
      <t>      Ccare Rechage Disputed Refund file</t>
    </r>
  </si>
  <si>
    <r>
      <t>5-</t>
    </r>
    <r>
      <rPr>
        <b/>
        <sz val="10"/>
        <color theme="1"/>
        <rFont val="Times New Roman"/>
        <family val="1"/>
      </rPr>
      <t xml:space="preserve">      </t>
    </r>
    <r>
      <rPr>
        <b/>
        <sz val="10"/>
        <color theme="1"/>
        <rFont val="Calibri"/>
        <family val="2"/>
        <scheme val="minor"/>
      </rPr>
      <t>TW  logs</t>
    </r>
  </si>
  <si>
    <r>
      <t>6-</t>
    </r>
    <r>
      <rPr>
        <b/>
        <sz val="10"/>
        <color theme="1"/>
        <rFont val="Times New Roman"/>
        <family val="1"/>
      </rPr>
      <t xml:space="preserve">      </t>
    </r>
    <r>
      <rPr>
        <b/>
        <sz val="10"/>
        <color theme="1"/>
        <rFont val="Calibri"/>
        <family val="2"/>
        <scheme val="minor"/>
      </rPr>
      <t>TW Refund Report</t>
    </r>
  </si>
  <si>
    <r>
      <t>11-</t>
    </r>
    <r>
      <rPr>
        <b/>
        <sz val="10"/>
        <color theme="1"/>
        <rFont val="Times New Roman"/>
        <family val="1"/>
      </rPr>
      <t>      Spice Money  ( JIO)</t>
    </r>
  </si>
  <si>
    <t>1.TW-logs.csv
2.TW-Refund report
3.NJRI-TransHistory
4.NJRI-ReversalTransactionReport                   5. Jio report                                                                     6. Ccare refund</t>
  </si>
  <si>
    <t xml:space="preserve">need to update </t>
  </si>
  <si>
    <t>commission</t>
  </si>
  <si>
    <t>need to use wallet txns report</t>
  </si>
  <si>
    <t>need to use ftr recoke</t>
  </si>
  <si>
    <t xml:space="preserve">1. FTR revoke ( Spice ) 
2.Transaction info ( Spice)
</t>
  </si>
  <si>
    <t>wallet txns report</t>
  </si>
  <si>
    <t>TRANS AMT</t>
  </si>
  <si>
    <t>WALLET ID</t>
  </si>
  <si>
    <t>2022-06-21 09:17:41.0</t>
  </si>
  <si>
    <t>1081379</t>
  </si>
  <si>
    <t>NJRI559492165578325274136041</t>
  </si>
  <si>
    <t>Refund report</t>
  </si>
  <si>
    <t>OPENING_BAL</t>
  </si>
  <si>
    <t>CLOSING_BAL</t>
  </si>
  <si>
    <t>DEVICE_NO</t>
  </si>
  <si>
    <t>DISTRIBUTORWALLETID</t>
  </si>
  <si>
    <t>JIO10175951653971485</t>
  </si>
  <si>
    <t>JIO10766731655988970</t>
  </si>
  <si>
    <t>RETAILER_WALLET_ID</t>
  </si>
  <si>
    <t>DISTR_WALLET_ID</t>
  </si>
  <si>
    <t>CONTACT_NAME</t>
  </si>
  <si>
    <t>FIRM_NAME</t>
  </si>
  <si>
    <t>TRANSFER_MODE</t>
  </si>
  <si>
    <t>REASON</t>
  </si>
  <si>
    <t>DOCUMENT_TYPE</t>
  </si>
  <si>
    <t>REQUEST_DATE</t>
  </si>
  <si>
    <t>2022-06-01 17:00:26.0</t>
  </si>
  <si>
    <t>64588</t>
  </si>
  <si>
    <t>143829</t>
  </si>
  <si>
    <t>101</t>
  </si>
  <si>
    <t>Ankit Kumar</t>
  </si>
  <si>
    <t>Ankit Kumar Upadhyay</t>
  </si>
  <si>
    <t>Wallet Recharge by Axis-CDM card</t>
  </si>
  <si>
    <t>AUTO</t>
  </si>
  <si>
    <t>CDM604ZIBA190272</t>
  </si>
  <si>
    <t>2022-06-02 19:53:02.0</t>
  </si>
  <si>
    <t>802649</t>
  </si>
  <si>
    <t>1567337</t>
  </si>
  <si>
    <t>Imran Khan</t>
  </si>
  <si>
    <t>Wallet Recharge by ICICI-CDM card</t>
  </si>
  <si>
    <t>CDM326ZQSK190310</t>
  </si>
  <si>
    <t>2022-06-02 19:57:00.0</t>
  </si>
  <si>
    <t>CDM350W7F0190311</t>
  </si>
  <si>
    <t>Txns info report</t>
  </si>
  <si>
    <t>DEVICE_TYPE</t>
  </si>
  <si>
    <t>RECHARGE_DATE</t>
  </si>
  <si>
    <t>RECHARGE_AMT</t>
  </si>
  <si>
    <t>CLIENT_WALLET_ID</t>
  </si>
  <si>
    <t>TO_CHAR(DEVICE_NO)</t>
  </si>
  <si>
    <t>RESPONSE_CODE</t>
  </si>
  <si>
    <t>STORE_ID</t>
  </si>
  <si>
    <t>TITLE</t>
  </si>
  <si>
    <t>JIO10000371654696859</t>
  </si>
  <si>
    <t>JIO10000491655640191</t>
  </si>
  <si>
    <t>JIO10000491655890130</t>
  </si>
  <si>
    <t>JIO10000491655905358</t>
  </si>
  <si>
    <t>Folder Name</t>
  </si>
  <si>
    <t>file name</t>
  </si>
  <si>
    <r>
      <t xml:space="preserve">First we taken the  spice </t>
    </r>
    <r>
      <rPr>
        <b/>
        <sz val="10"/>
        <color theme="1"/>
        <rFont val="Calibri"/>
        <family val="2"/>
        <scheme val="minor"/>
      </rPr>
      <t>b2b refund</t>
    </r>
    <r>
      <rPr>
        <sz val="10"/>
        <color theme="1"/>
        <rFont val="Calibri"/>
        <family val="2"/>
        <scheme val="minor"/>
      </rPr>
      <t xml:space="preserve"> file there we taken the </t>
    </r>
    <r>
      <rPr>
        <b/>
        <sz val="10"/>
        <color theme="1"/>
        <rFont val="Calibri"/>
        <family val="2"/>
        <scheme val="minor"/>
      </rPr>
      <t>type of recharge</t>
    </r>
    <r>
      <rPr>
        <sz val="10"/>
        <color theme="1"/>
        <rFont val="Calibri"/>
        <family val="2"/>
        <scheme val="minor"/>
      </rPr>
      <t xml:space="preserve"> refund only for recon.With </t>
    </r>
    <r>
      <rPr>
        <b/>
        <sz val="10"/>
        <color theme="1"/>
        <rFont val="Calibri"/>
        <family val="2"/>
        <scheme val="minor"/>
      </rPr>
      <t>Txns id</t>
    </r>
    <r>
      <rPr>
        <sz val="10"/>
        <color theme="1"/>
        <rFont val="Calibri"/>
        <family val="2"/>
        <scheme val="minor"/>
      </rPr>
      <t xml:space="preserve">  group wise and sum of </t>
    </r>
    <r>
      <rPr>
        <b/>
        <sz val="10"/>
        <color theme="1"/>
        <rFont val="Calibri"/>
        <family val="2"/>
        <scheme val="minor"/>
      </rPr>
      <t>REFUND_AMT, AGGREGATOR Name(TW,NJRI,JIO)</t>
    </r>
  </si>
  <si>
    <r>
      <t xml:space="preserve">We reconcile this </t>
    </r>
    <r>
      <rPr>
        <b/>
        <sz val="10"/>
        <color theme="1"/>
        <rFont val="Calibri"/>
        <family val="2"/>
        <scheme val="minor"/>
      </rPr>
      <t>spice refund data</t>
    </r>
    <r>
      <rPr>
        <sz val="10"/>
        <color theme="1"/>
        <rFont val="Calibri"/>
        <family val="2"/>
        <scheme val="minor"/>
      </rPr>
      <t xml:space="preserve"> with </t>
    </r>
    <r>
      <rPr>
        <b/>
        <sz val="10"/>
        <color theme="1"/>
        <rFont val="Calibri"/>
        <family val="2"/>
        <scheme val="minor"/>
      </rPr>
      <t>aggregator TW,NJRI</t>
    </r>
    <r>
      <rPr>
        <sz val="10"/>
        <color theme="1"/>
        <rFont val="Calibri"/>
        <family val="2"/>
        <scheme val="minor"/>
      </rPr>
      <t xml:space="preserve"> Recharge txns logs file(TW logs,NJRI txns history logs,JIO txns logs from Mail) or there refund file(TW refund report,NJRI Reversal Transaction report from mail).So that We can reconcile Aggregator data with Txns id or amount wise. Take the status from there aggregator txns logs  file since there txns date showing in spice recharge refund table or took the amount as well than 2nd we have check the refund status of their  aggregator refund file </t>
    </r>
    <r>
      <rPr>
        <b/>
        <sz val="10"/>
        <color theme="1"/>
        <rFont val="Calibri"/>
        <family val="2"/>
        <scheme val="minor"/>
      </rPr>
      <t>NJRI reversal report</t>
    </r>
    <r>
      <rPr>
        <sz val="10"/>
        <color theme="1"/>
        <rFont val="Calibri"/>
        <family val="2"/>
        <scheme val="minor"/>
      </rPr>
      <t xml:space="preserve"> or ,</t>
    </r>
    <r>
      <rPr>
        <b/>
        <sz val="10"/>
        <color theme="1"/>
        <rFont val="Calibri"/>
        <family val="2"/>
        <scheme val="minor"/>
      </rPr>
      <t>TW refund report</t>
    </r>
    <r>
      <rPr>
        <sz val="10"/>
        <color theme="1"/>
        <rFont val="Calibri"/>
        <family val="2"/>
        <scheme val="minor"/>
      </rPr>
      <t xml:space="preserve"> .  3rd we have need to consider Customer care Recharge file. There we have check the Txns id wise amount and plot this in recharge refund sheet in sdl as well.So where we have found the REfund amount in JRI or tw refund report ,that means same txns refunded by aggregator and where status recharge unsuccessfull in jio expact sucess , </t>
    </r>
    <r>
      <rPr>
        <b/>
        <sz val="10"/>
        <color theme="1"/>
        <rFont val="Calibri"/>
        <family val="2"/>
        <scheme val="minor"/>
      </rPr>
      <t>Recharge Unsuccessful</t>
    </r>
    <r>
      <rPr>
        <sz val="10"/>
        <color theme="1"/>
        <rFont val="Calibri"/>
        <family val="2"/>
        <scheme val="minor"/>
      </rPr>
      <t xml:space="preserve"> in NJRI expact Sucess,Failed pending  rollback for TW expact sucess.</t>
    </r>
  </si>
  <si>
    <r>
      <t xml:space="preserve">First We taken the Comment wise txns from </t>
    </r>
    <r>
      <rPr>
        <b/>
        <sz val="10"/>
        <color theme="1"/>
        <rFont val="Calibri"/>
        <family val="2"/>
        <scheme val="minor"/>
      </rPr>
      <t xml:space="preserve">FTR revoke report </t>
    </r>
    <r>
      <rPr>
        <sz val="10"/>
        <color theme="1"/>
        <rFont val="Calibri"/>
        <family val="2"/>
        <scheme val="minor"/>
      </rPr>
      <t xml:space="preserve">.Group wise the </t>
    </r>
    <r>
      <rPr>
        <b/>
        <sz val="10"/>
        <color theme="1"/>
        <rFont val="Calibri"/>
        <family val="2"/>
        <scheme val="minor"/>
      </rPr>
      <t>Txns id</t>
    </r>
    <r>
      <rPr>
        <sz val="10"/>
        <color theme="1"/>
        <rFont val="Calibri"/>
        <family val="2"/>
        <scheme val="minor"/>
      </rPr>
      <t xml:space="preserve"> and </t>
    </r>
    <r>
      <rPr>
        <b/>
        <sz val="10"/>
        <color theme="1"/>
        <rFont val="Calibri"/>
        <family val="2"/>
        <scheme val="minor"/>
      </rPr>
      <t>sum the amount</t>
    </r>
    <r>
      <rPr>
        <sz val="10"/>
        <color theme="1"/>
        <rFont val="Calibri"/>
        <family val="2"/>
        <scheme val="minor"/>
      </rPr>
      <t xml:space="preserve"> .</t>
    </r>
  </si>
  <si>
    <r>
      <t xml:space="preserve">Than We have taken </t>
    </r>
    <r>
      <rPr>
        <b/>
        <sz val="10"/>
        <color theme="1"/>
        <rFont val="Calibri"/>
        <family val="2"/>
        <scheme val="minor"/>
      </rPr>
      <t>aggregator Commission file</t>
    </r>
    <r>
      <rPr>
        <sz val="10"/>
        <color theme="1"/>
        <rFont val="Calibri"/>
        <family val="2"/>
        <scheme val="minor"/>
      </rPr>
      <t xml:space="preserve">. First We taken </t>
    </r>
    <r>
      <rPr>
        <b/>
        <sz val="10"/>
        <color theme="1"/>
        <rFont val="Calibri"/>
        <family val="2"/>
        <scheme val="minor"/>
      </rPr>
      <t>NJRI commission</t>
    </r>
    <r>
      <rPr>
        <sz val="10"/>
        <color theme="1"/>
        <rFont val="Calibri"/>
        <family val="2"/>
        <scheme val="minor"/>
      </rPr>
      <t xml:space="preserve"> or </t>
    </r>
    <r>
      <rPr>
        <b/>
        <sz val="10"/>
        <color theme="1"/>
        <rFont val="Calibri"/>
        <family val="2"/>
        <scheme val="minor"/>
      </rPr>
      <t>NJRI commission reversal file</t>
    </r>
    <r>
      <rPr>
        <sz val="10"/>
        <color theme="1"/>
        <rFont val="Calibri"/>
        <family val="2"/>
        <scheme val="minor"/>
      </rPr>
      <t xml:space="preserve"> </t>
    </r>
    <r>
      <rPr>
        <b/>
        <sz val="10"/>
        <color theme="1"/>
        <rFont val="Calibri"/>
        <family val="2"/>
        <scheme val="minor"/>
      </rPr>
      <t>from mail</t>
    </r>
    <r>
      <rPr>
        <sz val="10"/>
        <color theme="1"/>
        <rFont val="Calibri"/>
        <family val="2"/>
        <scheme val="minor"/>
      </rPr>
      <t xml:space="preserve"> and for TW we have taken there </t>
    </r>
    <r>
      <rPr>
        <b/>
        <sz val="10"/>
        <color theme="1"/>
        <rFont val="Calibri"/>
        <family val="2"/>
        <scheme val="minor"/>
      </rPr>
      <t>Txns logs</t>
    </r>
    <r>
      <rPr>
        <sz val="10"/>
        <color theme="1"/>
        <rFont val="Calibri"/>
        <family val="2"/>
        <scheme val="minor"/>
      </rPr>
      <t xml:space="preserve"> which we have downloaded from </t>
    </r>
    <r>
      <rPr>
        <b/>
        <sz val="10"/>
        <color theme="1"/>
        <rFont val="Calibri"/>
        <family val="2"/>
        <scheme val="minor"/>
      </rPr>
      <t>portal</t>
    </r>
    <r>
      <rPr>
        <sz val="10"/>
        <color theme="1"/>
        <rFont val="Calibri"/>
        <family val="2"/>
        <scheme val="minor"/>
      </rPr>
      <t>.For NJRI We have received both the file commission and commission reversal on mail and for TW We can filter the status column of (</t>
    </r>
    <r>
      <rPr>
        <b/>
        <sz val="10"/>
        <color theme="1"/>
        <rFont val="Calibri"/>
        <family val="2"/>
        <scheme val="minor"/>
      </rPr>
      <t>SUCCESS,PENDING,Rollback</t>
    </r>
    <r>
      <rPr>
        <sz val="10"/>
        <color theme="1"/>
        <rFont val="Calibri"/>
        <family val="2"/>
        <scheme val="minor"/>
      </rPr>
      <t>)  than minus the amount (</t>
    </r>
    <r>
      <rPr>
        <b/>
        <sz val="10"/>
        <color theme="1"/>
        <rFont val="Calibri"/>
        <family val="2"/>
        <scheme val="minor"/>
      </rPr>
      <t>Amount-Amount Deducted=pure commission amount</t>
    </r>
    <r>
      <rPr>
        <sz val="10"/>
        <color theme="1"/>
        <rFont val="Calibri"/>
        <family val="2"/>
        <scheme val="minor"/>
      </rPr>
      <t xml:space="preserve">)and for TW reversal commission we filter the status of  Rollback </t>
    </r>
    <r>
      <rPr>
        <b/>
        <sz val="10"/>
        <color theme="1"/>
        <rFont val="Calibri"/>
        <family val="2"/>
        <scheme val="minor"/>
      </rPr>
      <t>(Amount-Amount Deducted= commission reversal amount</t>
    </r>
    <r>
      <rPr>
        <sz val="10"/>
        <color theme="1"/>
        <rFont val="Calibri"/>
        <family val="2"/>
        <scheme val="minor"/>
      </rPr>
      <t>)</t>
    </r>
  </si>
  <si>
    <r>
      <t xml:space="preserve">Now we have sdl wise or aggregator wise commission file . Now we can reconcile the data with </t>
    </r>
    <r>
      <rPr>
        <b/>
        <sz val="10"/>
        <color theme="1"/>
        <rFont val="Calibri"/>
        <family val="2"/>
        <scheme val="minor"/>
      </rPr>
      <t xml:space="preserve">Txns id wise </t>
    </r>
    <r>
      <rPr>
        <sz val="10"/>
        <color theme="1"/>
        <rFont val="Calibri"/>
        <family val="2"/>
        <scheme val="minor"/>
      </rPr>
      <t xml:space="preserve">.We ensure we have received the </t>
    </r>
    <r>
      <rPr>
        <b/>
        <sz val="10"/>
        <color theme="1"/>
        <rFont val="Calibri"/>
        <family val="2"/>
        <scheme val="minor"/>
      </rPr>
      <t>greater commission amount</t>
    </r>
    <r>
      <rPr>
        <sz val="10"/>
        <color theme="1"/>
        <rFont val="Calibri"/>
        <family val="2"/>
        <scheme val="minor"/>
      </rPr>
      <t xml:space="preserve"> from aggregator and passed the</t>
    </r>
    <r>
      <rPr>
        <b/>
        <sz val="10"/>
        <color theme="1"/>
        <rFont val="Calibri"/>
        <family val="2"/>
        <scheme val="minor"/>
      </rPr>
      <t xml:space="preserve"> less commission </t>
    </r>
    <r>
      <rPr>
        <sz val="10"/>
        <color theme="1"/>
        <rFont val="Calibri"/>
        <family val="2"/>
        <scheme val="minor"/>
      </rPr>
      <t xml:space="preserve">to our spice agent and in case for commission reversal we have received the same less commission reversal amount from aggregator and </t>
    </r>
    <r>
      <rPr>
        <b/>
        <sz val="10"/>
        <color theme="1"/>
        <rFont val="Calibri"/>
        <family val="2"/>
        <scheme val="minor"/>
      </rPr>
      <t>revoked from agent greater commission amount.</t>
    </r>
  </si>
  <si>
    <t>1.IRCTC Recharge Discount - Cr
2.RECHARGE-Discount-Mobile - Cr
3.RECHARGE-Discount-Mobile-Reversal - Dr</t>
  </si>
  <si>
    <t xml:space="preserve">1.IRCTC Recharge Discount - Cr
2.RECHARGE-Discount-Mobile - Cr
3.RECHARGE-Discount-Mobile-Reversal - Dr
</t>
  </si>
  <si>
    <r>
      <t xml:space="preserve">First we taken the </t>
    </r>
    <r>
      <rPr>
        <b/>
        <sz val="10"/>
        <color theme="1"/>
        <rFont val="Calibri"/>
        <family val="2"/>
        <scheme val="minor"/>
      </rPr>
      <t>Wallet txns report</t>
    </r>
    <r>
      <rPr>
        <sz val="10"/>
        <color theme="1"/>
        <rFont val="Calibri"/>
        <family val="2"/>
        <scheme val="minor"/>
      </rPr>
      <t xml:space="preserve"> and fetch the data from there </t>
    </r>
    <r>
      <rPr>
        <b/>
        <sz val="10"/>
        <color theme="1"/>
        <rFont val="Calibri"/>
        <family val="2"/>
        <scheme val="minor"/>
      </rPr>
      <t>comment wise</t>
    </r>
    <r>
      <rPr>
        <sz val="10"/>
        <color theme="1"/>
        <rFont val="Calibri"/>
        <family val="2"/>
        <scheme val="minor"/>
      </rPr>
      <t xml:space="preserve"> for recharge comment only. Than take the 2nd report </t>
    </r>
    <r>
      <rPr>
        <b/>
        <sz val="10"/>
        <color theme="1"/>
        <rFont val="Calibri"/>
        <family val="2"/>
        <scheme val="minor"/>
      </rPr>
      <t xml:space="preserve">Txns info </t>
    </r>
    <r>
      <rPr>
        <sz val="10"/>
        <color theme="1"/>
        <rFont val="Calibri"/>
        <family val="2"/>
        <scheme val="minor"/>
      </rPr>
      <t xml:space="preserve">Txns id wise data like a ( client id, device type or title ) from </t>
    </r>
    <r>
      <rPr>
        <b/>
        <sz val="10"/>
        <color theme="1"/>
        <rFont val="Calibri"/>
        <family val="2"/>
        <scheme val="minor"/>
      </rPr>
      <t>Txns info report</t>
    </r>
    <r>
      <rPr>
        <sz val="10"/>
        <color theme="1"/>
        <rFont val="Calibri"/>
        <family val="2"/>
        <scheme val="minor"/>
      </rPr>
      <t xml:space="preserve">(last three month consider) and put into same recharge table. Then we take the b2b spice refund report and selected the Recharge_type data from this report.We group the Txns id or comments  wise data or sum the refund amount.than  plot the data in same Wallet   table Than make a summary Wallet txns report wise: Comment,Rch_aggregator, client wise ,device,title wise SumOfTRANS AMT </t>
    </r>
    <r>
      <rPr>
        <b/>
        <sz val="10"/>
        <color theme="1"/>
        <rFont val="Calibri"/>
        <family val="2"/>
        <scheme val="minor"/>
      </rPr>
      <t>-minus</t>
    </r>
    <r>
      <rPr>
        <sz val="10"/>
        <color theme="1"/>
        <rFont val="Calibri"/>
        <family val="2"/>
        <scheme val="minor"/>
      </rPr>
      <t xml:space="preserve"> SumOfB2B_RFD=</t>
    </r>
    <r>
      <rPr>
        <b/>
        <sz val="10"/>
        <color theme="1"/>
        <rFont val="Calibri"/>
        <family val="2"/>
        <scheme val="minor"/>
      </rPr>
      <t>Net amount</t>
    </r>
  </si>
  <si>
    <t xml:space="preserve">1.Wallet txns report - Dr
2.Transaction info - For detail                           3. Refund Logs ( Spice ) </t>
  </si>
  <si>
    <t>NJRI Txn Report From Portal</t>
  </si>
  <si>
    <t>NJRI reversal txns report from Mail</t>
  </si>
  <si>
    <t>TW Txns report from portal</t>
  </si>
  <si>
    <t>TW refund report from portal</t>
  </si>
  <si>
    <t>JIO Txns logs on mail</t>
  </si>
  <si>
    <t>Year 2022-Month-Date</t>
  </si>
  <si>
    <t>TransactionReport.xlsx</t>
  </si>
  <si>
    <t>TransactionReversalReport</t>
  </si>
  <si>
    <t>Thinkwallet recharge logs</t>
  </si>
  <si>
    <t>Thinkwallet recharge refund file</t>
  </si>
  <si>
    <t>Njri recharge comission report</t>
  </si>
  <si>
    <t xml:space="preserve">Njri ReversedCommissionReport </t>
  </si>
  <si>
    <t>Year 2022-Month-Date-Emailreport</t>
  </si>
  <si>
    <t>Spice Money  ( JIO)</t>
  </si>
  <si>
    <t xml:space="preserve"> Ccare Rechage Disputed Refund file</t>
  </si>
  <si>
    <t>RA link</t>
  </si>
  <si>
    <t>Wallet transaction report</t>
  </si>
  <si>
    <t>Ftr revoke</t>
  </si>
  <si>
    <t>Transaction Info</t>
  </si>
  <si>
    <r>
      <t xml:space="preserve">Make a table for Spice Wallet Txns report with TRANS ID groupby and sum of </t>
    </r>
    <r>
      <rPr>
        <b/>
        <sz val="10"/>
        <color theme="1"/>
        <rFont val="Calibri"/>
        <family val="2"/>
        <scheme val="minor"/>
      </rPr>
      <t>TRANS AMT ,TRANS DATE , Rch_Aggregator</t>
    </r>
    <r>
      <rPr>
        <sz val="10"/>
        <color theme="1"/>
        <rFont val="Calibri"/>
        <family val="2"/>
        <scheme val="minor"/>
      </rPr>
      <t xml:space="preserve"> (contain Tw,NJRI,JIO)and Took the status from refund report ,if any txns mapped found from  recharge refund report than need to consider   final status for that txns as a refund in That table, Remain are taken final status as a success  .</t>
    </r>
  </si>
  <si>
    <r>
      <t xml:space="preserve">1st we fetch the Txns report from all three aggregator portal </t>
    </r>
    <r>
      <rPr>
        <b/>
        <sz val="10"/>
        <color theme="1"/>
        <rFont val="Calibri"/>
        <family val="2"/>
        <scheme val="minor"/>
      </rPr>
      <t>NJRI,TW,JIO than Make a table for TW , NJRI  , JIO with TranID groupby</t>
    </r>
    <r>
      <rPr>
        <sz val="10"/>
        <color theme="1"/>
        <rFont val="Calibri"/>
        <family val="2"/>
        <scheme val="minor"/>
      </rPr>
      <t xml:space="preserve"> and </t>
    </r>
    <r>
      <rPr>
        <b/>
        <sz val="10"/>
        <color theme="1"/>
        <rFont val="Calibri"/>
        <family val="2"/>
        <scheme val="minor"/>
      </rPr>
      <t>sum of Txn amount,Date,Txns status</t>
    </r>
    <r>
      <rPr>
        <sz val="10"/>
        <color theme="1"/>
        <rFont val="Calibri"/>
        <family val="2"/>
        <scheme val="minor"/>
      </rPr>
      <t xml:space="preserve"> as it is which is coming in report  and  than take the Njri  reversal txns reort and Tw  refund report and Take the status from refund report NJRI,TW sheet ,if any txns mapped found from  Aggregator refund report than need to consider final status for that txns as a refund and  Remain are final  status   which status are already there for all txns</t>
    </r>
  </si>
  <si>
    <r>
      <t xml:space="preserve">Now we can make </t>
    </r>
    <r>
      <rPr>
        <b/>
        <sz val="10"/>
        <color theme="1"/>
        <rFont val="Calibri"/>
        <family val="2"/>
        <scheme val="minor"/>
      </rPr>
      <t>recharge commission summary</t>
    </r>
    <r>
      <rPr>
        <sz val="10"/>
        <color theme="1"/>
        <rFont val="Calibri"/>
        <family val="2"/>
        <scheme val="minor"/>
      </rPr>
      <t xml:space="preserve">. For this 1st we need to take </t>
    </r>
    <r>
      <rPr>
        <b/>
        <sz val="10"/>
        <color theme="1"/>
        <rFont val="Calibri"/>
        <family val="2"/>
        <scheme val="minor"/>
      </rPr>
      <t>FTR revoke report</t>
    </r>
    <r>
      <rPr>
        <sz val="10"/>
        <color theme="1"/>
        <rFont val="Calibri"/>
        <family val="2"/>
        <scheme val="minor"/>
      </rPr>
      <t xml:space="preserve"> spice  where we need to fetch data comment wise (Recharge commission comment)than make seprate table for this .Now we need to take same detail from txns info reprt (</t>
    </r>
    <r>
      <rPr>
        <b/>
        <sz val="10"/>
        <color theme="1"/>
        <rFont val="Calibri"/>
        <family val="2"/>
        <scheme val="minor"/>
      </rPr>
      <t>like Title,Device type</t>
    </r>
    <r>
      <rPr>
        <sz val="10"/>
        <color theme="1"/>
        <rFont val="Calibri"/>
        <family val="2"/>
        <scheme val="minor"/>
      </rPr>
      <t>)and put into ftr table .no we can make the summary client id wise ,comment wise,aggregator name wise,title,device  type wise , FTR sum amount.</t>
    </r>
  </si>
  <si>
    <t>Agent Name</t>
  </si>
  <si>
    <t>Agent Mobile</t>
  </si>
  <si>
    <t>Agent Id</t>
  </si>
  <si>
    <t>Mobile Number</t>
  </si>
  <si>
    <t>Transactionid</t>
  </si>
  <si>
    <t>Date of transaction</t>
  </si>
  <si>
    <t>Date of Complaint</t>
  </si>
  <si>
    <t>Month</t>
  </si>
  <si>
    <t xml:space="preserve">Aggregator </t>
  </si>
  <si>
    <t>Mode</t>
  </si>
  <si>
    <t>RA remarks</t>
  </si>
  <si>
    <t>Final Status</t>
  </si>
  <si>
    <t>AzharKhan</t>
  </si>
  <si>
    <t>Mobile Number:     8303373196</t>
  </si>
  <si>
    <t>Reliance JIO</t>
  </si>
  <si>
    <t>JRI247648157955887827374145</t>
  </si>
  <si>
    <t>Jan 20</t>
  </si>
  <si>
    <t>JRI</t>
  </si>
  <si>
    <t>Already Refunded</t>
  </si>
  <si>
    <t>Refunded at aggregator</t>
  </si>
  <si>
    <t>Amount Received</t>
  </si>
  <si>
    <t>Saraswati Paul</t>
  </si>
  <si>
    <t>Mobile Number:     8853781766</t>
  </si>
  <si>
    <t>JRI99439157738332855341701</t>
  </si>
  <si>
    <t>Refunded</t>
  </si>
  <si>
    <t>Still not refunded yet at aggregator</t>
  </si>
  <si>
    <t>Amount Not Received to spice</t>
  </si>
  <si>
    <t>ranjeet kumar</t>
  </si>
  <si>
    <t>Mobile Number:     8509924981</t>
  </si>
  <si>
    <t>JRI37201157955751102518604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</si>
</sst>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dd\-mmm\-yy"/>
    <numFmt numFmtId="165" formatCode="mm/dd/yy;@"/>
    <numFmt numFmtId="166" formatCode="_ * #,##0_ ;_ * \-#,##0_ ;_ * &quot;-&quot;??_ ;_ @_ "/>
    <numFmt numFmtId="167" formatCode="[$-409]d\-mmm;@"/>
  </numFmts>
  <fonts count="26" x14ac:knownFonts="1">
    <font>
      <sz val="11"/>
      <color theme="1"/>
      <name val="Calibri"/>
      <family val="2"/>
      <scheme val="minor"/>
    </font>
    <font>
      <sz val="9"/>
      <color rgb="FF000000"/>
      <name val="Calibri"/>
      <family val="2"/>
      <scheme val="minor"/>
    </font>
    <font>
      <sz val="10"/>
      <color theme="1"/>
      <name val="Calibri"/>
      <family val="2"/>
      <scheme val="minor"/>
    </font>
    <font>
      <sz val="10"/>
      <color theme="1"/>
      <name val="Times New Roman"/>
      <family val="1"/>
    </font>
    <font>
      <sz val="11"/>
      <color rgb="FFFF0000"/>
      <name val="Calibri"/>
      <family val="2"/>
      <scheme val="minor"/>
    </font>
    <font>
      <b/>
      <sz val="11"/>
      <color theme="1"/>
      <name val="Calibri"/>
      <family val="2"/>
      <scheme val="minor"/>
    </font>
    <font>
      <sz val="10"/>
      <color rgb="FFFF0000"/>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sz val="11"/>
      <color indexed="8"/>
      <name val="Calibri"/>
      <family val="2"/>
    </font>
    <font>
      <sz val="10"/>
      <color indexed="8"/>
      <name val="Arial"/>
      <family val="2"/>
    </font>
    <font>
      <b/>
      <sz val="11"/>
      <color indexed="8"/>
      <name val="Calibri"/>
      <family val="2"/>
    </font>
    <font>
      <sz val="9"/>
      <color indexed="8"/>
      <name val="Calibri"/>
      <family val="2"/>
    </font>
    <font>
      <b/>
      <sz val="9"/>
      <color indexed="8"/>
      <name val="Calibri"/>
      <family val="2"/>
    </font>
    <font>
      <sz val="9"/>
      <color rgb="FFFF0000"/>
      <name val="Calibri"/>
      <family val="2"/>
    </font>
    <font>
      <sz val="12"/>
      <color rgb="FF000000"/>
      <name val="Calibri"/>
      <family val="2"/>
    </font>
    <font>
      <i/>
      <sz val="12"/>
      <color rgb="FF000000"/>
      <name val="Calibri"/>
      <family val="2"/>
    </font>
    <font>
      <sz val="9"/>
      <color rgb="FFFF0000"/>
      <name val="Calibri"/>
      <family val="2"/>
      <scheme val="minor"/>
    </font>
    <font>
      <sz val="11"/>
      <color rgb="FF000000"/>
      <name val="Calibri"/>
      <family val="2"/>
      <scheme val="minor"/>
    </font>
    <font>
      <sz val="11"/>
      <color theme="1"/>
      <name val="Calibri"/>
      <family val="2"/>
      <scheme val="minor"/>
    </font>
    <font>
      <b/>
      <sz val="10"/>
      <color theme="1"/>
      <name val="Times New Roman"/>
      <family val="1"/>
    </font>
    <font>
      <b/>
      <sz val="11"/>
      <color rgb="FFFF0000"/>
      <name val="Calibri"/>
      <family val="2"/>
      <scheme val="minor"/>
    </font>
    <font>
      <b/>
      <sz val="9"/>
      <color rgb="FF000000"/>
      <name val="Calibri"/>
      <family val="2"/>
      <scheme val="minor"/>
    </font>
    <font>
      <sz val="9"/>
      <color rgb="FF333333"/>
      <name val="Calibri"/>
      <family val="2"/>
      <scheme val="minor"/>
    </font>
    <font>
      <sz val="9"/>
      <color indexed="8"/>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indexed="22"/>
        <bgColor indexed="0"/>
      </patternFill>
    </fill>
    <fill>
      <patternFill patternType="solid">
        <fgColor rgb="FFFFC000"/>
        <bgColor indexed="0"/>
      </patternFill>
    </fill>
    <fill>
      <patternFill patternType="solid">
        <fgColor rgb="FFFFFF00"/>
        <bgColor indexed="0"/>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D9D9D9"/>
        <bgColor indexed="64"/>
      </patternFill>
    </fill>
    <fill>
      <patternFill patternType="solid">
        <fgColor rgb="FFF2F2F2"/>
        <bgColor indexed="64"/>
      </patternFill>
    </fill>
    <fill>
      <patternFill patternType="solid">
        <fgColor rgb="FF00FFCC"/>
        <bgColor indexed="64"/>
      </patternFill>
    </fill>
    <fill>
      <patternFill patternType="solid">
        <fgColor rgb="FFFEF2CB"/>
        <bgColor indexed="64"/>
      </patternFill>
    </fill>
    <fill>
      <patternFill patternType="solid">
        <fgColor rgb="FFCCFFFF"/>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79998168889431442"/>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thick">
        <color rgb="FF000000"/>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5">
    <xf numFmtId="0" fontId="0" fillId="0" borderId="0"/>
    <xf numFmtId="0" fontId="11" fillId="0" borderId="0"/>
    <xf numFmtId="0" fontId="11" fillId="0" borderId="0"/>
    <xf numFmtId="0" fontId="11" fillId="0" borderId="0"/>
    <xf numFmtId="43" fontId="20" fillId="0" borderId="0" applyFont="0" applyFill="0" applyBorder="0" applyAlignment="0" applyProtection="0"/>
  </cellStyleXfs>
  <cellXfs count="204">
    <xf numFmtId="0" fontId="0" fillId="0" borderId="0" xfId="0"/>
    <xf numFmtId="0" fontId="1" fillId="0" borderId="0" xfId="0" applyFont="1"/>
    <xf numFmtId="0" fontId="2" fillId="0" borderId="4" xfId="0" applyFont="1" applyBorder="1" applyAlignment="1">
      <alignment vertical="center"/>
    </xf>
    <xf numFmtId="0" fontId="2" fillId="0" borderId="12" xfId="0" applyFont="1" applyBorder="1"/>
    <xf numFmtId="0" fontId="0" fillId="0" borderId="12" xfId="0" applyBorder="1"/>
    <xf numFmtId="0" fontId="2" fillId="0" borderId="14" xfId="0" applyFont="1" applyBorder="1"/>
    <xf numFmtId="0" fontId="2" fillId="0" borderId="0" xfId="0" applyFont="1"/>
    <xf numFmtId="0" fontId="2" fillId="0" borderId="16" xfId="0" applyFont="1" applyBorder="1" applyAlignment="1">
      <alignment wrapText="1"/>
    </xf>
    <xf numFmtId="0" fontId="2" fillId="0" borderId="17" xfId="0" applyFont="1" applyBorder="1"/>
    <xf numFmtId="0" fontId="2" fillId="0" borderId="12" xfId="0" applyFont="1" applyBorder="1" applyAlignment="1">
      <alignment wrapText="1"/>
    </xf>
    <xf numFmtId="0" fontId="2" fillId="0" borderId="18" xfId="0" applyFont="1" applyBorder="1"/>
    <xf numFmtId="0" fontId="2" fillId="0" borderId="18" xfId="0" applyFont="1" applyBorder="1" applyAlignment="1">
      <alignment wrapText="1"/>
    </xf>
    <xf numFmtId="0" fontId="2" fillId="0" borderId="20"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0" borderId="17" xfId="0" applyFont="1" applyBorder="1" applyAlignment="1">
      <alignment wrapText="1"/>
    </xf>
    <xf numFmtId="0" fontId="2" fillId="0" borderId="19" xfId="0" applyFont="1" applyBorder="1" applyAlignment="1">
      <alignment wrapText="1"/>
    </xf>
    <xf numFmtId="0" fontId="2" fillId="0" borderId="21" xfId="0" applyFont="1" applyBorder="1" applyAlignment="1">
      <alignment wrapText="1"/>
    </xf>
    <xf numFmtId="0" fontId="2" fillId="0" borderId="0" xfId="0" applyFont="1" applyBorder="1" applyAlignment="1">
      <alignment wrapText="1"/>
    </xf>
    <xf numFmtId="0" fontId="2" fillId="0" borderId="5" xfId="0" applyFont="1" applyBorder="1" applyAlignment="1"/>
    <xf numFmtId="0" fontId="2" fillId="0" borderId="0" xfId="0" applyFont="1" applyBorder="1" applyAlignment="1"/>
    <xf numFmtId="0" fontId="2" fillId="0" borderId="10" xfId="0" applyFont="1" applyBorder="1" applyAlignment="1"/>
    <xf numFmtId="0" fontId="10" fillId="3" borderId="12" xfId="2" applyFont="1" applyFill="1" applyBorder="1" applyAlignment="1">
      <alignment horizontal="center"/>
    </xf>
    <xf numFmtId="0" fontId="10" fillId="0" borderId="12" xfId="2" applyFont="1" applyFill="1" applyBorder="1" applyAlignment="1"/>
    <xf numFmtId="0" fontId="10" fillId="0" borderId="12" xfId="2" applyFont="1" applyFill="1" applyBorder="1" applyAlignment="1">
      <alignment horizontal="right"/>
    </xf>
    <xf numFmtId="49" fontId="8" fillId="0" borderId="12" xfId="0" applyNumberFormat="1" applyFont="1" applyBorder="1"/>
    <xf numFmtId="0" fontId="8" fillId="0" borderId="12" xfId="0" applyFont="1" applyBorder="1"/>
    <xf numFmtId="165" fontId="8" fillId="0" borderId="12" xfId="0" applyNumberFormat="1" applyFont="1" applyBorder="1"/>
    <xf numFmtId="0" fontId="8" fillId="2" borderId="12" xfId="0" applyFont="1" applyFill="1" applyBorder="1"/>
    <xf numFmtId="0" fontId="9" fillId="2" borderId="12" xfId="0" applyFont="1" applyFill="1" applyBorder="1"/>
    <xf numFmtId="0" fontId="2" fillId="0" borderId="0" xfId="0" applyFont="1" applyBorder="1" applyAlignment="1">
      <alignment horizontal="left" vertical="center"/>
    </xf>
    <xf numFmtId="165" fontId="10" fillId="0" borderId="12" xfId="2" applyNumberFormat="1" applyFont="1" applyFill="1" applyBorder="1" applyAlignment="1"/>
    <xf numFmtId="0" fontId="12" fillId="0" borderId="12" xfId="2" applyFont="1" applyFill="1" applyBorder="1" applyAlignment="1"/>
    <xf numFmtId="0" fontId="4" fillId="0" borderId="12" xfId="0" applyFont="1" applyBorder="1"/>
    <xf numFmtId="0" fontId="8" fillId="0" borderId="12" xfId="0" applyNumberFormat="1" applyFont="1" applyBorder="1"/>
    <xf numFmtId="0" fontId="8" fillId="0" borderId="12" xfId="0" applyFont="1" applyFill="1" applyBorder="1"/>
    <xf numFmtId="0" fontId="5" fillId="0" borderId="0" xfId="0" applyFont="1"/>
    <xf numFmtId="0" fontId="0" fillId="6" borderId="12" xfId="0" applyFill="1" applyBorder="1"/>
    <xf numFmtId="0" fontId="13" fillId="0" borderId="12" xfId="3" applyFont="1" applyFill="1" applyBorder="1" applyAlignment="1"/>
    <xf numFmtId="0" fontId="14" fillId="3" borderId="12" xfId="3" applyFont="1" applyFill="1" applyBorder="1" applyAlignment="1">
      <alignment horizontal="center"/>
    </xf>
    <xf numFmtId="0" fontId="15" fillId="0" borderId="12" xfId="3" applyFont="1" applyFill="1" applyBorder="1" applyAlignment="1"/>
    <xf numFmtId="0" fontId="13" fillId="0" borderId="12" xfId="3" applyFont="1" applyFill="1" applyBorder="1" applyAlignment="1">
      <alignment horizontal="right"/>
    </xf>
    <xf numFmtId="0" fontId="8" fillId="0" borderId="0" xfId="0" applyFont="1"/>
    <xf numFmtId="0" fontId="13" fillId="3" borderId="12" xfId="2" applyFont="1" applyFill="1" applyBorder="1" applyAlignment="1">
      <alignment horizontal="center"/>
    </xf>
    <xf numFmtId="0" fontId="14" fillId="0" borderId="12" xfId="2" applyFont="1" applyFill="1" applyBorder="1" applyAlignment="1"/>
    <xf numFmtId="0" fontId="14" fillId="0" borderId="12" xfId="2" applyFont="1" applyFill="1" applyBorder="1" applyAlignment="1">
      <alignment horizontal="right"/>
    </xf>
    <xf numFmtId="0" fontId="9" fillId="6" borderId="12" xfId="0" applyFont="1" applyFill="1" applyBorder="1" applyAlignment="1">
      <alignment wrapText="1"/>
    </xf>
    <xf numFmtId="10" fontId="8" fillId="7" borderId="12" xfId="0" applyNumberFormat="1" applyFont="1" applyFill="1" applyBorder="1"/>
    <xf numFmtId="0" fontId="8" fillId="7" borderId="12" xfId="0" applyFont="1" applyFill="1" applyBorder="1"/>
    <xf numFmtId="10" fontId="0" fillId="0" borderId="12" xfId="0" applyNumberFormat="1" applyBorder="1"/>
    <xf numFmtId="0" fontId="16" fillId="9" borderId="12" xfId="0" applyFont="1" applyFill="1" applyBorder="1" applyAlignment="1">
      <alignment vertical="center"/>
    </xf>
    <xf numFmtId="0" fontId="16" fillId="9" borderId="12" xfId="0" applyFont="1" applyFill="1" applyBorder="1" applyAlignment="1">
      <alignment horizontal="center" vertical="center"/>
    </xf>
    <xf numFmtId="0" fontId="16" fillId="10" borderId="12" xfId="0" applyFont="1" applyFill="1" applyBorder="1" applyAlignment="1">
      <alignment vertical="center"/>
    </xf>
    <xf numFmtId="0" fontId="16" fillId="10" borderId="12" xfId="0" applyFont="1" applyFill="1" applyBorder="1" applyAlignment="1">
      <alignment horizontal="center" vertical="center"/>
    </xf>
    <xf numFmtId="0" fontId="17" fillId="0" borderId="12" xfId="0" applyFont="1" applyBorder="1" applyAlignment="1">
      <alignment horizontal="right" vertical="center"/>
    </xf>
    <xf numFmtId="10" fontId="16" fillId="0" borderId="12" xfId="0" applyNumberFormat="1" applyFont="1" applyBorder="1" applyAlignment="1">
      <alignment horizontal="center" vertical="center"/>
    </xf>
    <xf numFmtId="0" fontId="16" fillId="0" borderId="12" xfId="0" applyFont="1" applyBorder="1" applyAlignment="1">
      <alignment horizontal="right" vertical="center"/>
    </xf>
    <xf numFmtId="0" fontId="16" fillId="0" borderId="12" xfId="0" applyFont="1" applyFill="1" applyBorder="1" applyAlignment="1">
      <alignment vertical="center"/>
    </xf>
    <xf numFmtId="22" fontId="8" fillId="0" borderId="12" xfId="0" applyNumberFormat="1" applyFont="1" applyBorder="1"/>
    <xf numFmtId="0" fontId="8" fillId="2" borderId="0" xfId="0" applyFont="1" applyFill="1"/>
    <xf numFmtId="15" fontId="8" fillId="0" borderId="12" xfId="0" applyNumberFormat="1" applyFont="1" applyBorder="1"/>
    <xf numFmtId="0" fontId="8" fillId="0" borderId="0" xfId="0" applyFont="1" applyBorder="1"/>
    <xf numFmtId="15" fontId="8" fillId="0" borderId="0" xfId="0" applyNumberFormat="1" applyFont="1" applyBorder="1"/>
    <xf numFmtId="0" fontId="8" fillId="2" borderId="0" xfId="0" applyFont="1" applyFill="1" applyBorder="1"/>
    <xf numFmtId="0" fontId="9" fillId="0" borderId="12" xfId="0" applyFont="1" applyBorder="1" applyAlignment="1">
      <alignment horizontal="center" vertical="center"/>
    </xf>
    <xf numFmtId="0" fontId="8" fillId="0" borderId="12" xfId="0" applyFont="1" applyBorder="1" applyAlignment="1"/>
    <xf numFmtId="22" fontId="8" fillId="0" borderId="12" xfId="0" applyNumberFormat="1" applyFont="1" applyBorder="1" applyAlignment="1"/>
    <xf numFmtId="0" fontId="9" fillId="2" borderId="0" xfId="0" applyFont="1" applyFill="1"/>
    <xf numFmtId="0" fontId="18" fillId="2" borderId="0" xfId="0" applyFont="1" applyFill="1"/>
    <xf numFmtId="0" fontId="0" fillId="0" borderId="28" xfId="0" applyBorder="1" applyAlignment="1"/>
    <xf numFmtId="0" fontId="0" fillId="0" borderId="29" xfId="0" applyBorder="1" applyAlignment="1"/>
    <xf numFmtId="0" fontId="0" fillId="13" borderId="34" xfId="0" applyFill="1" applyBorder="1" applyAlignment="1"/>
    <xf numFmtId="0" fontId="19" fillId="13" borderId="35" xfId="0" applyFont="1" applyFill="1" applyBorder="1" applyAlignment="1">
      <alignment vertical="center"/>
    </xf>
    <xf numFmtId="0" fontId="0" fillId="13" borderId="35" xfId="0" applyFill="1" applyBorder="1" applyAlignment="1">
      <alignment horizontal="center"/>
    </xf>
    <xf numFmtId="0" fontId="0" fillId="11" borderId="32" xfId="0" applyFill="1" applyBorder="1" applyAlignment="1">
      <alignment horizontal="center"/>
    </xf>
    <xf numFmtId="0" fontId="0" fillId="12" borderId="32" xfId="0" applyFill="1" applyBorder="1" applyAlignment="1">
      <alignment horizontal="center"/>
    </xf>
    <xf numFmtId="0" fontId="0" fillId="0" borderId="33" xfId="0" applyBorder="1" applyAlignment="1"/>
    <xf numFmtId="0" fontId="19" fillId="0" borderId="0" xfId="0" applyFont="1"/>
    <xf numFmtId="0" fontId="0" fillId="0" borderId="0" xfId="0" applyFont="1"/>
    <xf numFmtId="0" fontId="0" fillId="0" borderId="0" xfId="0" applyFont="1" applyAlignment="1"/>
    <xf numFmtId="0" fontId="0" fillId="0" borderId="0" xfId="0" applyFont="1" applyBorder="1" applyAlignment="1"/>
    <xf numFmtId="0" fontId="0" fillId="0" borderId="7" xfId="0" applyFont="1" applyBorder="1" applyAlignment="1"/>
    <xf numFmtId="0" fontId="0" fillId="0" borderId="9" xfId="0" applyFont="1" applyBorder="1" applyAlignment="1"/>
    <xf numFmtId="0" fontId="2" fillId="0" borderId="36" xfId="0" applyFont="1" applyBorder="1" applyAlignment="1">
      <alignment wrapText="1"/>
    </xf>
    <xf numFmtId="0" fontId="2" fillId="0" borderId="37" xfId="0" applyFont="1" applyBorder="1" applyAlignment="1">
      <alignment wrapText="1"/>
    </xf>
    <xf numFmtId="0" fontId="2" fillId="0" borderId="38" xfId="0" applyFont="1" applyBorder="1" applyAlignment="1">
      <alignment wrapText="1"/>
    </xf>
    <xf numFmtId="0" fontId="0" fillId="0" borderId="4" xfId="0" applyFont="1" applyBorder="1"/>
    <xf numFmtId="0" fontId="0" fillId="0" borderId="6" xfId="0" applyFont="1" applyBorder="1"/>
    <xf numFmtId="0" fontId="0" fillId="0" borderId="9" xfId="0" applyFont="1" applyBorder="1"/>
    <xf numFmtId="0" fontId="2" fillId="0" borderId="39" xfId="0" applyFont="1" applyBorder="1" applyAlignment="1">
      <alignment wrapText="1"/>
    </xf>
    <xf numFmtId="0" fontId="0" fillId="0" borderId="11" xfId="0" applyFont="1" applyBorder="1"/>
    <xf numFmtId="0" fontId="0" fillId="0" borderId="7" xfId="0" applyFont="1" applyBorder="1"/>
    <xf numFmtId="0" fontId="0" fillId="0" borderId="8" xfId="0" applyFont="1" applyBorder="1"/>
    <xf numFmtId="0" fontId="0" fillId="0" borderId="10" xfId="0" applyFont="1" applyBorder="1"/>
    <xf numFmtId="0" fontId="0" fillId="0" borderId="12" xfId="0" applyFont="1" applyBorder="1"/>
    <xf numFmtId="0" fontId="2" fillId="0" borderId="37" xfId="0" applyFont="1" applyBorder="1"/>
    <xf numFmtId="0" fontId="0" fillId="0" borderId="17" xfId="0" applyFont="1" applyBorder="1"/>
    <xf numFmtId="0" fontId="0" fillId="0" borderId="18" xfId="0" applyFont="1" applyBorder="1"/>
    <xf numFmtId="0" fontId="2" fillId="0" borderId="36" xfId="0" applyFont="1" applyBorder="1"/>
    <xf numFmtId="0" fontId="2" fillId="0" borderId="38" xfId="0" applyFont="1" applyBorder="1"/>
    <xf numFmtId="0" fontId="13" fillId="3" borderId="22" xfId="1" applyFont="1" applyFill="1" applyBorder="1" applyAlignment="1">
      <alignment horizontal="center"/>
    </xf>
    <xf numFmtId="0" fontId="13" fillId="3" borderId="24" xfId="1" applyFont="1" applyFill="1" applyBorder="1" applyAlignment="1">
      <alignment horizontal="center"/>
    </xf>
    <xf numFmtId="0" fontId="13" fillId="0" borderId="23" xfId="1" applyFont="1" applyFill="1" applyBorder="1" applyAlignment="1"/>
    <xf numFmtId="0" fontId="13" fillId="0" borderId="23" xfId="1" applyFont="1" applyFill="1" applyBorder="1" applyAlignment="1">
      <alignment horizontal="right"/>
    </xf>
    <xf numFmtId="0" fontId="9" fillId="0" borderId="0" xfId="0" applyFont="1"/>
    <xf numFmtId="0" fontId="13" fillId="0" borderId="0" xfId="1" applyFont="1" applyFill="1" applyBorder="1" applyAlignment="1"/>
    <xf numFmtId="0" fontId="13" fillId="0" borderId="0" xfId="1" applyFont="1" applyFill="1" applyBorder="1" applyAlignment="1">
      <alignment horizontal="right"/>
    </xf>
    <xf numFmtId="0" fontId="13" fillId="5" borderId="12" xfId="2" applyFont="1" applyFill="1" applyBorder="1" applyAlignment="1">
      <alignment horizontal="center"/>
    </xf>
    <xf numFmtId="0" fontId="13" fillId="4" borderId="12" xfId="2" applyFont="1" applyFill="1" applyBorder="1" applyAlignment="1">
      <alignment horizontal="center"/>
    </xf>
    <xf numFmtId="0" fontId="13" fillId="0" borderId="12" xfId="2" applyFont="1" applyFill="1" applyBorder="1" applyAlignment="1"/>
    <xf numFmtId="0" fontId="13" fillId="0" borderId="12" xfId="2" applyFont="1" applyFill="1" applyBorder="1" applyAlignment="1">
      <alignment horizontal="right"/>
    </xf>
    <xf numFmtId="0" fontId="13" fillId="0" borderId="25" xfId="2" applyFont="1" applyFill="1" applyBorder="1" applyAlignment="1"/>
    <xf numFmtId="0" fontId="13" fillId="0" borderId="0" xfId="2" applyFont="1" applyFill="1" applyBorder="1" applyAlignment="1"/>
    <xf numFmtId="0" fontId="13" fillId="0" borderId="0" xfId="2" applyFont="1" applyFill="1" applyBorder="1" applyAlignment="1">
      <alignment horizontal="right"/>
    </xf>
    <xf numFmtId="0" fontId="13" fillId="3" borderId="0" xfId="1" applyFont="1" applyFill="1" applyBorder="1" applyAlignment="1">
      <alignment horizontal="center"/>
    </xf>
    <xf numFmtId="164" fontId="13" fillId="0" borderId="12" xfId="2" applyNumberFormat="1" applyFont="1" applyFill="1" applyBorder="1" applyAlignment="1">
      <alignment horizontal="right"/>
    </xf>
    <xf numFmtId="0" fontId="13" fillId="3" borderId="12" xfId="1" applyFont="1" applyFill="1" applyBorder="1" applyAlignment="1">
      <alignment horizontal="center"/>
    </xf>
    <xf numFmtId="0" fontId="13" fillId="0" borderId="12" xfId="1" applyFont="1" applyFill="1" applyBorder="1" applyAlignment="1"/>
    <xf numFmtId="0" fontId="13" fillId="0" borderId="12" xfId="1" applyFont="1" applyFill="1" applyBorder="1" applyAlignment="1">
      <alignment horizontal="right"/>
    </xf>
    <xf numFmtId="0" fontId="8" fillId="0" borderId="12" xfId="0" applyFont="1" applyBorder="1" applyAlignment="1">
      <alignment horizontal="center" vertical="center"/>
    </xf>
    <xf numFmtId="0" fontId="8" fillId="2" borderId="12" xfId="0" applyFont="1" applyFill="1" applyBorder="1" applyAlignment="1">
      <alignment horizontal="center" vertical="center"/>
    </xf>
    <xf numFmtId="166" fontId="5" fillId="14" borderId="12" xfId="4" applyNumberFormat="1" applyFont="1" applyFill="1" applyBorder="1" applyAlignment="1">
      <alignment horizontal="center" vertical="center" wrapText="1"/>
    </xf>
    <xf numFmtId="14" fontId="0" fillId="0" borderId="12" xfId="4" applyNumberFormat="1" applyFont="1" applyBorder="1" applyAlignment="1">
      <alignment wrapText="1"/>
    </xf>
    <xf numFmtId="166" fontId="5" fillId="15" borderId="12" xfId="4" applyNumberFormat="1" applyFont="1" applyFill="1" applyBorder="1" applyAlignment="1">
      <alignment horizontal="center" vertical="center" wrapText="1"/>
    </xf>
    <xf numFmtId="0" fontId="0" fillId="15" borderId="12" xfId="0" applyFill="1" applyBorder="1" applyAlignment="1">
      <alignment wrapText="1"/>
    </xf>
    <xf numFmtId="166" fontId="5" fillId="2" borderId="12" xfId="4" applyNumberFormat="1" applyFont="1" applyFill="1" applyBorder="1" applyAlignment="1">
      <alignment horizontal="center" vertical="center" wrapText="1"/>
    </xf>
    <xf numFmtId="166" fontId="22" fillId="2" borderId="12" xfId="4" applyNumberFormat="1" applyFont="1" applyFill="1" applyBorder="1" applyAlignment="1">
      <alignment horizontal="center" vertical="center" wrapText="1"/>
    </xf>
    <xf numFmtId="0" fontId="2" fillId="0" borderId="40" xfId="0" applyFont="1" applyBorder="1"/>
    <xf numFmtId="0" fontId="2" fillId="0" borderId="41" xfId="0" applyFont="1" applyBorder="1"/>
    <xf numFmtId="0" fontId="2" fillId="0" borderId="42" xfId="0" applyFont="1" applyBorder="1"/>
    <xf numFmtId="0" fontId="0" fillId="0" borderId="4" xfId="0" applyFont="1" applyBorder="1" applyAlignment="1"/>
    <xf numFmtId="0" fontId="2" fillId="0" borderId="7" xfId="0" applyFont="1" applyBorder="1" applyAlignment="1">
      <alignment horizontal="left" vertical="center"/>
    </xf>
    <xf numFmtId="0" fontId="0" fillId="2" borderId="12" xfId="0" applyFill="1" applyBorder="1" applyAlignment="1">
      <alignment horizontal="center"/>
    </xf>
    <xf numFmtId="0" fontId="2" fillId="0" borderId="0" xfId="0" applyFont="1" applyFill="1" applyBorder="1" applyAlignment="1">
      <alignment wrapText="1"/>
    </xf>
    <xf numFmtId="0" fontId="4" fillId="0" borderId="0" xfId="0" applyFont="1"/>
    <xf numFmtId="0" fontId="9" fillId="0" borderId="12" xfId="0" applyFont="1" applyBorder="1"/>
    <xf numFmtId="0" fontId="8" fillId="2" borderId="12" xfId="0" quotePrefix="1" applyFont="1" applyFill="1" applyBorder="1"/>
    <xf numFmtId="0" fontId="2" fillId="0" borderId="9" xfId="0" applyFont="1" applyBorder="1" applyAlignment="1">
      <alignment horizontal="left" vertical="center"/>
    </xf>
    <xf numFmtId="0" fontId="7" fillId="0" borderId="7" xfId="0" applyFont="1" applyBorder="1" applyAlignment="1">
      <alignment horizontal="left" vertical="center"/>
    </xf>
    <xf numFmtId="0" fontId="2" fillId="15" borderId="0" xfId="0" applyFont="1" applyFill="1" applyBorder="1" applyAlignment="1">
      <alignment wrapText="1"/>
    </xf>
    <xf numFmtId="0" fontId="0" fillId="0" borderId="0" xfId="0" applyFont="1" applyFill="1" applyBorder="1"/>
    <xf numFmtId="0" fontId="2" fillId="0" borderId="41" xfId="0" applyFont="1" applyBorder="1" applyAlignment="1">
      <alignment wrapText="1"/>
    </xf>
    <xf numFmtId="0" fontId="0" fillId="2" borderId="0" xfId="0" applyFill="1"/>
    <xf numFmtId="0" fontId="8" fillId="16" borderId="12" xfId="0" applyFont="1" applyFill="1" applyBorder="1"/>
    <xf numFmtId="47" fontId="0" fillId="0" borderId="12" xfId="0" applyNumberFormat="1" applyBorder="1"/>
    <xf numFmtId="0" fontId="8" fillId="17" borderId="12" xfId="0" applyFont="1" applyFill="1" applyBorder="1"/>
    <xf numFmtId="0" fontId="9" fillId="17" borderId="12" xfId="0" applyFont="1" applyFill="1" applyBorder="1" applyAlignment="1">
      <alignment horizontal="center" vertical="center"/>
    </xf>
    <xf numFmtId="0" fontId="7" fillId="0" borderId="18" xfId="0" applyFont="1" applyBorder="1"/>
    <xf numFmtId="0" fontId="8" fillId="17" borderId="12" xfId="0" applyFont="1" applyFill="1" applyBorder="1" applyAlignment="1">
      <alignment horizontal="center" vertical="center"/>
    </xf>
    <xf numFmtId="0" fontId="8" fillId="17" borderId="0" xfId="0" applyFont="1" applyFill="1"/>
    <xf numFmtId="0" fontId="0" fillId="17" borderId="12" xfId="0" applyFill="1" applyBorder="1"/>
    <xf numFmtId="0" fontId="9" fillId="17" borderId="12" xfId="0" applyFont="1" applyFill="1" applyBorder="1"/>
    <xf numFmtId="49" fontId="9" fillId="17" borderId="12" xfId="0" applyNumberFormat="1" applyFont="1" applyFill="1" applyBorder="1"/>
    <xf numFmtId="165" fontId="9" fillId="17" borderId="12" xfId="0" applyNumberFormat="1" applyFont="1" applyFill="1" applyBorder="1"/>
    <xf numFmtId="0" fontId="6" fillId="2" borderId="5" xfId="0" applyFont="1" applyFill="1" applyBorder="1" applyAlignment="1"/>
    <xf numFmtId="0" fontId="7" fillId="0" borderId="0" xfId="0" applyFont="1" applyBorder="1" applyAlignment="1"/>
    <xf numFmtId="0" fontId="7" fillId="0" borderId="10" xfId="0" applyFont="1" applyBorder="1" applyAlignment="1"/>
    <xf numFmtId="0" fontId="5" fillId="0" borderId="12" xfId="0" applyFont="1" applyBorder="1"/>
    <xf numFmtId="0" fontId="7" fillId="0" borderId="12" xfId="0" applyFont="1" applyFill="1" applyBorder="1" applyAlignment="1"/>
    <xf numFmtId="0" fontId="23" fillId="18" borderId="12" xfId="0" applyFont="1" applyFill="1" applyBorder="1" applyAlignment="1">
      <alignment horizontal="center" vertical="center"/>
    </xf>
    <xf numFmtId="0" fontId="8" fillId="2" borderId="12" xfId="0" applyFont="1" applyFill="1" applyBorder="1" applyAlignment="1">
      <alignment horizontal="center"/>
    </xf>
    <xf numFmtId="0" fontId="8" fillId="0" borderId="12" xfId="0" applyFont="1" applyBorder="1" applyAlignment="1">
      <alignment horizontal="center"/>
    </xf>
    <xf numFmtId="0" fontId="24" fillId="0" borderId="12" xfId="0" applyFont="1" applyFill="1" applyBorder="1" applyAlignment="1">
      <alignment horizontal="center"/>
    </xf>
    <xf numFmtId="0" fontId="8" fillId="0" borderId="12" xfId="0" applyFont="1" applyFill="1" applyBorder="1" applyAlignment="1">
      <alignment horizontal="center" vertical="center"/>
    </xf>
    <xf numFmtId="49" fontId="8" fillId="0" borderId="12" xfId="0" applyNumberFormat="1" applyFont="1" applyFill="1" applyBorder="1" applyAlignment="1">
      <alignment horizontal="center"/>
    </xf>
    <xf numFmtId="167" fontId="8" fillId="0" borderId="12" xfId="0" applyNumberFormat="1" applyFont="1" applyFill="1" applyBorder="1" applyAlignment="1">
      <alignment horizontal="center" vertical="center"/>
    </xf>
    <xf numFmtId="0" fontId="25" fillId="0" borderId="12" xfId="0" applyFont="1" applyFill="1" applyBorder="1" applyAlignment="1">
      <alignment horizontal="center"/>
    </xf>
    <xf numFmtId="167" fontId="8" fillId="0" borderId="12" xfId="0" applyNumberFormat="1" applyFont="1" applyBorder="1" applyAlignment="1">
      <alignment horizontal="center"/>
    </xf>
    <xf numFmtId="167" fontId="8" fillId="0" borderId="12" xfId="0" quotePrefix="1" applyNumberFormat="1" applyFont="1" applyBorder="1" applyAlignment="1">
      <alignment horizontal="center"/>
    </xf>
    <xf numFmtId="49" fontId="8" fillId="0" borderId="12" xfId="0" applyNumberFormat="1" applyFont="1" applyBorder="1" applyAlignment="1">
      <alignment horizontal="center"/>
    </xf>
    <xf numFmtId="0" fontId="8" fillId="0" borderId="12" xfId="0" applyFont="1" applyFill="1" applyBorder="1" applyAlignment="1">
      <alignment horizontal="center"/>
    </xf>
    <xf numFmtId="0" fontId="23" fillId="17" borderId="12" xfId="0" applyFont="1" applyFill="1" applyBorder="1" applyAlignment="1">
      <alignment horizontal="center" vertical="center"/>
    </xf>
    <xf numFmtId="0" fontId="7" fillId="0" borderId="1" xfId="0" applyFont="1" applyBorder="1" applyAlignment="1">
      <alignment horizontal="center"/>
    </xf>
    <xf numFmtId="0" fontId="7" fillId="0" borderId="3" xfId="0" applyFont="1" applyBorder="1" applyAlignment="1">
      <alignment horizontal="center"/>
    </xf>
    <xf numFmtId="0" fontId="7" fillId="0" borderId="1" xfId="0" applyFont="1" applyBorder="1" applyAlignment="1">
      <alignment horizontal="left" vertical="center"/>
    </xf>
    <xf numFmtId="0" fontId="7" fillId="0" borderId="2" xfId="0" applyFont="1" applyBorder="1" applyAlignment="1">
      <alignment horizontal="left"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7" fillId="15" borderId="1" xfId="0" applyFont="1" applyFill="1" applyBorder="1" applyAlignment="1">
      <alignment horizontal="left" vertical="center"/>
    </xf>
    <xf numFmtId="0" fontId="7" fillId="15" borderId="2" xfId="0" applyFont="1" applyFill="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0" fillId="8" borderId="26" xfId="0" applyFill="1" applyBorder="1" applyAlignment="1">
      <alignment horizontal="center"/>
    </xf>
    <xf numFmtId="0" fontId="0" fillId="8" borderId="27" xfId="0" applyFill="1" applyBorder="1" applyAlignment="1">
      <alignment horizontal="center"/>
    </xf>
    <xf numFmtId="0" fontId="0" fillId="2" borderId="12" xfId="0" applyFill="1" applyBorder="1" applyAlignment="1">
      <alignment horizontal="center"/>
    </xf>
    <xf numFmtId="0" fontId="4" fillId="0" borderId="12" xfId="0" applyFont="1" applyBorder="1" applyAlignment="1">
      <alignment horizontal="center"/>
    </xf>
    <xf numFmtId="0" fontId="4" fillId="15" borderId="26" xfId="0" applyFont="1" applyFill="1" applyBorder="1" applyAlignment="1">
      <alignment horizontal="center"/>
    </xf>
    <xf numFmtId="0" fontId="4" fillId="15" borderId="43" xfId="0" applyFont="1" applyFill="1" applyBorder="1" applyAlignment="1">
      <alignment horizontal="center"/>
    </xf>
    <xf numFmtId="0" fontId="4" fillId="15" borderId="27" xfId="0" applyFont="1" applyFill="1" applyBorder="1" applyAlignment="1">
      <alignment horizontal="center"/>
    </xf>
    <xf numFmtId="0" fontId="8" fillId="0" borderId="1" xfId="0" applyFont="1" applyBorder="1" applyAlignment="1">
      <alignment horizontal="left" vertical="center"/>
    </xf>
    <xf numFmtId="0" fontId="8" fillId="0" borderId="2" xfId="0" applyFont="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8" fillId="0" borderId="7" xfId="0" applyFont="1" applyBorder="1" applyAlignment="1">
      <alignment horizontal="center" vertical="center"/>
    </xf>
    <xf numFmtId="0" fontId="8" fillId="0" borderId="0" xfId="0" applyFont="1" applyBorder="1" applyAlignment="1">
      <alignment horizontal="center" vertical="center"/>
    </xf>
    <xf numFmtId="0" fontId="0" fillId="11" borderId="30" xfId="0" applyFill="1" applyBorder="1" applyAlignment="1">
      <alignment horizontal="center" wrapText="1"/>
    </xf>
    <xf numFmtId="0" fontId="0" fillId="11" borderId="31" xfId="0" applyFill="1" applyBorder="1" applyAlignment="1">
      <alignment horizontal="center" wrapText="1"/>
    </xf>
    <xf numFmtId="0" fontId="0" fillId="12" borderId="30" xfId="0" applyFill="1" applyBorder="1" applyAlignment="1">
      <alignment horizontal="center"/>
    </xf>
    <xf numFmtId="0" fontId="0" fillId="12" borderId="31" xfId="0" applyFill="1" applyBorder="1" applyAlignment="1">
      <alignment horizontal="center"/>
    </xf>
    <xf numFmtId="0" fontId="0" fillId="2" borderId="0" xfId="0" applyFill="1" applyAlignment="1">
      <alignment horizontal="center"/>
    </xf>
  </cellXfs>
  <cellStyles count="5">
    <cellStyle name="Comma" xfId="4" builtinId="3"/>
    <cellStyle name="Normal" xfId="0" builtinId="0"/>
    <cellStyle name="Normal_Recon output format" xfId="1"/>
    <cellStyle name="Normal_Sheet1" xfId="2"/>
    <cellStyle name="Normal_wallet"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workbookViewId="0">
      <selection activeCell="B8" sqref="B8"/>
    </sheetView>
  </sheetViews>
  <sheetFormatPr defaultColWidth="9.1796875" defaultRowHeight="14.5" x14ac:dyDescent="0.35"/>
  <cols>
    <col min="1" max="1" width="5.54296875" style="79" customWidth="1"/>
    <col min="2" max="2" width="45.453125" style="79" customWidth="1"/>
    <col min="3" max="3" width="35.453125" style="79" bestFit="1" customWidth="1"/>
    <col min="4" max="4" width="35.7265625" style="79" customWidth="1"/>
    <col min="5" max="5" width="19.453125" style="79" bestFit="1" customWidth="1"/>
    <col min="6" max="6" width="56.54296875" style="79" customWidth="1"/>
    <col min="7" max="16384" width="9.1796875" style="79"/>
  </cols>
  <sheetData>
    <row r="1" spans="1:15" ht="15" thickBot="1" x14ac:dyDescent="0.4">
      <c r="A1" s="177" t="s">
        <v>336</v>
      </c>
      <c r="B1" s="178"/>
      <c r="C1" s="178"/>
      <c r="D1" s="179"/>
    </row>
    <row r="2" spans="1:15" ht="15" thickBot="1" x14ac:dyDescent="0.4">
      <c r="A2" s="1"/>
      <c r="K2" s="79" t="s">
        <v>17</v>
      </c>
      <c r="N2" s="79" t="s">
        <v>1</v>
      </c>
      <c r="O2" s="79" t="s">
        <v>6</v>
      </c>
    </row>
    <row r="3" spans="1:15" x14ac:dyDescent="0.35">
      <c r="A3" s="2" t="s">
        <v>0</v>
      </c>
      <c r="B3" s="131"/>
      <c r="C3" s="20"/>
      <c r="D3" s="20"/>
      <c r="E3" s="155" t="s">
        <v>14</v>
      </c>
      <c r="F3" s="95" t="s">
        <v>444</v>
      </c>
      <c r="G3" s="95" t="s">
        <v>445</v>
      </c>
      <c r="K3" s="79" t="s">
        <v>18</v>
      </c>
      <c r="N3" s="79" t="s">
        <v>2</v>
      </c>
      <c r="O3" s="79" t="s">
        <v>7</v>
      </c>
    </row>
    <row r="4" spans="1:15" x14ac:dyDescent="0.35">
      <c r="A4" s="82"/>
      <c r="B4" s="132" t="s">
        <v>319</v>
      </c>
      <c r="C4" s="21" t="s">
        <v>12</v>
      </c>
      <c r="D4" s="21"/>
      <c r="E4" s="21" t="s">
        <v>15</v>
      </c>
      <c r="F4" s="158" t="s">
        <v>470</v>
      </c>
      <c r="G4" s="159" t="s">
        <v>471</v>
      </c>
      <c r="N4" s="79" t="s">
        <v>3</v>
      </c>
      <c r="O4" s="79" t="s">
        <v>6</v>
      </c>
    </row>
    <row r="5" spans="1:15" x14ac:dyDescent="0.35">
      <c r="A5" s="82"/>
      <c r="B5" s="132" t="s">
        <v>320</v>
      </c>
      <c r="C5" s="21" t="s">
        <v>13</v>
      </c>
      <c r="D5" s="21"/>
      <c r="E5" s="21" t="s">
        <v>15</v>
      </c>
      <c r="F5" s="158" t="s">
        <v>470</v>
      </c>
      <c r="G5" s="159" t="s">
        <v>3</v>
      </c>
      <c r="K5" s="79" t="s">
        <v>19</v>
      </c>
    </row>
    <row r="6" spans="1:15" x14ac:dyDescent="0.35">
      <c r="A6" s="82"/>
      <c r="B6" s="139" t="s">
        <v>381</v>
      </c>
      <c r="C6" s="21" t="s">
        <v>12</v>
      </c>
      <c r="D6" s="21"/>
      <c r="E6" s="156" t="s">
        <v>16</v>
      </c>
      <c r="F6" s="95" t="s">
        <v>460</v>
      </c>
      <c r="G6" s="95" t="s">
        <v>461</v>
      </c>
      <c r="N6" s="79" t="s">
        <v>4</v>
      </c>
      <c r="O6" s="79" t="s">
        <v>7</v>
      </c>
    </row>
    <row r="7" spans="1:15" x14ac:dyDescent="0.35">
      <c r="A7" s="82"/>
      <c r="B7" s="139" t="s">
        <v>382</v>
      </c>
      <c r="C7" s="21" t="s">
        <v>13</v>
      </c>
      <c r="D7" s="21"/>
      <c r="E7" s="156" t="s">
        <v>16</v>
      </c>
      <c r="F7" s="95" t="s">
        <v>467</v>
      </c>
      <c r="G7" s="95" t="s">
        <v>462</v>
      </c>
      <c r="N7" s="79" t="s">
        <v>337</v>
      </c>
      <c r="O7" s="79" t="s">
        <v>7</v>
      </c>
    </row>
    <row r="8" spans="1:15" x14ac:dyDescent="0.35">
      <c r="A8" s="82"/>
      <c r="B8" s="139" t="s">
        <v>384</v>
      </c>
      <c r="C8" s="21" t="s">
        <v>12</v>
      </c>
      <c r="D8" s="81"/>
      <c r="E8" s="156" t="s">
        <v>16</v>
      </c>
      <c r="F8" s="95" t="s">
        <v>460</v>
      </c>
      <c r="G8" s="95" t="s">
        <v>463</v>
      </c>
    </row>
    <row r="9" spans="1:15" x14ac:dyDescent="0.35">
      <c r="A9" s="82"/>
      <c r="B9" s="139" t="s">
        <v>385</v>
      </c>
      <c r="C9" s="21" t="s">
        <v>13</v>
      </c>
      <c r="D9" s="81"/>
      <c r="E9" s="156" t="s">
        <v>16</v>
      </c>
      <c r="F9" s="95" t="s">
        <v>460</v>
      </c>
      <c r="G9" s="4" t="s">
        <v>464</v>
      </c>
      <c r="H9"/>
      <c r="K9" s="79" t="s">
        <v>20</v>
      </c>
      <c r="N9" s="79" t="s">
        <v>5</v>
      </c>
      <c r="O9" s="79" t="s">
        <v>8</v>
      </c>
    </row>
    <row r="10" spans="1:15" x14ac:dyDescent="0.35">
      <c r="A10" s="82"/>
      <c r="B10" s="132" t="s">
        <v>321</v>
      </c>
      <c r="C10" s="21" t="s">
        <v>12</v>
      </c>
      <c r="D10" s="21"/>
      <c r="E10" s="21" t="s">
        <v>15</v>
      </c>
      <c r="F10" s="158" t="s">
        <v>470</v>
      </c>
      <c r="G10" s="159" t="s">
        <v>472</v>
      </c>
      <c r="H10"/>
      <c r="N10" s="79" t="s">
        <v>338</v>
      </c>
      <c r="O10" s="79" t="s">
        <v>8</v>
      </c>
    </row>
    <row r="11" spans="1:15" x14ac:dyDescent="0.35">
      <c r="A11" s="82"/>
      <c r="B11" s="132" t="s">
        <v>322</v>
      </c>
      <c r="C11" s="21" t="s">
        <v>13</v>
      </c>
      <c r="D11" s="21"/>
      <c r="E11" s="21" t="s">
        <v>15</v>
      </c>
      <c r="F11" s="158" t="s">
        <v>470</v>
      </c>
      <c r="G11" s="159" t="s">
        <v>473</v>
      </c>
      <c r="H11"/>
    </row>
    <row r="12" spans="1:15" x14ac:dyDescent="0.35">
      <c r="A12" s="82"/>
      <c r="B12" s="132" t="s">
        <v>339</v>
      </c>
      <c r="C12" s="21" t="s">
        <v>13</v>
      </c>
      <c r="D12" s="21"/>
      <c r="E12" s="156" t="s">
        <v>16</v>
      </c>
      <c r="F12" s="95" t="s">
        <v>467</v>
      </c>
      <c r="G12" s="95" t="s">
        <v>466</v>
      </c>
    </row>
    <row r="13" spans="1:15" x14ac:dyDescent="0.35">
      <c r="A13" s="82"/>
      <c r="B13" s="132" t="s">
        <v>340</v>
      </c>
      <c r="C13" s="21" t="s">
        <v>13</v>
      </c>
      <c r="D13" s="21"/>
      <c r="E13" s="156" t="s">
        <v>16</v>
      </c>
      <c r="F13" s="95" t="s">
        <v>467</v>
      </c>
      <c r="G13" s="95" t="s">
        <v>465</v>
      </c>
    </row>
    <row r="14" spans="1:15" ht="15" thickBot="1" x14ac:dyDescent="0.4">
      <c r="A14" s="83"/>
      <c r="B14" s="139" t="s">
        <v>386</v>
      </c>
      <c r="C14" s="21" t="s">
        <v>12</v>
      </c>
      <c r="D14" s="21"/>
      <c r="E14" s="156" t="s">
        <v>16</v>
      </c>
      <c r="F14" s="95" t="s">
        <v>467</v>
      </c>
      <c r="G14" s="95" t="s">
        <v>468</v>
      </c>
    </row>
    <row r="15" spans="1:15" ht="15" thickBot="1" x14ac:dyDescent="0.4">
      <c r="A15" s="81"/>
      <c r="B15" s="138" t="s">
        <v>383</v>
      </c>
      <c r="C15" s="22" t="s">
        <v>13</v>
      </c>
      <c r="D15" s="22"/>
      <c r="E15" s="157" t="s">
        <v>16</v>
      </c>
      <c r="F15" s="95" t="s">
        <v>467</v>
      </c>
      <c r="G15" s="95" t="s">
        <v>469</v>
      </c>
    </row>
    <row r="16" spans="1:15" x14ac:dyDescent="0.35">
      <c r="A16" s="80"/>
      <c r="B16" s="31"/>
      <c r="C16" s="21"/>
      <c r="D16" s="21"/>
      <c r="E16" s="21"/>
    </row>
    <row r="17" spans="1:14" ht="15" thickBot="1" x14ac:dyDescent="0.4">
      <c r="N17" s="79" t="s">
        <v>11</v>
      </c>
    </row>
    <row r="18" spans="1:14" ht="15" thickBot="1" x14ac:dyDescent="0.4">
      <c r="A18" s="180" t="s">
        <v>341</v>
      </c>
      <c r="B18" s="181"/>
      <c r="C18" s="181"/>
      <c r="N18" s="79" t="s">
        <v>9</v>
      </c>
    </row>
    <row r="19" spans="1:14" ht="15" thickBot="1" x14ac:dyDescent="0.4">
      <c r="N19" s="79" t="s">
        <v>10</v>
      </c>
    </row>
    <row r="20" spans="1:14" ht="15" thickBot="1" x14ac:dyDescent="0.4">
      <c r="A20" s="13" t="s">
        <v>21</v>
      </c>
      <c r="B20" s="14" t="s">
        <v>22</v>
      </c>
      <c r="C20" s="5" t="s">
        <v>25</v>
      </c>
      <c r="D20" s="14" t="s">
        <v>27</v>
      </c>
      <c r="E20" s="15" t="s">
        <v>23</v>
      </c>
    </row>
    <row r="21" spans="1:14" ht="91.5" x14ac:dyDescent="0.35">
      <c r="A21" s="84">
        <v>1</v>
      </c>
      <c r="B21" s="85" t="s">
        <v>474</v>
      </c>
      <c r="C21" s="85" t="s">
        <v>342</v>
      </c>
      <c r="D21" s="85" t="s">
        <v>43</v>
      </c>
      <c r="E21" s="86" t="s">
        <v>24</v>
      </c>
    </row>
    <row r="22" spans="1:14" ht="130.5" x14ac:dyDescent="0.35">
      <c r="A22" s="16">
        <v>2</v>
      </c>
      <c r="B22" s="9" t="s">
        <v>475</v>
      </c>
      <c r="C22" s="9"/>
      <c r="D22" s="9" t="s">
        <v>343</v>
      </c>
      <c r="E22" s="11" t="s">
        <v>24</v>
      </c>
    </row>
    <row r="23" spans="1:14" ht="66" thickBot="1" x14ac:dyDescent="0.4">
      <c r="A23" s="17">
        <v>3</v>
      </c>
      <c r="B23" s="12" t="s">
        <v>257</v>
      </c>
      <c r="C23" s="12"/>
      <c r="D23" s="12"/>
      <c r="E23" s="18" t="s">
        <v>26</v>
      </c>
    </row>
    <row r="24" spans="1:14" ht="15" thickBot="1" x14ac:dyDescent="0.4"/>
    <row r="25" spans="1:14" ht="15" thickBot="1" x14ac:dyDescent="0.4">
      <c r="A25" s="182" t="s">
        <v>344</v>
      </c>
      <c r="B25" s="183"/>
      <c r="C25" s="183"/>
    </row>
    <row r="26" spans="1:14" ht="15" thickBot="1" x14ac:dyDescent="0.4"/>
    <row r="27" spans="1:14" ht="15" thickBot="1" x14ac:dyDescent="0.4">
      <c r="A27" s="13" t="s">
        <v>21</v>
      </c>
      <c r="B27" s="14" t="s">
        <v>22</v>
      </c>
      <c r="C27" s="5" t="s">
        <v>25</v>
      </c>
      <c r="D27" s="15" t="s">
        <v>27</v>
      </c>
      <c r="E27" s="15" t="s">
        <v>23</v>
      </c>
    </row>
    <row r="28" spans="1:14" ht="52.5" x14ac:dyDescent="0.35">
      <c r="A28" s="87">
        <v>1</v>
      </c>
      <c r="B28" s="85" t="s">
        <v>446</v>
      </c>
      <c r="C28" s="86" t="s">
        <v>91</v>
      </c>
      <c r="D28" s="86" t="s">
        <v>92</v>
      </c>
      <c r="E28" s="88"/>
    </row>
    <row r="29" spans="1:14" ht="235" thickBot="1" x14ac:dyDescent="0.4">
      <c r="A29" s="89">
        <v>2</v>
      </c>
      <c r="B29" s="12" t="s">
        <v>447</v>
      </c>
      <c r="C29" s="90"/>
      <c r="D29" s="90" t="s">
        <v>387</v>
      </c>
      <c r="E29" s="91" t="s">
        <v>28</v>
      </c>
    </row>
    <row r="30" spans="1:14" ht="15" thickBot="1" x14ac:dyDescent="0.4"/>
    <row r="31" spans="1:14" ht="15" thickBot="1" x14ac:dyDescent="0.4">
      <c r="A31" s="175" t="s">
        <v>345</v>
      </c>
      <c r="B31" s="176"/>
      <c r="C31" s="176"/>
    </row>
    <row r="32" spans="1:14" ht="15" thickBot="1" x14ac:dyDescent="0.4">
      <c r="H32" s="79" t="s">
        <v>29</v>
      </c>
    </row>
    <row r="33" spans="1:8" ht="15" thickBot="1" x14ac:dyDescent="0.4">
      <c r="A33" s="13" t="s">
        <v>21</v>
      </c>
      <c r="B33" s="14" t="s">
        <v>22</v>
      </c>
      <c r="C33" s="5" t="s">
        <v>25</v>
      </c>
      <c r="D33" s="15" t="s">
        <v>27</v>
      </c>
      <c r="E33" s="15" t="s">
        <v>23</v>
      </c>
      <c r="H33" s="79" t="s">
        <v>346</v>
      </c>
    </row>
    <row r="34" spans="1:8" ht="39.5" x14ac:dyDescent="0.35">
      <c r="A34" s="87">
        <v>1</v>
      </c>
      <c r="B34" s="85" t="s">
        <v>448</v>
      </c>
      <c r="C34" s="86" t="s">
        <v>451</v>
      </c>
      <c r="D34" s="86" t="s">
        <v>109</v>
      </c>
      <c r="E34" s="88"/>
      <c r="F34" s="134" t="s">
        <v>329</v>
      </c>
      <c r="H34" s="79" t="s">
        <v>347</v>
      </c>
    </row>
    <row r="35" spans="1:8" ht="143.5" x14ac:dyDescent="0.35">
      <c r="A35" s="92">
        <v>2</v>
      </c>
      <c r="B35" s="9" t="s">
        <v>449</v>
      </c>
      <c r="C35" s="7"/>
      <c r="D35" s="7" t="s">
        <v>348</v>
      </c>
      <c r="E35" s="93"/>
    </row>
    <row r="36" spans="1:8" ht="105" thickBot="1" x14ac:dyDescent="0.4">
      <c r="A36" s="89">
        <v>3</v>
      </c>
      <c r="B36" s="12" t="s">
        <v>450</v>
      </c>
      <c r="C36" s="94"/>
      <c r="D36" s="94"/>
      <c r="E36" s="91" t="s">
        <v>171</v>
      </c>
    </row>
    <row r="37" spans="1:8" ht="15" thickBot="1" x14ac:dyDescent="0.4">
      <c r="B37" s="19"/>
    </row>
    <row r="38" spans="1:8" ht="15" thickBot="1" x14ac:dyDescent="0.4">
      <c r="A38" s="175" t="s">
        <v>256</v>
      </c>
      <c r="B38" s="176"/>
      <c r="C38" s="176"/>
    </row>
    <row r="39" spans="1:8" ht="15" thickBot="1" x14ac:dyDescent="0.4"/>
    <row r="40" spans="1:8" x14ac:dyDescent="0.35">
      <c r="A40" s="84" t="s">
        <v>21</v>
      </c>
      <c r="B40" s="85" t="s">
        <v>22</v>
      </c>
      <c r="C40" s="96" t="s">
        <v>25</v>
      </c>
      <c r="D40" s="85" t="s">
        <v>27</v>
      </c>
      <c r="E40" s="86" t="s">
        <v>23</v>
      </c>
    </row>
    <row r="41" spans="1:8" ht="156.5" x14ac:dyDescent="0.35">
      <c r="A41" s="97">
        <v>1</v>
      </c>
      <c r="B41" s="9" t="s">
        <v>453</v>
      </c>
      <c r="C41" s="142" t="s">
        <v>91</v>
      </c>
      <c r="D41" s="9" t="s">
        <v>454</v>
      </c>
      <c r="E41" s="98" t="s">
        <v>42</v>
      </c>
    </row>
    <row r="42" spans="1:8" ht="117.5" x14ac:dyDescent="0.35">
      <c r="A42" s="95">
        <v>2</v>
      </c>
      <c r="B42" s="9" t="s">
        <v>476</v>
      </c>
      <c r="C42" s="9" t="s">
        <v>452</v>
      </c>
      <c r="D42" s="9" t="s">
        <v>392</v>
      </c>
    </row>
    <row r="43" spans="1:8" x14ac:dyDescent="0.35">
      <c r="B43" s="19"/>
    </row>
    <row r="44" spans="1:8" x14ac:dyDescent="0.35">
      <c r="B44" s="19"/>
    </row>
    <row r="45" spans="1:8" x14ac:dyDescent="0.35">
      <c r="B45" s="19"/>
    </row>
    <row r="46" spans="1:8" x14ac:dyDescent="0.35">
      <c r="B46" s="19"/>
    </row>
    <row r="47" spans="1:8" x14ac:dyDescent="0.35">
      <c r="B47" s="19"/>
    </row>
    <row r="48" spans="1:8" x14ac:dyDescent="0.35">
      <c r="B48" s="19"/>
    </row>
    <row r="49" spans="1:5" x14ac:dyDescent="0.35">
      <c r="B49" s="19"/>
    </row>
    <row r="50" spans="1:5" x14ac:dyDescent="0.35">
      <c r="B50" s="19"/>
    </row>
    <row r="51" spans="1:5" x14ac:dyDescent="0.35">
      <c r="B51" s="19"/>
    </row>
    <row r="52" spans="1:5" ht="15" thickBot="1" x14ac:dyDescent="0.4">
      <c r="D52" s="140" t="s">
        <v>388</v>
      </c>
      <c r="E52" s="141" t="s">
        <v>389</v>
      </c>
    </row>
    <row r="53" spans="1:5" ht="15" thickBot="1" x14ac:dyDescent="0.4">
      <c r="A53" s="173" t="s">
        <v>30</v>
      </c>
      <c r="B53" s="174"/>
      <c r="C53" s="6"/>
    </row>
    <row r="54" spans="1:5" ht="15" thickBot="1" x14ac:dyDescent="0.4">
      <c r="A54" s="6"/>
      <c r="B54" s="6"/>
      <c r="C54" s="6"/>
    </row>
    <row r="55" spans="1:5" x14ac:dyDescent="0.35">
      <c r="A55" s="99" t="s">
        <v>31</v>
      </c>
      <c r="B55" s="96" t="s">
        <v>255</v>
      </c>
      <c r="C55" s="100" t="s">
        <v>32</v>
      </c>
    </row>
    <row r="56" spans="1:5" x14ac:dyDescent="0.35">
      <c r="A56" s="8">
        <v>1</v>
      </c>
      <c r="B56" s="3" t="s">
        <v>36</v>
      </c>
      <c r="C56" s="10"/>
    </row>
    <row r="57" spans="1:5" x14ac:dyDescent="0.35">
      <c r="A57" s="8">
        <v>2</v>
      </c>
      <c r="B57" s="3" t="s">
        <v>37</v>
      </c>
      <c r="C57" s="10"/>
    </row>
    <row r="58" spans="1:5" x14ac:dyDescent="0.35">
      <c r="A58" s="8">
        <v>3</v>
      </c>
      <c r="B58" s="3" t="s">
        <v>33</v>
      </c>
      <c r="C58" s="148" t="s">
        <v>34</v>
      </c>
    </row>
    <row r="59" spans="1:5" ht="39.5" x14ac:dyDescent="0.35">
      <c r="A59" s="8">
        <v>4</v>
      </c>
      <c r="B59" s="9" t="s">
        <v>38</v>
      </c>
      <c r="C59" s="10" t="s">
        <v>39</v>
      </c>
    </row>
    <row r="60" spans="1:5" ht="39.5" x14ac:dyDescent="0.35">
      <c r="A60" s="8">
        <v>5</v>
      </c>
      <c r="B60" s="9" t="s">
        <v>40</v>
      </c>
      <c r="C60" s="10" t="s">
        <v>35</v>
      </c>
    </row>
    <row r="61" spans="1:5" x14ac:dyDescent="0.35">
      <c r="A61" s="8">
        <v>6</v>
      </c>
      <c r="B61" s="3" t="s">
        <v>254</v>
      </c>
      <c r="C61" s="10" t="s">
        <v>35</v>
      </c>
    </row>
    <row r="62" spans="1:5" x14ac:dyDescent="0.35">
      <c r="A62" s="128">
        <v>7</v>
      </c>
      <c r="B62" s="129" t="s">
        <v>41</v>
      </c>
      <c r="C62" s="130" t="s">
        <v>187</v>
      </c>
    </row>
    <row r="63" spans="1:5" ht="39.5" x14ac:dyDescent="0.35">
      <c r="A63" s="3">
        <v>8</v>
      </c>
      <c r="B63" s="9" t="s">
        <v>298</v>
      </c>
      <c r="C63" s="3" t="s">
        <v>299</v>
      </c>
    </row>
  </sheetData>
  <mergeCells count="6">
    <mergeCell ref="A53:B53"/>
    <mergeCell ref="A38:C38"/>
    <mergeCell ref="A1:D1"/>
    <mergeCell ref="A18:C18"/>
    <mergeCell ref="A25:C25"/>
    <mergeCell ref="A31:C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A19" workbookViewId="0">
      <selection activeCell="A25" sqref="A25"/>
    </sheetView>
  </sheetViews>
  <sheetFormatPr defaultRowHeight="14.5" x14ac:dyDescent="0.35"/>
  <cols>
    <col min="1" max="1" width="11.26953125" bestFit="1" customWidth="1"/>
    <col min="2" max="2" width="11.453125" bestFit="1" customWidth="1"/>
    <col min="3" max="3" width="19.81640625" bestFit="1" customWidth="1"/>
    <col min="4" max="4" width="16.54296875" bestFit="1" customWidth="1"/>
    <col min="5" max="5" width="10.1796875" bestFit="1" customWidth="1"/>
    <col min="6" max="6" width="29.453125" bestFit="1" customWidth="1"/>
    <col min="7" max="7" width="15" bestFit="1" customWidth="1"/>
    <col min="8" max="8" width="9" customWidth="1"/>
    <col min="9" max="9" width="8.7265625" customWidth="1"/>
    <col min="10" max="10" width="12.26953125" bestFit="1" customWidth="1"/>
    <col min="11" max="11" width="5" customWidth="1"/>
  </cols>
  <sheetData>
    <row r="1" spans="1:16" x14ac:dyDescent="0.35">
      <c r="A1" s="203" t="s">
        <v>393</v>
      </c>
      <c r="B1" s="203"/>
    </row>
    <row r="3" spans="1:16" x14ac:dyDescent="0.35">
      <c r="A3" s="151" t="s">
        <v>394</v>
      </c>
      <c r="B3" s="151" t="s">
        <v>163</v>
      </c>
      <c r="C3" s="151" t="s">
        <v>80</v>
      </c>
      <c r="D3" s="151" t="s">
        <v>100</v>
      </c>
      <c r="E3" s="151" t="s">
        <v>395</v>
      </c>
      <c r="F3" s="151" t="s">
        <v>66</v>
      </c>
      <c r="G3" s="151" t="s">
        <v>136</v>
      </c>
      <c r="H3" s="4"/>
      <c r="I3" s="4"/>
      <c r="J3" s="4"/>
      <c r="K3" s="4"/>
    </row>
    <row r="4" spans="1:16" x14ac:dyDescent="0.35">
      <c r="A4" s="4">
        <v>239</v>
      </c>
      <c r="B4" s="4" t="s">
        <v>166</v>
      </c>
      <c r="C4" s="4" t="s">
        <v>396</v>
      </c>
      <c r="D4" s="4" t="s">
        <v>167</v>
      </c>
      <c r="E4" s="4" t="s">
        <v>397</v>
      </c>
      <c r="F4" s="4" t="s">
        <v>398</v>
      </c>
      <c r="G4" s="4" t="s">
        <v>332</v>
      </c>
      <c r="H4" s="4"/>
      <c r="I4" s="4"/>
      <c r="J4" s="4"/>
      <c r="K4" s="4"/>
    </row>
    <row r="6" spans="1:16" x14ac:dyDescent="0.35">
      <c r="A6" s="203" t="s">
        <v>399</v>
      </c>
      <c r="B6" s="203"/>
    </row>
    <row r="8" spans="1:16" x14ac:dyDescent="0.35">
      <c r="A8" s="152" t="s">
        <v>334</v>
      </c>
      <c r="B8" s="153" t="s">
        <v>93</v>
      </c>
      <c r="C8" s="152" t="s">
        <v>94</v>
      </c>
      <c r="D8" s="154" t="s">
        <v>95</v>
      </c>
      <c r="E8" s="152" t="s">
        <v>96</v>
      </c>
      <c r="F8" s="152" t="s">
        <v>97</v>
      </c>
      <c r="G8" s="136" t="s">
        <v>400</v>
      </c>
      <c r="H8" s="136" t="s">
        <v>401</v>
      </c>
      <c r="I8" s="136" t="s">
        <v>402</v>
      </c>
      <c r="J8" s="136" t="s">
        <v>98</v>
      </c>
      <c r="K8" s="136" t="s">
        <v>99</v>
      </c>
      <c r="L8" s="152" t="s">
        <v>100</v>
      </c>
      <c r="M8" s="136" t="s">
        <v>403</v>
      </c>
      <c r="N8" s="152" t="s">
        <v>101</v>
      </c>
    </row>
    <row r="9" spans="1:16" x14ac:dyDescent="0.35">
      <c r="A9" s="27" t="s">
        <v>251</v>
      </c>
      <c r="B9" s="26" t="s">
        <v>404</v>
      </c>
      <c r="C9" s="27">
        <v>299</v>
      </c>
      <c r="D9" s="28">
        <v>44713.530057870368</v>
      </c>
      <c r="E9" s="27">
        <v>1017595</v>
      </c>
      <c r="F9" s="27">
        <v>2210505</v>
      </c>
      <c r="G9" s="27">
        <v>10247.525</v>
      </c>
      <c r="H9" s="27">
        <v>10546.525</v>
      </c>
      <c r="I9" s="27">
        <v>6367934154</v>
      </c>
      <c r="J9" s="28">
        <v>44712.417650462965</v>
      </c>
      <c r="K9" s="27">
        <v>14455545384</v>
      </c>
      <c r="L9" s="27" t="s">
        <v>105</v>
      </c>
      <c r="M9" s="27">
        <v>487061</v>
      </c>
      <c r="N9" s="27" t="s">
        <v>128</v>
      </c>
    </row>
    <row r="10" spans="1:16" x14ac:dyDescent="0.35">
      <c r="A10" s="27" t="s">
        <v>251</v>
      </c>
      <c r="B10" s="26" t="s">
        <v>405</v>
      </c>
      <c r="C10" s="27">
        <v>719</v>
      </c>
      <c r="D10" s="28">
        <v>44738.641111111108</v>
      </c>
      <c r="E10" s="27">
        <v>1076673</v>
      </c>
      <c r="F10" s="27">
        <v>2327827</v>
      </c>
      <c r="G10" s="27">
        <v>380.56</v>
      </c>
      <c r="H10" s="27">
        <v>1099.56</v>
      </c>
      <c r="I10" s="27">
        <v>9705793499</v>
      </c>
      <c r="J10" s="28">
        <v>44735.768171296295</v>
      </c>
      <c r="K10" s="27">
        <v>14809481652</v>
      </c>
      <c r="L10" s="27" t="s">
        <v>105</v>
      </c>
      <c r="M10" s="27">
        <v>402913</v>
      </c>
      <c r="N10" s="27" t="s">
        <v>128</v>
      </c>
    </row>
    <row r="12" spans="1:16" x14ac:dyDescent="0.35">
      <c r="A12" s="143" t="s">
        <v>170</v>
      </c>
    </row>
    <row r="14" spans="1:16" x14ac:dyDescent="0.35">
      <c r="A14" s="146" t="s">
        <v>110</v>
      </c>
      <c r="B14" s="146" t="s">
        <v>96</v>
      </c>
      <c r="C14" s="27" t="s">
        <v>406</v>
      </c>
      <c r="D14" s="27" t="s">
        <v>407</v>
      </c>
      <c r="E14" s="27" t="s">
        <v>408</v>
      </c>
      <c r="F14" s="27" t="s">
        <v>409</v>
      </c>
      <c r="G14" s="146" t="s">
        <v>111</v>
      </c>
      <c r="H14" s="146" t="s">
        <v>100</v>
      </c>
      <c r="I14" s="27" t="s">
        <v>410</v>
      </c>
      <c r="J14" s="146" t="s">
        <v>112</v>
      </c>
      <c r="K14" s="27" t="s">
        <v>113</v>
      </c>
      <c r="L14" s="27" t="s">
        <v>411</v>
      </c>
      <c r="M14" s="27" t="s">
        <v>412</v>
      </c>
      <c r="N14" s="27" t="s">
        <v>413</v>
      </c>
      <c r="O14" s="27" t="s">
        <v>101</v>
      </c>
      <c r="P14" s="144" t="s">
        <v>111</v>
      </c>
    </row>
    <row r="15" spans="1:16" x14ac:dyDescent="0.35">
      <c r="A15" s="27" t="s">
        <v>414</v>
      </c>
      <c r="B15" s="27" t="s">
        <v>415</v>
      </c>
      <c r="C15" s="27" t="s">
        <v>416</v>
      </c>
      <c r="D15" s="27" t="s">
        <v>417</v>
      </c>
      <c r="E15" s="27" t="s">
        <v>418</v>
      </c>
      <c r="F15" s="27" t="s">
        <v>419</v>
      </c>
      <c r="G15" s="27">
        <v>500</v>
      </c>
      <c r="H15" s="27" t="s">
        <v>420</v>
      </c>
      <c r="I15" s="27" t="s">
        <v>421</v>
      </c>
      <c r="J15" s="27" t="s">
        <v>422</v>
      </c>
      <c r="K15" s="27" t="s">
        <v>121</v>
      </c>
      <c r="L15" s="27"/>
      <c r="M15" s="27"/>
      <c r="N15" s="27" t="s">
        <v>414</v>
      </c>
      <c r="O15" s="27"/>
      <c r="P15" s="27">
        <v>500</v>
      </c>
    </row>
    <row r="16" spans="1:16" x14ac:dyDescent="0.35">
      <c r="A16" s="27" t="s">
        <v>423</v>
      </c>
      <c r="B16" s="27" t="s">
        <v>424</v>
      </c>
      <c r="C16" s="27" t="s">
        <v>425</v>
      </c>
      <c r="D16" s="27" t="s">
        <v>417</v>
      </c>
      <c r="E16" s="27" t="s">
        <v>426</v>
      </c>
      <c r="F16" s="27" t="s">
        <v>426</v>
      </c>
      <c r="G16" s="27">
        <v>38500</v>
      </c>
      <c r="H16" s="27" t="s">
        <v>427</v>
      </c>
      <c r="I16" s="27" t="s">
        <v>421</v>
      </c>
      <c r="J16" s="27" t="s">
        <v>428</v>
      </c>
      <c r="K16" s="27" t="s">
        <v>121</v>
      </c>
      <c r="L16" s="27"/>
      <c r="M16" s="27"/>
      <c r="N16" s="27" t="s">
        <v>423</v>
      </c>
      <c r="O16" s="27"/>
      <c r="P16" s="27">
        <v>38500</v>
      </c>
    </row>
    <row r="17" spans="1:16" x14ac:dyDescent="0.35">
      <c r="A17" s="27" t="s">
        <v>429</v>
      </c>
      <c r="B17" s="27" t="s">
        <v>424</v>
      </c>
      <c r="C17" s="27" t="s">
        <v>425</v>
      </c>
      <c r="D17" s="27" t="s">
        <v>417</v>
      </c>
      <c r="E17" s="27" t="s">
        <v>426</v>
      </c>
      <c r="F17" s="27" t="s">
        <v>426</v>
      </c>
      <c r="G17" s="27">
        <v>28600</v>
      </c>
      <c r="H17" s="27" t="s">
        <v>427</v>
      </c>
      <c r="I17" s="27" t="s">
        <v>421</v>
      </c>
      <c r="J17" s="27" t="s">
        <v>430</v>
      </c>
      <c r="K17" s="27" t="s">
        <v>121</v>
      </c>
      <c r="L17" s="27"/>
      <c r="M17" s="27"/>
      <c r="N17" s="27" t="s">
        <v>429</v>
      </c>
      <c r="O17" s="27"/>
      <c r="P17" s="27">
        <v>28600</v>
      </c>
    </row>
    <row r="19" spans="1:16" x14ac:dyDescent="0.35">
      <c r="A19" s="64" t="s">
        <v>431</v>
      </c>
    </row>
    <row r="21" spans="1:16" x14ac:dyDescent="0.35">
      <c r="A21" s="151" t="s">
        <v>93</v>
      </c>
      <c r="B21" s="151" t="s">
        <v>432</v>
      </c>
      <c r="C21" s="4" t="s">
        <v>99</v>
      </c>
      <c r="D21" s="151" t="s">
        <v>433</v>
      </c>
      <c r="E21" s="151" t="s">
        <v>434</v>
      </c>
      <c r="F21" s="151" t="s">
        <v>96</v>
      </c>
      <c r="G21" s="4" t="s">
        <v>435</v>
      </c>
      <c r="H21" s="4" t="s">
        <v>436</v>
      </c>
      <c r="I21" s="4" t="s">
        <v>437</v>
      </c>
      <c r="J21" s="4" t="s">
        <v>438</v>
      </c>
      <c r="K21" s="151" t="s">
        <v>439</v>
      </c>
      <c r="L21" s="151" t="s">
        <v>101</v>
      </c>
    </row>
    <row r="22" spans="1:16" x14ac:dyDescent="0.35">
      <c r="A22" s="4" t="s">
        <v>440</v>
      </c>
      <c r="B22" s="4" t="s">
        <v>127</v>
      </c>
      <c r="C22" s="4">
        <v>14582871180</v>
      </c>
      <c r="D22" s="145">
        <v>44720.81318287037</v>
      </c>
      <c r="E22" s="4">
        <v>149</v>
      </c>
      <c r="F22" s="4">
        <v>1000037</v>
      </c>
      <c r="G22" s="4">
        <v>2119813</v>
      </c>
      <c r="H22" s="4">
        <v>7008823076</v>
      </c>
      <c r="I22" s="4">
        <v>0</v>
      </c>
      <c r="J22" s="4"/>
      <c r="K22" s="4" t="s">
        <v>142</v>
      </c>
      <c r="L22" s="4" t="s">
        <v>128</v>
      </c>
    </row>
    <row r="23" spans="1:16" x14ac:dyDescent="0.35">
      <c r="A23" s="4" t="s">
        <v>441</v>
      </c>
      <c r="B23" s="4" t="s">
        <v>127</v>
      </c>
      <c r="C23" s="4">
        <v>14749292548</v>
      </c>
      <c r="D23" s="145">
        <v>44731.731377314813</v>
      </c>
      <c r="E23" s="4">
        <v>239</v>
      </c>
      <c r="F23" s="4">
        <v>1000049</v>
      </c>
      <c r="G23" s="4">
        <v>2119875</v>
      </c>
      <c r="H23" s="4">
        <v>8081803289</v>
      </c>
      <c r="I23" s="4">
        <v>0</v>
      </c>
      <c r="J23" s="4"/>
      <c r="K23" s="4" t="s">
        <v>142</v>
      </c>
      <c r="L23" s="4" t="s">
        <v>128</v>
      </c>
    </row>
    <row r="24" spans="1:16" x14ac:dyDescent="0.35">
      <c r="A24" s="4" t="s">
        <v>442</v>
      </c>
      <c r="B24" s="4" t="s">
        <v>127</v>
      </c>
      <c r="C24" s="4">
        <v>14791942965</v>
      </c>
      <c r="D24" s="145">
        <v>44734.624189814815</v>
      </c>
      <c r="E24" s="4">
        <v>239</v>
      </c>
      <c r="F24" s="4">
        <v>1000049</v>
      </c>
      <c r="G24" s="4">
        <v>2119875</v>
      </c>
      <c r="H24" s="4">
        <v>8707466923</v>
      </c>
      <c r="I24" s="4">
        <v>0</v>
      </c>
      <c r="J24" s="4"/>
      <c r="K24" s="4" t="s">
        <v>142</v>
      </c>
      <c r="L24" s="4" t="s">
        <v>128</v>
      </c>
    </row>
    <row r="25" spans="1:16" x14ac:dyDescent="0.35">
      <c r="A25" s="4" t="s">
        <v>443</v>
      </c>
      <c r="B25" s="4" t="s">
        <v>127</v>
      </c>
      <c r="C25" s="4">
        <v>14795623285</v>
      </c>
      <c r="D25" s="145">
        <v>44734.800439814811</v>
      </c>
      <c r="E25" s="4">
        <v>239</v>
      </c>
      <c r="F25" s="4">
        <v>1000049</v>
      </c>
      <c r="G25" s="4">
        <v>2119875</v>
      </c>
      <c r="H25" s="4">
        <v>7217798897</v>
      </c>
      <c r="I25" s="4">
        <v>0</v>
      </c>
      <c r="J25" s="4"/>
      <c r="K25" s="4" t="s">
        <v>142</v>
      </c>
      <c r="L25" s="4" t="s">
        <v>128</v>
      </c>
    </row>
  </sheetData>
  <mergeCells count="2">
    <mergeCell ref="A1:B1"/>
    <mergeCell ref="A6:B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16" workbookViewId="0">
      <selection activeCell="A41" sqref="A41"/>
    </sheetView>
  </sheetViews>
  <sheetFormatPr defaultColWidth="9.1796875" defaultRowHeight="12" x14ac:dyDescent="0.3"/>
  <cols>
    <col min="1" max="1" width="36" style="43" bestFit="1" customWidth="1"/>
    <col min="2" max="2" width="17" style="43" bestFit="1" customWidth="1"/>
    <col min="3" max="3" width="19" style="43" bestFit="1" customWidth="1"/>
    <col min="4" max="4" width="21" style="43" bestFit="1" customWidth="1"/>
    <col min="5" max="5" width="18" style="43" bestFit="1" customWidth="1"/>
    <col min="6" max="6" width="10.81640625" style="43" bestFit="1" customWidth="1"/>
    <col min="7" max="7" width="24.81640625" style="43" bestFit="1" customWidth="1"/>
    <col min="8" max="8" width="24.1796875" style="43" bestFit="1" customWidth="1"/>
    <col min="9" max="9" width="24.54296875" style="43" bestFit="1" customWidth="1"/>
    <col min="10" max="10" width="18.1796875" style="43" bestFit="1" customWidth="1"/>
    <col min="11" max="11" width="19.81640625" style="43" bestFit="1" customWidth="1"/>
    <col min="12" max="12" width="24.54296875" style="43" bestFit="1" customWidth="1"/>
    <col min="13" max="13" width="16.1796875" style="43" bestFit="1" customWidth="1"/>
    <col min="14" max="14" width="20.26953125" style="43" bestFit="1" customWidth="1"/>
    <col min="15" max="16384" width="9.1796875" style="43"/>
  </cols>
  <sheetData>
    <row r="1" spans="1:14" x14ac:dyDescent="0.3">
      <c r="A1" s="69" t="s">
        <v>188</v>
      </c>
    </row>
    <row r="3" spans="1:14" x14ac:dyDescent="0.3">
      <c r="A3" s="60" t="s">
        <v>455</v>
      </c>
    </row>
    <row r="4" spans="1:14" x14ac:dyDescent="0.3">
      <c r="A4" s="27" t="s">
        <v>189</v>
      </c>
      <c r="B4" s="146" t="s">
        <v>190</v>
      </c>
      <c r="C4" s="27" t="s">
        <v>191</v>
      </c>
      <c r="D4" s="27" t="s">
        <v>192</v>
      </c>
      <c r="E4" s="27" t="s">
        <v>193</v>
      </c>
      <c r="F4" s="146" t="s">
        <v>156</v>
      </c>
      <c r="G4" s="27" t="s">
        <v>194</v>
      </c>
      <c r="H4" s="27" t="s">
        <v>195</v>
      </c>
      <c r="I4" s="27" t="s">
        <v>196</v>
      </c>
      <c r="J4" s="146" t="s">
        <v>197</v>
      </c>
      <c r="K4" s="27" t="s">
        <v>198</v>
      </c>
      <c r="L4" s="43" t="s">
        <v>199</v>
      </c>
      <c r="M4" s="27" t="s">
        <v>200</v>
      </c>
      <c r="N4" s="27" t="s">
        <v>201</v>
      </c>
    </row>
    <row r="5" spans="1:14" x14ac:dyDescent="0.3">
      <c r="A5" s="27" t="s">
        <v>202</v>
      </c>
      <c r="B5" s="61">
        <v>44429</v>
      </c>
      <c r="C5" s="27" t="s">
        <v>203</v>
      </c>
      <c r="D5" s="27">
        <v>9002595258</v>
      </c>
      <c r="E5" s="27"/>
      <c r="F5" s="27">
        <v>149</v>
      </c>
      <c r="G5" s="27" t="s">
        <v>127</v>
      </c>
      <c r="H5" s="27" t="s">
        <v>143</v>
      </c>
      <c r="I5" s="27" t="s">
        <v>204</v>
      </c>
      <c r="J5" s="27" t="s">
        <v>49</v>
      </c>
      <c r="K5" s="27"/>
      <c r="L5" s="43" t="s">
        <v>375</v>
      </c>
      <c r="M5" s="27" t="s">
        <v>205</v>
      </c>
      <c r="N5" s="27" t="s">
        <v>206</v>
      </c>
    </row>
    <row r="6" spans="1:14" x14ac:dyDescent="0.3">
      <c r="A6" s="62"/>
      <c r="B6" s="63"/>
      <c r="C6" s="62"/>
      <c r="D6" s="62"/>
      <c r="E6" s="62"/>
      <c r="F6" s="62"/>
      <c r="G6" s="62"/>
      <c r="H6" s="62"/>
      <c r="I6" s="62"/>
      <c r="J6" s="62"/>
      <c r="K6" s="62"/>
      <c r="L6" s="64"/>
      <c r="M6" s="62"/>
      <c r="N6" s="62"/>
    </row>
    <row r="7" spans="1:14" x14ac:dyDescent="0.3">
      <c r="A7" s="64" t="s">
        <v>456</v>
      </c>
      <c r="B7" s="63"/>
      <c r="C7" s="62"/>
      <c r="D7" s="62"/>
      <c r="E7" s="62"/>
      <c r="F7" s="62"/>
      <c r="G7" s="62"/>
      <c r="H7" s="62"/>
      <c r="I7" s="62"/>
      <c r="J7" s="62"/>
      <c r="K7" s="62"/>
      <c r="L7" s="64"/>
      <c r="M7" s="62"/>
      <c r="N7" s="62"/>
    </row>
    <row r="8" spans="1:14" x14ac:dyDescent="0.3">
      <c r="A8" s="65" t="s">
        <v>221</v>
      </c>
      <c r="B8" s="147" t="s">
        <v>190</v>
      </c>
      <c r="C8" s="65" t="s">
        <v>222</v>
      </c>
      <c r="D8" s="65" t="s">
        <v>223</v>
      </c>
      <c r="E8" s="147" t="s">
        <v>156</v>
      </c>
      <c r="F8" s="65" t="s">
        <v>194</v>
      </c>
      <c r="G8" s="65" t="s">
        <v>195</v>
      </c>
      <c r="H8" s="147" t="s">
        <v>224</v>
      </c>
      <c r="I8" s="62" t="s">
        <v>225</v>
      </c>
      <c r="J8" s="65" t="s">
        <v>193</v>
      </c>
      <c r="K8" s="62"/>
      <c r="L8" s="64"/>
      <c r="M8" s="62"/>
      <c r="N8" s="62"/>
    </row>
    <row r="9" spans="1:14" x14ac:dyDescent="0.3">
      <c r="A9" s="66" t="s">
        <v>226</v>
      </c>
      <c r="B9" s="67">
        <v>44306.637245370373</v>
      </c>
      <c r="C9" s="67">
        <v>44440.651458333334</v>
      </c>
      <c r="D9" s="66" t="s">
        <v>227</v>
      </c>
      <c r="E9" s="66">
        <v>129</v>
      </c>
      <c r="F9" s="66" t="s">
        <v>127</v>
      </c>
      <c r="G9" s="66" t="s">
        <v>143</v>
      </c>
      <c r="H9" s="66" t="s">
        <v>62</v>
      </c>
      <c r="I9" s="62" t="s">
        <v>376</v>
      </c>
      <c r="J9" s="66"/>
      <c r="K9" s="62"/>
      <c r="L9" s="64"/>
      <c r="M9" s="62"/>
      <c r="N9" s="62"/>
    </row>
    <row r="11" spans="1:14" x14ac:dyDescent="0.3">
      <c r="A11" s="60" t="s">
        <v>457</v>
      </c>
    </row>
    <row r="12" spans="1:14" x14ac:dyDescent="0.3">
      <c r="A12" s="27" t="s">
        <v>207</v>
      </c>
      <c r="B12" s="146" t="s">
        <v>208</v>
      </c>
      <c r="C12" s="146" t="s">
        <v>156</v>
      </c>
      <c r="D12" s="146" t="s">
        <v>209</v>
      </c>
      <c r="E12" s="146" t="s">
        <v>210</v>
      </c>
      <c r="F12" s="27" t="s">
        <v>211</v>
      </c>
      <c r="G12" s="43" t="s">
        <v>212</v>
      </c>
      <c r="H12" s="27" t="s">
        <v>213</v>
      </c>
      <c r="I12" s="146" t="s">
        <v>214</v>
      </c>
      <c r="J12" s="27" t="s">
        <v>215</v>
      </c>
      <c r="K12" s="27" t="s">
        <v>216</v>
      </c>
      <c r="L12" s="27" t="s">
        <v>217</v>
      </c>
      <c r="M12" s="27" t="s">
        <v>218</v>
      </c>
    </row>
    <row r="13" spans="1:14" x14ac:dyDescent="0.3">
      <c r="A13" s="27">
        <v>8709650015</v>
      </c>
      <c r="B13" s="27" t="s">
        <v>50</v>
      </c>
      <c r="C13" s="27">
        <v>21</v>
      </c>
      <c r="D13" s="27">
        <v>20.399999999999999</v>
      </c>
      <c r="E13" s="27">
        <v>20.399999999999999</v>
      </c>
      <c r="F13" s="27">
        <v>142117741</v>
      </c>
      <c r="G13" s="43" t="s">
        <v>219</v>
      </c>
      <c r="H13" s="27"/>
      <c r="I13" s="59">
        <v>44439.999942129631</v>
      </c>
      <c r="J13" s="59">
        <v>44440.000694444447</v>
      </c>
      <c r="K13" s="27" t="s">
        <v>128</v>
      </c>
      <c r="L13" s="27" t="s">
        <v>127</v>
      </c>
      <c r="M13" s="27" t="s">
        <v>220</v>
      </c>
    </row>
    <row r="15" spans="1:14" x14ac:dyDescent="0.3">
      <c r="A15" s="68" t="s">
        <v>458</v>
      </c>
    </row>
    <row r="16" spans="1:14" x14ac:dyDescent="0.3">
      <c r="A16" s="27" t="s">
        <v>207</v>
      </c>
      <c r="B16" s="146" t="s">
        <v>208</v>
      </c>
      <c r="C16" s="146" t="s">
        <v>156</v>
      </c>
      <c r="D16" s="146" t="s">
        <v>209</v>
      </c>
      <c r="E16" s="146" t="s">
        <v>210</v>
      </c>
      <c r="F16" s="27" t="s">
        <v>211</v>
      </c>
      <c r="G16" s="43" t="s">
        <v>212</v>
      </c>
      <c r="H16" s="27" t="s">
        <v>213</v>
      </c>
      <c r="I16" s="27" t="s">
        <v>214</v>
      </c>
      <c r="J16" s="146" t="s">
        <v>215</v>
      </c>
      <c r="K16" s="27" t="s">
        <v>216</v>
      </c>
      <c r="L16" s="27" t="s">
        <v>217</v>
      </c>
    </row>
    <row r="17" spans="1:13" x14ac:dyDescent="0.3">
      <c r="A17" s="27">
        <v>8769111240</v>
      </c>
      <c r="B17" s="27" t="s">
        <v>50</v>
      </c>
      <c r="C17" s="27">
        <v>23</v>
      </c>
      <c r="D17" s="27">
        <v>22.66</v>
      </c>
      <c r="E17" s="27">
        <v>22.66</v>
      </c>
      <c r="F17" s="27">
        <v>75105002</v>
      </c>
      <c r="G17" s="43" t="s">
        <v>228</v>
      </c>
      <c r="H17" s="27"/>
      <c r="I17" s="59">
        <v>43798.911898148152</v>
      </c>
      <c r="J17" s="59">
        <v>43800.059814814813</v>
      </c>
      <c r="K17" s="27" t="s">
        <v>143</v>
      </c>
      <c r="L17" s="27" t="s">
        <v>127</v>
      </c>
    </row>
    <row r="20" spans="1:13" x14ac:dyDescent="0.3">
      <c r="A20" s="69" t="s">
        <v>377</v>
      </c>
    </row>
    <row r="22" spans="1:13" x14ac:dyDescent="0.3">
      <c r="A22" s="27" t="s">
        <v>189</v>
      </c>
      <c r="B22" s="146" t="s">
        <v>190</v>
      </c>
      <c r="C22" s="146" t="s">
        <v>194</v>
      </c>
      <c r="D22" s="146" t="s">
        <v>195</v>
      </c>
      <c r="E22" s="27" t="s">
        <v>229</v>
      </c>
      <c r="F22" s="146" t="s">
        <v>230</v>
      </c>
      <c r="G22" s="146" t="s">
        <v>231</v>
      </c>
      <c r="H22" s="43" t="s">
        <v>232</v>
      </c>
      <c r="I22" s="27" t="s">
        <v>193</v>
      </c>
      <c r="J22" s="27" t="s">
        <v>233</v>
      </c>
      <c r="K22" s="27" t="s">
        <v>234</v>
      </c>
      <c r="L22" s="146" t="s">
        <v>235</v>
      </c>
    </row>
    <row r="23" spans="1:13" x14ac:dyDescent="0.3">
      <c r="A23" s="27" t="s">
        <v>236</v>
      </c>
      <c r="B23" s="27" t="s">
        <v>237</v>
      </c>
      <c r="C23" s="27" t="s">
        <v>127</v>
      </c>
      <c r="D23" s="27" t="s">
        <v>145</v>
      </c>
      <c r="E23" s="27" t="s">
        <v>238</v>
      </c>
      <c r="F23" s="27" t="s">
        <v>239</v>
      </c>
      <c r="G23" s="27" t="s">
        <v>204</v>
      </c>
      <c r="H23" s="43" t="s">
        <v>378</v>
      </c>
      <c r="I23" s="27" t="s">
        <v>53</v>
      </c>
      <c r="J23" s="27">
        <v>11</v>
      </c>
      <c r="K23" s="27">
        <v>2.5</v>
      </c>
      <c r="L23" s="27">
        <v>0.27500000000000002</v>
      </c>
    </row>
    <row r="26" spans="1:13" x14ac:dyDescent="0.3">
      <c r="A26" s="69" t="s">
        <v>379</v>
      </c>
    </row>
    <row r="27" spans="1:13" x14ac:dyDescent="0.3">
      <c r="A27" s="27" t="s">
        <v>189</v>
      </c>
      <c r="B27" s="27" t="s">
        <v>190</v>
      </c>
      <c r="C27" s="146" t="s">
        <v>194</v>
      </c>
      <c r="D27" s="146" t="s">
        <v>195</v>
      </c>
      <c r="E27" s="27" t="s">
        <v>229</v>
      </c>
      <c r="F27" s="146" t="s">
        <v>230</v>
      </c>
      <c r="G27" s="146" t="s">
        <v>231</v>
      </c>
      <c r="H27" s="43" t="s">
        <v>232</v>
      </c>
      <c r="I27" s="27" t="s">
        <v>193</v>
      </c>
      <c r="J27" s="27" t="s">
        <v>233</v>
      </c>
      <c r="K27" s="27" t="s">
        <v>234</v>
      </c>
      <c r="L27" s="146" t="s">
        <v>235</v>
      </c>
      <c r="M27" s="146" t="s">
        <v>240</v>
      </c>
    </row>
    <row r="28" spans="1:13" x14ac:dyDescent="0.3">
      <c r="A28" s="27" t="s">
        <v>241</v>
      </c>
      <c r="B28" s="27" t="s">
        <v>242</v>
      </c>
      <c r="C28" s="27" t="s">
        <v>127</v>
      </c>
      <c r="D28" s="27" t="s">
        <v>243</v>
      </c>
      <c r="E28" s="27" t="s">
        <v>244</v>
      </c>
      <c r="F28" s="27" t="s">
        <v>239</v>
      </c>
      <c r="G28" s="27" t="s">
        <v>204</v>
      </c>
      <c r="H28" s="43" t="s">
        <v>380</v>
      </c>
      <c r="I28" s="27" t="s">
        <v>53</v>
      </c>
      <c r="J28" s="27">
        <v>50</v>
      </c>
      <c r="K28" s="27">
        <v>4.55</v>
      </c>
      <c r="L28" s="27">
        <v>2.2749999999999999</v>
      </c>
      <c r="M28" s="27" t="s">
        <v>245</v>
      </c>
    </row>
    <row r="31" spans="1:13" x14ac:dyDescent="0.3">
      <c r="A31" s="150" t="s">
        <v>459</v>
      </c>
    </row>
    <row r="33" spans="1:16" x14ac:dyDescent="0.3">
      <c r="A33" s="120" t="s">
        <v>258</v>
      </c>
      <c r="B33" s="149" t="s">
        <v>156</v>
      </c>
      <c r="C33" s="43" t="s">
        <v>259</v>
      </c>
      <c r="D33" s="149" t="s">
        <v>260</v>
      </c>
      <c r="E33" s="43" t="s">
        <v>155</v>
      </c>
      <c r="F33" s="43" t="s">
        <v>261</v>
      </c>
      <c r="G33" s="120" t="s">
        <v>262</v>
      </c>
      <c r="H33" s="120" t="s">
        <v>263</v>
      </c>
      <c r="I33" s="120" t="s">
        <v>264</v>
      </c>
      <c r="J33" s="120" t="s">
        <v>265</v>
      </c>
      <c r="K33" s="120" t="s">
        <v>266</v>
      </c>
      <c r="L33" s="120" t="s">
        <v>267</v>
      </c>
      <c r="M33" s="120" t="s">
        <v>268</v>
      </c>
      <c r="N33" s="120" t="s">
        <v>269</v>
      </c>
      <c r="O33" s="120" t="s">
        <v>270</v>
      </c>
      <c r="P33" s="121"/>
    </row>
    <row r="34" spans="1:16" x14ac:dyDescent="0.3">
      <c r="A34" s="27" t="s">
        <v>271</v>
      </c>
      <c r="B34" s="27">
        <v>11</v>
      </c>
      <c r="C34" s="27">
        <v>1011076</v>
      </c>
      <c r="D34" s="59">
        <v>44424.059687499997</v>
      </c>
      <c r="E34" s="43">
        <v>10871655747</v>
      </c>
      <c r="F34" s="43" t="s">
        <v>272</v>
      </c>
      <c r="G34" s="27">
        <v>0</v>
      </c>
      <c r="H34" s="27" t="s">
        <v>273</v>
      </c>
      <c r="I34" s="27">
        <v>662212144</v>
      </c>
      <c r="J34" s="27" t="s">
        <v>274</v>
      </c>
      <c r="K34" s="27">
        <v>11</v>
      </c>
      <c r="L34" s="27">
        <v>495</v>
      </c>
      <c r="M34" s="27">
        <v>484</v>
      </c>
      <c r="N34" s="27">
        <v>27</v>
      </c>
      <c r="O34" s="27" t="s">
        <v>275</v>
      </c>
      <c r="P34" s="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A13" workbookViewId="0">
      <selection activeCell="J21" sqref="J21"/>
    </sheetView>
  </sheetViews>
  <sheetFormatPr defaultRowHeight="14.5" x14ac:dyDescent="0.35"/>
  <cols>
    <col min="1" max="1" width="11.26953125" bestFit="1" customWidth="1"/>
    <col min="2" max="2" width="11.453125" bestFit="1" customWidth="1"/>
    <col min="3" max="3" width="19.81640625" bestFit="1" customWidth="1"/>
    <col min="4" max="4" width="16.54296875" bestFit="1" customWidth="1"/>
    <col min="5" max="5" width="10.1796875" bestFit="1" customWidth="1"/>
    <col min="6" max="6" width="29.453125" bestFit="1" customWidth="1"/>
    <col min="7" max="7" width="15" bestFit="1" customWidth="1"/>
    <col min="8" max="8" width="9" customWidth="1"/>
    <col min="9" max="9" width="8.7265625" customWidth="1"/>
    <col min="10" max="10" width="12.26953125" bestFit="1" customWidth="1"/>
    <col min="11" max="11" width="5" customWidth="1"/>
  </cols>
  <sheetData>
    <row r="1" spans="1:16" x14ac:dyDescent="0.35">
      <c r="A1" s="203" t="s">
        <v>393</v>
      </c>
      <c r="B1" s="203"/>
    </row>
    <row r="3" spans="1:16" x14ac:dyDescent="0.35">
      <c r="A3" s="151" t="s">
        <v>394</v>
      </c>
      <c r="B3" s="151" t="s">
        <v>163</v>
      </c>
      <c r="C3" s="151" t="s">
        <v>80</v>
      </c>
      <c r="D3" s="151" t="s">
        <v>100</v>
      </c>
      <c r="E3" t="s">
        <v>395</v>
      </c>
      <c r="F3" t="s">
        <v>66</v>
      </c>
      <c r="G3" s="151" t="s">
        <v>136</v>
      </c>
      <c r="H3" s="4"/>
      <c r="I3" s="4"/>
      <c r="J3" s="4"/>
      <c r="K3" s="4"/>
    </row>
    <row r="4" spans="1:16" x14ac:dyDescent="0.35">
      <c r="A4" s="4">
        <v>239</v>
      </c>
      <c r="B4" s="4" t="s">
        <v>166</v>
      </c>
      <c r="C4" s="4" t="s">
        <v>396</v>
      </c>
      <c r="D4" s="4" t="s">
        <v>167</v>
      </c>
      <c r="E4" s="4" t="s">
        <v>397</v>
      </c>
      <c r="F4" s="4" t="s">
        <v>398</v>
      </c>
      <c r="G4" s="4" t="s">
        <v>332</v>
      </c>
      <c r="H4" s="4"/>
      <c r="I4" s="4"/>
      <c r="J4" s="4"/>
      <c r="K4" s="4"/>
    </row>
    <row r="6" spans="1:16" x14ac:dyDescent="0.35">
      <c r="A6" s="203" t="s">
        <v>399</v>
      </c>
      <c r="B6" s="203"/>
    </row>
    <row r="8" spans="1:16" x14ac:dyDescent="0.35">
      <c r="A8" s="152" t="s">
        <v>334</v>
      </c>
      <c r="B8" t="s">
        <v>93</v>
      </c>
      <c r="C8" s="152" t="s">
        <v>94</v>
      </c>
      <c r="D8" s="154" t="s">
        <v>95</v>
      </c>
      <c r="E8" t="s">
        <v>96</v>
      </c>
      <c r="F8" t="s">
        <v>97</v>
      </c>
      <c r="G8" s="136" t="s">
        <v>400</v>
      </c>
      <c r="H8" s="136" t="s">
        <v>401</v>
      </c>
      <c r="I8" s="136" t="s">
        <v>402</v>
      </c>
      <c r="J8" s="136" t="s">
        <v>98</v>
      </c>
      <c r="K8" s="136" t="s">
        <v>99</v>
      </c>
      <c r="L8" s="152" t="s">
        <v>100</v>
      </c>
      <c r="M8" s="136" t="s">
        <v>403</v>
      </c>
      <c r="N8" s="152" t="s">
        <v>101</v>
      </c>
    </row>
    <row r="9" spans="1:16" x14ac:dyDescent="0.35">
      <c r="A9" s="27" t="s">
        <v>251</v>
      </c>
      <c r="B9" s="26" t="s">
        <v>404</v>
      </c>
      <c r="C9" s="27">
        <v>299</v>
      </c>
      <c r="D9" s="28">
        <v>44713.530057870368</v>
      </c>
      <c r="E9" s="27">
        <v>1017595</v>
      </c>
      <c r="F9" s="27">
        <v>2210505</v>
      </c>
      <c r="G9" s="27">
        <v>10247.525</v>
      </c>
      <c r="H9" s="27">
        <v>10546.525</v>
      </c>
      <c r="I9" s="27">
        <v>6367934154</v>
      </c>
      <c r="J9" s="28">
        <v>44712.417650462965</v>
      </c>
      <c r="K9" s="27">
        <v>14455545384</v>
      </c>
      <c r="L9" s="27" t="s">
        <v>105</v>
      </c>
      <c r="M9" s="27">
        <v>487061</v>
      </c>
      <c r="N9" s="27" t="s">
        <v>128</v>
      </c>
    </row>
    <row r="10" spans="1:16" x14ac:dyDescent="0.35">
      <c r="A10" s="27" t="s">
        <v>251</v>
      </c>
      <c r="B10" s="26" t="s">
        <v>405</v>
      </c>
      <c r="C10" s="27">
        <v>719</v>
      </c>
      <c r="D10" s="28">
        <v>44738.641111111108</v>
      </c>
      <c r="E10" s="27">
        <v>1076673</v>
      </c>
      <c r="F10" s="27">
        <v>2327827</v>
      </c>
      <c r="G10" s="27">
        <v>380.56</v>
      </c>
      <c r="H10" s="27">
        <v>1099.56</v>
      </c>
      <c r="I10" s="27">
        <v>9705793499</v>
      </c>
      <c r="J10" s="28">
        <v>44735.768171296295</v>
      </c>
      <c r="K10" s="27">
        <v>14809481652</v>
      </c>
      <c r="L10" s="27" t="s">
        <v>105</v>
      </c>
      <c r="M10" s="27">
        <v>402913</v>
      </c>
      <c r="N10" s="27" t="s">
        <v>128</v>
      </c>
    </row>
    <row r="12" spans="1:16" x14ac:dyDescent="0.35">
      <c r="A12" s="143" t="s">
        <v>170</v>
      </c>
    </row>
    <row r="14" spans="1:16" x14ac:dyDescent="0.35">
      <c r="A14" s="146" t="s">
        <v>110</v>
      </c>
      <c r="B14" t="s">
        <v>96</v>
      </c>
      <c r="C14" s="27" t="s">
        <v>406</v>
      </c>
      <c r="D14" s="27" t="s">
        <v>407</v>
      </c>
      <c r="E14" s="27" t="s">
        <v>408</v>
      </c>
      <c r="F14" s="27" t="s">
        <v>409</v>
      </c>
      <c r="G14" s="146" t="s">
        <v>111</v>
      </c>
      <c r="H14" s="146" t="s">
        <v>100</v>
      </c>
      <c r="I14" s="27" t="s">
        <v>410</v>
      </c>
      <c r="J14" t="s">
        <v>112</v>
      </c>
      <c r="K14" s="27" t="s">
        <v>113</v>
      </c>
      <c r="L14" s="27" t="s">
        <v>411</v>
      </c>
      <c r="M14" s="27" t="s">
        <v>412</v>
      </c>
      <c r="N14" s="27" t="s">
        <v>413</v>
      </c>
      <c r="O14" s="27" t="s">
        <v>101</v>
      </c>
      <c r="P14" s="144" t="s">
        <v>111</v>
      </c>
    </row>
    <row r="15" spans="1:16" x14ac:dyDescent="0.35">
      <c r="A15" s="27" t="s">
        <v>414</v>
      </c>
      <c r="B15" s="27" t="s">
        <v>415</v>
      </c>
      <c r="C15" s="27" t="s">
        <v>416</v>
      </c>
      <c r="D15" s="27" t="s">
        <v>417</v>
      </c>
      <c r="E15" s="27" t="s">
        <v>418</v>
      </c>
      <c r="F15" s="27" t="s">
        <v>419</v>
      </c>
      <c r="G15" s="27">
        <v>500</v>
      </c>
      <c r="H15" s="27" t="s">
        <v>420</v>
      </c>
      <c r="I15" s="27" t="s">
        <v>421</v>
      </c>
      <c r="J15" s="27" t="s">
        <v>422</v>
      </c>
      <c r="K15" s="27" t="s">
        <v>121</v>
      </c>
      <c r="L15" s="27"/>
      <c r="M15" s="27"/>
      <c r="N15" s="27" t="s">
        <v>414</v>
      </c>
      <c r="O15" s="27"/>
      <c r="P15" s="27">
        <v>500</v>
      </c>
    </row>
    <row r="16" spans="1:16" x14ac:dyDescent="0.35">
      <c r="A16" s="27" t="s">
        <v>423</v>
      </c>
      <c r="B16" s="27" t="s">
        <v>424</v>
      </c>
      <c r="C16" s="27" t="s">
        <v>425</v>
      </c>
      <c r="D16" s="27" t="s">
        <v>417</v>
      </c>
      <c r="E16" s="27" t="s">
        <v>426</v>
      </c>
      <c r="F16" s="27" t="s">
        <v>426</v>
      </c>
      <c r="G16" s="27">
        <v>38500</v>
      </c>
      <c r="H16" s="27" t="s">
        <v>427</v>
      </c>
      <c r="I16" s="27" t="s">
        <v>421</v>
      </c>
      <c r="J16" s="27" t="s">
        <v>428</v>
      </c>
      <c r="K16" s="27" t="s">
        <v>121</v>
      </c>
      <c r="L16" s="27"/>
      <c r="M16" s="27"/>
      <c r="N16" s="27" t="s">
        <v>423</v>
      </c>
      <c r="O16" s="27"/>
      <c r="P16" s="27">
        <v>38500</v>
      </c>
    </row>
    <row r="17" spans="1:16" x14ac:dyDescent="0.35">
      <c r="A17" s="27" t="s">
        <v>429</v>
      </c>
      <c r="B17" s="27" t="s">
        <v>424</v>
      </c>
      <c r="C17" s="27" t="s">
        <v>425</v>
      </c>
      <c r="D17" s="27" t="s">
        <v>417</v>
      </c>
      <c r="E17" s="27" t="s">
        <v>426</v>
      </c>
      <c r="F17" s="27" t="s">
        <v>426</v>
      </c>
      <c r="G17" s="27">
        <v>28600</v>
      </c>
      <c r="H17" s="27" t="s">
        <v>427</v>
      </c>
      <c r="I17" s="27" t="s">
        <v>421</v>
      </c>
      <c r="J17" s="27" t="s">
        <v>430</v>
      </c>
      <c r="K17" s="27" t="s">
        <v>121</v>
      </c>
      <c r="L17" s="27"/>
      <c r="M17" s="27"/>
      <c r="N17" s="27" t="s">
        <v>429</v>
      </c>
      <c r="O17" s="27"/>
      <c r="P17" s="27">
        <v>28600</v>
      </c>
    </row>
    <row r="19" spans="1:16" x14ac:dyDescent="0.35">
      <c r="A19" s="64" t="s">
        <v>431</v>
      </c>
    </row>
    <row r="21" spans="1:16" x14ac:dyDescent="0.35">
      <c r="A21" t="s">
        <v>93</v>
      </c>
      <c r="B21" s="151" t="s">
        <v>432</v>
      </c>
      <c r="C21" s="4" t="s">
        <v>99</v>
      </c>
      <c r="D21" s="151" t="s">
        <v>433</v>
      </c>
      <c r="E21" s="151" t="s">
        <v>434</v>
      </c>
      <c r="F21" t="s">
        <v>96</v>
      </c>
      <c r="G21" s="4" t="s">
        <v>435</v>
      </c>
      <c r="H21" s="4" t="s">
        <v>436</v>
      </c>
      <c r="I21" s="4" t="s">
        <v>437</v>
      </c>
      <c r="J21" s="4" t="s">
        <v>438</v>
      </c>
      <c r="K21" s="151" t="s">
        <v>439</v>
      </c>
      <c r="L21" s="151" t="s">
        <v>101</v>
      </c>
    </row>
    <row r="22" spans="1:16" x14ac:dyDescent="0.35">
      <c r="A22" s="4" t="s">
        <v>440</v>
      </c>
      <c r="B22" s="4" t="s">
        <v>127</v>
      </c>
      <c r="C22" s="4">
        <v>14582871180</v>
      </c>
      <c r="D22" s="145">
        <v>44720.81318287037</v>
      </c>
      <c r="E22" s="4">
        <v>149</v>
      </c>
      <c r="F22" s="4">
        <v>1000037</v>
      </c>
      <c r="G22" s="4">
        <v>2119813</v>
      </c>
      <c r="H22" s="4">
        <v>7008823076</v>
      </c>
      <c r="I22" s="4">
        <v>0</v>
      </c>
      <c r="J22" s="4"/>
      <c r="K22" s="4" t="s">
        <v>142</v>
      </c>
      <c r="L22" s="4" t="s">
        <v>128</v>
      </c>
    </row>
    <row r="23" spans="1:16" x14ac:dyDescent="0.35">
      <c r="A23" s="4" t="s">
        <v>441</v>
      </c>
      <c r="B23" s="4" t="s">
        <v>127</v>
      </c>
      <c r="C23" s="4">
        <v>14749292548</v>
      </c>
      <c r="D23" s="145">
        <v>44731.731377314813</v>
      </c>
      <c r="E23" s="4">
        <v>239</v>
      </c>
      <c r="F23" s="4">
        <v>1000049</v>
      </c>
      <c r="G23" s="4">
        <v>2119875</v>
      </c>
      <c r="H23" s="4">
        <v>8081803289</v>
      </c>
      <c r="I23" s="4">
        <v>0</v>
      </c>
      <c r="J23" s="4"/>
      <c r="K23" s="4" t="s">
        <v>142</v>
      </c>
      <c r="L23" s="4" t="s">
        <v>128</v>
      </c>
    </row>
    <row r="24" spans="1:16" x14ac:dyDescent="0.35">
      <c r="A24" s="4" t="s">
        <v>442</v>
      </c>
      <c r="B24" s="4" t="s">
        <v>127</v>
      </c>
      <c r="C24" s="4">
        <v>14791942965</v>
      </c>
      <c r="D24" s="145">
        <v>44734.624189814815</v>
      </c>
      <c r="E24" s="4">
        <v>239</v>
      </c>
      <c r="F24" s="4">
        <v>1000049</v>
      </c>
      <c r="G24" s="4">
        <v>2119875</v>
      </c>
      <c r="H24" s="4">
        <v>8707466923</v>
      </c>
      <c r="I24" s="4">
        <v>0</v>
      </c>
      <c r="J24" s="4"/>
      <c r="K24" s="4" t="s">
        <v>142</v>
      </c>
      <c r="L24" s="4" t="s">
        <v>128</v>
      </c>
    </row>
    <row r="25" spans="1:16" x14ac:dyDescent="0.35">
      <c r="A25" s="4" t="s">
        <v>443</v>
      </c>
      <c r="B25" s="4" t="s">
        <v>127</v>
      </c>
      <c r="C25" s="4">
        <v>14795623285</v>
      </c>
      <c r="D25" s="145">
        <v>44734.800439814811</v>
      </c>
      <c r="E25" s="4">
        <v>239</v>
      </c>
      <c r="F25" s="4">
        <v>1000049</v>
      </c>
      <c r="G25" s="4">
        <v>2119875</v>
      </c>
      <c r="H25" s="4">
        <v>7217798897</v>
      </c>
      <c r="I25" s="4">
        <v>0</v>
      </c>
      <c r="J25" s="4"/>
      <c r="K25" s="4" t="s">
        <v>142</v>
      </c>
      <c r="L25" s="4" t="s">
        <v>128</v>
      </c>
    </row>
  </sheetData>
  <mergeCells count="2">
    <mergeCell ref="A1:B1"/>
    <mergeCell ref="A6: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activeCell="A3" sqref="A3"/>
    </sheetView>
  </sheetViews>
  <sheetFormatPr defaultRowHeight="14.5" x14ac:dyDescent="0.35"/>
  <cols>
    <col min="1" max="1" width="39.54296875" bestFit="1" customWidth="1"/>
    <col min="2" max="2" width="19.453125" bestFit="1" customWidth="1"/>
    <col min="3" max="3" width="20.7265625" bestFit="1" customWidth="1"/>
  </cols>
  <sheetData>
    <row r="1" spans="1:18" ht="15" thickBot="1" x14ac:dyDescent="0.4"/>
    <row r="2" spans="1:18" x14ac:dyDescent="0.35">
      <c r="A2" s="184" t="s">
        <v>349</v>
      </c>
      <c r="B2" s="185"/>
      <c r="C2" s="185"/>
    </row>
    <row r="3" spans="1:18" ht="48.5" x14ac:dyDescent="0.35">
      <c r="A3" s="23" t="s">
        <v>110</v>
      </c>
      <c r="B3" s="23" t="s">
        <v>96</v>
      </c>
      <c r="C3" s="23" t="s">
        <v>111</v>
      </c>
      <c r="D3" s="23" t="s">
        <v>100</v>
      </c>
      <c r="E3" s="23" t="s">
        <v>112</v>
      </c>
      <c r="F3" s="23" t="s">
        <v>113</v>
      </c>
      <c r="G3" s="23" t="s">
        <v>114</v>
      </c>
      <c r="H3" s="23" t="s">
        <v>115</v>
      </c>
      <c r="I3" s="23" t="s">
        <v>116</v>
      </c>
      <c r="J3" s="4" t="s">
        <v>117</v>
      </c>
      <c r="K3" s="23" t="s">
        <v>118</v>
      </c>
      <c r="L3" s="23" t="s">
        <v>54</v>
      </c>
      <c r="M3" s="47" t="s">
        <v>173</v>
      </c>
      <c r="N3" s="47" t="s">
        <v>174</v>
      </c>
      <c r="O3" s="47" t="s">
        <v>175</v>
      </c>
      <c r="P3" s="47" t="s">
        <v>176</v>
      </c>
      <c r="Q3" s="47" t="s">
        <v>177</v>
      </c>
      <c r="R3" s="47" t="s">
        <v>172</v>
      </c>
    </row>
    <row r="4" spans="1:18" x14ac:dyDescent="0.35">
      <c r="A4" s="32">
        <v>44321.724710648145</v>
      </c>
      <c r="B4" s="24" t="s">
        <v>119</v>
      </c>
      <c r="C4" s="25">
        <v>10</v>
      </c>
      <c r="D4" s="33" t="s">
        <v>120</v>
      </c>
      <c r="E4" s="24" t="s">
        <v>350</v>
      </c>
      <c r="F4" s="24" t="s">
        <v>121</v>
      </c>
      <c r="G4" s="24" t="s">
        <v>122</v>
      </c>
      <c r="H4" s="24" t="s">
        <v>123</v>
      </c>
      <c r="I4" s="24" t="s">
        <v>332</v>
      </c>
      <c r="J4" s="4">
        <v>15</v>
      </c>
      <c r="K4" s="4">
        <f>C4-J4</f>
        <v>-5</v>
      </c>
      <c r="L4" s="24" t="s">
        <v>65</v>
      </c>
      <c r="M4" s="4">
        <f>C4*0.5%</f>
        <v>0.05</v>
      </c>
      <c r="N4" s="4">
        <v>0.05</v>
      </c>
      <c r="O4" s="49">
        <f>M4-N4</f>
        <v>0</v>
      </c>
      <c r="P4" s="50">
        <f>M4/C4</f>
        <v>5.0000000000000001E-3</v>
      </c>
      <c r="Q4" s="50">
        <v>5.0000000000000001E-3</v>
      </c>
      <c r="R4" s="48">
        <f>P4-Q4</f>
        <v>0</v>
      </c>
    </row>
    <row r="5" spans="1:18" x14ac:dyDescent="0.35">
      <c r="A5" s="32">
        <v>44321.724768518521</v>
      </c>
      <c r="B5" s="24" t="s">
        <v>119</v>
      </c>
      <c r="C5" s="25">
        <v>10</v>
      </c>
      <c r="D5" s="33" t="s">
        <v>124</v>
      </c>
      <c r="E5" s="24" t="s">
        <v>350</v>
      </c>
      <c r="F5" s="24" t="s">
        <v>125</v>
      </c>
      <c r="G5" s="24" t="s">
        <v>122</v>
      </c>
      <c r="H5" s="24" t="s">
        <v>123</v>
      </c>
      <c r="I5" s="24" t="s">
        <v>332</v>
      </c>
      <c r="J5" s="4">
        <v>15</v>
      </c>
      <c r="K5" s="4">
        <f t="shared" ref="K5:K9" si="0">C5-J5</f>
        <v>-5</v>
      </c>
      <c r="L5" s="24" t="s">
        <v>65</v>
      </c>
      <c r="M5" s="4"/>
      <c r="N5" s="4"/>
      <c r="O5" s="4"/>
      <c r="P5" s="4"/>
      <c r="Q5" s="4"/>
      <c r="R5" s="4"/>
    </row>
    <row r="6" spans="1:18" x14ac:dyDescent="0.35">
      <c r="A6" s="32">
        <v>44321.724710648145</v>
      </c>
      <c r="B6" s="24">
        <v>160005</v>
      </c>
      <c r="C6" s="4">
        <v>5</v>
      </c>
      <c r="D6" s="33" t="s">
        <v>126</v>
      </c>
      <c r="E6" s="24" t="s">
        <v>351</v>
      </c>
      <c r="F6" s="24" t="s">
        <v>121</v>
      </c>
      <c r="G6" s="24" t="s">
        <v>127</v>
      </c>
      <c r="H6" s="24" t="s">
        <v>128</v>
      </c>
      <c r="I6" s="24" t="s">
        <v>332</v>
      </c>
      <c r="J6" s="4">
        <v>10</v>
      </c>
      <c r="K6" s="4">
        <f t="shared" si="0"/>
        <v>-5</v>
      </c>
      <c r="L6" s="24" t="s">
        <v>65</v>
      </c>
      <c r="M6" s="4"/>
      <c r="N6" s="4"/>
      <c r="O6" s="4"/>
      <c r="P6" s="4"/>
      <c r="Q6" s="4"/>
      <c r="R6" s="4"/>
    </row>
    <row r="7" spans="1:18" x14ac:dyDescent="0.35">
      <c r="A7" s="32">
        <v>44321.724768518521</v>
      </c>
      <c r="B7" s="24">
        <v>160005</v>
      </c>
      <c r="C7" s="4">
        <v>5</v>
      </c>
      <c r="D7" s="33" t="s">
        <v>129</v>
      </c>
      <c r="E7" s="24" t="s">
        <v>351</v>
      </c>
      <c r="F7" s="24" t="s">
        <v>125</v>
      </c>
      <c r="G7" s="24" t="s">
        <v>127</v>
      </c>
      <c r="H7" s="24" t="s">
        <v>128</v>
      </c>
      <c r="I7" s="24" t="s">
        <v>332</v>
      </c>
      <c r="J7" s="4">
        <v>10</v>
      </c>
      <c r="K7" s="4">
        <f t="shared" si="0"/>
        <v>-5</v>
      </c>
      <c r="L7" s="24" t="s">
        <v>65</v>
      </c>
      <c r="M7" s="4"/>
      <c r="N7" s="4"/>
      <c r="O7" s="4"/>
      <c r="P7" s="4"/>
      <c r="Q7" s="4"/>
      <c r="R7" s="4"/>
    </row>
    <row r="8" spans="1:18" x14ac:dyDescent="0.35">
      <c r="A8" s="32">
        <v>44321.724710648145</v>
      </c>
      <c r="B8" s="24">
        <v>160004</v>
      </c>
      <c r="C8" s="4">
        <v>3</v>
      </c>
      <c r="D8" s="33" t="s">
        <v>130</v>
      </c>
      <c r="E8" s="24" t="s">
        <v>131</v>
      </c>
      <c r="F8" s="24" t="s">
        <v>121</v>
      </c>
      <c r="G8" s="24" t="s">
        <v>127</v>
      </c>
      <c r="H8" s="24" t="s">
        <v>132</v>
      </c>
      <c r="I8" s="24" t="s">
        <v>88</v>
      </c>
      <c r="J8" s="4">
        <v>2</v>
      </c>
      <c r="K8" s="34">
        <f t="shared" si="0"/>
        <v>1</v>
      </c>
      <c r="L8" s="24" t="s">
        <v>133</v>
      </c>
      <c r="M8" s="4"/>
      <c r="N8" s="4"/>
      <c r="O8" s="4"/>
      <c r="P8" s="4"/>
      <c r="Q8" s="4"/>
      <c r="R8" s="4"/>
    </row>
    <row r="9" spans="1:18" x14ac:dyDescent="0.35">
      <c r="A9" s="32">
        <v>44321.724768518521</v>
      </c>
      <c r="B9" s="24">
        <v>160004</v>
      </c>
      <c r="C9" s="4">
        <v>3</v>
      </c>
      <c r="D9" s="33" t="s">
        <v>134</v>
      </c>
      <c r="E9" s="24" t="s">
        <v>131</v>
      </c>
      <c r="F9" s="24" t="s">
        <v>125</v>
      </c>
      <c r="G9" s="24" t="s">
        <v>127</v>
      </c>
      <c r="H9" s="24" t="s">
        <v>132</v>
      </c>
      <c r="I9" s="24" t="s">
        <v>88</v>
      </c>
      <c r="J9" s="4">
        <v>2</v>
      </c>
      <c r="K9" s="34">
        <f t="shared" si="0"/>
        <v>1</v>
      </c>
      <c r="L9" s="24" t="s">
        <v>133</v>
      </c>
      <c r="M9" s="4"/>
      <c r="N9" s="4"/>
      <c r="O9" s="4"/>
      <c r="P9" s="4"/>
      <c r="Q9" s="4"/>
      <c r="R9" s="4"/>
    </row>
    <row r="17" spans="5:5" x14ac:dyDescent="0.35">
      <c r="E17" s="135" t="s">
        <v>330</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4"/>
  <sheetViews>
    <sheetView workbookViewId="0">
      <selection activeCell="C11" sqref="C11"/>
    </sheetView>
  </sheetViews>
  <sheetFormatPr defaultRowHeight="14.5" x14ac:dyDescent="0.35"/>
  <cols>
    <col min="2" max="2" width="39.54296875" bestFit="1" customWidth="1"/>
    <col min="3" max="3" width="20.7265625" bestFit="1" customWidth="1"/>
  </cols>
  <sheetData>
    <row r="5" spans="2:4" x14ac:dyDescent="0.35">
      <c r="B5" s="186" t="s">
        <v>178</v>
      </c>
      <c r="C5" s="187"/>
    </row>
    <row r="6" spans="2:4" ht="15.5" x14ac:dyDescent="0.35">
      <c r="B6" s="51" t="s">
        <v>179</v>
      </c>
      <c r="C6" s="52" t="s">
        <v>180</v>
      </c>
    </row>
    <row r="7" spans="2:4" ht="15.5" x14ac:dyDescent="0.35">
      <c r="B7" s="53" t="s">
        <v>181</v>
      </c>
      <c r="C7" s="54"/>
    </row>
    <row r="8" spans="2:4" ht="15.5" x14ac:dyDescent="0.35">
      <c r="B8" s="55" t="s">
        <v>182</v>
      </c>
      <c r="C8" s="56">
        <v>7.4999999999999997E-3</v>
      </c>
    </row>
    <row r="9" spans="2:4" ht="15.5" x14ac:dyDescent="0.35">
      <c r="B9" s="55" t="s">
        <v>183</v>
      </c>
      <c r="C9" s="56">
        <v>0.02</v>
      </c>
    </row>
    <row r="10" spans="2:4" ht="15.5" x14ac:dyDescent="0.35">
      <c r="B10" s="53" t="s">
        <v>184</v>
      </c>
      <c r="C10" s="53"/>
    </row>
    <row r="11" spans="2:4" ht="15.5" x14ac:dyDescent="0.35">
      <c r="B11" s="57" t="s">
        <v>185</v>
      </c>
      <c r="C11" s="56">
        <v>1.4999999999999999E-2</v>
      </c>
      <c r="D11" s="135" t="s">
        <v>330</v>
      </c>
    </row>
    <row r="14" spans="2:4" ht="15.5" x14ac:dyDescent="0.35">
      <c r="B14" s="58" t="s">
        <v>186</v>
      </c>
      <c r="C14" s="50">
        <v>5.0000000000000001E-3</v>
      </c>
    </row>
  </sheetData>
  <mergeCells count="1">
    <mergeCell ref="B5:C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F9" sqref="F9"/>
    </sheetView>
  </sheetViews>
  <sheetFormatPr defaultColWidth="9.1796875" defaultRowHeight="12" x14ac:dyDescent="0.3"/>
  <cols>
    <col min="1" max="1" width="14.7265625" style="43" bestFit="1" customWidth="1"/>
    <col min="2" max="2" width="28.26953125" style="43" bestFit="1" customWidth="1"/>
    <col min="3" max="3" width="10.1796875" style="43" bestFit="1" customWidth="1"/>
    <col min="4" max="4" width="16.453125" style="43" bestFit="1" customWidth="1"/>
    <col min="5" max="5" width="24.54296875" style="43" bestFit="1" customWidth="1"/>
    <col min="6" max="6" width="11.1796875" style="43" bestFit="1" customWidth="1"/>
    <col min="7" max="16384" width="9.1796875" style="43"/>
  </cols>
  <sheetData>
    <row r="2" spans="1:6" x14ac:dyDescent="0.3">
      <c r="A2" s="40" t="s">
        <v>100</v>
      </c>
      <c r="B2" s="40" t="s">
        <v>136</v>
      </c>
      <c r="C2" s="40" t="s">
        <v>163</v>
      </c>
      <c r="D2" s="40" t="s">
        <v>164</v>
      </c>
      <c r="E2" s="40" t="s">
        <v>138</v>
      </c>
      <c r="F2" s="40" t="s">
        <v>165</v>
      </c>
    </row>
    <row r="3" spans="1:6" x14ac:dyDescent="0.3">
      <c r="A3" s="39" t="s">
        <v>167</v>
      </c>
      <c r="B3" s="41" t="s">
        <v>128</v>
      </c>
      <c r="C3" s="39" t="s">
        <v>166</v>
      </c>
      <c r="D3" s="42">
        <v>8</v>
      </c>
      <c r="E3" s="42">
        <v>88</v>
      </c>
      <c r="F3" s="27" t="s">
        <v>161</v>
      </c>
    </row>
    <row r="4" spans="1:6" x14ac:dyDescent="0.3">
      <c r="A4" s="39" t="s">
        <v>167</v>
      </c>
      <c r="B4" s="39" t="s">
        <v>332</v>
      </c>
      <c r="C4" s="39" t="s">
        <v>166</v>
      </c>
      <c r="D4" s="42">
        <v>1590813</v>
      </c>
      <c r="E4" s="42">
        <v>224973848</v>
      </c>
      <c r="F4" s="27" t="s">
        <v>161</v>
      </c>
    </row>
    <row r="5" spans="1:6" x14ac:dyDescent="0.3">
      <c r="A5" s="39" t="s">
        <v>167</v>
      </c>
      <c r="B5" s="39" t="s">
        <v>86</v>
      </c>
      <c r="C5" s="39" t="s">
        <v>166</v>
      </c>
      <c r="D5" s="42">
        <v>1660898</v>
      </c>
      <c r="E5" s="42">
        <v>235311574</v>
      </c>
      <c r="F5" s="27" t="s">
        <v>161</v>
      </c>
    </row>
    <row r="7" spans="1:6" x14ac:dyDescent="0.3">
      <c r="B7" s="44" t="s">
        <v>100</v>
      </c>
      <c r="C7" s="44" t="s">
        <v>113</v>
      </c>
      <c r="D7" s="44" t="s">
        <v>168</v>
      </c>
      <c r="E7" s="44" t="s">
        <v>146</v>
      </c>
      <c r="F7" s="44" t="s">
        <v>169</v>
      </c>
    </row>
    <row r="8" spans="1:6" x14ac:dyDescent="0.3">
      <c r="B8" s="45" t="s">
        <v>130</v>
      </c>
      <c r="C8" s="45" t="s">
        <v>121</v>
      </c>
      <c r="D8" s="46">
        <v>92</v>
      </c>
      <c r="E8" s="46">
        <v>88.690000000000055</v>
      </c>
      <c r="F8" s="27" t="s">
        <v>170</v>
      </c>
    </row>
    <row r="9" spans="1:6" x14ac:dyDescent="0.3">
      <c r="B9" s="45" t="s">
        <v>126</v>
      </c>
      <c r="C9" s="45" t="s">
        <v>121</v>
      </c>
      <c r="D9" s="46">
        <v>3251719</v>
      </c>
      <c r="E9" s="46">
        <v>2967390.6576086264</v>
      </c>
      <c r="F9" s="27" t="s">
        <v>170</v>
      </c>
    </row>
    <row r="10" spans="1:6" x14ac:dyDescent="0.3">
      <c r="B10" s="45" t="s">
        <v>129</v>
      </c>
      <c r="C10" s="45" t="s">
        <v>166</v>
      </c>
      <c r="D10" s="46">
        <v>22792</v>
      </c>
      <c r="E10" s="46">
        <v>21313.947500001708</v>
      </c>
      <c r="F10" s="27" t="s">
        <v>170</v>
      </c>
    </row>
    <row r="14" spans="1:6" x14ac:dyDescent="0.3">
      <c r="B14" s="136" t="s">
        <v>334</v>
      </c>
      <c r="C14" s="44" t="s">
        <v>113</v>
      </c>
      <c r="D14" s="136" t="s">
        <v>101</v>
      </c>
      <c r="E14" s="27" t="s">
        <v>331</v>
      </c>
      <c r="F14" s="44" t="s">
        <v>169</v>
      </c>
    </row>
    <row r="15" spans="1:6" x14ac:dyDescent="0.3">
      <c r="B15" s="27" t="s">
        <v>251</v>
      </c>
      <c r="C15" s="45" t="s">
        <v>121</v>
      </c>
      <c r="D15" s="27" t="s">
        <v>128</v>
      </c>
      <c r="E15" s="27">
        <v>6316</v>
      </c>
      <c r="F15" s="27" t="s">
        <v>335</v>
      </c>
    </row>
    <row r="16" spans="1:6" x14ac:dyDescent="0.3">
      <c r="B16" s="27" t="s">
        <v>251</v>
      </c>
      <c r="C16" s="45" t="s">
        <v>121</v>
      </c>
      <c r="D16" s="27" t="s">
        <v>332</v>
      </c>
      <c r="E16" s="27">
        <v>4854</v>
      </c>
      <c r="F16" s="27" t="s">
        <v>335</v>
      </c>
    </row>
    <row r="17" spans="2:6" x14ac:dyDescent="0.3">
      <c r="B17" s="27" t="s">
        <v>251</v>
      </c>
      <c r="C17" s="45" t="s">
        <v>121</v>
      </c>
      <c r="D17" s="27" t="s">
        <v>352</v>
      </c>
      <c r="E17" s="27">
        <v>1402986</v>
      </c>
      <c r="F17" s="27" t="s">
        <v>335</v>
      </c>
    </row>
    <row r="18" spans="2:6" x14ac:dyDescent="0.3">
      <c r="B18" s="27" t="s">
        <v>251</v>
      </c>
      <c r="C18" s="45" t="s">
        <v>121</v>
      </c>
      <c r="D18" s="27" t="s">
        <v>86</v>
      </c>
      <c r="E18" s="27">
        <v>424922</v>
      </c>
      <c r="F18" s="27" t="s">
        <v>335</v>
      </c>
    </row>
    <row r="19" spans="2:6" x14ac:dyDescent="0.3">
      <c r="B19" s="27" t="s">
        <v>333</v>
      </c>
      <c r="C19" s="27"/>
      <c r="D19" s="27"/>
      <c r="E19" s="27">
        <v>1839078</v>
      </c>
      <c r="F19" s="27" t="s">
        <v>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
  <sheetViews>
    <sheetView workbookViewId="0">
      <selection activeCell="A3" sqref="A3"/>
    </sheetView>
  </sheetViews>
  <sheetFormatPr defaultRowHeight="14.5" x14ac:dyDescent="0.35"/>
  <cols>
    <col min="2" max="2" width="16.1796875" customWidth="1"/>
    <col min="14" max="14" width="26.81640625" customWidth="1"/>
    <col min="15" max="16" width="20.54296875" customWidth="1"/>
    <col min="17" max="17" width="18.453125" customWidth="1"/>
    <col min="18" max="18" width="16.26953125" customWidth="1"/>
    <col min="33" max="33" width="8.7265625" customWidth="1"/>
    <col min="34" max="34" width="18.26953125" customWidth="1"/>
  </cols>
  <sheetData>
    <row r="1" spans="1:34" x14ac:dyDescent="0.35">
      <c r="A1" s="4" t="s">
        <v>276</v>
      </c>
      <c r="B1" s="190" t="s">
        <v>301</v>
      </c>
      <c r="C1" s="191"/>
      <c r="D1" s="191"/>
      <c r="E1" s="191"/>
      <c r="F1" s="191"/>
      <c r="G1" s="191"/>
      <c r="H1" s="191"/>
      <c r="I1" s="191"/>
      <c r="J1" s="191"/>
      <c r="K1" s="191"/>
      <c r="L1" s="191"/>
      <c r="M1" s="191"/>
      <c r="N1" s="191"/>
      <c r="O1" s="191"/>
      <c r="P1" s="191"/>
      <c r="Q1" s="191"/>
      <c r="R1" s="191"/>
      <c r="S1" s="192"/>
      <c r="T1" s="188" t="s">
        <v>302</v>
      </c>
      <c r="U1" s="188"/>
      <c r="V1" s="188"/>
      <c r="W1" s="188"/>
      <c r="X1" s="188"/>
      <c r="Y1" s="188"/>
      <c r="Z1" s="188"/>
      <c r="AA1" s="188"/>
      <c r="AB1" s="188"/>
      <c r="AC1" s="188"/>
      <c r="AD1" s="188"/>
      <c r="AE1" s="188"/>
      <c r="AF1" s="133"/>
      <c r="AG1" s="189" t="s">
        <v>303</v>
      </c>
      <c r="AH1" s="189"/>
    </row>
    <row r="2" spans="1:34" ht="101.5" x14ac:dyDescent="0.35">
      <c r="A2" s="4" t="s">
        <v>69</v>
      </c>
      <c r="B2" s="122" t="s">
        <v>277</v>
      </c>
      <c r="C2" s="122" t="s">
        <v>353</v>
      </c>
      <c r="D2" s="122" t="s">
        <v>278</v>
      </c>
      <c r="E2" s="122" t="s">
        <v>279</v>
      </c>
      <c r="F2" s="124" t="s">
        <v>280</v>
      </c>
      <c r="G2" s="122" t="s">
        <v>354</v>
      </c>
      <c r="H2" s="122" t="s">
        <v>281</v>
      </c>
      <c r="I2" s="122" t="s">
        <v>282</v>
      </c>
      <c r="J2" s="124" t="s">
        <v>283</v>
      </c>
      <c r="K2" s="122" t="s">
        <v>355</v>
      </c>
      <c r="L2" s="122" t="s">
        <v>325</v>
      </c>
      <c r="M2" s="122" t="s">
        <v>326</v>
      </c>
      <c r="N2" s="122" t="s">
        <v>285</v>
      </c>
      <c r="O2" s="122" t="s">
        <v>286</v>
      </c>
      <c r="P2" s="122" t="s">
        <v>287</v>
      </c>
      <c r="Q2" s="122" t="s">
        <v>288</v>
      </c>
      <c r="R2" s="125" t="s">
        <v>284</v>
      </c>
      <c r="S2" s="125" t="s">
        <v>289</v>
      </c>
      <c r="T2" s="122" t="s">
        <v>356</v>
      </c>
      <c r="U2" s="122" t="s">
        <v>290</v>
      </c>
      <c r="V2" s="122" t="s">
        <v>291</v>
      </c>
      <c r="W2" s="126" t="s">
        <v>292</v>
      </c>
      <c r="X2" s="122" t="s">
        <v>357</v>
      </c>
      <c r="Y2" s="122" t="s">
        <v>293</v>
      </c>
      <c r="Z2" s="122" t="s">
        <v>294</v>
      </c>
      <c r="AA2" s="126" t="s">
        <v>295</v>
      </c>
      <c r="AB2" s="122" t="s">
        <v>358</v>
      </c>
      <c r="AC2" s="122" t="s">
        <v>359</v>
      </c>
      <c r="AD2" s="122" t="s">
        <v>296</v>
      </c>
      <c r="AE2" s="122" t="s">
        <v>297</v>
      </c>
      <c r="AF2" s="122" t="s">
        <v>327</v>
      </c>
      <c r="AG2" s="127" t="s">
        <v>360</v>
      </c>
      <c r="AH2" s="127" t="s">
        <v>300</v>
      </c>
    </row>
    <row r="3" spans="1:34" x14ac:dyDescent="0.35">
      <c r="A3" s="123">
        <v>44440</v>
      </c>
      <c r="B3" s="4">
        <v>113754</v>
      </c>
      <c r="C3" s="4">
        <v>8097498</v>
      </c>
      <c r="D3" s="4">
        <v>8175650</v>
      </c>
      <c r="E3" s="4">
        <v>0</v>
      </c>
      <c r="F3" s="4">
        <f>C3+D3+E3</f>
        <v>16273148</v>
      </c>
      <c r="G3" s="4">
        <v>79338</v>
      </c>
      <c r="H3" s="4">
        <v>84738</v>
      </c>
      <c r="I3" s="4">
        <v>0</v>
      </c>
      <c r="J3" s="4">
        <f>G3+H3+I3</f>
        <v>164076</v>
      </c>
      <c r="K3" s="4">
        <v>3.5</v>
      </c>
      <c r="L3" s="4">
        <v>3.5</v>
      </c>
      <c r="M3" s="4">
        <v>3.5</v>
      </c>
      <c r="N3" s="4">
        <v>1.5</v>
      </c>
      <c r="O3" s="4">
        <v>2</v>
      </c>
      <c r="P3" s="4">
        <v>3</v>
      </c>
      <c r="Q3" s="4">
        <v>1</v>
      </c>
      <c r="R3" s="4">
        <f>N3+O3+P3+Q3</f>
        <v>7.5</v>
      </c>
      <c r="S3" s="4">
        <v>2</v>
      </c>
      <c r="T3" s="4">
        <v>8097476</v>
      </c>
      <c r="U3" s="4">
        <v>8692363</v>
      </c>
      <c r="V3" s="4">
        <v>5</v>
      </c>
      <c r="W3" s="4">
        <f>T3+U3+V3</f>
        <v>16789844</v>
      </c>
      <c r="X3" s="4">
        <v>20543</v>
      </c>
      <c r="Y3" s="4">
        <v>17407</v>
      </c>
      <c r="Z3" s="4">
        <v>4</v>
      </c>
      <c r="AA3" s="4">
        <f>X3+Y3+Z3</f>
        <v>37954</v>
      </c>
      <c r="AB3" s="4">
        <v>178929.58179999533</v>
      </c>
      <c r="AC3" s="4">
        <v>426.51</v>
      </c>
      <c r="AD3" s="4">
        <f>223952-3937</f>
        <v>220015</v>
      </c>
      <c r="AE3" s="4">
        <v>13461</v>
      </c>
      <c r="AF3" s="4">
        <v>211063.1</v>
      </c>
      <c r="AG3" s="4">
        <f>AB3-K3</f>
        <v>178926.08179999533</v>
      </c>
      <c r="AH3" s="4">
        <f>AD3-L3</f>
        <v>220011.5</v>
      </c>
    </row>
    <row r="5" spans="1:34" x14ac:dyDescent="0.35">
      <c r="A5" t="s">
        <v>160</v>
      </c>
    </row>
    <row r="6" spans="1:34" x14ac:dyDescent="0.35">
      <c r="L6" t="s">
        <v>324</v>
      </c>
      <c r="Q6" t="s">
        <v>323</v>
      </c>
    </row>
    <row r="9" spans="1:34" x14ac:dyDescent="0.35">
      <c r="B9" t="s">
        <v>304</v>
      </c>
      <c r="C9" t="s">
        <v>361</v>
      </c>
      <c r="D9" t="s">
        <v>305</v>
      </c>
      <c r="E9" t="s">
        <v>306</v>
      </c>
      <c r="G9" t="s">
        <v>362</v>
      </c>
      <c r="H9" t="s">
        <v>307</v>
      </c>
      <c r="I9" t="s">
        <v>308</v>
      </c>
      <c r="K9" t="s">
        <v>363</v>
      </c>
      <c r="L9" t="s">
        <v>309</v>
      </c>
      <c r="N9" t="s">
        <v>310</v>
      </c>
      <c r="O9" t="s">
        <v>310</v>
      </c>
      <c r="P9" t="s">
        <v>311</v>
      </c>
      <c r="Q9" t="s">
        <v>310</v>
      </c>
      <c r="S9" t="s">
        <v>364</v>
      </c>
      <c r="T9" t="s">
        <v>365</v>
      </c>
      <c r="U9" t="s">
        <v>312</v>
      </c>
      <c r="V9" t="s">
        <v>313</v>
      </c>
      <c r="X9" t="s">
        <v>366</v>
      </c>
      <c r="Y9" t="s">
        <v>314</v>
      </c>
      <c r="AB9" t="s">
        <v>367</v>
      </c>
      <c r="AC9" t="s">
        <v>368</v>
      </c>
      <c r="AD9" t="s">
        <v>315</v>
      </c>
      <c r="AE9" t="s">
        <v>316</v>
      </c>
      <c r="AF9" t="s">
        <v>328</v>
      </c>
    </row>
  </sheetData>
  <mergeCells count="3">
    <mergeCell ref="T1:AE1"/>
    <mergeCell ref="AG1:AH1"/>
    <mergeCell ref="B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51" workbookViewId="0">
      <selection activeCell="A60" sqref="A60"/>
    </sheetView>
  </sheetViews>
  <sheetFormatPr defaultColWidth="9.1796875" defaultRowHeight="12" x14ac:dyDescent="0.3"/>
  <cols>
    <col min="1" max="1" width="30.453125" style="43" bestFit="1" customWidth="1"/>
    <col min="2" max="2" width="16.81640625" style="43" bestFit="1" customWidth="1"/>
    <col min="3" max="3" width="22.54296875" style="43" bestFit="1" customWidth="1"/>
    <col min="4" max="4" width="24.54296875" style="43" bestFit="1" customWidth="1"/>
    <col min="5" max="5" width="22.54296875" style="43" bestFit="1" customWidth="1"/>
    <col min="6" max="6" width="27.54296875" style="43" bestFit="1" customWidth="1"/>
    <col min="7" max="7" width="16.81640625" style="43" bestFit="1" customWidth="1"/>
    <col min="8" max="8" width="31" style="43" bestFit="1" customWidth="1"/>
    <col min="9" max="9" width="14.453125" style="43" bestFit="1" customWidth="1"/>
    <col min="10" max="10" width="52.1796875" style="43" bestFit="1" customWidth="1"/>
    <col min="11" max="11" width="71.26953125" style="43" bestFit="1" customWidth="1"/>
    <col min="12" max="12" width="3.81640625" style="43" bestFit="1" customWidth="1"/>
    <col min="13" max="13" width="16.81640625" style="43" bestFit="1" customWidth="1"/>
    <col min="14" max="16384" width="9.1796875" style="43"/>
  </cols>
  <sheetData>
    <row r="1" spans="1:13" ht="12.5" thickBot="1" x14ac:dyDescent="0.35">
      <c r="A1" s="193" t="s">
        <v>369</v>
      </c>
      <c r="B1" s="194"/>
      <c r="C1" s="194"/>
    </row>
    <row r="3" spans="1:13" x14ac:dyDescent="0.3">
      <c r="A3" s="43" t="s">
        <v>63</v>
      </c>
    </row>
    <row r="4" spans="1:13" x14ac:dyDescent="0.3">
      <c r="A4" s="101" t="s">
        <v>45</v>
      </c>
      <c r="B4" s="101" t="s">
        <v>46</v>
      </c>
      <c r="C4" s="101" t="s">
        <v>47</v>
      </c>
      <c r="D4" s="101" t="s">
        <v>48</v>
      </c>
      <c r="E4" s="102" t="s">
        <v>118</v>
      </c>
      <c r="F4" s="102" t="s">
        <v>54</v>
      </c>
    </row>
    <row r="5" spans="1:13" x14ac:dyDescent="0.3">
      <c r="A5" s="103" t="s">
        <v>3</v>
      </c>
      <c r="B5" s="103" t="s">
        <v>49</v>
      </c>
      <c r="C5" s="104">
        <v>15521</v>
      </c>
      <c r="D5" s="104">
        <v>15521</v>
      </c>
      <c r="E5" s="43">
        <f t="shared" ref="E5:E11" si="0">C5-D5</f>
        <v>0</v>
      </c>
      <c r="F5" s="105" t="s">
        <v>55</v>
      </c>
    </row>
    <row r="6" spans="1:13" x14ac:dyDescent="0.3">
      <c r="A6" s="103" t="s">
        <v>3</v>
      </c>
      <c r="B6" s="103" t="s">
        <v>50</v>
      </c>
      <c r="C6" s="104">
        <v>597</v>
      </c>
      <c r="D6" s="104">
        <v>597</v>
      </c>
      <c r="E6" s="43">
        <f t="shared" si="0"/>
        <v>0</v>
      </c>
      <c r="F6" s="43" t="s">
        <v>56</v>
      </c>
    </row>
    <row r="7" spans="1:13" x14ac:dyDescent="0.3">
      <c r="A7" s="103" t="s">
        <v>3</v>
      </c>
      <c r="B7" s="103" t="s">
        <v>51</v>
      </c>
      <c r="C7" s="104">
        <v>23833</v>
      </c>
      <c r="D7" s="104">
        <v>23833</v>
      </c>
      <c r="E7" s="43">
        <f t="shared" si="0"/>
        <v>0</v>
      </c>
      <c r="F7" s="105" t="s">
        <v>55</v>
      </c>
    </row>
    <row r="8" spans="1:13" x14ac:dyDescent="0.3">
      <c r="A8" s="103" t="s">
        <v>52</v>
      </c>
      <c r="B8" s="103" t="s">
        <v>53</v>
      </c>
      <c r="C8" s="104">
        <v>489</v>
      </c>
      <c r="D8" s="104">
        <v>0</v>
      </c>
      <c r="E8" s="43">
        <f t="shared" si="0"/>
        <v>489</v>
      </c>
      <c r="F8" s="105" t="s">
        <v>55</v>
      </c>
    </row>
    <row r="9" spans="1:13" x14ac:dyDescent="0.3">
      <c r="A9" s="103" t="s">
        <v>52</v>
      </c>
      <c r="B9" s="103" t="s">
        <v>49</v>
      </c>
      <c r="C9" s="104">
        <v>7723132</v>
      </c>
      <c r="D9" s="104">
        <v>7723132</v>
      </c>
      <c r="E9" s="43">
        <f t="shared" si="0"/>
        <v>0</v>
      </c>
      <c r="F9" s="43" t="s">
        <v>56</v>
      </c>
    </row>
    <row r="10" spans="1:13" x14ac:dyDescent="0.3">
      <c r="A10" s="103" t="s">
        <v>52</v>
      </c>
      <c r="B10" s="103" t="s">
        <v>50</v>
      </c>
      <c r="C10" s="104">
        <v>5082</v>
      </c>
      <c r="D10" s="104">
        <v>5082</v>
      </c>
      <c r="E10" s="43">
        <f t="shared" si="0"/>
        <v>0</v>
      </c>
      <c r="F10" s="105" t="s">
        <v>55</v>
      </c>
    </row>
    <row r="11" spans="1:13" x14ac:dyDescent="0.3">
      <c r="A11" s="103" t="s">
        <v>52</v>
      </c>
      <c r="B11" s="103" t="s">
        <v>51</v>
      </c>
      <c r="C11" s="104">
        <v>7524452</v>
      </c>
      <c r="D11" s="104">
        <v>7524452</v>
      </c>
      <c r="E11" s="43">
        <f t="shared" si="0"/>
        <v>0</v>
      </c>
      <c r="F11" s="43" t="s">
        <v>56</v>
      </c>
    </row>
    <row r="12" spans="1:13" x14ac:dyDescent="0.3">
      <c r="A12" s="106"/>
      <c r="B12" s="106"/>
      <c r="C12" s="107"/>
      <c r="D12" s="107"/>
    </row>
    <row r="13" spans="1:13" x14ac:dyDescent="0.3">
      <c r="A13" s="44" t="s">
        <v>66</v>
      </c>
      <c r="B13" s="44" t="s">
        <v>67</v>
      </c>
      <c r="C13" s="44" t="s">
        <v>77</v>
      </c>
      <c r="D13" s="44" t="s">
        <v>78</v>
      </c>
      <c r="E13" s="108" t="s">
        <v>45</v>
      </c>
      <c r="F13" s="108" t="s">
        <v>79</v>
      </c>
      <c r="G13" s="44" t="s">
        <v>80</v>
      </c>
      <c r="H13" s="108" t="s">
        <v>81</v>
      </c>
      <c r="I13" s="109" t="s">
        <v>82</v>
      </c>
      <c r="J13" s="109" t="s">
        <v>83</v>
      </c>
      <c r="K13" s="109" t="s">
        <v>46</v>
      </c>
      <c r="L13" s="44" t="s">
        <v>118</v>
      </c>
    </row>
    <row r="14" spans="1:13" x14ac:dyDescent="0.3">
      <c r="A14" s="110" t="s">
        <v>370</v>
      </c>
      <c r="B14" s="110" t="s">
        <v>53</v>
      </c>
      <c r="C14" s="110" t="s">
        <v>332</v>
      </c>
      <c r="D14" s="110" t="s">
        <v>53</v>
      </c>
      <c r="E14" s="110" t="s">
        <v>52</v>
      </c>
      <c r="F14" s="111">
        <v>0</v>
      </c>
      <c r="G14" s="110" t="s">
        <v>84</v>
      </c>
      <c r="H14" s="111">
        <v>199</v>
      </c>
      <c r="I14" s="110" t="s">
        <v>332</v>
      </c>
      <c r="J14" s="110" t="s">
        <v>76</v>
      </c>
      <c r="K14" s="110" t="s">
        <v>49</v>
      </c>
      <c r="L14" s="111">
        <f>H14-J14</f>
        <v>0</v>
      </c>
      <c r="M14" s="112" t="s">
        <v>90</v>
      </c>
    </row>
    <row r="15" spans="1:13" x14ac:dyDescent="0.3">
      <c r="A15" s="110" t="s">
        <v>85</v>
      </c>
      <c r="B15" s="110" t="s">
        <v>53</v>
      </c>
      <c r="C15" s="110" t="s">
        <v>86</v>
      </c>
      <c r="D15" s="110" t="s">
        <v>53</v>
      </c>
      <c r="E15" s="110" t="s">
        <v>52</v>
      </c>
      <c r="F15" s="111">
        <v>0</v>
      </c>
      <c r="G15" s="110" t="s">
        <v>87</v>
      </c>
      <c r="H15" s="111">
        <v>185</v>
      </c>
      <c r="I15" s="110" t="s">
        <v>88</v>
      </c>
      <c r="J15" s="110" t="s">
        <v>89</v>
      </c>
      <c r="K15" s="110" t="s">
        <v>51</v>
      </c>
      <c r="L15" s="111">
        <f>H15-J15</f>
        <v>0</v>
      </c>
      <c r="M15" s="112" t="s">
        <v>90</v>
      </c>
    </row>
    <row r="16" spans="1:13" x14ac:dyDescent="0.3">
      <c r="A16" s="113"/>
      <c r="B16" s="113"/>
      <c r="C16" s="113"/>
      <c r="D16" s="113"/>
      <c r="E16" s="113"/>
      <c r="F16" s="114"/>
      <c r="G16" s="113"/>
      <c r="H16" s="114"/>
      <c r="I16" s="113"/>
      <c r="J16" s="113"/>
      <c r="K16" s="113"/>
      <c r="L16" s="114"/>
    </row>
    <row r="17" spans="1:11" x14ac:dyDescent="0.3">
      <c r="A17" s="43" t="s">
        <v>44</v>
      </c>
    </row>
    <row r="18" spans="1:11" x14ac:dyDescent="0.3">
      <c r="A18" s="117" t="s">
        <v>57</v>
      </c>
      <c r="B18" s="117" t="s">
        <v>45</v>
      </c>
      <c r="C18" s="117" t="s">
        <v>58</v>
      </c>
      <c r="D18" s="117" t="s">
        <v>59</v>
      </c>
      <c r="E18" s="110" t="s">
        <v>118</v>
      </c>
      <c r="F18" s="115" t="s">
        <v>107</v>
      </c>
    </row>
    <row r="19" spans="1:11" x14ac:dyDescent="0.3">
      <c r="A19" s="118" t="s">
        <v>60</v>
      </c>
      <c r="B19" s="118" t="s">
        <v>64</v>
      </c>
      <c r="C19" s="119">
        <v>4038</v>
      </c>
      <c r="D19" s="119">
        <v>0</v>
      </c>
      <c r="E19" s="27">
        <f>C19-D19</f>
        <v>4038</v>
      </c>
      <c r="F19" s="43" t="s">
        <v>65</v>
      </c>
    </row>
    <row r="20" spans="1:11" x14ac:dyDescent="0.3">
      <c r="A20" s="118" t="s">
        <v>61</v>
      </c>
      <c r="B20" s="118" t="s">
        <v>53</v>
      </c>
      <c r="C20" s="119">
        <v>2534</v>
      </c>
      <c r="D20" s="119">
        <v>0</v>
      </c>
      <c r="E20" s="27">
        <f t="shared" ref="E20:E30" si="1">C20-D20</f>
        <v>2534</v>
      </c>
      <c r="F20" s="43" t="s">
        <v>55</v>
      </c>
    </row>
    <row r="21" spans="1:11" x14ac:dyDescent="0.3">
      <c r="A21" s="118" t="s">
        <v>49</v>
      </c>
      <c r="B21" s="118" t="s">
        <v>53</v>
      </c>
      <c r="C21" s="119">
        <v>50</v>
      </c>
      <c r="D21" s="119">
        <v>0</v>
      </c>
      <c r="E21" s="27">
        <f t="shared" si="1"/>
        <v>50</v>
      </c>
      <c r="F21" s="43" t="s">
        <v>55</v>
      </c>
    </row>
    <row r="22" spans="1:11" x14ac:dyDescent="0.3">
      <c r="A22" s="118" t="s">
        <v>49</v>
      </c>
      <c r="B22" s="118" t="s">
        <v>3</v>
      </c>
      <c r="C22" s="119">
        <v>15521</v>
      </c>
      <c r="D22" s="119">
        <v>15521</v>
      </c>
      <c r="E22" s="27">
        <f t="shared" si="1"/>
        <v>0</v>
      </c>
      <c r="F22" s="43" t="s">
        <v>55</v>
      </c>
    </row>
    <row r="23" spans="1:11" x14ac:dyDescent="0.3">
      <c r="A23" s="118" t="s">
        <v>49</v>
      </c>
      <c r="B23" s="118" t="s">
        <v>52</v>
      </c>
      <c r="C23" s="119">
        <v>7723132</v>
      </c>
      <c r="D23" s="119">
        <v>7723132</v>
      </c>
      <c r="E23" s="27">
        <f t="shared" si="1"/>
        <v>0</v>
      </c>
      <c r="F23" s="43" t="s">
        <v>65</v>
      </c>
    </row>
    <row r="24" spans="1:11" x14ac:dyDescent="0.3">
      <c r="A24" s="118" t="s">
        <v>62</v>
      </c>
      <c r="B24" s="118" t="s">
        <v>53</v>
      </c>
      <c r="C24" s="119">
        <v>489896</v>
      </c>
      <c r="D24" s="119">
        <v>0</v>
      </c>
      <c r="E24" s="27">
        <f t="shared" si="1"/>
        <v>489896</v>
      </c>
    </row>
    <row r="25" spans="1:11" x14ac:dyDescent="0.3">
      <c r="A25" s="118" t="s">
        <v>50</v>
      </c>
      <c r="B25" s="118" t="s">
        <v>53</v>
      </c>
      <c r="C25" s="119">
        <v>422744</v>
      </c>
      <c r="D25" s="119">
        <v>0</v>
      </c>
      <c r="E25" s="27">
        <f t="shared" si="1"/>
        <v>422744</v>
      </c>
    </row>
    <row r="26" spans="1:11" x14ac:dyDescent="0.3">
      <c r="A26" s="118" t="s">
        <v>50</v>
      </c>
      <c r="B26" s="118" t="s">
        <v>3</v>
      </c>
      <c r="C26" s="119">
        <v>597</v>
      </c>
      <c r="D26" s="119">
        <v>597</v>
      </c>
      <c r="E26" s="27">
        <f t="shared" si="1"/>
        <v>0</v>
      </c>
    </row>
    <row r="27" spans="1:11" x14ac:dyDescent="0.3">
      <c r="A27" s="118" t="s">
        <v>50</v>
      </c>
      <c r="B27" s="118" t="s">
        <v>52</v>
      </c>
      <c r="C27" s="119">
        <v>5082</v>
      </c>
      <c r="D27" s="119">
        <v>5082</v>
      </c>
      <c r="E27" s="27">
        <f t="shared" si="1"/>
        <v>0</v>
      </c>
    </row>
    <row r="28" spans="1:11" x14ac:dyDescent="0.3">
      <c r="A28" s="118" t="s">
        <v>51</v>
      </c>
      <c r="B28" s="118" t="s">
        <v>53</v>
      </c>
      <c r="C28" s="119">
        <v>249</v>
      </c>
      <c r="D28" s="119">
        <v>0</v>
      </c>
      <c r="E28" s="27">
        <f t="shared" si="1"/>
        <v>249</v>
      </c>
      <c r="F28" s="43" t="s">
        <v>55</v>
      </c>
    </row>
    <row r="29" spans="1:11" x14ac:dyDescent="0.3">
      <c r="A29" s="118" t="s">
        <v>51</v>
      </c>
      <c r="B29" s="118" t="s">
        <v>3</v>
      </c>
      <c r="C29" s="119">
        <v>23833</v>
      </c>
      <c r="D29" s="119">
        <v>23833</v>
      </c>
      <c r="E29" s="27">
        <f t="shared" si="1"/>
        <v>0</v>
      </c>
    </row>
    <row r="30" spans="1:11" x14ac:dyDescent="0.3">
      <c r="A30" s="118" t="s">
        <v>51</v>
      </c>
      <c r="B30" s="118" t="s">
        <v>52</v>
      </c>
      <c r="C30" s="119">
        <v>7524452</v>
      </c>
      <c r="D30" s="119">
        <v>7524452</v>
      </c>
      <c r="E30" s="27">
        <f t="shared" si="1"/>
        <v>0</v>
      </c>
    </row>
    <row r="32" spans="1:11" x14ac:dyDescent="0.3">
      <c r="A32" s="44" t="s">
        <v>66</v>
      </c>
      <c r="B32" s="44" t="s">
        <v>67</v>
      </c>
      <c r="C32" s="44" t="s">
        <v>68</v>
      </c>
      <c r="D32" s="109" t="s">
        <v>57</v>
      </c>
      <c r="E32" s="44" t="s">
        <v>69</v>
      </c>
      <c r="F32" s="109" t="s">
        <v>70</v>
      </c>
      <c r="G32" s="44" t="s">
        <v>71</v>
      </c>
      <c r="H32" s="108" t="s">
        <v>45</v>
      </c>
      <c r="I32" s="108" t="s">
        <v>72</v>
      </c>
      <c r="J32" s="43" t="s">
        <v>118</v>
      </c>
      <c r="K32" s="43" t="s">
        <v>107</v>
      </c>
    </row>
    <row r="33" spans="1:12" x14ac:dyDescent="0.3">
      <c r="A33" s="110" t="s">
        <v>371</v>
      </c>
      <c r="B33" s="110" t="s">
        <v>73</v>
      </c>
      <c r="C33" s="110" t="s">
        <v>332</v>
      </c>
      <c r="D33" s="110" t="s">
        <v>49</v>
      </c>
      <c r="E33" s="116">
        <v>44444</v>
      </c>
      <c r="F33" s="111">
        <v>129</v>
      </c>
      <c r="G33" s="110" t="s">
        <v>332</v>
      </c>
      <c r="H33" s="110" t="s">
        <v>52</v>
      </c>
      <c r="I33" s="110" t="s">
        <v>74</v>
      </c>
      <c r="J33" s="43">
        <f>F33-I33</f>
        <v>0</v>
      </c>
      <c r="K33" s="112" t="s">
        <v>90</v>
      </c>
    </row>
    <row r="34" spans="1:12" x14ac:dyDescent="0.3">
      <c r="A34" s="110" t="s">
        <v>372</v>
      </c>
      <c r="B34" s="110" t="s">
        <v>75</v>
      </c>
      <c r="C34" s="110" t="s">
        <v>332</v>
      </c>
      <c r="D34" s="110" t="s">
        <v>49</v>
      </c>
      <c r="E34" s="116">
        <v>44444</v>
      </c>
      <c r="F34" s="111">
        <v>199</v>
      </c>
      <c r="G34" s="110" t="s">
        <v>332</v>
      </c>
      <c r="H34" s="110" t="s">
        <v>52</v>
      </c>
      <c r="I34" s="110" t="s">
        <v>76</v>
      </c>
      <c r="J34" s="43">
        <f>F34-I34</f>
        <v>0</v>
      </c>
      <c r="K34" s="112" t="s">
        <v>90</v>
      </c>
    </row>
    <row r="38" spans="1:12" ht="15.75" customHeight="1" x14ac:dyDescent="0.3">
      <c r="A38" s="197" t="s">
        <v>373</v>
      </c>
      <c r="B38" s="198"/>
      <c r="C38" s="198"/>
      <c r="D38" s="198"/>
      <c r="E38" s="198"/>
    </row>
    <row r="39" spans="1:12" x14ac:dyDescent="0.3">
      <c r="A39" s="26" t="s">
        <v>93</v>
      </c>
      <c r="B39" s="27" t="s">
        <v>94</v>
      </c>
      <c r="C39" s="28" t="s">
        <v>95</v>
      </c>
      <c r="D39" s="27" t="s">
        <v>96</v>
      </c>
      <c r="E39" s="27" t="s">
        <v>97</v>
      </c>
      <c r="F39" s="28" t="s">
        <v>98</v>
      </c>
      <c r="G39" s="26" t="s">
        <v>99</v>
      </c>
      <c r="H39" s="29" t="s">
        <v>100</v>
      </c>
      <c r="I39" s="27" t="s">
        <v>101</v>
      </c>
      <c r="J39" s="30" t="s">
        <v>102</v>
      </c>
      <c r="K39" s="27" t="s">
        <v>317</v>
      </c>
      <c r="L39" s="27" t="s">
        <v>107</v>
      </c>
    </row>
    <row r="40" spans="1:12" x14ac:dyDescent="0.3">
      <c r="A40" s="26" t="s">
        <v>103</v>
      </c>
      <c r="B40" s="27">
        <v>149</v>
      </c>
      <c r="C40" s="28">
        <v>44409.423773148148</v>
      </c>
      <c r="D40" s="27">
        <v>118831</v>
      </c>
      <c r="E40" s="27">
        <v>249365</v>
      </c>
      <c r="F40" s="28">
        <v>44408.810520833336</v>
      </c>
      <c r="G40" s="26" t="s">
        <v>104</v>
      </c>
      <c r="H40" s="27" t="s">
        <v>105</v>
      </c>
      <c r="I40" s="27" t="s">
        <v>86</v>
      </c>
      <c r="J40" s="27" t="s">
        <v>106</v>
      </c>
      <c r="K40" s="27" t="s">
        <v>318</v>
      </c>
      <c r="L40" s="27" t="s">
        <v>108</v>
      </c>
    </row>
    <row r="44" spans="1:12" ht="12.5" thickBot="1" x14ac:dyDescent="0.35"/>
    <row r="45" spans="1:12" ht="12.5" thickBot="1" x14ac:dyDescent="0.35">
      <c r="A45" s="195" t="s">
        <v>135</v>
      </c>
      <c r="B45" s="196"/>
      <c r="C45" s="196"/>
    </row>
    <row r="46" spans="1:12" x14ac:dyDescent="0.3">
      <c r="A46" s="60">
        <v>1</v>
      </c>
      <c r="B46" s="43" t="s">
        <v>390</v>
      </c>
    </row>
    <row r="47" spans="1:12" x14ac:dyDescent="0.3">
      <c r="A47" s="27" t="s">
        <v>136</v>
      </c>
      <c r="B47" s="27" t="s">
        <v>137</v>
      </c>
      <c r="C47" s="27" t="s">
        <v>114</v>
      </c>
      <c r="D47" s="27" t="s">
        <v>115</v>
      </c>
      <c r="E47" s="27" t="s">
        <v>138</v>
      </c>
      <c r="F47" s="27" t="s">
        <v>139</v>
      </c>
      <c r="G47" s="27" t="s">
        <v>140</v>
      </c>
      <c r="H47" s="27" t="s">
        <v>54</v>
      </c>
    </row>
    <row r="48" spans="1:12" x14ac:dyDescent="0.3">
      <c r="A48" s="27" t="s">
        <v>332</v>
      </c>
      <c r="B48" s="27">
        <v>27617</v>
      </c>
      <c r="C48" s="27" t="s">
        <v>127</v>
      </c>
      <c r="D48" s="27" t="s">
        <v>141</v>
      </c>
      <c r="E48" s="27">
        <v>10</v>
      </c>
      <c r="F48" s="27">
        <v>0</v>
      </c>
      <c r="G48" s="27">
        <f>E48-F48</f>
        <v>10</v>
      </c>
      <c r="H48" s="27"/>
    </row>
    <row r="49" spans="1:8" x14ac:dyDescent="0.3">
      <c r="A49" s="27" t="s">
        <v>332</v>
      </c>
      <c r="B49" s="27">
        <v>29186</v>
      </c>
      <c r="C49" s="27" t="s">
        <v>127</v>
      </c>
      <c r="D49" s="27" t="s">
        <v>142</v>
      </c>
      <c r="E49" s="27">
        <v>11</v>
      </c>
      <c r="F49" s="27">
        <v>0</v>
      </c>
      <c r="G49" s="27">
        <f t="shared" ref="G49:G52" si="2">E49-F49</f>
        <v>11</v>
      </c>
      <c r="H49" s="27"/>
    </row>
    <row r="50" spans="1:8" x14ac:dyDescent="0.3">
      <c r="A50" s="27" t="s">
        <v>332</v>
      </c>
      <c r="B50" s="27">
        <v>92389</v>
      </c>
      <c r="C50" s="27" t="s">
        <v>127</v>
      </c>
      <c r="D50" s="27" t="s">
        <v>143</v>
      </c>
      <c r="E50" s="27">
        <v>249</v>
      </c>
      <c r="F50" s="27">
        <v>0</v>
      </c>
      <c r="G50" s="27">
        <f t="shared" si="2"/>
        <v>249</v>
      </c>
      <c r="H50" s="27"/>
    </row>
    <row r="51" spans="1:8" x14ac:dyDescent="0.3">
      <c r="A51" s="27" t="s">
        <v>86</v>
      </c>
      <c r="B51" s="27">
        <v>788815</v>
      </c>
      <c r="C51" s="27" t="s">
        <v>105</v>
      </c>
      <c r="D51" s="27" t="s">
        <v>123</v>
      </c>
      <c r="E51" s="27"/>
      <c r="F51" s="35">
        <v>249</v>
      </c>
      <c r="G51" s="27">
        <f t="shared" si="2"/>
        <v>-249</v>
      </c>
      <c r="H51" s="27" t="s">
        <v>144</v>
      </c>
    </row>
    <row r="52" spans="1:8" x14ac:dyDescent="0.3">
      <c r="A52" s="27" t="s">
        <v>86</v>
      </c>
      <c r="B52" s="27">
        <v>795781</v>
      </c>
      <c r="C52" s="27" t="s">
        <v>105</v>
      </c>
      <c r="D52" s="27" t="s">
        <v>145</v>
      </c>
      <c r="E52" s="27"/>
      <c r="F52" s="35">
        <v>149</v>
      </c>
      <c r="G52" s="27">
        <f t="shared" si="2"/>
        <v>-149</v>
      </c>
      <c r="H52" s="27" t="s">
        <v>144</v>
      </c>
    </row>
    <row r="54" spans="1:8" x14ac:dyDescent="0.3">
      <c r="A54" s="60">
        <v>2</v>
      </c>
      <c r="B54" s="43" t="s">
        <v>391</v>
      </c>
    </row>
    <row r="56" spans="1:8" x14ac:dyDescent="0.3">
      <c r="A56" s="27" t="s">
        <v>100</v>
      </c>
      <c r="B56" s="27" t="s">
        <v>101</v>
      </c>
      <c r="C56" s="27" t="s">
        <v>96</v>
      </c>
      <c r="D56" s="27" t="s">
        <v>146</v>
      </c>
      <c r="E56" s="36" t="s">
        <v>147</v>
      </c>
    </row>
    <row r="57" spans="1:8" x14ac:dyDescent="0.3">
      <c r="A57" s="27" t="s">
        <v>130</v>
      </c>
      <c r="B57" s="27" t="s">
        <v>332</v>
      </c>
      <c r="C57" s="27" t="s">
        <v>148</v>
      </c>
      <c r="D57" s="27">
        <v>0.995</v>
      </c>
      <c r="E57" s="36" t="s">
        <v>149</v>
      </c>
    </row>
    <row r="58" spans="1:8" x14ac:dyDescent="0.3">
      <c r="A58" s="27" t="s">
        <v>120</v>
      </c>
      <c r="B58" s="27" t="s">
        <v>332</v>
      </c>
      <c r="C58" s="27" t="s">
        <v>150</v>
      </c>
      <c r="D58" s="27">
        <v>3</v>
      </c>
      <c r="E58" s="36" t="s">
        <v>132</v>
      </c>
    </row>
    <row r="59" spans="1:8" x14ac:dyDescent="0.3">
      <c r="A59" s="27" t="s">
        <v>124</v>
      </c>
      <c r="B59" s="27" t="s">
        <v>332</v>
      </c>
      <c r="C59" s="27" t="s">
        <v>151</v>
      </c>
      <c r="D59" s="27">
        <v>4.5</v>
      </c>
      <c r="E59" s="36" t="s">
        <v>128</v>
      </c>
    </row>
    <row r="60" spans="1:8" x14ac:dyDescent="0.3">
      <c r="A60" s="27" t="s">
        <v>126</v>
      </c>
      <c r="B60" s="27" t="s">
        <v>128</v>
      </c>
      <c r="C60" s="27" t="s">
        <v>152</v>
      </c>
      <c r="D60" s="27">
        <v>0.11</v>
      </c>
      <c r="E60" s="36" t="s">
        <v>132</v>
      </c>
    </row>
    <row r="61" spans="1:8" x14ac:dyDescent="0.3">
      <c r="A61" s="27" t="s">
        <v>129</v>
      </c>
      <c r="B61" s="27" t="s">
        <v>332</v>
      </c>
      <c r="C61" s="27" t="s">
        <v>153</v>
      </c>
      <c r="D61" s="27">
        <v>0.245</v>
      </c>
      <c r="E61" s="36" t="s">
        <v>128</v>
      </c>
    </row>
  </sheetData>
  <mergeCells count="3">
    <mergeCell ref="A1:C1"/>
    <mergeCell ref="A45:C45"/>
    <mergeCell ref="A38:E3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4.5" x14ac:dyDescent="0.35"/>
  <cols>
    <col min="2" max="2" width="10.7265625" bestFit="1" customWidth="1"/>
    <col min="3" max="3" width="43.453125" bestFit="1" customWidth="1"/>
    <col min="4" max="4" width="26.54296875" bestFit="1" customWidth="1"/>
    <col min="5" max="5" width="20.453125" bestFit="1" customWidth="1"/>
    <col min="6" max="6" width="26.54296875" bestFit="1" customWidth="1"/>
    <col min="7" max="7" width="20.453125" bestFit="1" customWidth="1"/>
  </cols>
  <sheetData>
    <row r="1" spans="1:7" ht="15.5" thickTop="1" thickBot="1" x14ac:dyDescent="0.4">
      <c r="A1" s="70"/>
      <c r="B1" s="70"/>
      <c r="C1" s="71"/>
      <c r="D1" s="199" t="s">
        <v>252</v>
      </c>
      <c r="E1" s="200"/>
      <c r="F1" s="201" t="s">
        <v>253</v>
      </c>
      <c r="G1" s="202"/>
    </row>
    <row r="2" spans="1:7" ht="15" thickBot="1" x14ac:dyDescent="0.4">
      <c r="A2" s="72" t="s">
        <v>217</v>
      </c>
      <c r="B2" s="73" t="s">
        <v>246</v>
      </c>
      <c r="C2" s="74" t="s">
        <v>247</v>
      </c>
      <c r="D2" s="75" t="s">
        <v>248</v>
      </c>
      <c r="E2" s="75" t="s">
        <v>249</v>
      </c>
      <c r="F2" s="76" t="s">
        <v>248</v>
      </c>
      <c r="G2" s="76" t="s">
        <v>249</v>
      </c>
    </row>
    <row r="3" spans="1:7" ht="15" thickBot="1" x14ac:dyDescent="0.4">
      <c r="A3" s="77" t="s">
        <v>251</v>
      </c>
      <c r="B3" s="77" t="s">
        <v>88</v>
      </c>
      <c r="C3">
        <v>50000</v>
      </c>
      <c r="D3" s="77" t="s">
        <v>250</v>
      </c>
      <c r="E3" s="77" t="s">
        <v>250</v>
      </c>
      <c r="F3" s="77" t="s">
        <v>250</v>
      </c>
      <c r="G3" s="77" t="s">
        <v>250</v>
      </c>
    </row>
    <row r="4" spans="1:7" ht="15" thickBot="1" x14ac:dyDescent="0.4">
      <c r="A4" s="77" t="s">
        <v>251</v>
      </c>
      <c r="B4" s="77" t="s">
        <v>332</v>
      </c>
      <c r="C4">
        <v>50000</v>
      </c>
      <c r="D4" s="77" t="s">
        <v>250</v>
      </c>
      <c r="E4" s="77" t="s">
        <v>250</v>
      </c>
      <c r="F4" s="77" t="s">
        <v>250</v>
      </c>
      <c r="G4" s="77" t="s">
        <v>250</v>
      </c>
    </row>
    <row r="5" spans="1:7" ht="15" thickBot="1" x14ac:dyDescent="0.4">
      <c r="A5" s="77" t="s">
        <v>251</v>
      </c>
      <c r="B5" s="77" t="s">
        <v>128</v>
      </c>
      <c r="C5">
        <v>50000</v>
      </c>
      <c r="D5" s="77" t="s">
        <v>250</v>
      </c>
      <c r="E5" s="77" t="s">
        <v>250</v>
      </c>
      <c r="F5" s="77" t="s">
        <v>250</v>
      </c>
      <c r="G5" s="77" t="s">
        <v>250</v>
      </c>
    </row>
    <row r="6" spans="1:7" x14ac:dyDescent="0.35">
      <c r="G6" s="78"/>
    </row>
  </sheetData>
  <mergeCells count="2">
    <mergeCell ref="D1:E1"/>
    <mergeCell ref="F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5" sqref="B5"/>
    </sheetView>
  </sheetViews>
  <sheetFormatPr defaultRowHeight="14.5" x14ac:dyDescent="0.35"/>
  <cols>
    <col min="1" max="1" width="41.453125" customWidth="1"/>
    <col min="2" max="2" width="8.1796875" customWidth="1"/>
    <col min="3" max="3" width="5.26953125" customWidth="1"/>
    <col min="4" max="4" width="11.26953125" bestFit="1" customWidth="1"/>
    <col min="5" max="5" width="14.7265625" bestFit="1" customWidth="1"/>
  </cols>
  <sheetData>
    <row r="1" spans="1:5" x14ac:dyDescent="0.35">
      <c r="A1" s="37" t="s">
        <v>154</v>
      </c>
    </row>
    <row r="3" spans="1:5" x14ac:dyDescent="0.35">
      <c r="A3" s="4" t="s">
        <v>155</v>
      </c>
      <c r="B3" s="4" t="s">
        <v>156</v>
      </c>
      <c r="C3" s="4" t="s">
        <v>157</v>
      </c>
      <c r="D3" s="38" t="s">
        <v>160</v>
      </c>
      <c r="E3" s="38" t="s">
        <v>162</v>
      </c>
    </row>
    <row r="4" spans="1:5" x14ac:dyDescent="0.35">
      <c r="A4" s="4"/>
      <c r="B4" s="4"/>
      <c r="C4" s="4" t="s">
        <v>158</v>
      </c>
      <c r="D4" s="38" t="s">
        <v>161</v>
      </c>
      <c r="E4" s="39" t="s">
        <v>374</v>
      </c>
    </row>
    <row r="5" spans="1:5" x14ac:dyDescent="0.35">
      <c r="A5" s="4"/>
      <c r="B5" s="4"/>
      <c r="C5" s="4" t="s">
        <v>159</v>
      </c>
      <c r="D5" s="38" t="s">
        <v>161</v>
      </c>
      <c r="E5" s="39" t="s">
        <v>374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B24" workbookViewId="0">
      <selection activeCell="C40" sqref="C40"/>
    </sheetView>
  </sheetViews>
  <sheetFormatPr defaultColWidth="9.1796875" defaultRowHeight="12" x14ac:dyDescent="0.3"/>
  <cols>
    <col min="1" max="1" width="36" style="43" bestFit="1" customWidth="1"/>
    <col min="2" max="2" width="17" style="43" bestFit="1" customWidth="1"/>
    <col min="3" max="3" width="19" style="43" bestFit="1" customWidth="1"/>
    <col min="4" max="4" width="21" style="43" bestFit="1" customWidth="1"/>
    <col min="5" max="5" width="18" style="43" bestFit="1" customWidth="1"/>
    <col min="6" max="6" width="10.81640625" style="43" bestFit="1" customWidth="1"/>
    <col min="7" max="7" width="24.81640625" style="43" bestFit="1" customWidth="1"/>
    <col min="8" max="8" width="24.1796875" style="43" bestFit="1" customWidth="1"/>
    <col min="9" max="9" width="24.54296875" style="43" bestFit="1" customWidth="1"/>
    <col min="10" max="10" width="18.1796875" style="43" bestFit="1" customWidth="1"/>
    <col min="11" max="11" width="19.81640625" style="43" bestFit="1" customWidth="1"/>
    <col min="12" max="12" width="24.54296875" style="43" bestFit="1" customWidth="1"/>
    <col min="13" max="13" width="16.1796875" style="43" bestFit="1" customWidth="1"/>
    <col min="14" max="14" width="20.26953125" style="43" bestFit="1" customWidth="1"/>
    <col min="15" max="16384" width="9.1796875" style="43"/>
  </cols>
  <sheetData>
    <row r="1" spans="1:14" x14ac:dyDescent="0.3">
      <c r="A1" s="69" t="s">
        <v>188</v>
      </c>
    </row>
    <row r="3" spans="1:14" x14ac:dyDescent="0.3">
      <c r="A3" s="60" t="s">
        <v>455</v>
      </c>
    </row>
    <row r="4" spans="1:14" x14ac:dyDescent="0.3">
      <c r="A4" s="27" t="s">
        <v>189</v>
      </c>
      <c r="B4" s="146" t="s">
        <v>190</v>
      </c>
      <c r="C4" s="27" t="s">
        <v>191</v>
      </c>
      <c r="D4" s="27" t="s">
        <v>192</v>
      </c>
      <c r="E4" s="27" t="s">
        <v>193</v>
      </c>
      <c r="F4" s="146" t="s">
        <v>156</v>
      </c>
      <c r="G4" s="27" t="s">
        <v>194</v>
      </c>
      <c r="H4" s="27" t="s">
        <v>195</v>
      </c>
      <c r="I4" s="27" t="s">
        <v>196</v>
      </c>
      <c r="J4" s="146" t="s">
        <v>197</v>
      </c>
      <c r="K4" s="27" t="s">
        <v>198</v>
      </c>
      <c r="L4" s="146" t="s">
        <v>199</v>
      </c>
      <c r="M4" s="27" t="s">
        <v>200</v>
      </c>
      <c r="N4" s="27" t="s">
        <v>201</v>
      </c>
    </row>
    <row r="5" spans="1:14" x14ac:dyDescent="0.3">
      <c r="A5" s="27" t="s">
        <v>202</v>
      </c>
      <c r="B5" s="61">
        <v>44429</v>
      </c>
      <c r="C5" s="27" t="s">
        <v>203</v>
      </c>
      <c r="D5" s="27">
        <v>9002595258</v>
      </c>
      <c r="E5" s="27"/>
      <c r="F5" s="27">
        <v>149</v>
      </c>
      <c r="G5" s="27" t="s">
        <v>127</v>
      </c>
      <c r="H5" s="27" t="s">
        <v>143</v>
      </c>
      <c r="I5" s="27" t="s">
        <v>204</v>
      </c>
      <c r="J5" s="27" t="s">
        <v>49</v>
      </c>
      <c r="K5" s="27"/>
      <c r="L5" s="137" t="s">
        <v>375</v>
      </c>
      <c r="M5" s="27" t="s">
        <v>205</v>
      </c>
      <c r="N5" s="27" t="s">
        <v>206</v>
      </c>
    </row>
    <row r="6" spans="1:14" x14ac:dyDescent="0.3">
      <c r="A6" s="62"/>
      <c r="B6" s="63"/>
      <c r="C6" s="62"/>
      <c r="D6" s="62"/>
      <c r="E6" s="62"/>
      <c r="F6" s="62"/>
      <c r="G6" s="62"/>
      <c r="H6" s="62"/>
      <c r="I6" s="62"/>
      <c r="J6" s="62"/>
      <c r="K6" s="62"/>
      <c r="L6" s="64"/>
      <c r="M6" s="62"/>
      <c r="N6" s="62"/>
    </row>
    <row r="7" spans="1:14" x14ac:dyDescent="0.3">
      <c r="A7" s="64" t="s">
        <v>456</v>
      </c>
      <c r="B7" s="63"/>
      <c r="C7" s="62"/>
      <c r="D7" s="62"/>
      <c r="E7" s="62"/>
      <c r="F7" s="62"/>
      <c r="G7" s="62"/>
      <c r="H7" s="62"/>
      <c r="I7" s="62"/>
      <c r="J7" s="62"/>
      <c r="K7" s="62"/>
      <c r="L7" s="64"/>
      <c r="M7" s="62"/>
      <c r="N7" s="62"/>
    </row>
    <row r="8" spans="1:14" x14ac:dyDescent="0.3">
      <c r="A8" s="65" t="s">
        <v>221</v>
      </c>
      <c r="B8" s="147" t="s">
        <v>190</v>
      </c>
      <c r="C8" s="65" t="s">
        <v>222</v>
      </c>
      <c r="D8" s="65" t="s">
        <v>223</v>
      </c>
      <c r="E8" s="147" t="s">
        <v>156</v>
      </c>
      <c r="F8" s="65" t="s">
        <v>194</v>
      </c>
      <c r="G8" s="65" t="s">
        <v>195</v>
      </c>
      <c r="H8" s="147" t="s">
        <v>224</v>
      </c>
      <c r="I8" s="147" t="s">
        <v>225</v>
      </c>
      <c r="J8" s="65" t="s">
        <v>193</v>
      </c>
      <c r="K8" s="62"/>
      <c r="L8" s="64"/>
      <c r="M8" s="62"/>
      <c r="N8" s="62"/>
    </row>
    <row r="9" spans="1:14" x14ac:dyDescent="0.3">
      <c r="A9" s="66" t="s">
        <v>226</v>
      </c>
      <c r="B9" s="67">
        <v>44306.637245370373</v>
      </c>
      <c r="C9" s="67">
        <v>44440.651458333334</v>
      </c>
      <c r="D9" s="66" t="s">
        <v>227</v>
      </c>
      <c r="E9" s="66">
        <v>129</v>
      </c>
      <c r="F9" s="66" t="s">
        <v>127</v>
      </c>
      <c r="G9" s="66" t="s">
        <v>143</v>
      </c>
      <c r="H9" s="66" t="s">
        <v>62</v>
      </c>
      <c r="I9" s="66" t="s">
        <v>376</v>
      </c>
      <c r="J9" s="66"/>
      <c r="K9" s="62"/>
      <c r="L9" s="64"/>
      <c r="M9" s="62"/>
      <c r="N9" s="62"/>
    </row>
    <row r="11" spans="1:14" x14ac:dyDescent="0.3">
      <c r="A11" s="60" t="s">
        <v>457</v>
      </c>
    </row>
    <row r="12" spans="1:14" x14ac:dyDescent="0.3">
      <c r="A12" s="27" t="s">
        <v>207</v>
      </c>
      <c r="B12" s="146" t="s">
        <v>208</v>
      </c>
      <c r="C12" s="146" t="s">
        <v>156</v>
      </c>
      <c r="D12" s="146" t="s">
        <v>209</v>
      </c>
      <c r="E12" s="146" t="s">
        <v>210</v>
      </c>
      <c r="F12" s="27" t="s">
        <v>211</v>
      </c>
      <c r="G12" s="146" t="s">
        <v>212</v>
      </c>
      <c r="H12" s="27" t="s">
        <v>213</v>
      </c>
      <c r="I12" s="146" t="s">
        <v>214</v>
      </c>
      <c r="J12" s="27" t="s">
        <v>215</v>
      </c>
      <c r="K12" s="27" t="s">
        <v>216</v>
      </c>
      <c r="L12" s="27" t="s">
        <v>217</v>
      </c>
      <c r="M12" s="27" t="s">
        <v>218</v>
      </c>
    </row>
    <row r="13" spans="1:14" x14ac:dyDescent="0.3">
      <c r="A13" s="27">
        <v>8709650015</v>
      </c>
      <c r="B13" s="27" t="s">
        <v>50</v>
      </c>
      <c r="C13" s="27">
        <v>21</v>
      </c>
      <c r="D13" s="27">
        <v>20.399999999999999</v>
      </c>
      <c r="E13" s="27">
        <v>20.399999999999999</v>
      </c>
      <c r="F13" s="27">
        <v>142117741</v>
      </c>
      <c r="G13" s="27" t="s">
        <v>219</v>
      </c>
      <c r="H13" s="27"/>
      <c r="I13" s="59">
        <v>44439.999942129631</v>
      </c>
      <c r="J13" s="59">
        <v>44440.000694444447</v>
      </c>
      <c r="K13" s="27" t="s">
        <v>128</v>
      </c>
      <c r="L13" s="27" t="s">
        <v>127</v>
      </c>
      <c r="M13" s="27" t="s">
        <v>220</v>
      </c>
    </row>
    <row r="15" spans="1:14" x14ac:dyDescent="0.3">
      <c r="A15" s="68" t="s">
        <v>458</v>
      </c>
    </row>
    <row r="16" spans="1:14" x14ac:dyDescent="0.3">
      <c r="A16" s="27" t="s">
        <v>207</v>
      </c>
      <c r="B16" s="146" t="s">
        <v>208</v>
      </c>
      <c r="C16" s="146" t="s">
        <v>156</v>
      </c>
      <c r="D16" s="146" t="s">
        <v>209</v>
      </c>
      <c r="E16" s="146" t="s">
        <v>210</v>
      </c>
      <c r="F16" s="27" t="s">
        <v>211</v>
      </c>
      <c r="G16" s="146" t="s">
        <v>212</v>
      </c>
      <c r="H16" s="27" t="s">
        <v>213</v>
      </c>
      <c r="I16" s="27" t="s">
        <v>214</v>
      </c>
      <c r="J16" s="146" t="s">
        <v>215</v>
      </c>
      <c r="K16" s="27" t="s">
        <v>216</v>
      </c>
      <c r="L16" s="27" t="s">
        <v>217</v>
      </c>
    </row>
    <row r="17" spans="1:13" x14ac:dyDescent="0.3">
      <c r="A17" s="27">
        <v>8769111240</v>
      </c>
      <c r="B17" s="27" t="s">
        <v>50</v>
      </c>
      <c r="C17" s="27">
        <v>23</v>
      </c>
      <c r="D17" s="27">
        <v>22.66</v>
      </c>
      <c r="E17" s="27">
        <v>22.66</v>
      </c>
      <c r="F17" s="27">
        <v>75105002</v>
      </c>
      <c r="G17" s="27" t="s">
        <v>228</v>
      </c>
      <c r="H17" s="27"/>
      <c r="I17" s="59">
        <v>43798.911898148152</v>
      </c>
      <c r="J17" s="59">
        <v>43800.059814814813</v>
      </c>
      <c r="K17" s="27" t="s">
        <v>143</v>
      </c>
      <c r="L17" s="27" t="s">
        <v>127</v>
      </c>
    </row>
    <row r="20" spans="1:13" x14ac:dyDescent="0.3">
      <c r="A20" s="69" t="s">
        <v>377</v>
      </c>
    </row>
    <row r="22" spans="1:13" x14ac:dyDescent="0.3">
      <c r="A22" s="27" t="s">
        <v>189</v>
      </c>
      <c r="B22" s="146" t="s">
        <v>190</v>
      </c>
      <c r="C22" s="27" t="s">
        <v>194</v>
      </c>
      <c r="D22" s="27" t="s">
        <v>195</v>
      </c>
      <c r="E22" s="27" t="s">
        <v>229</v>
      </c>
      <c r="F22" s="27" t="s">
        <v>230</v>
      </c>
      <c r="G22" s="27" t="s">
        <v>231</v>
      </c>
      <c r="H22" s="146" t="s">
        <v>232</v>
      </c>
      <c r="I22" s="27" t="s">
        <v>193</v>
      </c>
      <c r="J22" s="27" t="s">
        <v>233</v>
      </c>
      <c r="K22" s="27" t="s">
        <v>234</v>
      </c>
      <c r="L22" s="146" t="s">
        <v>235</v>
      </c>
    </row>
    <row r="23" spans="1:13" x14ac:dyDescent="0.3">
      <c r="A23" s="27" t="s">
        <v>236</v>
      </c>
      <c r="B23" s="27" t="s">
        <v>237</v>
      </c>
      <c r="C23" s="27" t="s">
        <v>127</v>
      </c>
      <c r="D23" s="27" t="s">
        <v>145</v>
      </c>
      <c r="E23" s="27" t="s">
        <v>238</v>
      </c>
      <c r="F23" s="27" t="s">
        <v>239</v>
      </c>
      <c r="G23" s="27" t="s">
        <v>204</v>
      </c>
      <c r="H23" s="66" t="s">
        <v>378</v>
      </c>
      <c r="I23" s="27" t="s">
        <v>53</v>
      </c>
      <c r="J23" s="27">
        <v>11</v>
      </c>
      <c r="K23" s="27">
        <v>2.5</v>
      </c>
      <c r="L23" s="27">
        <v>0.27500000000000002</v>
      </c>
    </row>
    <row r="26" spans="1:13" x14ac:dyDescent="0.3">
      <c r="A26" s="69" t="s">
        <v>379</v>
      </c>
    </row>
    <row r="27" spans="1:13" x14ac:dyDescent="0.3">
      <c r="A27" s="27" t="s">
        <v>189</v>
      </c>
      <c r="B27" s="27" t="s">
        <v>190</v>
      </c>
      <c r="C27" s="27" t="s">
        <v>194</v>
      </c>
      <c r="D27" s="27" t="s">
        <v>195</v>
      </c>
      <c r="E27" s="27" t="s">
        <v>229</v>
      </c>
      <c r="F27" s="27" t="s">
        <v>230</v>
      </c>
      <c r="G27" s="27" t="s">
        <v>231</v>
      </c>
      <c r="H27" s="146" t="s">
        <v>232</v>
      </c>
      <c r="I27" s="27" t="s">
        <v>193</v>
      </c>
      <c r="J27" s="27" t="s">
        <v>233</v>
      </c>
      <c r="K27" s="27" t="s">
        <v>234</v>
      </c>
      <c r="L27" s="146" t="s">
        <v>235</v>
      </c>
      <c r="M27" s="146" t="s">
        <v>240</v>
      </c>
    </row>
    <row r="28" spans="1:13" x14ac:dyDescent="0.3">
      <c r="A28" s="27" t="s">
        <v>241</v>
      </c>
      <c r="B28" s="27" t="s">
        <v>242</v>
      </c>
      <c r="C28" s="27" t="s">
        <v>127</v>
      </c>
      <c r="D28" s="27" t="s">
        <v>243</v>
      </c>
      <c r="E28" s="27" t="s">
        <v>244</v>
      </c>
      <c r="F28" s="27" t="s">
        <v>239</v>
      </c>
      <c r="G28" s="27" t="s">
        <v>204</v>
      </c>
      <c r="H28" s="43" t="s">
        <v>380</v>
      </c>
      <c r="I28" s="27" t="s">
        <v>53</v>
      </c>
      <c r="J28" s="27">
        <v>50</v>
      </c>
      <c r="K28" s="27">
        <v>4.55</v>
      </c>
      <c r="L28" s="27">
        <v>2.2749999999999999</v>
      </c>
      <c r="M28" s="27" t="s">
        <v>245</v>
      </c>
    </row>
    <row r="31" spans="1:13" x14ac:dyDescent="0.3">
      <c r="A31" s="150" t="s">
        <v>459</v>
      </c>
    </row>
    <row r="33" spans="1:16" x14ac:dyDescent="0.3">
      <c r="A33" s="120" t="s">
        <v>258</v>
      </c>
      <c r="B33" s="149" t="s">
        <v>156</v>
      </c>
      <c r="C33" s="43" t="s">
        <v>259</v>
      </c>
      <c r="D33" s="149" t="s">
        <v>260</v>
      </c>
      <c r="E33" s="43" t="s">
        <v>155</v>
      </c>
      <c r="F33" s="149" t="s">
        <v>261</v>
      </c>
      <c r="G33" s="120" t="s">
        <v>262</v>
      </c>
      <c r="H33" s="120" t="s">
        <v>263</v>
      </c>
      <c r="I33" s="120" t="s">
        <v>264</v>
      </c>
      <c r="J33" s="120" t="s">
        <v>265</v>
      </c>
      <c r="K33" s="120" t="s">
        <v>266</v>
      </c>
      <c r="L33" s="120" t="s">
        <v>267</v>
      </c>
      <c r="M33" s="120" t="s">
        <v>268</v>
      </c>
      <c r="N33" s="120" t="s">
        <v>269</v>
      </c>
      <c r="O33" s="120" t="s">
        <v>270</v>
      </c>
      <c r="P33" s="121"/>
    </row>
    <row r="34" spans="1:16" x14ac:dyDescent="0.3">
      <c r="A34" s="27" t="s">
        <v>271</v>
      </c>
      <c r="B34" s="27">
        <v>11</v>
      </c>
      <c r="C34" s="27">
        <v>1011076</v>
      </c>
      <c r="D34" s="59">
        <v>44424.059687499997</v>
      </c>
      <c r="E34" s="27">
        <v>10871655747</v>
      </c>
      <c r="F34" s="43" t="s">
        <v>272</v>
      </c>
      <c r="G34" s="27">
        <v>0</v>
      </c>
      <c r="H34" s="27" t="s">
        <v>273</v>
      </c>
      <c r="I34" s="27">
        <v>662212144</v>
      </c>
      <c r="J34" s="27" t="s">
        <v>274</v>
      </c>
      <c r="K34" s="27">
        <v>11</v>
      </c>
      <c r="L34" s="27">
        <v>495</v>
      </c>
      <c r="M34" s="27">
        <v>484</v>
      </c>
      <c r="N34" s="27">
        <v>27</v>
      </c>
      <c r="O34" s="27" t="s">
        <v>275</v>
      </c>
      <c r="P34" s="27"/>
    </row>
    <row r="37" spans="1:16" x14ac:dyDescent="0.3">
      <c r="A37" s="160" t="s">
        <v>477</v>
      </c>
      <c r="B37" s="160" t="s">
        <v>478</v>
      </c>
      <c r="C37" s="160" t="s">
        <v>479</v>
      </c>
      <c r="D37" s="160" t="s">
        <v>480</v>
      </c>
      <c r="E37" s="160" t="s">
        <v>216</v>
      </c>
      <c r="F37" s="172" t="s">
        <v>481</v>
      </c>
      <c r="G37" s="160" t="s">
        <v>482</v>
      </c>
      <c r="H37" s="172" t="s">
        <v>156</v>
      </c>
      <c r="I37" s="160" t="s">
        <v>483</v>
      </c>
      <c r="J37" s="160" t="s">
        <v>484</v>
      </c>
      <c r="K37" s="172" t="s">
        <v>485</v>
      </c>
      <c r="L37" s="160" t="s">
        <v>23</v>
      </c>
      <c r="M37" s="160" t="s">
        <v>486</v>
      </c>
      <c r="N37" s="161" t="s">
        <v>487</v>
      </c>
      <c r="O37" s="161" t="s">
        <v>488</v>
      </c>
    </row>
    <row r="38" spans="1:16" x14ac:dyDescent="0.3">
      <c r="A38" s="162" t="s">
        <v>489</v>
      </c>
      <c r="B38" s="162">
        <v>9415066053</v>
      </c>
      <c r="C38" s="162">
        <v>19482</v>
      </c>
      <c r="D38" s="163" t="s">
        <v>490</v>
      </c>
      <c r="E38" s="164" t="s">
        <v>491</v>
      </c>
      <c r="F38" s="165" t="s">
        <v>492</v>
      </c>
      <c r="G38" s="166">
        <v>43855.573460648149</v>
      </c>
      <c r="H38" s="167">
        <v>149</v>
      </c>
      <c r="I38" s="168">
        <v>43834.492847222224</v>
      </c>
      <c r="J38" s="169" t="s">
        <v>493</v>
      </c>
      <c r="K38" s="170" t="s">
        <v>494</v>
      </c>
      <c r="L38" s="164" t="s">
        <v>495</v>
      </c>
      <c r="M38" s="164"/>
      <c r="N38" s="171" t="s">
        <v>496</v>
      </c>
      <c r="O38" s="171" t="s">
        <v>497</v>
      </c>
    </row>
    <row r="39" spans="1:16" x14ac:dyDescent="0.3">
      <c r="A39" s="162" t="s">
        <v>498</v>
      </c>
      <c r="B39" s="162">
        <v>9832368922</v>
      </c>
      <c r="C39" s="162">
        <v>19515</v>
      </c>
      <c r="D39" s="171" t="s">
        <v>499</v>
      </c>
      <c r="E39" s="167" t="s">
        <v>123</v>
      </c>
      <c r="F39" s="165" t="s">
        <v>500</v>
      </c>
      <c r="G39" s="166">
        <v>43836</v>
      </c>
      <c r="H39" s="167">
        <v>149</v>
      </c>
      <c r="I39" s="168">
        <v>43836.627650462964</v>
      </c>
      <c r="J39" s="169" t="s">
        <v>493</v>
      </c>
      <c r="K39" s="170" t="s">
        <v>494</v>
      </c>
      <c r="L39" s="164" t="s">
        <v>501</v>
      </c>
      <c r="M39" s="164"/>
      <c r="N39" s="171" t="s">
        <v>502</v>
      </c>
      <c r="O39" s="171" t="s">
        <v>503</v>
      </c>
    </row>
    <row r="40" spans="1:16" x14ac:dyDescent="0.3">
      <c r="A40" s="162" t="s">
        <v>504</v>
      </c>
      <c r="B40" s="162">
        <v>7667165559</v>
      </c>
      <c r="C40" s="162">
        <v>21349</v>
      </c>
      <c r="D40" s="164" t="s">
        <v>505</v>
      </c>
      <c r="E40" s="164" t="s">
        <v>491</v>
      </c>
      <c r="F40" s="165" t="s">
        <v>506</v>
      </c>
      <c r="G40" s="166">
        <v>43853</v>
      </c>
      <c r="H40" s="164">
        <v>199</v>
      </c>
      <c r="I40" s="168">
        <v>43853.657708333332</v>
      </c>
      <c r="J40" s="169" t="s">
        <v>493</v>
      </c>
      <c r="K40" s="170" t="s">
        <v>494</v>
      </c>
      <c r="L40" s="164" t="s">
        <v>495</v>
      </c>
      <c r="M40" s="164"/>
      <c r="N40" s="171" t="s">
        <v>496</v>
      </c>
      <c r="O40" s="17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TW JRI JIO Recharge</vt:lpstr>
      <vt:lpstr>commission validation</vt:lpstr>
      <vt:lpstr>commercial</vt:lpstr>
      <vt:lpstr>Module comments</vt:lpstr>
      <vt:lpstr>Recon tracker output</vt:lpstr>
      <vt:lpstr>Recon output format</vt:lpstr>
      <vt:lpstr>Limit detail</vt:lpstr>
      <vt:lpstr>Limit and MTD format</vt:lpstr>
      <vt:lpstr>partner files</vt:lpstr>
      <vt:lpstr>Internal files</vt:lpstr>
      <vt:lpstr>partber files sumamry</vt:lpstr>
      <vt:lpstr>internal files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Susheel Kumar</dc:creator>
  <cp:lastModifiedBy>Susheel Kumar</cp:lastModifiedBy>
  <dcterms:created xsi:type="dcterms:W3CDTF">2021-09-09T12:21:39Z</dcterms:created>
  <dcterms:modified xsi:type="dcterms:W3CDTF">2022-08-02T04:56:47Z</dcterms:modified>
</cp:coreProperties>
</file>