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3_ncr:1_{75391D40-8689-40FB-8BFD-4627768F627D}" xr6:coauthVersionLast="41" xr6:coauthVersionMax="41" xr10:uidLastSave="{00000000-0000-0000-0000-000000000000}"/>
  <bookViews>
    <workbookView xWindow="-120" yWindow="-120" windowWidth="29040" windowHeight="1584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91029" iterate="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0" i="7" l="1"/>
  <c r="K30" i="8"/>
  <c r="K30" i="9"/>
  <c r="K30" i="11"/>
  <c r="K30" i="12"/>
  <c r="K30" i="13"/>
  <c r="K30" i="14"/>
  <c r="K30" i="16"/>
  <c r="K30" i="15"/>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3" i="4" s="1"/>
  <c r="J22" i="4"/>
  <c r="O14" i="4" s="1"/>
  <c r="K3" i="4" s="1"/>
  <c r="K22" i="4" l="1"/>
  <c r="O13" i="4" s="1"/>
  <c r="J7" i="4" s="1"/>
  <c r="D27" i="11"/>
  <c r="D27" i="9"/>
  <c r="D27" i="15"/>
  <c r="D27" i="12"/>
  <c r="D27" i="16"/>
  <c r="D27" i="13"/>
  <c r="D27" i="7"/>
  <c r="D27" i="14"/>
  <c r="D27" i="8"/>
  <c r="O24" i="5" l="1"/>
</calcChain>
</file>

<file path=xl/sharedStrings.xml><?xml version="1.0" encoding="utf-8"?>
<sst xmlns="http://schemas.openxmlformats.org/spreadsheetml/2006/main" count="242" uniqueCount="140">
  <si>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</si>
  <si>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</si>
  <si>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</si>
  <si>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</si>
  <si>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</si>
  <si>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</si>
  <si>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</si>
  <si>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</si>
  <si>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</si>
  <si>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</si>
  <si>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</si>
  <si>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</si>
  <si>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</si>
  <si>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</si>
  <si>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</si>
  <si>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</si>
  <si>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</si>
  <si>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</si>
  <si>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</si>
  <si>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</si>
  <si>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</si>
  <si>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</si>
  <si>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</si>
  <si>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</si>
  <si>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</si>
  <si>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</si>
  <si>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</si>
  <si>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</si>
  <si>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</si>
  <si>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</si>
  <si>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</si>
  <si>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</si>
  <si>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</si>
  <si>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</si>
  <si>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</si>
  <si>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</si>
  <si>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</si>
  <si>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</si>
  <si>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</si>
  <si>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</si>
  <si>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</si>
  <si>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</si>
  <si>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</si>
  <si>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</si>
  <si>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</si>
  <si>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</si>
  <si>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</si>
  <si>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</si>
  <si>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</si>
  <si>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</si>
  <si>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</si>
  <si>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</si>
  <si>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</si>
  <si>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</si>
  <si>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</si>
  <si>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</si>
  <si>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</si>
  <si>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</si>
  <si>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</si>
  <si>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</si>
  <si>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</si>
  <si>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</si>
  <si>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</si>
  <si>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</si>
  <si>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</si>
  <si>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</si>
  <si>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</si>
  <si>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</si>
  <si>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</si>
  <si>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</si>
  <si>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</si>
  <si>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</si>
  <si>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</si>
  <si>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</si>
  <si>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</si>
  <si>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</si>
  <si>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</si>
  <si>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</si>
  <si>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</si>
  <si>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</si>
  <si>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</si>
  <si>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</si>
  <si>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</si>
  <si>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</si>
  <si>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</si>
  <si>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</si>
  <si>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</si>
  <si>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</si>
  <si>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</si>
  <si>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</si>
  <si>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</si>
  <si>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</si>
  <si>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</si>
  <si>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</si>
  <si>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</si>
  <si>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</si>
  <si>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</si>
  <si>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</si>
  <si>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</si>
  <si>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</si>
  <si>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</si>
  <si>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</si>
  <si>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</si>
  <si>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</si>
  <si>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</si>
  <si>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</si>
  <si>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</si>
  <si>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</si>
  <si>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</si>
  <si>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</si>
  <si>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</si>
  <si>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</si>
  <si>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</si>
  <si>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</si>
  <si>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</si>
  <si>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</si>
  <si>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</si>
  <si>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</si>
  <si>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</si>
  <si>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</si>
  <si>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</si>
  <si>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</si>
  <si>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</si>
  <si>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</si>
  <si>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</si>
  <si>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</si>
  <si>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</si>
  <si>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</si>
  <si>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 xml:space="preserve">Cloth </t>
  </si>
  <si>
    <t>Thick Cloth</t>
  </si>
  <si>
    <t>Worn Leather</t>
  </si>
  <si>
    <t>Repaired Leather</t>
  </si>
  <si>
    <t>Leather</t>
  </si>
  <si>
    <t>Chain</t>
  </si>
  <si>
    <t xml:space="preserve">Steel </t>
  </si>
  <si>
    <t>White</t>
  </si>
  <si>
    <t>Black</t>
  </si>
  <si>
    <t>Mithril</t>
  </si>
  <si>
    <t>Greater Mithril</t>
  </si>
  <si>
    <t>Found Dragon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</si>
</sst>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5" fillId="24" borderId="1"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34</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2"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3"/>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T3" sqref="T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J11" sqref="J11"/>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4"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7" t="s">
        <v>30</v>
      </c>
      <c r="C6" s="67"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8">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8">
        <f>'Battle System'!F4+EXP</f>
        <v>0</v>
      </c>
      <c r="D7" s="45"/>
      <c r="E7" s="45"/>
      <c r="F7" s="45"/>
      <c r="G7" s="45"/>
      <c r="H7" s="45"/>
      <c r="I7" s="45"/>
      <c r="J7" s="45"/>
      <c r="K7" s="45"/>
      <c r="L7" s="45"/>
      <c r="M7" s="45"/>
      <c r="N7" s="45"/>
      <c r="O7" s="45"/>
      <c r="P7" s="45"/>
      <c r="Q7" s="45"/>
      <c r="R7" s="45"/>
      <c r="S7" s="45"/>
      <c r="T7" s="45"/>
      <c r="U7" s="45"/>
      <c r="V7" s="65">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4"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5">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Player</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O9" sqref="O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6.2851562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f ca="1">IF(N7&lt;=-Damage,0,IF(J8&gt;0,N7-J6,N7))</f>
        <v>34</v>
      </c>
      <c r="K3" s="36">
        <f>IFERROR(IF(O14&lt;=-Damage_to_Monster,0,IF(O14&gt;0,O14-J9,O14)),0)</f>
        <v>34</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9"/>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f ca="1">IF(monster_roll-VLOOKUP(O9,N19:P45,3)&lt;0,0,monster_roll-VLOOKUP(O9,N19:P45,3))</f>
        <v>17</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f ca="1">IF(O7=100,J25+VLOOKUP(N9,N19:P32,3,FALSE),IF(O7=20,J26+VLOOKUP(N9,N19:P32,3,FALSE),IF(O7=12,J27+VLOOKUP(N9,N19:P32,3,FALSE),IF(O7=10,J28+VLOOKUP(N9,N19:P32,3,FALSE),IF(O7=8,J29+VLOOKUP(N9,N19:P32,3,FALSE),IF(O7=6,J30+VLOOKUP(N9,N19:P32,3,FALSE),IF(O7=4,J31+VLOOKUP(N9,N19:P32,3,FALSE),IF(O7="x",J32+VLOOKUP(N9,N19:P32,3,FALSE),"No Dice"))))))))</f>
        <v>5</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9"/>
      <c r="O9" s="69"/>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t="s">
        <v>59</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17</v>
      </c>
      <c r="P13" s="57"/>
    </row>
    <row r="14" spans="1:16" x14ac:dyDescent="0.25">
      <c r="A14" s="27"/>
      <c r="B14" s="27"/>
      <c r="C14" s="27"/>
      <c r="D14" s="57"/>
      <c r="E14" s="2">
        <v>6</v>
      </c>
      <c r="F14" s="2">
        <v>10</v>
      </c>
      <c r="G14" s="2">
        <v>6</v>
      </c>
      <c r="H14" s="57"/>
      <c r="I14" s="7" t="s">
        <v>9</v>
      </c>
      <c r="J14" s="7">
        <v>5</v>
      </c>
      <c r="K14" s="7">
        <v>4</v>
      </c>
      <c r="L14" s="8">
        <v>10</v>
      </c>
      <c r="M14" s="57"/>
      <c r="N14" s="41" t="s">
        <v>6</v>
      </c>
      <c r="O14" s="34">
        <f>VLOOKUP(N13,Monster[],2,FALSE)</f>
        <v>34</v>
      </c>
      <c r="P14" s="57"/>
    </row>
    <row r="15" spans="1:16" x14ac:dyDescent="0.25">
      <c r="A15" s="4"/>
      <c r="B15" s="4"/>
      <c r="C15" s="4"/>
      <c r="D15" s="57"/>
      <c r="E15" s="2">
        <v>7</v>
      </c>
      <c r="F15" s="2">
        <v>12</v>
      </c>
      <c r="G15" s="2">
        <v>6</v>
      </c>
      <c r="H15" s="57"/>
      <c r="I15" s="4" t="s">
        <v>17</v>
      </c>
      <c r="J15" s="4">
        <v>25</v>
      </c>
      <c r="K15" s="4">
        <v>6</v>
      </c>
      <c r="L15" s="5">
        <v>20</v>
      </c>
      <c r="M15" s="57"/>
      <c r="N15" s="37" t="s">
        <v>35</v>
      </c>
      <c r="O15" s="23">
        <f>VLOOKUP(N13,Monster[],4,FALSE)</f>
        <v>750</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6"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f ca="1">IF(N13="","",RANDBETWEEN(1,100))</f>
        <v>60</v>
      </c>
      <c r="K25" s="57"/>
      <c r="L25" s="57"/>
      <c r="M25" s="57"/>
      <c r="N25" s="37">
        <v>6</v>
      </c>
      <c r="O25" s="23" t="s">
        <v>112</v>
      </c>
      <c r="P25" s="23">
        <v>9</v>
      </c>
    </row>
    <row r="26" spans="1:16" x14ac:dyDescent="0.25">
      <c r="A26" s="27"/>
      <c r="B26" s="27"/>
      <c r="C26" s="27"/>
      <c r="D26" s="57"/>
      <c r="E26" s="2">
        <v>18</v>
      </c>
      <c r="F26" s="2">
        <v>42</v>
      </c>
      <c r="G26" s="2">
        <v>12</v>
      </c>
      <c r="H26" s="57"/>
      <c r="I26" s="32">
        <v>20</v>
      </c>
      <c r="J26" s="21">
        <f ca="1">IF(N13="","",RANDBETWEEN(1,20))</f>
        <v>13</v>
      </c>
      <c r="K26" s="57"/>
      <c r="L26" s="57"/>
      <c r="M26" s="57"/>
      <c r="N26" s="37">
        <v>7</v>
      </c>
      <c r="O26" s="23" t="s">
        <v>118</v>
      </c>
      <c r="P26" s="34">
        <v>12</v>
      </c>
    </row>
    <row r="27" spans="1:16" x14ac:dyDescent="0.25">
      <c r="A27" s="4"/>
      <c r="B27" s="4"/>
      <c r="C27" s="4"/>
      <c r="D27" s="57"/>
      <c r="E27" s="2">
        <v>19</v>
      </c>
      <c r="F27" s="2">
        <v>45</v>
      </c>
      <c r="G27" s="2">
        <v>12</v>
      </c>
      <c r="H27" s="57"/>
      <c r="I27" s="30">
        <v>12</v>
      </c>
      <c r="J27" s="31">
        <f ca="1">IF(N13="","",RANDBETWEEN(1,12))</f>
        <v>6</v>
      </c>
      <c r="K27" s="57"/>
      <c r="L27" s="57"/>
      <c r="M27" s="57"/>
      <c r="N27" s="37">
        <v>8</v>
      </c>
      <c r="O27" s="23" t="s">
        <v>119</v>
      </c>
      <c r="P27" s="23">
        <v>13</v>
      </c>
    </row>
    <row r="28" spans="1:16" x14ac:dyDescent="0.25">
      <c r="A28" s="27"/>
      <c r="B28" s="27"/>
      <c r="C28" s="27"/>
      <c r="D28" s="57"/>
      <c r="E28" s="2">
        <v>20</v>
      </c>
      <c r="F28" s="2">
        <v>48</v>
      </c>
      <c r="G28" s="2">
        <v>12</v>
      </c>
      <c r="H28" s="57"/>
      <c r="I28" s="32">
        <v>10</v>
      </c>
      <c r="J28" s="21">
        <f ca="1">IF(N13="","",RANDBETWEEN(1,10))</f>
        <v>4</v>
      </c>
      <c r="K28" s="57"/>
      <c r="L28" s="57"/>
      <c r="M28" s="57"/>
      <c r="N28" s="37">
        <v>9</v>
      </c>
      <c r="O28" s="23" t="s">
        <v>113</v>
      </c>
      <c r="P28" s="34">
        <v>16</v>
      </c>
    </row>
    <row r="29" spans="1:16" x14ac:dyDescent="0.25">
      <c r="A29" s="4"/>
      <c r="B29" s="4"/>
      <c r="C29" s="4"/>
      <c r="D29" s="57"/>
      <c r="E29" s="2">
        <v>21</v>
      </c>
      <c r="F29" s="2">
        <v>52</v>
      </c>
      <c r="G29" s="2">
        <v>20</v>
      </c>
      <c r="H29" s="57"/>
      <c r="I29" s="30">
        <v>8</v>
      </c>
      <c r="J29" s="31">
        <f ca="1">IF(N13="","",RANDBETWEEN(1,8))</f>
        <v>3</v>
      </c>
      <c r="K29" s="57"/>
      <c r="L29" s="57"/>
      <c r="M29" s="57"/>
      <c r="N29" s="37">
        <v>10</v>
      </c>
      <c r="O29" s="23" t="s">
        <v>114</v>
      </c>
      <c r="P29" s="23">
        <v>17</v>
      </c>
    </row>
    <row r="30" spans="1:16" x14ac:dyDescent="0.25">
      <c r="A30" s="27"/>
      <c r="B30" s="27"/>
      <c r="C30" s="27"/>
      <c r="D30" s="57"/>
      <c r="E30" s="2">
        <v>22</v>
      </c>
      <c r="F30" s="2">
        <v>56</v>
      </c>
      <c r="G30" s="2">
        <v>20</v>
      </c>
      <c r="H30" s="57"/>
      <c r="I30" s="32">
        <v>6</v>
      </c>
      <c r="J30" s="21">
        <f ca="1">IF(N13="","",RANDBETWEEN(1,6))</f>
        <v>5</v>
      </c>
      <c r="K30" s="57"/>
      <c r="L30" s="57"/>
      <c r="M30" s="58"/>
      <c r="N30" s="37">
        <v>11</v>
      </c>
      <c r="O30" s="23" t="s">
        <v>120</v>
      </c>
      <c r="P30" s="34">
        <v>25</v>
      </c>
    </row>
    <row r="31" spans="1:16" x14ac:dyDescent="0.25">
      <c r="A31" s="4"/>
      <c r="B31" s="4"/>
      <c r="C31" s="4"/>
      <c r="D31" s="57"/>
      <c r="E31" s="2">
        <v>23</v>
      </c>
      <c r="F31" s="2">
        <v>60</v>
      </c>
      <c r="G31" s="2">
        <v>20</v>
      </c>
      <c r="H31" s="57"/>
      <c r="I31" s="30">
        <v>4</v>
      </c>
      <c r="J31" s="31">
        <f ca="1">IF(N13="","",RANDBETWEEN(1,4))</f>
        <v>3</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f ca="1">IF(N13="","",RANDBETWEEN(1,K32))</f>
        <v>13</v>
      </c>
      <c r="K32" s="25">
        <f ca="1">RANDBETWEEN(25,30)</f>
        <v>27</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38">
        <v>14</v>
      </c>
      <c r="O33" s="36" t="s">
        <v>128</v>
      </c>
      <c r="P33" s="36">
        <v>1</v>
      </c>
    </row>
    <row r="34" spans="1:16" x14ac:dyDescent="0.25">
      <c r="A34" s="27"/>
      <c r="B34" s="27"/>
      <c r="C34" s="27"/>
      <c r="D34" s="57"/>
      <c r="E34" s="57"/>
      <c r="F34" s="57"/>
      <c r="G34" s="57"/>
      <c r="H34" s="57"/>
      <c r="I34" s="57"/>
      <c r="J34" s="57"/>
      <c r="K34" s="57"/>
      <c r="L34" s="57"/>
      <c r="M34" s="57"/>
      <c r="N34" s="41">
        <v>15</v>
      </c>
      <c r="O34" s="34" t="s">
        <v>129</v>
      </c>
      <c r="P34" s="34">
        <v>2</v>
      </c>
    </row>
    <row r="35" spans="1:16" x14ac:dyDescent="0.25">
      <c r="A35" s="4"/>
      <c r="B35" s="4"/>
      <c r="C35" s="4"/>
      <c r="D35" s="57"/>
      <c r="E35" s="57"/>
      <c r="F35" s="57"/>
      <c r="G35" s="57"/>
      <c r="H35" s="57"/>
      <c r="I35" s="57"/>
      <c r="J35" s="57"/>
      <c r="K35" s="57"/>
      <c r="L35" s="57"/>
      <c r="M35" s="57"/>
      <c r="N35" s="37">
        <v>16</v>
      </c>
      <c r="O35" s="23" t="s">
        <v>130</v>
      </c>
      <c r="P35" s="23">
        <v>3</v>
      </c>
    </row>
    <row r="36" spans="1:16" x14ac:dyDescent="0.25">
      <c r="A36" s="27"/>
      <c r="B36" s="27"/>
      <c r="C36" s="27"/>
      <c r="E36" s="57"/>
      <c r="F36" s="57"/>
      <c r="G36" s="57"/>
      <c r="H36" s="57"/>
      <c r="I36" s="57"/>
      <c r="J36" s="57"/>
      <c r="K36" s="57"/>
      <c r="L36" s="57"/>
      <c r="M36" s="57"/>
      <c r="N36" s="37">
        <v>17</v>
      </c>
      <c r="O36" s="23" t="s">
        <v>131</v>
      </c>
      <c r="P36" s="34">
        <v>4</v>
      </c>
    </row>
    <row r="37" spans="1:16" x14ac:dyDescent="0.25">
      <c r="A37" s="4"/>
      <c r="B37" s="4"/>
      <c r="C37" s="4"/>
      <c r="N37" s="37">
        <v>18</v>
      </c>
      <c r="O37" s="23" t="s">
        <v>132</v>
      </c>
      <c r="P37" s="23">
        <v>5</v>
      </c>
    </row>
    <row r="38" spans="1:16" x14ac:dyDescent="0.25">
      <c r="A38" s="27"/>
      <c r="B38" s="27"/>
      <c r="C38" s="27"/>
      <c r="N38" s="37">
        <v>19</v>
      </c>
      <c r="O38" s="23" t="s">
        <v>133</v>
      </c>
      <c r="P38" s="34">
        <v>5</v>
      </c>
    </row>
    <row r="39" spans="1:16" x14ac:dyDescent="0.25">
      <c r="A39" s="4"/>
      <c r="B39" s="4"/>
      <c r="C39" s="4"/>
      <c r="N39" s="37">
        <v>20</v>
      </c>
      <c r="O39" s="23" t="s">
        <v>134</v>
      </c>
      <c r="P39" s="23">
        <v>6</v>
      </c>
    </row>
    <row r="40" spans="1:16" x14ac:dyDescent="0.25">
      <c r="A40" s="27"/>
      <c r="B40" s="27"/>
      <c r="C40" s="27"/>
      <c r="N40" s="37">
        <v>21</v>
      </c>
      <c r="O40" s="23" t="s">
        <v>135</v>
      </c>
      <c r="P40" s="34">
        <v>7</v>
      </c>
    </row>
    <row r="41" spans="1:16" x14ac:dyDescent="0.25">
      <c r="A41" s="4"/>
      <c r="B41" s="4"/>
      <c r="C41" s="4"/>
      <c r="N41" s="37">
        <v>22</v>
      </c>
      <c r="O41" s="23" t="s">
        <v>136</v>
      </c>
      <c r="P41" s="23">
        <v>8</v>
      </c>
    </row>
    <row r="42" spans="1:16" x14ac:dyDescent="0.25">
      <c r="A42" s="27"/>
      <c r="B42" s="27"/>
      <c r="C42" s="27"/>
      <c r="N42" s="37">
        <v>23</v>
      </c>
      <c r="O42" s="23" t="s">
        <v>137</v>
      </c>
      <c r="P42" s="34">
        <v>9</v>
      </c>
    </row>
    <row r="43" spans="1:16" x14ac:dyDescent="0.25">
      <c r="A43" s="4"/>
      <c r="B43" s="4"/>
      <c r="C43" s="4"/>
      <c r="N43" s="37">
        <v>24</v>
      </c>
      <c r="O43" s="23" t="s">
        <v>138</v>
      </c>
      <c r="P43" s="23">
        <v>10</v>
      </c>
    </row>
    <row r="44" spans="1:16" x14ac:dyDescent="0.25">
      <c r="A44" s="27"/>
      <c r="B44" s="27"/>
      <c r="C44" s="27"/>
      <c r="N44" s="37">
        <v>25</v>
      </c>
      <c r="O44" s="23" t="s">
        <v>139</v>
      </c>
      <c r="P44" s="34">
        <v>40</v>
      </c>
    </row>
    <row r="45" spans="1:16" x14ac:dyDescent="0.25">
      <c r="A45" s="4"/>
      <c r="B45" s="4"/>
      <c r="C45" s="4"/>
      <c r="N45" s="37">
        <v>26</v>
      </c>
      <c r="O45" s="23" t="s">
        <v>10</v>
      </c>
      <c r="P45" s="23">
        <v>45</v>
      </c>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2019-10-02T06:02:16Z</dcterms:modified>
</cp:coreProperties>
</file>