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3E99B60B-10C7-4479-B55E-793F9D4A800C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Sheet1" sheetId="2" r:id="rId1"/>
    <sheet name="data_China Population" sheetId="14" r:id="rId2"/>
    <sheet name="Graph" sheetId="9" r:id="rId3"/>
  </sheets>
  <externalReferences>
    <externalReference r:id="rId4"/>
  </externalReferences>
  <definedNames>
    <definedName name="_xlcn.WorksheetConnection_Chinapopulation1.csv表10" hidden="1">表10[]</definedName>
    <definedName name="_xlcn.WorksheetConnection_Chinapopulation1.csv表2" hidden="1">'[1]China population (1)'!$A$1:$C$10</definedName>
    <definedName name="_xlcn.WorksheetConnection_Chinapopulation1.csv表3" hidden="1">'[1]China population (1)'!$C$11:$C$20</definedName>
    <definedName name="_xlcn.WorksheetConnection_Chinapopulation1.csv表4" hidden="1">'[1]China population (1)'!$C$22:$C$31</definedName>
    <definedName name="切片器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表2" name="表2" connection="WorksheetConnection_China population (1).csv!表2"/>
          <x15:modelTable id="表3" name="表3" connection="WorksheetConnection_China population (1).csv!表3"/>
          <x15:modelTable id="表4" name="表4" connection="WorksheetConnection_China population (1).csv!表4"/>
          <x15:modelTable id="表10" name="表10" connection="WorksheetConnection_China population (1).csv!表1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I19" i="2"/>
  <c r="I20" i="2"/>
  <c r="I21" i="2"/>
  <c r="I22" i="2"/>
  <c r="I23" i="2"/>
  <c r="I24" i="2"/>
  <c r="I25" i="2"/>
  <c r="I27" i="2"/>
  <c r="I28" i="2"/>
  <c r="I29" i="2"/>
  <c r="I30" i="2"/>
  <c r="I31" i="2"/>
  <c r="I32" i="2"/>
  <c r="I33" i="2"/>
  <c r="I34" i="2"/>
  <c r="E10" i="9"/>
  <c r="I18" i="2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18" i="2"/>
  <c r="G18" i="2" s="1"/>
  <c r="C6" i="9"/>
  <c r="B7" i="9"/>
  <c r="C7" i="9"/>
  <c r="B8" i="9"/>
  <c r="C8" i="9"/>
  <c r="B9" i="9"/>
  <c r="C2" i="9"/>
  <c r="B10" i="9"/>
  <c r="C3" i="9"/>
  <c r="B3" i="9"/>
  <c r="B2" i="9"/>
  <c r="C4" i="9"/>
  <c r="B4" i="9"/>
  <c r="C5" i="9"/>
  <c r="B5" i="9"/>
  <c r="C9" i="9"/>
  <c r="B6" i="9"/>
  <c r="F9" i="9" l="1"/>
  <c r="D9" i="9" s="1"/>
  <c r="I9" i="9"/>
  <c r="I8" i="9"/>
  <c r="F8" i="9"/>
  <c r="D8" i="9" s="1"/>
  <c r="F7" i="9"/>
  <c r="D7" i="9" s="1"/>
  <c r="I7" i="9"/>
  <c r="F6" i="9"/>
  <c r="D6" i="9" s="1"/>
  <c r="I6" i="9"/>
  <c r="I5" i="9"/>
  <c r="F5" i="9"/>
  <c r="D5" i="9" s="1"/>
  <c r="F4" i="9"/>
  <c r="D4" i="9" s="1"/>
  <c r="I4" i="9"/>
  <c r="F3" i="9"/>
  <c r="D3" i="9" s="1"/>
  <c r="I3" i="9"/>
  <c r="F2" i="9"/>
  <c r="I2" i="9"/>
  <c r="H9" i="9" l="1"/>
  <c r="E9" i="9"/>
  <c r="D2" i="9"/>
  <c r="E2" i="9"/>
  <c r="H6" i="9"/>
  <c r="E6" i="9"/>
  <c r="H7" i="9"/>
  <c r="E7" i="9"/>
  <c r="H8" i="9"/>
  <c r="E8" i="9"/>
  <c r="G2" i="9"/>
  <c r="G3" i="9"/>
  <c r="E3" i="9"/>
  <c r="H4" i="9"/>
  <c r="E4" i="9"/>
  <c r="H5" i="9"/>
  <c r="E5" i="9"/>
  <c r="K5" i="9"/>
  <c r="J5" i="9"/>
  <c r="K2" i="9"/>
  <c r="J2" i="9"/>
  <c r="J6" i="9"/>
  <c r="K6" i="9"/>
  <c r="J3" i="9"/>
  <c r="K3" i="9"/>
  <c r="J7" i="9"/>
  <c r="K7" i="9"/>
  <c r="K4" i="9"/>
  <c r="J4" i="9"/>
  <c r="K8" i="9"/>
  <c r="J8" i="9"/>
  <c r="K9" i="9"/>
  <c r="J9" i="9"/>
  <c r="G6" i="9"/>
  <c r="G8" i="9"/>
  <c r="G7" i="9"/>
  <c r="G4" i="9"/>
  <c r="G5" i="9"/>
  <c r="G9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hina population (1).csv!表10" type="102" refreshedVersion="8" minRefreshableVersion="5">
    <extLst>
      <ext xmlns:x15="http://schemas.microsoft.com/office/spreadsheetml/2010/11/main" uri="{DE250136-89BD-433C-8126-D09CA5730AF9}">
        <x15:connection id="表10" autoDelete="1">
          <x15:rangePr sourceName="_xlcn.WorksheetConnection_Chinapopulation1.csv表10"/>
        </x15:connection>
      </ext>
    </extLst>
  </connection>
  <connection id="3" xr16:uid="{00000000-0015-0000-FFFF-FFFF02000000}" name="WorksheetConnection_China population (1).csv!表2" type="102" refreshedVersion="8" minRefreshableVersion="5">
    <extLst>
      <ext xmlns:x15="http://schemas.microsoft.com/office/spreadsheetml/2010/11/main" uri="{DE250136-89BD-433C-8126-D09CA5730AF9}">
        <x15:connection id="表2" autoDelete="1">
          <x15:rangePr sourceName="_xlcn.WorksheetConnection_Chinapopulation1.csv表2"/>
        </x15:connection>
      </ext>
    </extLst>
  </connection>
  <connection id="4" xr16:uid="{00000000-0015-0000-FFFF-FFFF03000000}" name="WorksheetConnection_China population (1).csv!表3" type="102" refreshedVersion="8" minRefreshableVersion="5">
    <extLst>
      <ext xmlns:x15="http://schemas.microsoft.com/office/spreadsheetml/2010/11/main" uri="{DE250136-89BD-433C-8126-D09CA5730AF9}">
        <x15:connection id="表3">
          <x15:rangePr sourceName="_xlcn.WorksheetConnection_Chinapopulation1.csv表3"/>
        </x15:connection>
      </ext>
    </extLst>
  </connection>
  <connection id="5" xr16:uid="{00000000-0015-0000-FFFF-FFFF04000000}" name="WorksheetConnection_China population (1).csv!表4" type="102" refreshedVersion="8" minRefreshableVersion="5">
    <extLst>
      <ext xmlns:x15="http://schemas.microsoft.com/office/spreadsheetml/2010/11/main" uri="{DE250136-89BD-433C-8126-D09CA5730AF9}">
        <x15:connection id="表4">
          <x15:rangePr sourceName="_xlcn.WorksheetConnection_Chinapopulation1.csv表4"/>
        </x15:connection>
      </ext>
    </extLst>
  </connection>
</connections>
</file>

<file path=xl/sharedStrings.xml><?xml version="1.0" encoding="utf-8"?>
<sst xmlns="http://schemas.openxmlformats.org/spreadsheetml/2006/main" count="328" uniqueCount="242">
  <si>
    <t>Year</t>
  </si>
  <si>
    <t>Population</t>
  </si>
  <si>
    <t>Urban Population</t>
  </si>
  <si>
    <t>Urban Population % of Total Population</t>
  </si>
  <si>
    <t>% Increase in Urban Population</t>
  </si>
  <si>
    <t>Rural Population</t>
  </si>
  <si>
    <t>Rural Population % of Total Population</t>
  </si>
  <si>
    <t>% Change in Rural Population</t>
  </si>
  <si>
    <t>Life Expectancy</t>
  </si>
  <si>
    <t>% Increase in Life Expectancy</t>
  </si>
  <si>
    <t>Birth Rate</t>
  </si>
  <si>
    <t>% Change in Birth Rate</t>
  </si>
  <si>
    <t>Death Rate</t>
  </si>
  <si>
    <t>% Change in Death Rate</t>
  </si>
  <si>
    <t>Infant Mortality Rate</t>
  </si>
  <si>
    <t>% Change in Infant Mortality Rate</t>
  </si>
  <si>
    <t>Fertility Rate</t>
  </si>
  <si>
    <t>% Change in Fertility Rate</t>
  </si>
  <si>
    <t>Net Migration Rate</t>
  </si>
  <si>
    <t>% Change in Net Migration Rate</t>
  </si>
  <si>
    <t>54,39,79,233</t>
  </si>
  <si>
    <t>Null</t>
  </si>
  <si>
    <t>55,36,13,988</t>
  </si>
  <si>
    <t>56,49,54,522</t>
  </si>
  <si>
    <t>57,73,78,682</t>
  </si>
  <si>
    <t>58,99,36,004</t>
  </si>
  <si>
    <t>60,33,20,147</t>
  </si>
  <si>
    <t>61,62,83,022</t>
  </si>
  <si>
    <t>63,00,03,025</t>
  </si>
  <si>
    <t>64,37,91,581</t>
  </si>
  <si>
    <t>65,21,79,194</t>
  </si>
  <si>
    <t>65,41,70,692</t>
  </si>
  <si>
    <t>10,80,85,352</t>
  </si>
  <si>
    <t>55,89,84,648</t>
  </si>
  <si>
    <t>65,52,60,380</t>
  </si>
  <si>
    <t>11,03,27,936</t>
  </si>
  <si>
    <t>55,00,02,064</t>
  </si>
  <si>
    <t>66,46,14,650</t>
  </si>
  <si>
    <t>11,46,85,540</t>
  </si>
  <si>
    <t>55,10,84,460</t>
  </si>
  <si>
    <t>68,39,03,557</t>
  </si>
  <si>
    <t>12,11,62,226</t>
  </si>
  <si>
    <t>56,11,72,774</t>
  </si>
  <si>
    <t>70,45,93,772</t>
  </si>
  <si>
    <t>12,77,91,981</t>
  </si>
  <si>
    <t>57,05,63,019</t>
  </si>
  <si>
    <t>72,38,46,349</t>
  </si>
  <si>
    <t>12,93,48,359</t>
  </si>
  <si>
    <t>58,58,36,641</t>
  </si>
  <si>
    <t>74,29,48,541</t>
  </si>
  <si>
    <t>13,17,46,910</t>
  </si>
  <si>
    <t>60,36,53,090</t>
  </si>
  <si>
    <t>76,10,06,260</t>
  </si>
  <si>
    <t>13,41,96,718</t>
  </si>
  <si>
    <t>62,03,53,282</t>
  </si>
  <si>
    <t>78,03,71,956</t>
  </si>
  <si>
    <t>13,67,47,486</t>
  </si>
  <si>
    <t>63,77,62,514</t>
  </si>
  <si>
    <t>80,14,30,976</t>
  </si>
  <si>
    <t>13,95,27,262</t>
  </si>
  <si>
    <t>65,64,97,738</t>
  </si>
  <si>
    <t>82,25,34,450</t>
  </si>
  <si>
    <t>14,23,86,810</t>
  </si>
  <si>
    <t>67,59,28,190</t>
  </si>
  <si>
    <t>84,32,85,424</t>
  </si>
  <si>
    <t>14,54,43,877</t>
  </si>
  <si>
    <t>69,56,61,123</t>
  </si>
  <si>
    <t>86,28,40,403</t>
  </si>
  <si>
    <t>14,81,31,235</t>
  </si>
  <si>
    <t>71,38,98,765</t>
  </si>
  <si>
    <t>88,16,52,080</t>
  </si>
  <si>
    <t>15,15,52,570</t>
  </si>
  <si>
    <t>73,03,87,430</t>
  </si>
  <si>
    <t>89,93,67,640</t>
  </si>
  <si>
    <t>15,56,88,522</t>
  </si>
  <si>
    <t>74,46,61,478</t>
  </si>
  <si>
    <t>91,51,24,661</t>
  </si>
  <si>
    <t>15,94,52,730</t>
  </si>
  <si>
    <t>75,69,42,270</t>
  </si>
  <si>
    <t>92,93,75,924</t>
  </si>
  <si>
    <t>16,24,97,601</t>
  </si>
  <si>
    <t>76,81,87,399</t>
  </si>
  <si>
    <t>94,25,81,333</t>
  </si>
  <si>
    <t>16,52,93,316</t>
  </si>
  <si>
    <t>77,81,61,684</t>
  </si>
  <si>
    <t>95,51,38,943</t>
  </si>
  <si>
    <t>17,11,53,535</t>
  </si>
  <si>
    <t>78,50,11,465</t>
  </si>
  <si>
    <t>96,82,98,969</t>
  </si>
  <si>
    <t>18,03,99,661</t>
  </si>
  <si>
    <t>78,86,05,339</t>
  </si>
  <si>
    <t>98,23,72,466</t>
  </si>
  <si>
    <t>18,99,47,471</t>
  </si>
  <si>
    <t>79,12,87,529</t>
  </si>
  <si>
    <t>99,72,59,502</t>
  </si>
  <si>
    <t>19,99,49,784</t>
  </si>
  <si>
    <t>79,39,35,216</t>
  </si>
  <si>
    <t>1,01,34,83,166</t>
  </si>
  <si>
    <t>21,08,23,843</t>
  </si>
  <si>
    <t>79,78,06,157</t>
  </si>
  <si>
    <t>1,02,92,26,907</t>
  </si>
  <si>
    <t>22,04,72,140</t>
  </si>
  <si>
    <t>80,28,37,860</t>
  </si>
  <si>
    <t>1,04,41,72,197</t>
  </si>
  <si>
    <t>23,02,06,255</t>
  </si>
  <si>
    <t>80,66,18,745</t>
  </si>
  <si>
    <t>1,06,02,39,979</t>
  </si>
  <si>
    <t>24,04,14,890</t>
  </si>
  <si>
    <t>81,06,25,110</t>
  </si>
  <si>
    <t>1,07,77,70,523</t>
  </si>
  <si>
    <t>25,13,25,056</t>
  </si>
  <si>
    <t>81,54,64,944</t>
  </si>
  <si>
    <t>1,09,68,51,843</t>
  </si>
  <si>
    <t>26,29,76,051</t>
  </si>
  <si>
    <t>82,10,58,949</t>
  </si>
  <si>
    <t>1,11,58,89,802</t>
  </si>
  <si>
    <t>27,51,21,076</t>
  </si>
  <si>
    <t>82,65,08,924</t>
  </si>
  <si>
    <t>1,13,44,14,723</t>
  </si>
  <si>
    <t>28,75,04,237</t>
  </si>
  <si>
    <t>83,11,45,763</t>
  </si>
  <si>
    <t>1,15,37,04,252</t>
  </si>
  <si>
    <t>30,01,65,618</t>
  </si>
  <si>
    <t>83,50,19,382</t>
  </si>
  <si>
    <t>1,17,06,26,171</t>
  </si>
  <si>
    <t>31,43,01,034</t>
  </si>
  <si>
    <t>83,64,78,966</t>
  </si>
  <si>
    <t>1,18,38,13,389</t>
  </si>
  <si>
    <t>32,85,21,540</t>
  </si>
  <si>
    <t>83,64,48,460</t>
  </si>
  <si>
    <t>1,19,58,55,558</t>
  </si>
  <si>
    <t>34,29,61,393</t>
  </si>
  <si>
    <t>83,54,78,607</t>
  </si>
  <si>
    <t>1,20,72,86,675</t>
  </si>
  <si>
    <t>35,78,36,540</t>
  </si>
  <si>
    <t>83,39,98,460</t>
  </si>
  <si>
    <t>1,21,81,44,426</t>
  </si>
  <si>
    <t>37,30,35,157</t>
  </si>
  <si>
    <t>83,18,19,843</t>
  </si>
  <si>
    <t>1,22,82,98,836</t>
  </si>
  <si>
    <t>38,85,93,258</t>
  </si>
  <si>
    <t>82,89,56,742</t>
  </si>
  <si>
    <t>1,23,78,01,448</t>
  </si>
  <si>
    <t>40,44,85,562</t>
  </si>
  <si>
    <t>82,55,89,438</t>
  </si>
  <si>
    <t>1,24,68,36,105</t>
  </si>
  <si>
    <t>42,06,06,126</t>
  </si>
  <si>
    <t>82,13,28,874</t>
  </si>
  <si>
    <t>1,25,54,33,236</t>
  </si>
  <si>
    <t>43,67,66,058</t>
  </si>
  <si>
    <t>81,59,68,942</t>
  </si>
  <si>
    <t>1,26,40,99,069</t>
  </si>
  <si>
    <t>45,29,99,147</t>
  </si>
  <si>
    <t>80,96,45,853</t>
  </si>
  <si>
    <t>1,27,27,39,582</t>
  </si>
  <si>
    <t>47,17,67,321</t>
  </si>
  <si>
    <t>80,00,82,679</t>
  </si>
  <si>
    <t>1,28,09,26,120</t>
  </si>
  <si>
    <t>49,19,93,700</t>
  </si>
  <si>
    <t>78,84,06,300</t>
  </si>
  <si>
    <t>1,28,88,73,367</t>
  </si>
  <si>
    <t>51,24,73,984</t>
  </si>
  <si>
    <t>77,59,26,016</t>
  </si>
  <si>
    <t>1,29,68,16,711</t>
  </si>
  <si>
    <t>53,32,57,098</t>
  </si>
  <si>
    <t>76,28,17,902</t>
  </si>
  <si>
    <t>1,30,48,87,562</t>
  </si>
  <si>
    <t>55,43,67,818</t>
  </si>
  <si>
    <t>74,93,52,182</t>
  </si>
  <si>
    <t>1,31,30,86,567</t>
  </si>
  <si>
    <t>57,51,18,254</t>
  </si>
  <si>
    <t>73,59,01,746</t>
  </si>
  <si>
    <t>1,32,15,13,224</t>
  </si>
  <si>
    <t>59,56,70,841</t>
  </si>
  <si>
    <t>72,22,14,159</t>
  </si>
  <si>
    <t>1,33,01,67,148</t>
  </si>
  <si>
    <t>61,64,81,190</t>
  </si>
  <si>
    <t>70,81,73,810</t>
  </si>
  <si>
    <t>1,33,91,25,595</t>
  </si>
  <si>
    <t>63,74,07,288</t>
  </si>
  <si>
    <t>69,38,52,712</t>
  </si>
  <si>
    <t>1,34,81,91,368</t>
  </si>
  <si>
    <t>65,84,98,663</t>
  </si>
  <si>
    <t>67,92,06,337</t>
  </si>
  <si>
    <t>1,35,70,95,481</t>
  </si>
  <si>
    <t>67,93,90,629</t>
  </si>
  <si>
    <t>66,56,44,371</t>
  </si>
  <si>
    <t>1,36,65,60,818</t>
  </si>
  <si>
    <t>70,09,96,454</t>
  </si>
  <si>
    <t>65,31,93,546</t>
  </si>
  <si>
    <t>1,37,61,00,308</t>
  </si>
  <si>
    <t>72,26,94,421</t>
  </si>
  <si>
    <t>64,05,45,579</t>
  </si>
  <si>
    <t>1,38,51,89,668</t>
  </si>
  <si>
    <t>74,43,57,517</t>
  </si>
  <si>
    <t>62,75,02,483</t>
  </si>
  <si>
    <t>1,39,37,15,448</t>
  </si>
  <si>
    <t>76,58,22,300</t>
  </si>
  <si>
    <t>61,40,37,700</t>
  </si>
  <si>
    <t>1,40,18,89,681</t>
  </si>
  <si>
    <t>78,73,76,534</t>
  </si>
  <si>
    <t>60,04,13,466</t>
  </si>
  <si>
    <t>1,41,02,75,957</t>
  </si>
  <si>
    <t>80,92,46,214</t>
  </si>
  <si>
    <t>58,69,68,786</t>
  </si>
  <si>
    <t>1,41,70,69,468</t>
  </si>
  <si>
    <t>82,97,60,595</t>
  </si>
  <si>
    <t>57,29,99,405</t>
  </si>
  <si>
    <t>1,42,18,64,031</t>
  </si>
  <si>
    <t>84,89,82,855</t>
  </si>
  <si>
    <t>55,87,62,145</t>
  </si>
  <si>
    <t>1,42,49,29,781</t>
  </si>
  <si>
    <t>86,68,10,508</t>
  </si>
  <si>
    <t>54,42,89,492</t>
  </si>
  <si>
    <t>1,42,58,93,465</t>
  </si>
  <si>
    <t>88,28,94,483</t>
  </si>
  <si>
    <t>52,94,65,517</t>
  </si>
  <si>
    <t>1,42,58,87,337</t>
  </si>
  <si>
    <t>Invisible</t>
    <phoneticPr fontId="18" type="noConversion"/>
  </si>
  <si>
    <t>Variance</t>
  </si>
  <si>
    <t>Variance</t>
    <phoneticPr fontId="18" type="noConversion"/>
  </si>
  <si>
    <t>Variance %</t>
  </si>
  <si>
    <t>Variance %</t>
    <phoneticPr fontId="18" type="noConversion"/>
  </si>
  <si>
    <t>(全部)</t>
  </si>
  <si>
    <t>Region</t>
  </si>
  <si>
    <t>Region</t>
    <phoneticPr fontId="18" type="noConversion"/>
  </si>
  <si>
    <t>Urban</t>
    <phoneticPr fontId="18" type="noConversion"/>
  </si>
  <si>
    <t xml:space="preserve"> Population</t>
    <phoneticPr fontId="18" type="noConversion"/>
  </si>
  <si>
    <t>Rural</t>
    <phoneticPr fontId="18" type="noConversion"/>
  </si>
  <si>
    <t>var +</t>
  </si>
  <si>
    <t>var +</t>
    <phoneticPr fontId="18" type="noConversion"/>
  </si>
  <si>
    <t>var -</t>
  </si>
  <si>
    <t>var -</t>
    <phoneticPr fontId="18" type="noConversion"/>
  </si>
  <si>
    <t>Population</t>
    <phoneticPr fontId="18" type="noConversion"/>
  </si>
  <si>
    <t>Variance % +</t>
    <phoneticPr fontId="18" type="noConversion"/>
  </si>
  <si>
    <t>Variance % -</t>
    <phoneticPr fontId="18" type="noConversion"/>
  </si>
  <si>
    <t>Invisible -</t>
    <phoneticPr fontId="18" type="noConversion"/>
  </si>
  <si>
    <t>Invisible +</t>
    <phoneticPr fontId="18" type="noConversion"/>
  </si>
  <si>
    <t>This is a data link:</t>
    <phoneticPr fontId="18" type="noConversion"/>
  </si>
  <si>
    <t xml:space="preserve"> https://www.kaggle.com/datasets/amritharj/population-of-china-19502022?resource=download</t>
    <phoneticPr fontId="18" type="noConversion"/>
  </si>
  <si>
    <t xml:space="preserve"> I also put this data on the worksheet.</t>
    <phoneticPr fontId="18" type="noConversion"/>
  </si>
  <si>
    <t>Sheet 1 is Pivot Table.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</si>
</sst>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+0.00%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4" borderId="0" xfId="0" applyFont="1" applyFill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20" fillId="0" borderId="13" xfId="0" applyNumberFormat="1" applyFont="1" applyFill="1" applyBorder="1" applyAlignment="1">
      <alignment horizontal="center" vertical="center"/>
    </xf>
    <xf numFmtId="176" fontId="20" fillId="0" borderId="13" xfId="1" applyNumberFormat="1" applyFont="1" applyFill="1" applyBorder="1" applyAlignment="1">
      <alignment horizontal="center"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13" xfId="0" applyNumberFormat="1" applyFont="1" applyFill="1" applyBorder="1" applyAlignment="1">
      <alignment horizontal="center" vertical="center"/>
    </xf>
    <xf numFmtId="10" fontId="20" fillId="0" borderId="13" xfId="1" applyNumberFormat="1" applyFont="1" applyFill="1" applyBorder="1" applyAlignment="1">
      <alignment horizontal="center" vertical="center"/>
    </xf>
    <xf numFmtId="10" fontId="20" fillId="0" borderId="13" xfId="0" applyNumberFormat="1" applyFont="1" applyFill="1" applyBorder="1" applyAlignment="1">
      <alignment horizontal="center" vertical="center"/>
    </xf>
    <xf numFmtId="0" fontId="19" fillId="33" borderId="0" xfId="0" applyFont="1" applyFill="1" applyBorder="1" applyAlignment="1">
      <alignment horizontal="center" vertical="center"/>
    </xf>
    <xf numFmtId="0" fontId="21" fillId="0" borderId="0" xfId="0" applyFont="1" applyAlignment="1">
      <alignment vertical="center" readingOrder="1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0" fillId="0" borderId="0" xfId="0" applyNumberFormat="1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vertical="top"/>
    </xf>
    <xf numFmtId="49" fontId="20" fillId="0" borderId="0" xfId="0" applyNumberFormat="1" applyFont="1" applyAlignment="1">
      <alignment horizontal="center" vertical="top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7">
    <dxf>
      <numFmt numFmtId="176" formatCode="\+0.00%"/>
    </dxf>
    <dxf>
      <numFmt numFmtId="176" formatCode="\+0.00%"/>
    </dxf>
    <dxf>
      <numFmt numFmtId="176" formatCode="\+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Sheet1!$D$3</c:f>
          <c:strCache>
            <c:ptCount val="1"/>
            <c:pt idx="0">
              <c:v>China Population:(全部)</c:v>
            </c:pt>
          </c:strCache>
        </c:strRef>
      </c:tx>
      <c:layout>
        <c:manualLayout>
          <c:xMode val="edge"/>
          <c:yMode val="edge"/>
          <c:x val="3.0305555555555551E-2"/>
          <c:y val="3.7037037037037035E-2"/>
        </c:manualLayout>
      </c:layout>
      <c:overlay val="0"/>
      <c:spPr>
        <a:noFill/>
        <a:ln>
          <a:solidFill>
            <a:schemeClr val="tx1">
              <a:lumMod val="65000"/>
              <a:lumOff val="35000"/>
              <a:alpha val="88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3153A9C-C764-484D-B889-3922544EA10F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AAD7-42E7-9C43-20B3568880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4D887C-6357-4A47-8265-CBF90F84C7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AAD7-42E7-9C43-20B3568880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67DAECF-2AFC-4B7A-8301-4900ED6D136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AAD7-42E7-9C43-20B3568880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69190F3-D590-48CB-8F7F-0FC2D2A35F1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AAD7-42E7-9C43-20B3568880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F6DDB47-4925-4728-9128-26043F38DA4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AAD7-42E7-9C43-20B3568880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B6D598A-23B5-439A-8230-B2ED0FF7417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AAD7-42E7-9C43-20B3568880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55ADA05-FED6-4082-ADE2-292DFB4497F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AAD7-42E7-9C43-20B3568880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92B6BF-0467-44A5-84D2-A7B7B36689C5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644544431946008E-2"/>
                      <c:h val="4.6918317028553251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AAD7-42E7-9C43-20B3568880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 altLang="zh-CN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"/>
                      <c:h val="0"/>
                    </c:manualLayout>
                  </c15:layout>
                  <c15:showDataLabelsRange val="1"/>
                </c:ext>
                <c:ext xmlns:c16="http://schemas.microsoft.com/office/drawing/2014/chart" uri="{C3380CC4-5D6E-409C-BE32-E72D297353CC}">
                  <c16:uniqueId val="{0000001A-AAD7-42E7-9C43-20B3568880D5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36000" tIns="0" rIns="36000" bIns="684000" anchor="t" anchorCtr="0">
                <a:no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cat>
            <c:numRef>
              <c:f>Graph!$A$2:$A$10</c:f>
              <c:numCache>
                <c:formatCode>General</c:formatCode>
                <c:ptCount val="9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</c:numCache>
            </c:numRef>
          </c:cat>
          <c:val>
            <c:numRef>
              <c:f>Graph!$B$2:$B$10</c:f>
              <c:numCache>
                <c:formatCode>General</c:formatCode>
                <c:ptCount val="9"/>
                <c:pt idx="0">
                  <c:v>981235000</c:v>
                </c:pt>
                <c:pt idx="1">
                  <c:v>1051040000</c:v>
                </c:pt>
                <c:pt idx="2">
                  <c:v>1135185000</c:v>
                </c:pt>
                <c:pt idx="3">
                  <c:v>1204855000</c:v>
                </c:pt>
                <c:pt idx="4">
                  <c:v>1262645000</c:v>
                </c:pt>
                <c:pt idx="5">
                  <c:v>1303720000</c:v>
                </c:pt>
                <c:pt idx="6">
                  <c:v>1337705000</c:v>
                </c:pt>
                <c:pt idx="7">
                  <c:v>1379860000</c:v>
                </c:pt>
                <c:pt idx="8">
                  <c:v>1411100000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Graph!$J$2:$J$9</c15:f>
                <c15:dlblRangeCache>
                  <c:ptCount val="8"/>
                  <c:pt idx="0">
                    <c:v>+7.11%</c:v>
                  </c:pt>
                  <c:pt idx="1">
                    <c:v>+8.01%</c:v>
                  </c:pt>
                  <c:pt idx="2">
                    <c:v>+6.14%</c:v>
                  </c:pt>
                  <c:pt idx="3">
                    <c:v>+4.80%</c:v>
                  </c:pt>
                  <c:pt idx="4">
                    <c:v>+3.25%</c:v>
                  </c:pt>
                  <c:pt idx="5">
                    <c:v>+2.61%</c:v>
                  </c:pt>
                  <c:pt idx="6">
                    <c:v>+3.15%</c:v>
                  </c:pt>
                  <c:pt idx="7">
                    <c:v>+2.26%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AD7-42E7-9C43-20B3568880D5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Graph!$A$2:$A$10</c:f>
              <c:numCache>
                <c:formatCode>General</c:formatCode>
                <c:ptCount val="9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</c:numCache>
            </c:numRef>
          </c:cat>
          <c:val>
            <c:numRef>
              <c:f>Graph!$C$2:$C$10</c:f>
              <c:numCache>
                <c:formatCode>General</c:formatCode>
                <c:ptCount val="9"/>
                <c:pt idx="0">
                  <c:v>1051040000</c:v>
                </c:pt>
                <c:pt idx="1">
                  <c:v>1135185000</c:v>
                </c:pt>
                <c:pt idx="2">
                  <c:v>1204855000</c:v>
                </c:pt>
                <c:pt idx="3">
                  <c:v>1262645000</c:v>
                </c:pt>
                <c:pt idx="4">
                  <c:v>1303720000</c:v>
                </c:pt>
                <c:pt idx="5">
                  <c:v>1337705000</c:v>
                </c:pt>
                <c:pt idx="6">
                  <c:v>1379860000</c:v>
                </c:pt>
                <c:pt idx="7">
                  <c:v>1411100000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7-42E7-9C43-20B3568880D5}"/>
            </c:ext>
          </c:extLst>
        </c:ser>
        <c:ser>
          <c:idx val="2"/>
          <c:order val="2"/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>
              <a:outerShdw blurRad="50800" dist="50800" dir="5400000" algn="ctr" rotWithShape="0">
                <a:schemeClr val="bg1">
                  <a:alpha val="0"/>
                </a:scheme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D8CC348-2055-4531-B6AC-99CA306D698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AAD7-42E7-9C43-20B3568880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E812DFF-7708-4C0E-874A-6446FBFFC80C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AAD7-42E7-9C43-20B3568880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D54265C-6741-4C51-9C66-5B9BA11243F7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AAD7-42E7-9C43-20B3568880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B23668D-3606-403F-A1D5-55DA9EEFFAC9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AAD7-42E7-9C43-20B3568880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8910EA-E06F-4904-855B-F03D9121A0F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AAD7-42E7-9C43-20B3568880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C9B0969-FDB9-44BF-A47E-7CFEDE8636A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AAD7-42E7-9C43-20B3568880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4EA14E6-5A68-4064-9805-FA991524859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AAD7-42E7-9C43-20B3568880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7105C05-5AB0-49A6-89DF-890D34B29B6D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AAD7-42E7-9C43-20B3568880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AD7-42E7-9C43-20B356888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none" lIns="252000" tIns="19050" rIns="1440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alpha val="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1"/>
            <c:plus>
              <c:numRef>
                <c:f>Graph!$G$2:$G$9</c:f>
                <c:numCache>
                  <c:formatCode>General</c:formatCode>
                  <c:ptCount val="8"/>
                  <c:pt idx="0">
                    <c:v>-69805000</c:v>
                  </c:pt>
                  <c:pt idx="1">
                    <c:v>-84145000</c:v>
                  </c:pt>
                  <c:pt idx="2">
                    <c:v>-69670000</c:v>
                  </c:pt>
                  <c:pt idx="3">
                    <c:v>-57790000</c:v>
                  </c:pt>
                  <c:pt idx="4">
                    <c:v>-41075000</c:v>
                  </c:pt>
                  <c:pt idx="5">
                    <c:v>-33985000</c:v>
                  </c:pt>
                  <c:pt idx="6">
                    <c:v>-42155000</c:v>
                  </c:pt>
                  <c:pt idx="7">
                    <c:v>-31240000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accent6">
                    <a:lumMod val="75000"/>
                  </a:schemeClr>
                </a:solidFill>
                <a:round/>
                <a:headEnd type="arrow"/>
                <a:tailEnd type="none"/>
              </a:ln>
              <a:effectLst/>
            </c:spPr>
          </c:errBars>
          <c:cat>
            <c:numRef>
              <c:f>Graph!$A$2:$A$10</c:f>
              <c:numCache>
                <c:formatCode>General</c:formatCode>
                <c:ptCount val="9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</c:numCache>
            </c:numRef>
          </c:cat>
          <c:val>
            <c:numRef>
              <c:f>Graph!$D$2:$D$10</c:f>
              <c:numCache>
                <c:formatCode>General</c:formatCode>
                <c:ptCount val="9"/>
                <c:pt idx="0">
                  <c:v>1051040000</c:v>
                </c:pt>
                <c:pt idx="1">
                  <c:v>1135185000</c:v>
                </c:pt>
                <c:pt idx="2">
                  <c:v>1204855000</c:v>
                </c:pt>
                <c:pt idx="3">
                  <c:v>1262645000</c:v>
                </c:pt>
                <c:pt idx="4">
                  <c:v>1303720000</c:v>
                </c:pt>
                <c:pt idx="5">
                  <c:v>1337705000</c:v>
                </c:pt>
                <c:pt idx="6">
                  <c:v>1379860000</c:v>
                </c:pt>
                <c:pt idx="7">
                  <c:v>1411100000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Graph!$J$2:$J$9</c15:f>
                <c15:dlblRangeCache>
                  <c:ptCount val="8"/>
                  <c:pt idx="0">
                    <c:v>+7.11%</c:v>
                  </c:pt>
                  <c:pt idx="1">
                    <c:v>+8.01%</c:v>
                  </c:pt>
                  <c:pt idx="2">
                    <c:v>+6.14%</c:v>
                  </c:pt>
                  <c:pt idx="3">
                    <c:v>+4.80%</c:v>
                  </c:pt>
                  <c:pt idx="4">
                    <c:v>+3.25%</c:v>
                  </c:pt>
                  <c:pt idx="5">
                    <c:v>+2.61%</c:v>
                  </c:pt>
                  <c:pt idx="6">
                    <c:v>+3.15%</c:v>
                  </c:pt>
                  <c:pt idx="7">
                    <c:v>+2.26%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AAD7-42E7-9C43-20B3568880D5}"/>
            </c:ext>
          </c:extLst>
        </c:ser>
        <c:ser>
          <c:idx val="3"/>
          <c:order val="3"/>
          <c:spPr>
            <a:noFill/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9B5299A-82D0-4207-9C0F-B5EC4AD875A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AAD7-42E7-9C43-20B3568880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C79CFA9-358F-46B6-B7FC-B6CF0D4EE7B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AAD7-42E7-9C43-20B3568880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96181FC-63A8-485D-8DF9-CE53243A4FB6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AAD7-42E7-9C43-20B3568880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CECFFDC-995D-4784-97F1-659D3FE73CC2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AAD7-42E7-9C43-20B3568880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B266CF4-D191-4D13-8C25-E5A28DB63FE4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AAD7-42E7-9C43-20B3568880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32094C6-7C72-4417-915B-7B5F49C05C5A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AAD7-42E7-9C43-20B3568880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85EC9F8-9372-4AD3-B9FA-17E26724E680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AAD7-42E7-9C43-20B3568880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64F4A9-B536-4CA1-97D5-97B7DDF0552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AAD7-42E7-9C43-20B3568880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zh-CN" altLang="en-US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AD7-42E7-9C43-20B3568880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FF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BarType val="both"/>
            <c:errValType val="cust"/>
            <c:noEndCap val="1"/>
            <c:plus>
              <c:numRef>
                <c:f>Graph!$J$6</c:f>
                <c:numCache>
                  <c:formatCode>General</c:formatCode>
                  <c:ptCount val="1"/>
                  <c:pt idx="0">
                    <c:v>3.2530917241188062E-2</c:v>
                  </c:pt>
                </c:numCache>
              </c:numRef>
            </c:plus>
            <c:minus>
              <c:numRef>
                <c:f>Graph!$H$2:$H$10</c:f>
                <c:numCache>
                  <c:formatCode>General</c:formatCode>
                  <c:ptCount val="9"/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22225" cap="flat" cmpd="sng" algn="ctr">
                <a:solidFill>
                  <a:srgbClr val="FF0000"/>
                </a:solidFill>
                <a:round/>
                <a:headEnd type="arrow"/>
                <a:tailEnd type="none"/>
              </a:ln>
              <a:effectLst>
                <a:outerShdw blurRad="12700" dist="50800" dir="5400000" algn="ctr" rotWithShape="0">
                  <a:srgbClr val="000000">
                    <a:alpha val="43137"/>
                  </a:srgbClr>
                </a:outerShdw>
              </a:effectLst>
            </c:spPr>
          </c:errBars>
          <c:cat>
            <c:numRef>
              <c:f>Graph!$A$2:$A$10</c:f>
              <c:numCache>
                <c:formatCode>General</c:formatCode>
                <c:ptCount val="9"/>
                <c:pt idx="0">
                  <c:v>1980</c:v>
                </c:pt>
                <c:pt idx="1">
                  <c:v>1985</c:v>
                </c:pt>
                <c:pt idx="2">
                  <c:v>1990</c:v>
                </c:pt>
                <c:pt idx="3">
                  <c:v>1995</c:v>
                </c:pt>
                <c:pt idx="4">
                  <c:v>2000</c:v>
                </c:pt>
                <c:pt idx="5">
                  <c:v>2005</c:v>
                </c:pt>
                <c:pt idx="6">
                  <c:v>2010</c:v>
                </c:pt>
                <c:pt idx="7">
                  <c:v>2015</c:v>
                </c:pt>
                <c:pt idx="8">
                  <c:v>2020</c:v>
                </c:pt>
              </c:numCache>
            </c:numRef>
          </c:cat>
          <c:val>
            <c:numRef>
              <c:f>Graph!$E$2:$E$10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Graph!$K$2:$K$9</c15:f>
                <c15:dlblRangeCache>
                  <c:ptCount val="8"/>
                </c15:dlblRangeCache>
              </c15:datalabelsRange>
            </c:ext>
            <c:ext xmlns:c16="http://schemas.microsoft.com/office/drawing/2014/chart" uri="{C3380CC4-5D6E-409C-BE32-E72D297353CC}">
              <c16:uniqueId val="{00000019-AAD7-42E7-9C43-20B356888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2"/>
        <c:overlap val="41"/>
        <c:axId val="388021376"/>
        <c:axId val="388018976"/>
      </c:barChart>
      <c:catAx>
        <c:axId val="3880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388018976"/>
        <c:crosses val="autoZero"/>
        <c:auto val="1"/>
        <c:lblAlgn val="ctr"/>
        <c:lblOffset val="100"/>
        <c:noMultiLvlLbl val="0"/>
      </c:catAx>
      <c:valAx>
        <c:axId val="3880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101600" dist="38100" dir="300000" algn="tl" rotWithShape="0">
                    <a:prstClr val="black">
                      <a:alpha val="40000"/>
                    </a:prstClr>
                  </a:outerShdw>
                  <a:reflection endPos="0" dist="38100" dir="5400000" sy="-100000" algn="bl" rotWithShape="0"/>
                </a:effectLst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802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6350</xdr:rowOff>
    </xdr:from>
    <xdr:to>
      <xdr:col>7</xdr:col>
      <xdr:colOff>203200</xdr:colOff>
      <xdr:row>14</xdr:row>
      <xdr:rowOff>92075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4F43C207-39DF-BA59-28AD-23E3C9B923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0500" y="36195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234950</xdr:colOff>
      <xdr:row>11</xdr:row>
      <xdr:rowOff>0</xdr:rowOff>
    </xdr:from>
    <xdr:to>
      <xdr:col>9</xdr:col>
      <xdr:colOff>0</xdr:colOff>
      <xdr:row>31</xdr:row>
      <xdr:rowOff>152400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2190AF3-61D0-BE47-42FC-143EDDA3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279400</xdr:colOff>
      <xdr:row>13</xdr:row>
      <xdr:rowOff>0</xdr:rowOff>
    </xdr:from>
    <xdr:to>
      <xdr:col>10</xdr:col>
      <xdr:colOff>692150</xdr:colOff>
      <xdr:row>25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Region 1">
              <a:extLst>
                <a:ext uri="{FF2B5EF4-FFF2-40B4-BE49-F238E27FC236}">
                  <a16:creationId xmlns:a16="http://schemas.microsoft.com/office/drawing/2014/main" id="{D0743C7D-27B0-4329-B054-A9BC0B3271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0400" y="281940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hina%20population%20(1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ina population (1)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644.700597453702" createdVersion="8" refreshedVersion="8" minRefreshableVersion="3" recordCount="18" xr:uid="{00000000-000A-0000-FFFF-FFFFFD000000}">
  <cacheSource type="worksheet">
    <worksheetSource name="表10"/>
  </cacheSource>
  <cacheFields count="3">
    <cacheField name="Year" numFmtId="0">
      <sharedItems containsSemiMixedTypes="0" containsString="0" containsNumber="1" containsInteger="1" minValue="1980" maxValue="2020" count="9">
        <n v="1980"/>
        <n v="1985"/>
        <n v="1990"/>
        <n v="1995"/>
        <n v="2000"/>
        <n v="2005"/>
        <n v="2010"/>
        <n v="2015"/>
        <n v="2020"/>
      </sharedItems>
    </cacheField>
    <cacheField name="Region" numFmtId="0">
      <sharedItems count="2">
        <s v="Urban"/>
        <s v="Rural"/>
      </sharedItems>
    </cacheField>
    <cacheField name=" Population" numFmtId="0">
      <sharedItems containsSemiMixedTypes="0" containsString="0" containsNumber="1" containsInteger="1" minValue="189947471" maxValue="866810508" count="18">
        <n v="189947471"/>
        <n v="240414890"/>
        <n v="300165618"/>
        <n v="373035157"/>
        <n v="452999147"/>
        <n v="554367818"/>
        <n v="658498663"/>
        <n v="765822300"/>
        <n v="866810508"/>
        <n v="791287529"/>
        <n v="810625110"/>
        <n v="835019382"/>
        <n v="831819843"/>
        <n v="809645853"/>
        <n v="749352182"/>
        <n v="679206337"/>
        <n v="614037700"/>
        <n v="544289492"/>
      </sharedItems>
    </cacheField>
  </cacheFields>
  <extLst>
    <ext xmlns:x14="http://schemas.microsoft.com/office/spreadsheetml/2009/9/main" uri="{725AE2AE-9491-48be-B2B4-4EB974FC3084}">
      <x14:pivotCacheDefinition pivotCacheId="12905052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0"/>
    <x v="1"/>
    <x v="9"/>
  </r>
  <r>
    <x v="1"/>
    <x v="1"/>
    <x v="10"/>
  </r>
  <r>
    <x v="2"/>
    <x v="1"/>
    <x v="11"/>
  </r>
  <r>
    <x v="3"/>
    <x v="1"/>
    <x v="12"/>
  </r>
  <r>
    <x v="4"/>
    <x v="1"/>
    <x v="13"/>
  </r>
  <r>
    <x v="5"/>
    <x v="1"/>
    <x v="14"/>
  </r>
  <r>
    <x v="6"/>
    <x v="1"/>
    <x v="15"/>
  </r>
  <r>
    <x v="7"/>
    <x v="1"/>
    <x v="16"/>
  </r>
  <r>
    <x v="8"/>
    <x v="1"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7" cacheId="0" applyNumberFormats="0" applyBorderFormats="0" applyFontFormats="0" applyPatternFormats="0" applyAlignmentFormats="0" applyWidthHeightFormats="1" dataCaption="值" updatedVersion="8" minRefreshableVersion="3" useAutoFormatting="1" rowGrandTotals="0" itemPrintTitles="1" createdVersion="8" indent="0" outline="1" outlineData="1" multipleFieldFilters="0" rowHeaderCaption="Year">
  <location ref="B5:C14" firstHeaderRow="1" firstDataRow="1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>
      <items count="19">
        <item x="0"/>
        <item x="1"/>
        <item x="2"/>
        <item x="3"/>
        <item x="4"/>
        <item x="17"/>
        <item x="5"/>
        <item x="16"/>
        <item x="6"/>
        <item x="15"/>
        <item x="14"/>
        <item x="7"/>
        <item x="9"/>
        <item x="13"/>
        <item x="10"/>
        <item x="12"/>
        <item x="11"/>
        <item x="8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ageFields count="1">
    <pageField fld="1" hier="-1"/>
  </pageFields>
  <dataFields count="1">
    <dataField name="Populatio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Region" xr10:uid="{00000000-0013-0000-FFFF-FFFF01000000}" sourceName="Region">
  <pivotTables>
    <pivotTable tabId="2" name="数据透视表17"/>
  </pivotTables>
  <data>
    <tabular pivotCacheId="129050528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" xr10:uid="{00000000-0014-0000-FFFF-FFFF01000000}" cache="切片器_Region" caption="Region" rowHeight="2095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on 1" xr10:uid="{00000000-0014-0000-FFFF-FFFF02000000}" cache="切片器_Region" caption="Region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表10" displayName="表10" ref="B17:I35" totalsRowShown="0">
  <autoFilter ref="B17:I35" xr:uid="{00000000-0009-0000-0100-00000A000000}"/>
  <tableColumns count="8">
    <tableColumn id="1" xr3:uid="{00000000-0010-0000-0000-000001000000}" name="Year"/>
    <tableColumn id="2" xr3:uid="{00000000-0010-0000-0000-000002000000}" name="Region"/>
    <tableColumn id="3" xr3:uid="{00000000-0010-0000-0000-000003000000}" name=" Population"/>
    <tableColumn id="9" xr3:uid="{00000000-0010-0000-0000-000009000000}" name="Invisible"/>
    <tableColumn id="10" xr3:uid="{00000000-0010-0000-0000-00000A000000}" name="Variance" dataDxfId="6">
      <calculatedColumnFormula>D19-D18</calculatedColumnFormula>
    </tableColumn>
    <tableColumn id="11" xr3:uid="{00000000-0010-0000-0000-00000B000000}" name="var +" dataDxfId="5">
      <calculatedColumnFormula>IF(F18&gt;=0, -F18,"")</calculatedColumnFormula>
    </tableColumn>
    <tableColumn id="12" xr3:uid="{00000000-0010-0000-0000-00000C000000}" name="var -" dataDxfId="4"/>
    <tableColumn id="13" xr3:uid="{00000000-0010-0000-0000-00000D000000}" name="Variance %" dataDxfId="3">
      <calculatedColumnFormula>J20/J19-1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35"/>
  <sheetViews>
    <sheetView workbookViewId="0">
      <selection activeCell="H11" sqref="H11"/>
    </sheetView>
  </sheetViews>
  <sheetFormatPr defaultRowHeight="14" x14ac:dyDescent="0.3"/>
  <cols>
    <col min="2" max="2" width="6.9140625" bestFit="1" customWidth="1"/>
    <col min="3" max="3" width="11.25" bestFit="1" customWidth="1"/>
    <col min="4" max="4" width="10.25" customWidth="1"/>
    <col min="5" max="5" width="15.4140625" customWidth="1"/>
    <col min="6" max="6" width="11.25" bestFit="1" customWidth="1"/>
    <col min="7" max="7" width="10.08203125" bestFit="1" customWidth="1"/>
    <col min="8" max="8" width="11.9140625" customWidth="1"/>
    <col min="11" max="11" width="6.9140625" bestFit="1" customWidth="1"/>
    <col min="12" max="12" width="11.25" bestFit="1" customWidth="1"/>
    <col min="13" max="13" width="10.1640625" bestFit="1" customWidth="1"/>
    <col min="14" max="14" width="15.33203125" bestFit="1" customWidth="1"/>
  </cols>
  <sheetData>
    <row r="3" spans="2:7" ht="15.5" x14ac:dyDescent="0.3">
      <c r="B3" s="5" t="s">
        <v>224</v>
      </c>
      <c r="C3" s="2" t="s">
        <v>223</v>
      </c>
      <c r="D3" s="24" t="str">
        <f>"China Population:"&amp;C3</f>
        <v>China Population:(全部)</v>
      </c>
      <c r="E3" s="24"/>
      <c r="F3" s="19"/>
      <c r="G3" s="19"/>
    </row>
    <row r="5" spans="2:7" x14ac:dyDescent="0.3">
      <c r="B5" s="5" t="s">
        <v>0</v>
      </c>
      <c r="C5" t="s">
        <v>1</v>
      </c>
    </row>
    <row r="6" spans="2:7" x14ac:dyDescent="0.3">
      <c r="B6" s="6">
        <v>1980</v>
      </c>
      <c r="C6" s="3">
        <v>981235000</v>
      </c>
    </row>
    <row r="7" spans="2:7" x14ac:dyDescent="0.3">
      <c r="B7" s="6">
        <v>1985</v>
      </c>
      <c r="C7" s="3">
        <v>1051040000</v>
      </c>
    </row>
    <row r="8" spans="2:7" x14ac:dyDescent="0.3">
      <c r="B8" s="6">
        <v>1990</v>
      </c>
      <c r="C8" s="3">
        <v>1135185000</v>
      </c>
    </row>
    <row r="9" spans="2:7" x14ac:dyDescent="0.3">
      <c r="B9" s="6">
        <v>1995</v>
      </c>
      <c r="C9" s="3">
        <v>1204855000</v>
      </c>
    </row>
    <row r="10" spans="2:7" x14ac:dyDescent="0.3">
      <c r="B10" s="6">
        <v>2000</v>
      </c>
      <c r="C10" s="3">
        <v>1262645000</v>
      </c>
    </row>
    <row r="11" spans="2:7" x14ac:dyDescent="0.3">
      <c r="B11" s="6">
        <v>2005</v>
      </c>
      <c r="C11" s="3">
        <v>1303720000</v>
      </c>
    </row>
    <row r="12" spans="2:7" x14ac:dyDescent="0.3">
      <c r="B12" s="6">
        <v>2010</v>
      </c>
      <c r="C12" s="3">
        <v>1337705000</v>
      </c>
    </row>
    <row r="13" spans="2:7" x14ac:dyDescent="0.3">
      <c r="B13" s="6">
        <v>2015</v>
      </c>
      <c r="C13" s="3">
        <v>1379860000</v>
      </c>
    </row>
    <row r="14" spans="2:7" x14ac:dyDescent="0.3">
      <c r="B14" s="6">
        <v>2020</v>
      </c>
      <c r="C14" s="3">
        <v>1411100000</v>
      </c>
    </row>
    <row r="17" spans="2:9" x14ac:dyDescent="0.3">
      <c r="B17" t="s">
        <v>0</v>
      </c>
      <c r="C17" t="s">
        <v>225</v>
      </c>
      <c r="D17" t="s">
        <v>227</v>
      </c>
      <c r="E17" s="2" t="s">
        <v>218</v>
      </c>
      <c r="F17" s="2" t="s">
        <v>219</v>
      </c>
      <c r="G17" s="2" t="s">
        <v>229</v>
      </c>
      <c r="H17" s="2" t="s">
        <v>231</v>
      </c>
      <c r="I17" s="2" t="s">
        <v>221</v>
      </c>
    </row>
    <row r="18" spans="2:9" x14ac:dyDescent="0.3">
      <c r="B18">
        <v>1980</v>
      </c>
      <c r="C18" t="s">
        <v>226</v>
      </c>
      <c r="D18">
        <v>189947471</v>
      </c>
      <c r="E18" s="2">
        <v>240414890</v>
      </c>
      <c r="F18">
        <f t="shared" ref="F18:F34" si="0">D19-D18</f>
        <v>50467419</v>
      </c>
      <c r="G18">
        <f t="shared" ref="G18:G34" si="1">IF(F18&gt;=0, -F18,"")</f>
        <v>-50467419</v>
      </c>
      <c r="I18" s="4">
        <f t="shared" ref="I18:I34" si="2">D19/D18-1</f>
        <v>0.26569145003251982</v>
      </c>
    </row>
    <row r="19" spans="2:9" x14ac:dyDescent="0.3">
      <c r="B19">
        <v>1985</v>
      </c>
      <c r="C19" s="2" t="s">
        <v>226</v>
      </c>
      <c r="D19">
        <v>240414890</v>
      </c>
      <c r="E19" s="2">
        <v>300165618</v>
      </c>
      <c r="F19" s="2">
        <f t="shared" si="0"/>
        <v>59750728</v>
      </c>
      <c r="G19">
        <f t="shared" si="1"/>
        <v>-59750728</v>
      </c>
      <c r="I19" s="4">
        <f t="shared" si="2"/>
        <v>0.24853172779772503</v>
      </c>
    </row>
    <row r="20" spans="2:9" x14ac:dyDescent="0.3">
      <c r="B20">
        <v>1990</v>
      </c>
      <c r="C20" s="2" t="s">
        <v>226</v>
      </c>
      <c r="D20">
        <v>300165618</v>
      </c>
      <c r="E20" s="2">
        <v>373035157</v>
      </c>
      <c r="F20" s="2">
        <f t="shared" si="0"/>
        <v>72869539</v>
      </c>
      <c r="G20">
        <f t="shared" si="1"/>
        <v>-72869539</v>
      </c>
      <c r="I20" s="4">
        <f t="shared" si="2"/>
        <v>0.24276444279504394</v>
      </c>
    </row>
    <row r="21" spans="2:9" x14ac:dyDescent="0.3">
      <c r="B21">
        <v>1995</v>
      </c>
      <c r="C21" s="2" t="s">
        <v>226</v>
      </c>
      <c r="D21">
        <v>373035157</v>
      </c>
      <c r="E21" s="2">
        <v>452999147</v>
      </c>
      <c r="F21" s="2">
        <f t="shared" si="0"/>
        <v>79963990</v>
      </c>
      <c r="G21">
        <f t="shared" si="1"/>
        <v>-79963990</v>
      </c>
      <c r="I21" s="4">
        <f t="shared" si="2"/>
        <v>0.21436046576167622</v>
      </c>
    </row>
    <row r="22" spans="2:9" x14ac:dyDescent="0.3">
      <c r="B22">
        <v>2000</v>
      </c>
      <c r="C22" s="2" t="s">
        <v>226</v>
      </c>
      <c r="D22">
        <v>452999147</v>
      </c>
      <c r="E22" s="2">
        <v>554367818</v>
      </c>
      <c r="F22" s="2">
        <f t="shared" si="0"/>
        <v>101368671</v>
      </c>
      <c r="G22">
        <f t="shared" si="1"/>
        <v>-101368671</v>
      </c>
      <c r="I22" s="4">
        <f t="shared" si="2"/>
        <v>0.22377232202602793</v>
      </c>
    </row>
    <row r="23" spans="2:9" x14ac:dyDescent="0.3">
      <c r="B23">
        <v>2005</v>
      </c>
      <c r="C23" s="2" t="s">
        <v>226</v>
      </c>
      <c r="D23">
        <v>554367818</v>
      </c>
      <c r="E23" s="2">
        <v>658498663</v>
      </c>
      <c r="F23" s="2">
        <f t="shared" si="0"/>
        <v>104130845</v>
      </c>
      <c r="G23">
        <f t="shared" si="1"/>
        <v>-104130845</v>
      </c>
      <c r="I23" s="4">
        <f t="shared" si="2"/>
        <v>0.18783710312707935</v>
      </c>
    </row>
    <row r="24" spans="2:9" x14ac:dyDescent="0.3">
      <c r="B24">
        <v>2010</v>
      </c>
      <c r="C24" s="2" t="s">
        <v>226</v>
      </c>
      <c r="D24">
        <v>658498663</v>
      </c>
      <c r="E24" s="2">
        <v>765822300</v>
      </c>
      <c r="F24" s="2">
        <f t="shared" si="0"/>
        <v>107323637</v>
      </c>
      <c r="G24">
        <f t="shared" si="1"/>
        <v>-107323637</v>
      </c>
      <c r="I24" s="4">
        <f t="shared" si="2"/>
        <v>0.16298231572871091</v>
      </c>
    </row>
    <row r="25" spans="2:9" x14ac:dyDescent="0.3">
      <c r="B25">
        <v>2015</v>
      </c>
      <c r="C25" s="2" t="s">
        <v>226</v>
      </c>
      <c r="D25">
        <v>765822300</v>
      </c>
      <c r="E25" s="2">
        <v>866810508</v>
      </c>
      <c r="F25" s="2">
        <f t="shared" si="0"/>
        <v>100988208</v>
      </c>
      <c r="G25">
        <f t="shared" si="1"/>
        <v>-100988208</v>
      </c>
      <c r="I25" s="4">
        <f t="shared" si="2"/>
        <v>0.13186898318317453</v>
      </c>
    </row>
    <row r="26" spans="2:9" x14ac:dyDescent="0.3">
      <c r="B26">
        <v>2020</v>
      </c>
      <c r="C26" s="2" t="s">
        <v>226</v>
      </c>
      <c r="D26">
        <v>866810508</v>
      </c>
      <c r="F26" s="2"/>
      <c r="I26" s="4"/>
    </row>
    <row r="27" spans="2:9" x14ac:dyDescent="0.3">
      <c r="B27" s="2">
        <v>1980</v>
      </c>
      <c r="C27" t="s">
        <v>228</v>
      </c>
      <c r="D27">
        <v>791287529</v>
      </c>
      <c r="E27" s="2">
        <v>810625110</v>
      </c>
      <c r="F27" s="2">
        <f t="shared" si="0"/>
        <v>19337581</v>
      </c>
      <c r="G27">
        <f t="shared" si="1"/>
        <v>-19337581</v>
      </c>
      <c r="I27" s="4">
        <f t="shared" si="2"/>
        <v>2.4438121784173816E-2</v>
      </c>
    </row>
    <row r="28" spans="2:9" x14ac:dyDescent="0.3">
      <c r="B28" s="2">
        <v>1985</v>
      </c>
      <c r="C28" s="2" t="s">
        <v>228</v>
      </c>
      <c r="D28">
        <v>810625110</v>
      </c>
      <c r="E28" s="2">
        <v>835019382</v>
      </c>
      <c r="F28" s="2">
        <f t="shared" si="0"/>
        <v>24394272</v>
      </c>
      <c r="G28">
        <f t="shared" si="1"/>
        <v>-24394272</v>
      </c>
      <c r="I28" s="4">
        <f t="shared" si="2"/>
        <v>3.0093161066772289E-2</v>
      </c>
    </row>
    <row r="29" spans="2:9" x14ac:dyDescent="0.3">
      <c r="B29" s="2">
        <v>1990</v>
      </c>
      <c r="C29" s="2" t="s">
        <v>228</v>
      </c>
      <c r="D29">
        <v>835019382</v>
      </c>
      <c r="E29" s="2">
        <v>831819843</v>
      </c>
      <c r="F29" s="2">
        <f t="shared" si="0"/>
        <v>-3199539</v>
      </c>
      <c r="G29" s="2" t="str">
        <f t="shared" si="1"/>
        <v/>
      </c>
      <c r="H29">
        <v>-3199539</v>
      </c>
      <c r="I29" s="1">
        <f t="shared" si="2"/>
        <v>-3.8316942923367625E-3</v>
      </c>
    </row>
    <row r="30" spans="2:9" x14ac:dyDescent="0.3">
      <c r="B30" s="2">
        <v>1995</v>
      </c>
      <c r="C30" s="2" t="s">
        <v>228</v>
      </c>
      <c r="D30">
        <v>831819843</v>
      </c>
      <c r="E30" s="2">
        <v>809645853</v>
      </c>
      <c r="F30" s="2">
        <f t="shared" si="0"/>
        <v>-22173990</v>
      </c>
      <c r="G30" s="2" t="str">
        <f t="shared" si="1"/>
        <v/>
      </c>
      <c r="H30" s="2">
        <v>-22173990</v>
      </c>
      <c r="I30" s="1">
        <f t="shared" si="2"/>
        <v>-2.6657202501960464E-2</v>
      </c>
    </row>
    <row r="31" spans="2:9" x14ac:dyDescent="0.3">
      <c r="B31" s="2">
        <v>2000</v>
      </c>
      <c r="C31" s="2" t="s">
        <v>228</v>
      </c>
      <c r="D31">
        <v>809645853</v>
      </c>
      <c r="E31" s="2">
        <v>749352182</v>
      </c>
      <c r="F31" s="2">
        <f t="shared" si="0"/>
        <v>-60293671</v>
      </c>
      <c r="G31" s="2" t="str">
        <f t="shared" si="1"/>
        <v/>
      </c>
      <c r="H31" s="2">
        <v>-60293671</v>
      </c>
      <c r="I31" s="1">
        <f t="shared" si="2"/>
        <v>-7.4469190173200306E-2</v>
      </c>
    </row>
    <row r="32" spans="2:9" x14ac:dyDescent="0.3">
      <c r="B32" s="2">
        <v>2005</v>
      </c>
      <c r="C32" s="2" t="s">
        <v>228</v>
      </c>
      <c r="D32">
        <v>749352182</v>
      </c>
      <c r="E32" s="2">
        <v>679206337</v>
      </c>
      <c r="F32" s="2">
        <f t="shared" si="0"/>
        <v>-70145845</v>
      </c>
      <c r="G32" s="2" t="str">
        <f t="shared" si="1"/>
        <v/>
      </c>
      <c r="H32" s="2">
        <v>-70145845</v>
      </c>
      <c r="I32" s="1">
        <f t="shared" si="2"/>
        <v>-9.3608648489929891E-2</v>
      </c>
    </row>
    <row r="33" spans="2:9" x14ac:dyDescent="0.3">
      <c r="B33" s="2">
        <v>2010</v>
      </c>
      <c r="C33" s="2" t="s">
        <v>228</v>
      </c>
      <c r="D33">
        <v>679206337</v>
      </c>
      <c r="E33" s="2">
        <v>614037700</v>
      </c>
      <c r="F33" s="2">
        <f t="shared" si="0"/>
        <v>-65168637</v>
      </c>
      <c r="G33" s="2" t="str">
        <f t="shared" si="1"/>
        <v/>
      </c>
      <c r="H33" s="2">
        <v>-65168637</v>
      </c>
      <c r="I33" s="1">
        <f t="shared" si="2"/>
        <v>-9.5948216984907186E-2</v>
      </c>
    </row>
    <row r="34" spans="2:9" x14ac:dyDescent="0.3">
      <c r="B34" s="2">
        <v>2015</v>
      </c>
      <c r="C34" s="2" t="s">
        <v>228</v>
      </c>
      <c r="D34">
        <v>614037700</v>
      </c>
      <c r="E34" s="2">
        <v>544289492</v>
      </c>
      <c r="F34" s="2">
        <f t="shared" si="0"/>
        <v>-69748208</v>
      </c>
      <c r="G34" s="2" t="str">
        <f t="shared" si="1"/>
        <v/>
      </c>
      <c r="H34" s="2">
        <v>-69748208</v>
      </c>
      <c r="I34" s="1">
        <f t="shared" si="2"/>
        <v>-0.1135894555008593</v>
      </c>
    </row>
    <row r="35" spans="2:9" x14ac:dyDescent="0.3">
      <c r="B35" s="2">
        <v>2020</v>
      </c>
      <c r="C35" s="2" t="s">
        <v>228</v>
      </c>
      <c r="D35">
        <v>544289492</v>
      </c>
      <c r="F35" s="2"/>
      <c r="H35" s="2"/>
    </row>
  </sheetData>
  <mergeCells count="1">
    <mergeCell ref="D3:E3"/>
  </mergeCells>
  <phoneticPr fontId="18" type="noConversion"/>
  <pageMargins left="0.7" right="0.7" top="0.75" bottom="0.75" header="0.3" footer="0.3"/>
  <ignoredErrors>
    <ignoredError sqref="I22 I18 I19:I21 I27:I34 I23:I25" calculatedColumn="1"/>
  </ignoredErrors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workbookViewId="0"/>
  </sheetViews>
  <sheetFormatPr defaultRowHeight="14" x14ac:dyDescent="0.3"/>
  <cols>
    <col min="1" max="16384" width="8.6640625" style="2"/>
  </cols>
  <sheetData>
    <row r="1" spans="1:2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3">
      <c r="A2" s="2">
        <v>1950</v>
      </c>
      <c r="B2" s="2" t="s">
        <v>20</v>
      </c>
      <c r="C2" s="2" t="s">
        <v>21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>
        <v>43.45</v>
      </c>
      <c r="J2" s="1">
        <v>0</v>
      </c>
      <c r="K2" s="2">
        <v>46.133000000000003</v>
      </c>
      <c r="L2" s="1">
        <v>0</v>
      </c>
      <c r="M2" s="2">
        <v>23.366</v>
      </c>
      <c r="N2" s="1">
        <v>0</v>
      </c>
      <c r="O2" s="2">
        <v>127.57299999999999</v>
      </c>
      <c r="P2" s="1">
        <v>0</v>
      </c>
      <c r="Q2" s="2">
        <v>6.4880000000000004</v>
      </c>
      <c r="R2" s="1">
        <v>0</v>
      </c>
      <c r="S2" s="2">
        <v>-0.129</v>
      </c>
      <c r="T2" s="1">
        <v>0</v>
      </c>
    </row>
    <row r="3" spans="1:20" x14ac:dyDescent="0.3">
      <c r="A3" s="2">
        <v>1951</v>
      </c>
      <c r="B3" s="2" t="s">
        <v>22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>
        <v>43.57</v>
      </c>
      <c r="J3" s="1">
        <v>2.8999999999999998E-3</v>
      </c>
      <c r="K3" s="2">
        <v>44.920999999999999</v>
      </c>
      <c r="L3" s="1">
        <v>-2.63E-2</v>
      </c>
      <c r="M3" s="2">
        <v>23.106000000000002</v>
      </c>
      <c r="N3" s="1">
        <v>-1.11E-2</v>
      </c>
      <c r="O3" s="2">
        <v>128.00800000000001</v>
      </c>
      <c r="P3" s="1">
        <v>3.3999999999999998E-3</v>
      </c>
      <c r="Q3" s="2">
        <v>6.3620000000000001</v>
      </c>
      <c r="R3" s="1">
        <v>-1.9400000000000001E-2</v>
      </c>
      <c r="S3" s="2">
        <v>-0.11600000000000001</v>
      </c>
      <c r="T3" s="1">
        <v>-0.1008</v>
      </c>
    </row>
    <row r="4" spans="1:20" x14ac:dyDescent="0.3">
      <c r="A4" s="2">
        <v>1952</v>
      </c>
      <c r="B4" s="2" t="s">
        <v>23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>
        <v>43.7</v>
      </c>
      <c r="J4" s="1">
        <v>2.8999999999999998E-3</v>
      </c>
      <c r="K4" s="2">
        <v>43.71</v>
      </c>
      <c r="L4" s="1">
        <v>-2.7E-2</v>
      </c>
      <c r="M4" s="2">
        <v>22.844999999999999</v>
      </c>
      <c r="N4" s="1">
        <v>-1.1299999999999999E-2</v>
      </c>
      <c r="O4" s="2">
        <v>128.44300000000001</v>
      </c>
      <c r="P4" s="1">
        <v>3.3999999999999998E-3</v>
      </c>
      <c r="Q4" s="2">
        <v>6.2359999999999998</v>
      </c>
      <c r="R4" s="1">
        <v>-1.9800000000000002E-2</v>
      </c>
      <c r="S4" s="2">
        <v>-0.10199999999999999</v>
      </c>
      <c r="T4" s="1">
        <v>-0.1207</v>
      </c>
    </row>
    <row r="5" spans="1:20" x14ac:dyDescent="0.3">
      <c r="A5" s="2">
        <v>1953</v>
      </c>
      <c r="B5" s="2" t="s">
        <v>24</v>
      </c>
      <c r="C5" s="2" t="s">
        <v>21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>
        <v>43.83</v>
      </c>
      <c r="J5" s="1">
        <v>2.8999999999999998E-3</v>
      </c>
      <c r="K5" s="2">
        <v>42.497999999999998</v>
      </c>
      <c r="L5" s="1">
        <v>-2.7699999999999999E-2</v>
      </c>
      <c r="M5" s="2">
        <v>22.585000000000001</v>
      </c>
      <c r="N5" s="1">
        <v>-1.14E-2</v>
      </c>
      <c r="O5" s="2">
        <v>128.87799999999999</v>
      </c>
      <c r="P5" s="1">
        <v>3.3999999999999998E-3</v>
      </c>
      <c r="Q5" s="2">
        <v>6.11</v>
      </c>
      <c r="R5" s="1">
        <v>-2.0199999999999999E-2</v>
      </c>
      <c r="S5" s="2">
        <v>-8.7999999999999995E-2</v>
      </c>
      <c r="T5" s="1">
        <v>-0.13730000000000001</v>
      </c>
    </row>
    <row r="6" spans="1:20" x14ac:dyDescent="0.3">
      <c r="A6" s="2">
        <v>1954</v>
      </c>
      <c r="B6" s="2" t="s">
        <v>25</v>
      </c>
      <c r="C6" s="2" t="s">
        <v>21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>
        <v>43.96</v>
      </c>
      <c r="J6" s="1">
        <v>2.8999999999999998E-3</v>
      </c>
      <c r="K6" s="2">
        <v>41.286000000000001</v>
      </c>
      <c r="L6" s="1">
        <v>-2.8500000000000001E-2</v>
      </c>
      <c r="M6" s="2">
        <v>22.324999999999999</v>
      </c>
      <c r="N6" s="1">
        <v>-1.15E-2</v>
      </c>
      <c r="O6" s="2">
        <v>129.31299999999999</v>
      </c>
      <c r="P6" s="1">
        <v>3.3999999999999998E-3</v>
      </c>
      <c r="Q6" s="2">
        <v>5.984</v>
      </c>
      <c r="R6" s="1">
        <v>-2.06E-2</v>
      </c>
      <c r="S6" s="2">
        <v>-7.3999999999999996E-2</v>
      </c>
      <c r="T6" s="1">
        <v>-0.15909999999999999</v>
      </c>
    </row>
    <row r="7" spans="1:20" x14ac:dyDescent="0.3">
      <c r="A7" s="2">
        <v>1955</v>
      </c>
      <c r="B7" s="2" t="s">
        <v>26</v>
      </c>
      <c r="C7" s="2" t="s">
        <v>21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>
        <v>44.09</v>
      </c>
      <c r="J7" s="1">
        <v>2.8999999999999998E-3</v>
      </c>
      <c r="K7" s="2">
        <v>40.075000000000003</v>
      </c>
      <c r="L7" s="1">
        <v>-2.93E-2</v>
      </c>
      <c r="M7" s="2">
        <v>22.064</v>
      </c>
      <c r="N7" s="1">
        <v>-1.17E-2</v>
      </c>
      <c r="O7" s="2">
        <v>129.74799999999999</v>
      </c>
      <c r="P7" s="1">
        <v>3.3999999999999998E-3</v>
      </c>
      <c r="Q7" s="2">
        <v>5.8579999999999997</v>
      </c>
      <c r="R7" s="1">
        <v>-2.1100000000000001E-2</v>
      </c>
      <c r="S7" s="2">
        <v>-0.06</v>
      </c>
      <c r="T7" s="1">
        <v>-0.18920000000000001</v>
      </c>
    </row>
    <row r="8" spans="1:20" x14ac:dyDescent="0.3">
      <c r="A8" s="2">
        <v>1956</v>
      </c>
      <c r="B8" s="2" t="s">
        <v>27</v>
      </c>
      <c r="C8" s="2" t="s">
        <v>21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>
        <v>44.21</v>
      </c>
      <c r="J8" s="1">
        <v>2.8999999999999998E-3</v>
      </c>
      <c r="K8" s="2">
        <v>38.863</v>
      </c>
      <c r="L8" s="1">
        <v>-3.0200000000000001E-2</v>
      </c>
      <c r="M8" s="2">
        <v>21.803999999999998</v>
      </c>
      <c r="N8" s="1">
        <v>-1.18E-2</v>
      </c>
      <c r="O8" s="2">
        <v>130.18299999999999</v>
      </c>
      <c r="P8" s="1">
        <v>3.3999999999999998E-3</v>
      </c>
      <c r="Q8" s="2">
        <v>5.7320000000000002</v>
      </c>
      <c r="R8" s="1">
        <v>-2.1499999999999998E-2</v>
      </c>
      <c r="S8" s="2">
        <v>-4.7E-2</v>
      </c>
      <c r="T8" s="1">
        <v>-0.2167</v>
      </c>
    </row>
    <row r="9" spans="1:20" x14ac:dyDescent="0.3">
      <c r="A9" s="2">
        <v>1957</v>
      </c>
      <c r="B9" s="2" t="s">
        <v>28</v>
      </c>
      <c r="C9" s="2" t="s">
        <v>21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>
        <v>44.34</v>
      </c>
      <c r="J9" s="1">
        <v>2.8999999999999998E-3</v>
      </c>
      <c r="K9" s="2">
        <v>37.652000000000001</v>
      </c>
      <c r="L9" s="1">
        <v>-3.1199999999999999E-2</v>
      </c>
      <c r="M9" s="2">
        <v>21.542999999999999</v>
      </c>
      <c r="N9" s="1">
        <v>-1.2E-2</v>
      </c>
      <c r="O9" s="2">
        <v>130.61799999999999</v>
      </c>
      <c r="P9" s="1">
        <v>3.3E-3</v>
      </c>
      <c r="Q9" s="2">
        <v>5.6059999999999999</v>
      </c>
      <c r="R9" s="1">
        <v>-2.1999999999999999E-2</v>
      </c>
      <c r="S9" s="2">
        <v>-3.3000000000000002E-2</v>
      </c>
      <c r="T9" s="1">
        <v>-0.2979</v>
      </c>
    </row>
    <row r="10" spans="1:20" x14ac:dyDescent="0.3">
      <c r="A10" s="2">
        <v>1958</v>
      </c>
      <c r="B10" s="2" t="s">
        <v>29</v>
      </c>
      <c r="C10" s="2" t="s">
        <v>21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>
        <v>44.47</v>
      </c>
      <c r="J10" s="1">
        <v>2.8999999999999998E-3</v>
      </c>
      <c r="K10" s="2">
        <v>36.44</v>
      </c>
      <c r="L10" s="1">
        <v>-3.2199999999999999E-2</v>
      </c>
      <c r="M10" s="2">
        <v>21.283000000000001</v>
      </c>
      <c r="N10" s="1">
        <v>-1.21E-2</v>
      </c>
      <c r="O10" s="2">
        <v>131.053</v>
      </c>
      <c r="P10" s="1">
        <v>3.3E-3</v>
      </c>
      <c r="Q10" s="2">
        <v>5.48</v>
      </c>
      <c r="R10" s="1">
        <v>-2.2499999999999999E-2</v>
      </c>
      <c r="S10" s="2">
        <v>-1.9E-2</v>
      </c>
      <c r="T10" s="1">
        <v>-0.42420000000000002</v>
      </c>
    </row>
    <row r="11" spans="1:20" x14ac:dyDescent="0.3">
      <c r="A11" s="2">
        <v>1959</v>
      </c>
      <c r="B11" s="2" t="s">
        <v>30</v>
      </c>
      <c r="C11" s="2" t="s">
        <v>21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>
        <v>44.49</v>
      </c>
      <c r="J11" s="1">
        <v>4.0000000000000002E-4</v>
      </c>
      <c r="K11" s="2">
        <v>37.033999999999999</v>
      </c>
      <c r="L11" s="1">
        <v>1.6299999999999999E-2</v>
      </c>
      <c r="M11" s="2">
        <v>21.157</v>
      </c>
      <c r="N11" s="1">
        <v>-5.8999999999999999E-3</v>
      </c>
      <c r="O11" s="2">
        <v>131.85</v>
      </c>
      <c r="P11" s="1">
        <v>6.1000000000000004E-3</v>
      </c>
      <c r="Q11" s="2">
        <v>5.6139999999999999</v>
      </c>
      <c r="R11" s="1">
        <v>2.4500000000000001E-2</v>
      </c>
      <c r="S11" s="2">
        <v>-0.08</v>
      </c>
      <c r="T11" s="1">
        <v>3.2105000000000001</v>
      </c>
    </row>
    <row r="12" spans="1:20" x14ac:dyDescent="0.3">
      <c r="A12" s="2">
        <v>1960</v>
      </c>
      <c r="B12" s="2" t="s">
        <v>31</v>
      </c>
      <c r="C12" s="2" t="s">
        <v>32</v>
      </c>
      <c r="D12" s="2">
        <v>16.2</v>
      </c>
      <c r="E12" s="1">
        <v>0</v>
      </c>
      <c r="F12" s="2" t="s">
        <v>33</v>
      </c>
      <c r="G12" s="2">
        <v>83.8</v>
      </c>
      <c r="H12" s="1">
        <v>0</v>
      </c>
      <c r="I12" s="2">
        <v>44.5</v>
      </c>
      <c r="J12" s="1">
        <v>4.0000000000000002E-4</v>
      </c>
      <c r="K12" s="2">
        <v>37.628999999999998</v>
      </c>
      <c r="L12" s="1">
        <v>1.61E-2</v>
      </c>
      <c r="M12" s="2">
        <v>21.030999999999999</v>
      </c>
      <c r="N12" s="1">
        <v>-6.0000000000000001E-3</v>
      </c>
      <c r="O12" s="2">
        <v>132.64699999999999</v>
      </c>
      <c r="P12" s="1">
        <v>6.0000000000000001E-3</v>
      </c>
      <c r="Q12" s="2">
        <v>5.7480000000000002</v>
      </c>
      <c r="R12" s="1">
        <v>2.3900000000000001E-2</v>
      </c>
      <c r="S12" s="2">
        <v>-0.14099999999999999</v>
      </c>
      <c r="T12" s="1">
        <v>0.76249999999999996</v>
      </c>
    </row>
    <row r="13" spans="1:20" x14ac:dyDescent="0.3">
      <c r="A13" s="2">
        <v>1961</v>
      </c>
      <c r="B13" s="2" t="s">
        <v>34</v>
      </c>
      <c r="C13" s="2" t="s">
        <v>35</v>
      </c>
      <c r="D13" s="2">
        <v>16.71</v>
      </c>
      <c r="E13" s="1">
        <v>2.0500000000000001E-2</v>
      </c>
      <c r="F13" s="2" t="s">
        <v>36</v>
      </c>
      <c r="G13" s="2">
        <v>83.29</v>
      </c>
      <c r="H13" s="1">
        <v>-1.6199999999999999E-2</v>
      </c>
      <c r="I13" s="2">
        <v>44.52</v>
      </c>
      <c r="J13" s="1">
        <v>4.0000000000000002E-4</v>
      </c>
      <c r="K13" s="2">
        <v>38.222999999999999</v>
      </c>
      <c r="L13" s="1">
        <v>1.5800000000000002E-2</v>
      </c>
      <c r="M13" s="2">
        <v>20.905000000000001</v>
      </c>
      <c r="N13" s="1">
        <v>-6.0000000000000001E-3</v>
      </c>
      <c r="O13" s="2">
        <v>133.44399999999999</v>
      </c>
      <c r="P13" s="1">
        <v>6.0000000000000001E-3</v>
      </c>
      <c r="Q13" s="2">
        <v>5.8819999999999997</v>
      </c>
      <c r="R13" s="1">
        <v>2.3300000000000001E-2</v>
      </c>
      <c r="S13" s="2">
        <v>-0.20300000000000001</v>
      </c>
      <c r="T13" s="1">
        <v>0.43969999999999998</v>
      </c>
    </row>
    <row r="14" spans="1:20" x14ac:dyDescent="0.3">
      <c r="A14" s="2">
        <v>1962</v>
      </c>
      <c r="B14" s="2" t="s">
        <v>37</v>
      </c>
      <c r="C14" s="2" t="s">
        <v>38</v>
      </c>
      <c r="D14" s="2">
        <v>17.23</v>
      </c>
      <c r="E14" s="1">
        <v>3.8699999999999998E-2</v>
      </c>
      <c r="F14" s="2" t="s">
        <v>39</v>
      </c>
      <c r="G14" s="2">
        <v>82.77</v>
      </c>
      <c r="H14" s="1">
        <v>2E-3</v>
      </c>
      <c r="I14" s="2">
        <v>44.53</v>
      </c>
      <c r="J14" s="1">
        <v>4.0000000000000002E-4</v>
      </c>
      <c r="K14" s="2">
        <v>38.817999999999998</v>
      </c>
      <c r="L14" s="1">
        <v>1.5599999999999999E-2</v>
      </c>
      <c r="M14" s="2">
        <v>20.779</v>
      </c>
      <c r="N14" s="1">
        <v>-6.0000000000000001E-3</v>
      </c>
      <c r="O14" s="2">
        <v>134.24100000000001</v>
      </c>
      <c r="P14" s="1">
        <v>6.0000000000000001E-3</v>
      </c>
      <c r="Q14" s="2">
        <v>6.016</v>
      </c>
      <c r="R14" s="1">
        <v>2.2800000000000001E-2</v>
      </c>
      <c r="S14" s="2">
        <v>-0.26400000000000001</v>
      </c>
      <c r="T14" s="1">
        <v>0.30049999999999999</v>
      </c>
    </row>
    <row r="15" spans="1:20" x14ac:dyDescent="0.3">
      <c r="A15" s="2">
        <v>1963</v>
      </c>
      <c r="B15" s="2" t="s">
        <v>40</v>
      </c>
      <c r="C15" s="2" t="s">
        <v>41</v>
      </c>
      <c r="D15" s="2">
        <v>17.760000000000002</v>
      </c>
      <c r="E15" s="1">
        <v>5.4899999999999997E-2</v>
      </c>
      <c r="F15" s="2" t="s">
        <v>42</v>
      </c>
      <c r="G15" s="2">
        <v>82.24</v>
      </c>
      <c r="H15" s="1">
        <v>1.8100000000000002E-2</v>
      </c>
      <c r="I15" s="2">
        <v>44.55</v>
      </c>
      <c r="J15" s="1">
        <v>4.0000000000000002E-4</v>
      </c>
      <c r="K15" s="2">
        <v>39.411999999999999</v>
      </c>
      <c r="L15" s="1">
        <v>1.5299999999999999E-2</v>
      </c>
      <c r="M15" s="2">
        <v>20.652999999999999</v>
      </c>
      <c r="N15" s="1">
        <v>-6.1000000000000004E-3</v>
      </c>
      <c r="O15" s="2">
        <v>135.03800000000001</v>
      </c>
      <c r="P15" s="1">
        <v>5.8999999999999999E-3</v>
      </c>
      <c r="Q15" s="2">
        <v>6.15</v>
      </c>
      <c r="R15" s="1">
        <v>2.23E-2</v>
      </c>
      <c r="S15" s="2">
        <v>-0.32500000000000001</v>
      </c>
      <c r="T15" s="1">
        <v>0.2311</v>
      </c>
    </row>
    <row r="16" spans="1:20" x14ac:dyDescent="0.3">
      <c r="A16" s="2">
        <v>1964</v>
      </c>
      <c r="B16" s="2" t="s">
        <v>43</v>
      </c>
      <c r="C16" s="2" t="s">
        <v>44</v>
      </c>
      <c r="D16" s="2">
        <v>18.3</v>
      </c>
      <c r="E16" s="1">
        <v>5.33E-2</v>
      </c>
      <c r="F16" s="2" t="s">
        <v>45</v>
      </c>
      <c r="G16" s="2">
        <v>81.7</v>
      </c>
      <c r="H16" s="1">
        <v>1.66E-2</v>
      </c>
      <c r="I16" s="2">
        <v>46.73</v>
      </c>
      <c r="J16" s="1">
        <v>4.9000000000000002E-2</v>
      </c>
      <c r="K16" s="2">
        <v>39.427</v>
      </c>
      <c r="L16" s="1">
        <v>4.0000000000000002E-4</v>
      </c>
      <c r="M16" s="2">
        <v>19.082000000000001</v>
      </c>
      <c r="N16" s="1">
        <v>-7.6100000000000001E-2</v>
      </c>
      <c r="O16" s="2">
        <v>126.795</v>
      </c>
      <c r="P16" s="1">
        <v>-6.0999999999999999E-2</v>
      </c>
      <c r="Q16" s="2">
        <v>6.18</v>
      </c>
      <c r="R16" s="1">
        <v>4.8999999999999998E-3</v>
      </c>
      <c r="S16" s="2">
        <v>-0.26800000000000002</v>
      </c>
      <c r="T16" s="1">
        <v>-0.1754</v>
      </c>
    </row>
    <row r="17" spans="1:20" x14ac:dyDescent="0.3">
      <c r="A17" s="2">
        <v>1965</v>
      </c>
      <c r="B17" s="2" t="s">
        <v>46</v>
      </c>
      <c r="C17" s="2" t="s">
        <v>47</v>
      </c>
      <c r="D17" s="2">
        <v>18.09</v>
      </c>
      <c r="E17" s="1">
        <v>1.21E-2</v>
      </c>
      <c r="F17" s="2" t="s">
        <v>48</v>
      </c>
      <c r="G17" s="2">
        <v>81.91</v>
      </c>
      <c r="H17" s="1">
        <v>2.64E-2</v>
      </c>
      <c r="I17" s="2">
        <v>48.92</v>
      </c>
      <c r="J17" s="1">
        <v>4.6699999999999998E-2</v>
      </c>
      <c r="K17" s="2">
        <v>39.442</v>
      </c>
      <c r="L17" s="1">
        <v>4.0000000000000002E-4</v>
      </c>
      <c r="M17" s="2">
        <v>17.510999999999999</v>
      </c>
      <c r="N17" s="1">
        <v>-8.2299999999999998E-2</v>
      </c>
      <c r="O17" s="2">
        <v>118.55200000000001</v>
      </c>
      <c r="P17" s="1">
        <v>-6.5000000000000002E-2</v>
      </c>
      <c r="Q17" s="2">
        <v>6.21</v>
      </c>
      <c r="R17" s="1">
        <v>4.8999999999999998E-3</v>
      </c>
      <c r="S17" s="2">
        <v>-0.21099999999999999</v>
      </c>
      <c r="T17" s="1">
        <v>-0.2127</v>
      </c>
    </row>
    <row r="18" spans="1:20" x14ac:dyDescent="0.3">
      <c r="A18" s="2">
        <v>1966</v>
      </c>
      <c r="B18" s="2" t="s">
        <v>49</v>
      </c>
      <c r="C18" s="2" t="s">
        <v>50</v>
      </c>
      <c r="D18" s="2">
        <v>17.920000000000002</v>
      </c>
      <c r="E18" s="1">
        <v>1.84E-2</v>
      </c>
      <c r="F18" s="2" t="s">
        <v>51</v>
      </c>
      <c r="G18" s="2">
        <v>82.09</v>
      </c>
      <c r="H18" s="1">
        <v>0.03</v>
      </c>
      <c r="I18" s="2">
        <v>51.1</v>
      </c>
      <c r="J18" s="1">
        <v>4.4600000000000001E-2</v>
      </c>
      <c r="K18" s="2">
        <v>39.457999999999998</v>
      </c>
      <c r="L18" s="1">
        <v>4.0000000000000002E-4</v>
      </c>
      <c r="M18" s="2">
        <v>15.941000000000001</v>
      </c>
      <c r="N18" s="1">
        <v>-8.9700000000000002E-2</v>
      </c>
      <c r="O18" s="2">
        <v>110.31</v>
      </c>
      <c r="P18" s="1">
        <v>-6.9500000000000006E-2</v>
      </c>
      <c r="Q18" s="2">
        <v>6.24</v>
      </c>
      <c r="R18" s="1">
        <v>4.7999999999999996E-3</v>
      </c>
      <c r="S18" s="2">
        <v>-0.155</v>
      </c>
      <c r="T18" s="1">
        <v>-0.26540000000000002</v>
      </c>
    </row>
    <row r="19" spans="1:20" x14ac:dyDescent="0.3">
      <c r="A19" s="2">
        <v>1967</v>
      </c>
      <c r="B19" s="2" t="s">
        <v>52</v>
      </c>
      <c r="C19" s="2" t="s">
        <v>53</v>
      </c>
      <c r="D19" s="2">
        <v>17.79</v>
      </c>
      <c r="E19" s="1">
        <v>1.84E-2</v>
      </c>
      <c r="F19" s="2" t="s">
        <v>54</v>
      </c>
      <c r="G19" s="2">
        <v>82.22</v>
      </c>
      <c r="H19" s="1">
        <v>2.7300000000000001E-2</v>
      </c>
      <c r="I19" s="2">
        <v>53.29</v>
      </c>
      <c r="J19" s="1">
        <v>4.2700000000000002E-2</v>
      </c>
      <c r="K19" s="2">
        <v>39.472999999999999</v>
      </c>
      <c r="L19" s="1">
        <v>4.0000000000000002E-4</v>
      </c>
      <c r="M19" s="2">
        <v>14.37</v>
      </c>
      <c r="N19" s="1">
        <v>-9.8599999999999993E-2</v>
      </c>
      <c r="O19" s="2">
        <v>102.06699999999999</v>
      </c>
      <c r="P19" s="1">
        <v>-7.4700000000000003E-2</v>
      </c>
      <c r="Q19" s="2">
        <v>6.27</v>
      </c>
      <c r="R19" s="1">
        <v>4.7999999999999996E-3</v>
      </c>
      <c r="S19" s="2">
        <v>-9.8000000000000004E-2</v>
      </c>
      <c r="T19" s="1">
        <v>-0.36770000000000003</v>
      </c>
    </row>
    <row r="20" spans="1:20" x14ac:dyDescent="0.3">
      <c r="A20" s="2">
        <v>1968</v>
      </c>
      <c r="B20" s="2" t="s">
        <v>55</v>
      </c>
      <c r="C20" s="2" t="s">
        <v>56</v>
      </c>
      <c r="D20" s="2">
        <v>17.66</v>
      </c>
      <c r="E20" s="1">
        <v>1.8800000000000001E-2</v>
      </c>
      <c r="F20" s="2" t="s">
        <v>57</v>
      </c>
      <c r="G20" s="2">
        <v>82.34</v>
      </c>
      <c r="H20" s="1">
        <v>2.7699999999999999E-2</v>
      </c>
      <c r="I20" s="2">
        <v>55.47</v>
      </c>
      <c r="J20" s="1">
        <v>4.1000000000000002E-2</v>
      </c>
      <c r="K20" s="2">
        <v>39.488</v>
      </c>
      <c r="L20" s="1">
        <v>4.0000000000000002E-4</v>
      </c>
      <c r="M20" s="2">
        <v>12.798999999999999</v>
      </c>
      <c r="N20" s="1">
        <v>-0.10929999999999999</v>
      </c>
      <c r="O20" s="2">
        <v>93.823999999999998</v>
      </c>
      <c r="P20" s="1">
        <v>-8.0799999999999997E-2</v>
      </c>
      <c r="Q20" s="2">
        <v>6.3</v>
      </c>
      <c r="R20" s="1">
        <v>4.7999999999999996E-3</v>
      </c>
      <c r="S20" s="2">
        <v>-4.1000000000000002E-2</v>
      </c>
      <c r="T20" s="1">
        <v>-0.58160000000000001</v>
      </c>
    </row>
    <row r="21" spans="1:20" x14ac:dyDescent="0.3">
      <c r="A21" s="2">
        <v>1969</v>
      </c>
      <c r="B21" s="2" t="s">
        <v>58</v>
      </c>
      <c r="C21" s="2" t="s">
        <v>59</v>
      </c>
      <c r="D21" s="2">
        <v>17.53</v>
      </c>
      <c r="E21" s="1">
        <v>2.01E-2</v>
      </c>
      <c r="F21" s="2" t="s">
        <v>60</v>
      </c>
      <c r="G21" s="2">
        <v>82.47</v>
      </c>
      <c r="H21" s="1">
        <v>2.9000000000000001E-2</v>
      </c>
      <c r="I21" s="2">
        <v>56.71</v>
      </c>
      <c r="J21" s="1">
        <v>2.24E-2</v>
      </c>
      <c r="K21" s="2">
        <v>37.975999999999999</v>
      </c>
      <c r="L21" s="1">
        <v>-3.8300000000000001E-2</v>
      </c>
      <c r="M21" s="2">
        <v>12.074999999999999</v>
      </c>
      <c r="N21" s="1">
        <v>-5.6599999999999998E-2</v>
      </c>
      <c r="O21" s="2">
        <v>89.448999999999998</v>
      </c>
      <c r="P21" s="1">
        <v>-4.6600000000000003E-2</v>
      </c>
      <c r="Q21" s="2">
        <v>6.01</v>
      </c>
      <c r="R21" s="1">
        <v>-4.5999999999999999E-2</v>
      </c>
      <c r="S21" s="2">
        <v>-8.3000000000000004E-2</v>
      </c>
      <c r="T21" s="1">
        <v>1.0244</v>
      </c>
    </row>
    <row r="22" spans="1:20" x14ac:dyDescent="0.3">
      <c r="A22" s="2">
        <v>1970</v>
      </c>
      <c r="B22" s="2" t="s">
        <v>61</v>
      </c>
      <c r="C22" s="2" t="s">
        <v>62</v>
      </c>
      <c r="D22" s="2">
        <v>17.399999999999999</v>
      </c>
      <c r="E22" s="1">
        <v>2.0299999999999999E-2</v>
      </c>
      <c r="F22" s="2" t="s">
        <v>63</v>
      </c>
      <c r="G22" s="2">
        <v>82.6</v>
      </c>
      <c r="H22" s="1">
        <v>2.92E-2</v>
      </c>
      <c r="I22" s="2">
        <v>57.95</v>
      </c>
      <c r="J22" s="1">
        <v>2.1899999999999999E-2</v>
      </c>
      <c r="K22" s="2">
        <v>36.463000000000001</v>
      </c>
      <c r="L22" s="1">
        <v>-3.9800000000000002E-2</v>
      </c>
      <c r="M22" s="2">
        <v>11.351000000000001</v>
      </c>
      <c r="N22" s="1">
        <v>-0.06</v>
      </c>
      <c r="O22" s="2">
        <v>85.072999999999993</v>
      </c>
      <c r="P22" s="1">
        <v>-4.8899999999999999E-2</v>
      </c>
      <c r="Q22" s="2">
        <v>5.72</v>
      </c>
      <c r="R22" s="1">
        <v>-4.8300000000000003E-2</v>
      </c>
      <c r="S22" s="2">
        <v>-0.125</v>
      </c>
      <c r="T22" s="1">
        <v>0.50600000000000001</v>
      </c>
    </row>
    <row r="23" spans="1:20" x14ac:dyDescent="0.3">
      <c r="A23" s="2">
        <v>1971</v>
      </c>
      <c r="B23" s="2" t="s">
        <v>64</v>
      </c>
      <c r="C23" s="2" t="s">
        <v>65</v>
      </c>
      <c r="D23" s="2">
        <v>17.29</v>
      </c>
      <c r="E23" s="1">
        <v>2.12E-2</v>
      </c>
      <c r="F23" s="2" t="s">
        <v>66</v>
      </c>
      <c r="G23" s="2">
        <v>82.71</v>
      </c>
      <c r="H23" s="1">
        <v>2.8799999999999999E-2</v>
      </c>
      <c r="I23" s="2">
        <v>59.19</v>
      </c>
      <c r="J23" s="1">
        <v>2.1399999999999999E-2</v>
      </c>
      <c r="K23" s="2">
        <v>34.951000000000001</v>
      </c>
      <c r="L23" s="1">
        <v>-4.1500000000000002E-2</v>
      </c>
      <c r="M23" s="2">
        <v>10.625999999999999</v>
      </c>
      <c r="N23" s="1">
        <v>-6.3899999999999998E-2</v>
      </c>
      <c r="O23" s="2">
        <v>80.697999999999993</v>
      </c>
      <c r="P23" s="1">
        <v>-5.1400000000000001E-2</v>
      </c>
      <c r="Q23" s="2">
        <v>5.43</v>
      </c>
      <c r="R23" s="1">
        <v>-5.0700000000000002E-2</v>
      </c>
      <c r="S23" s="2">
        <v>-0.16800000000000001</v>
      </c>
      <c r="T23" s="1">
        <v>0.34399999999999997</v>
      </c>
    </row>
    <row r="24" spans="1:20" x14ac:dyDescent="0.3">
      <c r="A24" s="2">
        <v>1972</v>
      </c>
      <c r="B24" s="2" t="s">
        <v>67</v>
      </c>
      <c r="C24" s="2" t="s">
        <v>68</v>
      </c>
      <c r="D24" s="2">
        <v>17.18</v>
      </c>
      <c r="E24" s="1">
        <v>1.83E-2</v>
      </c>
      <c r="F24" s="2" t="s">
        <v>69</v>
      </c>
      <c r="G24" s="2">
        <v>82.82</v>
      </c>
      <c r="H24" s="1">
        <v>2.5899999999999999E-2</v>
      </c>
      <c r="I24" s="2">
        <v>60.43</v>
      </c>
      <c r="J24" s="1">
        <v>2.0899999999999998E-2</v>
      </c>
      <c r="K24" s="2">
        <v>33.438000000000002</v>
      </c>
      <c r="L24" s="1">
        <v>-4.3299999999999998E-2</v>
      </c>
      <c r="M24" s="2">
        <v>9.9019999999999992</v>
      </c>
      <c r="N24" s="1">
        <v>-6.8099999999999994E-2</v>
      </c>
      <c r="O24" s="2">
        <v>76.322000000000003</v>
      </c>
      <c r="P24" s="1">
        <v>-5.4199999999999998E-2</v>
      </c>
      <c r="Q24" s="2">
        <v>5.14</v>
      </c>
      <c r="R24" s="1">
        <v>-5.3400000000000003E-2</v>
      </c>
      <c r="S24" s="2">
        <v>-0.21</v>
      </c>
      <c r="T24" s="1">
        <v>0.25</v>
      </c>
    </row>
    <row r="25" spans="1:20" x14ac:dyDescent="0.3">
      <c r="A25" s="2">
        <v>1973</v>
      </c>
      <c r="B25" s="2" t="s">
        <v>70</v>
      </c>
      <c r="C25" s="2" t="s">
        <v>71</v>
      </c>
      <c r="D25" s="2">
        <v>17.18</v>
      </c>
      <c r="E25" s="1">
        <v>2.2800000000000001E-2</v>
      </c>
      <c r="F25" s="2" t="s">
        <v>72</v>
      </c>
      <c r="G25" s="2">
        <v>82.82</v>
      </c>
      <c r="H25" s="1">
        <v>2.2800000000000001E-2</v>
      </c>
      <c r="I25" s="2">
        <v>61.67</v>
      </c>
      <c r="J25" s="1">
        <v>2.0500000000000001E-2</v>
      </c>
      <c r="K25" s="2">
        <v>31.925999999999998</v>
      </c>
      <c r="L25" s="1">
        <v>-4.5199999999999997E-2</v>
      </c>
      <c r="M25" s="2">
        <v>9.1780000000000008</v>
      </c>
      <c r="N25" s="1">
        <v>-7.3099999999999998E-2</v>
      </c>
      <c r="O25" s="2">
        <v>71.947000000000003</v>
      </c>
      <c r="P25" s="1">
        <v>-5.7299999999999997E-2</v>
      </c>
      <c r="Q25" s="2">
        <v>4.8499999999999996</v>
      </c>
      <c r="R25" s="1">
        <v>-5.6399999999999999E-2</v>
      </c>
      <c r="S25" s="2">
        <v>-0.252</v>
      </c>
      <c r="T25" s="1">
        <v>0.2</v>
      </c>
    </row>
    <row r="26" spans="1:20" x14ac:dyDescent="0.3">
      <c r="A26" s="2">
        <v>1974</v>
      </c>
      <c r="B26" s="2" t="s">
        <v>73</v>
      </c>
      <c r="C26" s="2" t="s">
        <v>74</v>
      </c>
      <c r="D26" s="2">
        <v>17.29</v>
      </c>
      <c r="E26" s="1">
        <v>2.69E-2</v>
      </c>
      <c r="F26" s="2" t="s">
        <v>75</v>
      </c>
      <c r="G26" s="2">
        <v>82.71</v>
      </c>
      <c r="H26" s="1">
        <v>1.9400000000000001E-2</v>
      </c>
      <c r="I26" s="2">
        <v>62.44</v>
      </c>
      <c r="J26" s="1">
        <v>1.2500000000000001E-2</v>
      </c>
      <c r="K26" s="2">
        <v>30.039000000000001</v>
      </c>
      <c r="L26" s="1">
        <v>-5.91E-2</v>
      </c>
      <c r="M26" s="2">
        <v>8.7720000000000002</v>
      </c>
      <c r="N26" s="1">
        <v>-4.4200000000000003E-2</v>
      </c>
      <c r="O26" s="2">
        <v>68.557000000000002</v>
      </c>
      <c r="P26" s="1">
        <v>-4.7100000000000003E-2</v>
      </c>
      <c r="Q26" s="2">
        <v>4.4820000000000002</v>
      </c>
      <c r="R26" s="1">
        <v>-7.5899999999999995E-2</v>
      </c>
      <c r="S26" s="2">
        <v>-0.20399999999999999</v>
      </c>
      <c r="T26" s="1">
        <v>-0.1905</v>
      </c>
    </row>
    <row r="27" spans="1:20" x14ac:dyDescent="0.3">
      <c r="A27" s="2">
        <v>1975</v>
      </c>
      <c r="B27" s="2" t="s">
        <v>76</v>
      </c>
      <c r="C27" s="2" t="s">
        <v>77</v>
      </c>
      <c r="D27" s="2">
        <v>17.399999999999999</v>
      </c>
      <c r="E27" s="1">
        <v>2.3900000000000001E-2</v>
      </c>
      <c r="F27" s="2" t="s">
        <v>78</v>
      </c>
      <c r="G27" s="2">
        <v>82.6</v>
      </c>
      <c r="H27" s="1">
        <v>1.6400000000000001E-2</v>
      </c>
      <c r="I27" s="2">
        <v>63.21</v>
      </c>
      <c r="J27" s="1">
        <v>1.23E-2</v>
      </c>
      <c r="K27" s="2">
        <v>28.152000000000001</v>
      </c>
      <c r="L27" s="1">
        <v>-6.2799999999999995E-2</v>
      </c>
      <c r="M27" s="2">
        <v>8.3659999999999997</v>
      </c>
      <c r="N27" s="1">
        <v>-4.6300000000000001E-2</v>
      </c>
      <c r="O27" s="2">
        <v>65.167000000000002</v>
      </c>
      <c r="P27" s="1">
        <v>-4.9399999999999999E-2</v>
      </c>
      <c r="Q27" s="2">
        <v>4.1139999999999999</v>
      </c>
      <c r="R27" s="1">
        <v>-8.2100000000000006E-2</v>
      </c>
      <c r="S27" s="2">
        <v>-0.155</v>
      </c>
      <c r="T27" s="1">
        <v>-0.2402</v>
      </c>
    </row>
    <row r="28" spans="1:20" x14ac:dyDescent="0.3">
      <c r="A28" s="2">
        <v>1976</v>
      </c>
      <c r="B28" s="2" t="s">
        <v>79</v>
      </c>
      <c r="C28" s="2" t="s">
        <v>80</v>
      </c>
      <c r="D28" s="2">
        <v>17.46</v>
      </c>
      <c r="E28" s="1">
        <v>1.89E-2</v>
      </c>
      <c r="F28" s="2" t="s">
        <v>81</v>
      </c>
      <c r="G28" s="2">
        <v>82.54</v>
      </c>
      <c r="H28" s="1">
        <v>1.47E-2</v>
      </c>
      <c r="I28" s="2">
        <v>63.97</v>
      </c>
      <c r="J28" s="1">
        <v>1.2200000000000001E-2</v>
      </c>
      <c r="K28" s="2">
        <v>26.265000000000001</v>
      </c>
      <c r="L28" s="1">
        <v>-6.7000000000000004E-2</v>
      </c>
      <c r="M28" s="2">
        <v>7.9589999999999996</v>
      </c>
      <c r="N28" s="1">
        <v>-4.8599999999999997E-2</v>
      </c>
      <c r="O28" s="2">
        <v>61.777999999999999</v>
      </c>
      <c r="P28" s="1">
        <v>-5.1999999999999998E-2</v>
      </c>
      <c r="Q28" s="2">
        <v>3.746</v>
      </c>
      <c r="R28" s="1">
        <v>-8.9499999999999996E-2</v>
      </c>
      <c r="S28" s="2">
        <v>-0.107</v>
      </c>
      <c r="T28" s="1">
        <v>-0.30969999999999998</v>
      </c>
    </row>
    <row r="29" spans="1:20" x14ac:dyDescent="0.3">
      <c r="A29" s="2">
        <v>1977</v>
      </c>
      <c r="B29" s="2" t="s">
        <v>82</v>
      </c>
      <c r="C29" s="2" t="s">
        <v>83</v>
      </c>
      <c r="D29" s="2">
        <v>17.52</v>
      </c>
      <c r="E29" s="1">
        <v>1.7100000000000001E-2</v>
      </c>
      <c r="F29" s="2" t="s">
        <v>84</v>
      </c>
      <c r="G29" s="2">
        <v>82.48</v>
      </c>
      <c r="H29" s="1">
        <v>1.29E-2</v>
      </c>
      <c r="I29" s="2">
        <v>64.739999999999995</v>
      </c>
      <c r="J29" s="1">
        <v>1.2E-2</v>
      </c>
      <c r="K29" s="2">
        <v>24.378</v>
      </c>
      <c r="L29" s="1">
        <v>-7.1800000000000003E-2</v>
      </c>
      <c r="M29" s="2">
        <v>7.5529999999999999</v>
      </c>
      <c r="N29" s="1">
        <v>-5.0999999999999997E-2</v>
      </c>
      <c r="O29" s="2">
        <v>58.387999999999998</v>
      </c>
      <c r="P29" s="1">
        <v>-5.4899999999999997E-2</v>
      </c>
      <c r="Q29" s="2">
        <v>3.3780000000000001</v>
      </c>
      <c r="R29" s="1">
        <v>-9.8199999999999996E-2</v>
      </c>
      <c r="S29" s="2">
        <v>-5.8000000000000003E-2</v>
      </c>
      <c r="T29" s="1">
        <v>-0.45789999999999997</v>
      </c>
    </row>
    <row r="30" spans="1:20" x14ac:dyDescent="0.3">
      <c r="A30" s="2">
        <v>1978</v>
      </c>
      <c r="B30" s="2" t="s">
        <v>85</v>
      </c>
      <c r="C30" s="2" t="s">
        <v>86</v>
      </c>
      <c r="D30" s="2">
        <v>17.899999999999999</v>
      </c>
      <c r="E30" s="1">
        <v>3.4799999999999998E-2</v>
      </c>
      <c r="F30" s="2" t="s">
        <v>87</v>
      </c>
      <c r="G30" s="2">
        <v>82.1</v>
      </c>
      <c r="H30" s="1">
        <v>8.8000000000000005E-3</v>
      </c>
      <c r="I30" s="2">
        <v>65.510000000000005</v>
      </c>
      <c r="J30" s="1">
        <v>1.1900000000000001E-2</v>
      </c>
      <c r="K30" s="2">
        <v>22.491</v>
      </c>
      <c r="L30" s="1">
        <v>-7.7399999999999997E-2</v>
      </c>
      <c r="M30" s="2">
        <v>7.1470000000000002</v>
      </c>
      <c r="N30" s="1">
        <v>-5.3800000000000001E-2</v>
      </c>
      <c r="O30" s="2">
        <v>54.997999999999998</v>
      </c>
      <c r="P30" s="1">
        <v>-5.8099999999999999E-2</v>
      </c>
      <c r="Q30" s="2">
        <v>3.01</v>
      </c>
      <c r="R30" s="1">
        <v>-0.1089</v>
      </c>
      <c r="S30" s="2">
        <v>-0.01</v>
      </c>
      <c r="T30" s="1">
        <v>-0.8276</v>
      </c>
    </row>
    <row r="31" spans="1:20" x14ac:dyDescent="0.3">
      <c r="A31" s="2">
        <v>1979</v>
      </c>
      <c r="B31" s="2" t="s">
        <v>88</v>
      </c>
      <c r="C31" s="2" t="s">
        <v>89</v>
      </c>
      <c r="D31" s="2">
        <v>18.62</v>
      </c>
      <c r="E31" s="1">
        <v>5.2600000000000001E-2</v>
      </c>
      <c r="F31" s="2" t="s">
        <v>90</v>
      </c>
      <c r="G31" s="2">
        <v>81.38</v>
      </c>
      <c r="H31" s="1">
        <v>4.5999999999999999E-3</v>
      </c>
      <c r="I31" s="2">
        <v>65.959999999999994</v>
      </c>
      <c r="J31" s="1">
        <v>6.7999999999999996E-3</v>
      </c>
      <c r="K31" s="2">
        <v>22.231000000000002</v>
      </c>
      <c r="L31" s="1">
        <v>-1.1599999999999999E-2</v>
      </c>
      <c r="M31" s="2">
        <v>7.0389999999999997</v>
      </c>
      <c r="N31" s="1">
        <v>-1.5100000000000001E-2</v>
      </c>
      <c r="O31" s="2">
        <v>52.927</v>
      </c>
      <c r="P31" s="1">
        <v>-3.7699999999999997E-2</v>
      </c>
      <c r="Q31" s="2">
        <v>2.9119999999999999</v>
      </c>
      <c r="R31" s="1">
        <v>-3.2599999999999997E-2</v>
      </c>
      <c r="S31" s="2">
        <v>-1.6E-2</v>
      </c>
      <c r="T31" s="1">
        <v>0.6</v>
      </c>
    </row>
    <row r="32" spans="1:20" x14ac:dyDescent="0.3">
      <c r="A32" s="2">
        <v>1980</v>
      </c>
      <c r="B32" s="2" t="s">
        <v>91</v>
      </c>
      <c r="C32" s="2" t="s">
        <v>92</v>
      </c>
      <c r="D32" s="2">
        <v>19.36</v>
      </c>
      <c r="E32" s="1">
        <v>5.16E-2</v>
      </c>
      <c r="F32" s="2" t="s">
        <v>93</v>
      </c>
      <c r="G32" s="2">
        <v>80.64</v>
      </c>
      <c r="H32" s="1">
        <v>3.3999999999999998E-3</v>
      </c>
      <c r="I32" s="2">
        <v>66.41</v>
      </c>
      <c r="J32" s="1">
        <v>6.7999999999999996E-3</v>
      </c>
      <c r="K32" s="2">
        <v>21.972000000000001</v>
      </c>
      <c r="L32" s="1">
        <v>-1.17E-2</v>
      </c>
      <c r="M32" s="2">
        <v>6.93</v>
      </c>
      <c r="N32" s="1">
        <v>-1.55E-2</v>
      </c>
      <c r="O32" s="2">
        <v>50.856000000000002</v>
      </c>
      <c r="P32" s="1">
        <v>-3.9100000000000003E-2</v>
      </c>
      <c r="Q32" s="2">
        <v>2.8140000000000001</v>
      </c>
      <c r="R32" s="1">
        <v>-3.3700000000000001E-2</v>
      </c>
      <c r="S32" s="2">
        <v>-2.1999999999999999E-2</v>
      </c>
      <c r="T32" s="1">
        <v>0.375</v>
      </c>
    </row>
    <row r="33" spans="1:20" x14ac:dyDescent="0.3">
      <c r="A33" s="2">
        <v>1981</v>
      </c>
      <c r="B33" s="2" t="s">
        <v>94</v>
      </c>
      <c r="C33" s="2" t="s">
        <v>95</v>
      </c>
      <c r="D33" s="2">
        <v>20.12</v>
      </c>
      <c r="E33" s="1">
        <v>5.1299999999999998E-2</v>
      </c>
      <c r="F33" s="2" t="s">
        <v>96</v>
      </c>
      <c r="G33" s="2">
        <v>79.88</v>
      </c>
      <c r="H33" s="1">
        <v>3.3E-3</v>
      </c>
      <c r="I33" s="2">
        <v>66.849999999999994</v>
      </c>
      <c r="J33" s="1">
        <v>6.7000000000000002E-3</v>
      </c>
      <c r="K33" s="2">
        <v>21.712</v>
      </c>
      <c r="L33" s="1">
        <v>-1.18E-2</v>
      </c>
      <c r="M33" s="2">
        <v>6.8220000000000001</v>
      </c>
      <c r="N33" s="1">
        <v>-1.5599999999999999E-2</v>
      </c>
      <c r="O33" s="2">
        <v>48.786000000000001</v>
      </c>
      <c r="P33" s="1">
        <v>-4.07E-2</v>
      </c>
      <c r="Q33" s="2">
        <v>2.7160000000000002</v>
      </c>
      <c r="R33" s="1">
        <v>-3.4799999999999998E-2</v>
      </c>
      <c r="S33" s="2">
        <v>-2.7E-2</v>
      </c>
      <c r="T33" s="1">
        <v>0.2273</v>
      </c>
    </row>
    <row r="34" spans="1:20" x14ac:dyDescent="0.3">
      <c r="A34" s="2">
        <v>1982</v>
      </c>
      <c r="B34" s="2" t="s">
        <v>97</v>
      </c>
      <c r="C34" s="2" t="s">
        <v>98</v>
      </c>
      <c r="D34" s="2">
        <v>20.9</v>
      </c>
      <c r="E34" s="1">
        <v>5.2999999999999999E-2</v>
      </c>
      <c r="F34" s="2" t="s">
        <v>99</v>
      </c>
      <c r="G34" s="2">
        <v>79.099999999999994</v>
      </c>
      <c r="H34" s="1">
        <v>4.8999999999999998E-3</v>
      </c>
      <c r="I34" s="2">
        <v>67.3</v>
      </c>
      <c r="J34" s="1">
        <v>6.7000000000000002E-3</v>
      </c>
      <c r="K34" s="2">
        <v>21.452999999999999</v>
      </c>
      <c r="L34" s="1">
        <v>-1.1900000000000001E-2</v>
      </c>
      <c r="M34" s="2">
        <v>6.7130000000000001</v>
      </c>
      <c r="N34" s="1">
        <v>-1.6E-2</v>
      </c>
      <c r="O34" s="2">
        <v>46.715000000000003</v>
      </c>
      <c r="P34" s="1">
        <v>-4.2500000000000003E-2</v>
      </c>
      <c r="Q34" s="2">
        <v>2.6179999999999999</v>
      </c>
      <c r="R34" s="1">
        <v>-3.61E-2</v>
      </c>
      <c r="S34" s="2">
        <v>-3.3000000000000002E-2</v>
      </c>
      <c r="T34" s="1">
        <v>0.22220000000000001</v>
      </c>
    </row>
    <row r="35" spans="1:20" x14ac:dyDescent="0.3">
      <c r="A35" s="2">
        <v>1983</v>
      </c>
      <c r="B35" s="2" t="s">
        <v>100</v>
      </c>
      <c r="C35" s="2" t="s">
        <v>101</v>
      </c>
      <c r="D35" s="2">
        <v>21.55</v>
      </c>
      <c r="E35" s="1">
        <v>4.4699999999999997E-2</v>
      </c>
      <c r="F35" s="2" t="s">
        <v>102</v>
      </c>
      <c r="G35" s="2">
        <v>78.459999999999994</v>
      </c>
      <c r="H35" s="1">
        <v>6.3E-3</v>
      </c>
      <c r="I35" s="2">
        <v>67.75</v>
      </c>
      <c r="J35" s="1">
        <v>6.7000000000000002E-3</v>
      </c>
      <c r="K35" s="2">
        <v>21.193000000000001</v>
      </c>
      <c r="L35" s="1">
        <v>-1.21E-2</v>
      </c>
      <c r="M35" s="2">
        <v>6.6050000000000004</v>
      </c>
      <c r="N35" s="1">
        <v>-1.61E-2</v>
      </c>
      <c r="O35" s="2">
        <v>44.643999999999998</v>
      </c>
      <c r="P35" s="1">
        <v>-4.4299999999999999E-2</v>
      </c>
      <c r="Q35" s="2">
        <v>2.52</v>
      </c>
      <c r="R35" s="1">
        <v>-3.7400000000000003E-2</v>
      </c>
      <c r="S35" s="2">
        <v>-3.9E-2</v>
      </c>
      <c r="T35" s="1">
        <v>0.18179999999999999</v>
      </c>
    </row>
    <row r="36" spans="1:20" x14ac:dyDescent="0.3">
      <c r="A36" s="2">
        <v>1984</v>
      </c>
      <c r="B36" s="2" t="s">
        <v>103</v>
      </c>
      <c r="C36" s="2" t="s">
        <v>104</v>
      </c>
      <c r="D36" s="2">
        <v>22.2</v>
      </c>
      <c r="E36" s="1">
        <v>4.3200000000000002E-2</v>
      </c>
      <c r="F36" s="2" t="s">
        <v>105</v>
      </c>
      <c r="G36" s="2">
        <v>77.8</v>
      </c>
      <c r="H36" s="1">
        <v>4.7000000000000002E-3</v>
      </c>
      <c r="I36" s="2">
        <v>67.98</v>
      </c>
      <c r="J36" s="1">
        <v>3.5000000000000001E-3</v>
      </c>
      <c r="K36" s="2">
        <v>21.908000000000001</v>
      </c>
      <c r="L36" s="1">
        <v>3.3700000000000001E-2</v>
      </c>
      <c r="M36" s="2">
        <v>6.625</v>
      </c>
      <c r="N36" s="1">
        <v>3.0000000000000001E-3</v>
      </c>
      <c r="O36" s="2">
        <v>44.167999999999999</v>
      </c>
      <c r="P36" s="1">
        <v>-1.0699999999999999E-2</v>
      </c>
      <c r="Q36" s="2">
        <v>2.5619999999999998</v>
      </c>
      <c r="R36" s="1">
        <v>1.67E-2</v>
      </c>
      <c r="S36" s="2">
        <v>-4.7E-2</v>
      </c>
      <c r="T36" s="1">
        <v>0.2051</v>
      </c>
    </row>
    <row r="37" spans="1:20" x14ac:dyDescent="0.3">
      <c r="A37" s="2">
        <v>1985</v>
      </c>
      <c r="B37" s="2" t="s">
        <v>106</v>
      </c>
      <c r="C37" s="2" t="s">
        <v>107</v>
      </c>
      <c r="D37" s="2">
        <v>22.87</v>
      </c>
      <c r="E37" s="1">
        <v>4.3400000000000001E-2</v>
      </c>
      <c r="F37" s="2" t="s">
        <v>108</v>
      </c>
      <c r="G37" s="2">
        <v>77.13</v>
      </c>
      <c r="H37" s="1">
        <v>5.0000000000000001E-3</v>
      </c>
      <c r="I37" s="2">
        <v>68.22</v>
      </c>
      <c r="J37" s="1">
        <v>3.3999999999999998E-3</v>
      </c>
      <c r="K37" s="2">
        <v>22.623000000000001</v>
      </c>
      <c r="L37" s="1">
        <v>3.2599999999999997E-2</v>
      </c>
      <c r="M37" s="2">
        <v>6.6449999999999996</v>
      </c>
      <c r="N37" s="1">
        <v>3.0000000000000001E-3</v>
      </c>
      <c r="O37" s="2">
        <v>43.692999999999998</v>
      </c>
      <c r="P37" s="1">
        <v>-1.0800000000000001E-2</v>
      </c>
      <c r="Q37" s="2">
        <v>2.6040000000000001</v>
      </c>
      <c r="R37" s="1">
        <v>1.6400000000000001E-2</v>
      </c>
      <c r="S37" s="2">
        <v>-5.3999999999999999E-2</v>
      </c>
      <c r="T37" s="1">
        <v>0.1489</v>
      </c>
    </row>
    <row r="38" spans="1:20" x14ac:dyDescent="0.3">
      <c r="A38" s="2">
        <v>1986</v>
      </c>
      <c r="B38" s="2" t="s">
        <v>109</v>
      </c>
      <c r="C38" s="2" t="s">
        <v>110</v>
      </c>
      <c r="D38" s="2">
        <v>23.56</v>
      </c>
      <c r="E38" s="1">
        <v>4.4400000000000002E-2</v>
      </c>
      <c r="F38" s="2" t="s">
        <v>111</v>
      </c>
      <c r="G38" s="2">
        <v>76.44</v>
      </c>
      <c r="H38" s="1">
        <v>6.0000000000000001E-3</v>
      </c>
      <c r="I38" s="2">
        <v>68.45</v>
      </c>
      <c r="J38" s="1">
        <v>3.3999999999999998E-3</v>
      </c>
      <c r="K38" s="2">
        <v>23.338999999999999</v>
      </c>
      <c r="L38" s="1">
        <v>3.1600000000000003E-2</v>
      </c>
      <c r="M38" s="2">
        <v>6.6639999999999997</v>
      </c>
      <c r="N38" s="1">
        <v>2.8999999999999998E-3</v>
      </c>
      <c r="O38" s="2">
        <v>43.216999999999999</v>
      </c>
      <c r="P38" s="1">
        <v>-1.09E-2</v>
      </c>
      <c r="Q38" s="2">
        <v>2.6459999999999999</v>
      </c>
      <c r="R38" s="1">
        <v>1.61E-2</v>
      </c>
      <c r="S38" s="2">
        <v>-6.2E-2</v>
      </c>
      <c r="T38" s="1">
        <v>0.14810000000000001</v>
      </c>
    </row>
    <row r="39" spans="1:20" x14ac:dyDescent="0.3">
      <c r="A39" s="2">
        <v>1987</v>
      </c>
      <c r="B39" s="2" t="s">
        <v>112</v>
      </c>
      <c r="C39" s="2" t="s">
        <v>113</v>
      </c>
      <c r="D39" s="2">
        <v>24.26</v>
      </c>
      <c r="E39" s="1">
        <v>4.53E-2</v>
      </c>
      <c r="F39" s="2" t="s">
        <v>114</v>
      </c>
      <c r="G39" s="2">
        <v>75.739999999999995</v>
      </c>
      <c r="H39" s="1">
        <v>6.7999999999999996E-3</v>
      </c>
      <c r="I39" s="2">
        <v>68.69</v>
      </c>
      <c r="J39" s="1">
        <v>3.3999999999999998E-3</v>
      </c>
      <c r="K39" s="2">
        <v>24.053999999999998</v>
      </c>
      <c r="L39" s="1">
        <v>3.0599999999999999E-2</v>
      </c>
      <c r="M39" s="2">
        <v>6.6840000000000002</v>
      </c>
      <c r="N39" s="1">
        <v>3.0000000000000001E-3</v>
      </c>
      <c r="O39" s="2">
        <v>42.741999999999997</v>
      </c>
      <c r="P39" s="1">
        <v>-1.0999999999999999E-2</v>
      </c>
      <c r="Q39" s="2">
        <v>2.6880000000000002</v>
      </c>
      <c r="R39" s="1">
        <v>1.5900000000000001E-2</v>
      </c>
      <c r="S39" s="2">
        <v>-6.9000000000000006E-2</v>
      </c>
      <c r="T39" s="1">
        <v>0.1129</v>
      </c>
    </row>
    <row r="40" spans="1:20" x14ac:dyDescent="0.3">
      <c r="A40" s="2">
        <v>1988</v>
      </c>
      <c r="B40" s="2" t="s">
        <v>115</v>
      </c>
      <c r="C40" s="2" t="s">
        <v>116</v>
      </c>
      <c r="D40" s="2">
        <v>24.97</v>
      </c>
      <c r="E40" s="1">
        <v>4.5100000000000001E-2</v>
      </c>
      <c r="F40" s="2" t="s">
        <v>117</v>
      </c>
      <c r="G40" s="2">
        <v>75.03</v>
      </c>
      <c r="H40" s="1">
        <v>6.6E-3</v>
      </c>
      <c r="I40" s="2">
        <v>68.92</v>
      </c>
      <c r="J40" s="1">
        <v>3.3999999999999998E-3</v>
      </c>
      <c r="K40" s="2">
        <v>24.768999999999998</v>
      </c>
      <c r="L40" s="1">
        <v>2.9700000000000001E-2</v>
      </c>
      <c r="M40" s="2">
        <v>6.7039999999999997</v>
      </c>
      <c r="N40" s="1">
        <v>3.0000000000000001E-3</v>
      </c>
      <c r="O40" s="2">
        <v>42.265999999999998</v>
      </c>
      <c r="P40" s="1">
        <v>-1.11E-2</v>
      </c>
      <c r="Q40" s="2">
        <v>2.73</v>
      </c>
      <c r="R40" s="1">
        <v>1.5599999999999999E-2</v>
      </c>
      <c r="S40" s="2">
        <v>-7.6999999999999999E-2</v>
      </c>
      <c r="T40" s="1">
        <v>0.1159</v>
      </c>
    </row>
    <row r="41" spans="1:20" x14ac:dyDescent="0.3">
      <c r="A41" s="2">
        <v>1989</v>
      </c>
      <c r="B41" s="2" t="s">
        <v>118</v>
      </c>
      <c r="C41" s="2" t="s">
        <v>119</v>
      </c>
      <c r="D41" s="2">
        <v>25.7</v>
      </c>
      <c r="E41" s="1">
        <v>4.3999999999999997E-2</v>
      </c>
      <c r="F41" s="2" t="s">
        <v>120</v>
      </c>
      <c r="G41" s="2">
        <v>74.3</v>
      </c>
      <c r="H41" s="1">
        <v>5.5999999999999999E-3</v>
      </c>
      <c r="I41" s="2">
        <v>69.010000000000005</v>
      </c>
      <c r="J41" s="1">
        <v>1.2999999999999999E-3</v>
      </c>
      <c r="K41" s="2">
        <v>23.298999999999999</v>
      </c>
      <c r="L41" s="1">
        <v>-5.9299999999999999E-2</v>
      </c>
      <c r="M41" s="2">
        <v>6.702</v>
      </c>
      <c r="N41" s="1">
        <v>-2.9999999999999997E-4</v>
      </c>
      <c r="O41" s="2">
        <v>42.067999999999998</v>
      </c>
      <c r="P41" s="1">
        <v>-4.7000000000000002E-3</v>
      </c>
      <c r="Q41" s="2">
        <v>2.5499999999999998</v>
      </c>
      <c r="R41" s="1">
        <v>-6.59E-2</v>
      </c>
      <c r="S41" s="2">
        <v>-8.6999999999999994E-2</v>
      </c>
      <c r="T41" s="1">
        <v>0.12989999999999999</v>
      </c>
    </row>
    <row r="42" spans="1:20" x14ac:dyDescent="0.3">
      <c r="A42" s="2">
        <v>1990</v>
      </c>
      <c r="B42" s="2" t="s">
        <v>121</v>
      </c>
      <c r="C42" s="2" t="s">
        <v>122</v>
      </c>
      <c r="D42" s="2">
        <v>26.44</v>
      </c>
      <c r="E42" s="1">
        <v>4.3099999999999999E-2</v>
      </c>
      <c r="F42" s="2" t="s">
        <v>123</v>
      </c>
      <c r="G42" s="2">
        <v>73.56</v>
      </c>
      <c r="H42" s="1">
        <v>4.7000000000000002E-3</v>
      </c>
      <c r="I42" s="2">
        <v>69.099999999999994</v>
      </c>
      <c r="J42" s="1">
        <v>1.2999999999999999E-3</v>
      </c>
      <c r="K42" s="2">
        <v>21.829000000000001</v>
      </c>
      <c r="L42" s="1">
        <v>-6.3100000000000003E-2</v>
      </c>
      <c r="M42" s="2">
        <v>6.7</v>
      </c>
      <c r="N42" s="1">
        <v>-2.9999999999999997E-4</v>
      </c>
      <c r="O42" s="2">
        <v>41.869</v>
      </c>
      <c r="P42" s="1">
        <v>-4.7000000000000002E-3</v>
      </c>
      <c r="Q42" s="2">
        <v>2.37</v>
      </c>
      <c r="R42" s="1">
        <v>-7.0599999999999996E-2</v>
      </c>
      <c r="S42" s="2">
        <v>-9.8000000000000004E-2</v>
      </c>
      <c r="T42" s="1">
        <v>0.12640000000000001</v>
      </c>
    </row>
    <row r="43" spans="1:20" x14ac:dyDescent="0.3">
      <c r="A43" s="2">
        <v>1991</v>
      </c>
      <c r="B43" s="2" t="s">
        <v>124</v>
      </c>
      <c r="C43" s="2" t="s">
        <v>125</v>
      </c>
      <c r="D43" s="2">
        <v>27.31</v>
      </c>
      <c r="E43" s="1">
        <v>4.5999999999999999E-2</v>
      </c>
      <c r="F43" s="2" t="s">
        <v>126</v>
      </c>
      <c r="G43" s="2">
        <v>72.69</v>
      </c>
      <c r="H43" s="1">
        <v>1.6999999999999999E-3</v>
      </c>
      <c r="I43" s="2">
        <v>69.19</v>
      </c>
      <c r="J43" s="1">
        <v>1.2999999999999999E-3</v>
      </c>
      <c r="K43" s="2">
        <v>20.359000000000002</v>
      </c>
      <c r="L43" s="1">
        <v>-6.7299999999999999E-2</v>
      </c>
      <c r="M43" s="2">
        <v>6.6989999999999998</v>
      </c>
      <c r="N43" s="1">
        <v>-1E-4</v>
      </c>
      <c r="O43" s="2">
        <v>41.670999999999999</v>
      </c>
      <c r="P43" s="1">
        <v>-4.7000000000000002E-3</v>
      </c>
      <c r="Q43" s="2">
        <v>2.19</v>
      </c>
      <c r="R43" s="1">
        <v>-7.5899999999999995E-2</v>
      </c>
      <c r="S43" s="2">
        <v>-0.108</v>
      </c>
      <c r="T43" s="1">
        <v>0.10199999999999999</v>
      </c>
    </row>
    <row r="44" spans="1:20" x14ac:dyDescent="0.3">
      <c r="A44" s="2">
        <v>1992</v>
      </c>
      <c r="B44" s="2" t="s">
        <v>127</v>
      </c>
      <c r="C44" s="2" t="s">
        <v>128</v>
      </c>
      <c r="D44" s="2">
        <v>28.2</v>
      </c>
      <c r="E44" s="1">
        <v>4.4299999999999999E-2</v>
      </c>
      <c r="F44" s="2" t="s">
        <v>129</v>
      </c>
      <c r="G44" s="2">
        <v>71.8</v>
      </c>
      <c r="H44" s="1">
        <v>0</v>
      </c>
      <c r="I44" s="2">
        <v>69.28</v>
      </c>
      <c r="J44" s="1">
        <v>1.2999999999999999E-3</v>
      </c>
      <c r="K44" s="2">
        <v>18.888999999999999</v>
      </c>
      <c r="L44" s="1">
        <v>-7.22E-2</v>
      </c>
      <c r="M44" s="2">
        <v>6.6970000000000001</v>
      </c>
      <c r="N44" s="1">
        <v>-2.9999999999999997E-4</v>
      </c>
      <c r="O44" s="2">
        <v>41.472000000000001</v>
      </c>
      <c r="P44" s="1">
        <v>-4.7999999999999996E-3</v>
      </c>
      <c r="Q44" s="2">
        <v>2.0099999999999998</v>
      </c>
      <c r="R44" s="1">
        <v>-8.2199999999999995E-2</v>
      </c>
      <c r="S44" s="2">
        <v>-0.11899999999999999</v>
      </c>
      <c r="T44" s="1">
        <v>0.1019</v>
      </c>
    </row>
    <row r="45" spans="1:20" x14ac:dyDescent="0.3">
      <c r="A45" s="2">
        <v>1993</v>
      </c>
      <c r="B45" s="2" t="s">
        <v>130</v>
      </c>
      <c r="C45" s="2" t="s">
        <v>131</v>
      </c>
      <c r="D45" s="2">
        <v>29.1</v>
      </c>
      <c r="E45" s="1">
        <v>4.2999999999999997E-2</v>
      </c>
      <c r="F45" s="2" t="s">
        <v>132</v>
      </c>
      <c r="G45" s="2">
        <v>70.900000000000006</v>
      </c>
      <c r="H45" s="1">
        <v>-1.1999999999999999E-3</v>
      </c>
      <c r="I45" s="2">
        <v>69.37</v>
      </c>
      <c r="J45" s="1">
        <v>1.2999999999999999E-3</v>
      </c>
      <c r="K45" s="2">
        <v>17.419</v>
      </c>
      <c r="L45" s="1">
        <v>-7.7799999999999994E-2</v>
      </c>
      <c r="M45" s="2">
        <v>6.6950000000000003</v>
      </c>
      <c r="N45" s="1">
        <v>-2.9999999999999997E-4</v>
      </c>
      <c r="O45" s="2">
        <v>41.274000000000001</v>
      </c>
      <c r="P45" s="1">
        <v>-4.7999999999999996E-3</v>
      </c>
      <c r="Q45" s="2">
        <v>1.83</v>
      </c>
      <c r="R45" s="1">
        <v>-8.9599999999999999E-2</v>
      </c>
      <c r="S45" s="2">
        <v>-0.129</v>
      </c>
      <c r="T45" s="1">
        <v>8.4000000000000005E-2</v>
      </c>
    </row>
    <row r="46" spans="1:20" x14ac:dyDescent="0.3">
      <c r="A46" s="2">
        <v>1994</v>
      </c>
      <c r="B46" s="2" t="s">
        <v>133</v>
      </c>
      <c r="C46" s="2" t="s">
        <v>134</v>
      </c>
      <c r="D46" s="2">
        <v>30.02</v>
      </c>
      <c r="E46" s="1">
        <v>4.2500000000000003E-2</v>
      </c>
      <c r="F46" s="2" t="s">
        <v>135</v>
      </c>
      <c r="G46" s="2">
        <v>69.98</v>
      </c>
      <c r="H46" s="1">
        <v>-1.8E-3</v>
      </c>
      <c r="I46" s="2">
        <v>69.61</v>
      </c>
      <c r="J46" s="1">
        <v>3.5000000000000001E-3</v>
      </c>
      <c r="K46" s="2">
        <v>16.850000000000001</v>
      </c>
      <c r="L46" s="1">
        <v>-3.27E-2</v>
      </c>
      <c r="M46" s="2">
        <v>6.69</v>
      </c>
      <c r="N46" s="1">
        <v>-6.9999999999999999E-4</v>
      </c>
      <c r="O46" s="2">
        <v>40.030999999999999</v>
      </c>
      <c r="P46" s="1">
        <v>-3.0099999999999998E-2</v>
      </c>
      <c r="Q46" s="2">
        <v>1.788</v>
      </c>
      <c r="R46" s="1">
        <v>-2.3E-2</v>
      </c>
      <c r="S46" s="2">
        <v>-0.115</v>
      </c>
      <c r="T46" s="1">
        <v>-0.1085</v>
      </c>
    </row>
    <row r="47" spans="1:20" x14ac:dyDescent="0.3">
      <c r="A47" s="2">
        <v>1995</v>
      </c>
      <c r="B47" s="2" t="s">
        <v>136</v>
      </c>
      <c r="C47" s="2" t="s">
        <v>137</v>
      </c>
      <c r="D47" s="2">
        <v>30.96</v>
      </c>
      <c r="E47" s="1">
        <v>4.1599999999999998E-2</v>
      </c>
      <c r="F47" s="2" t="s">
        <v>138</v>
      </c>
      <c r="G47" s="2">
        <v>69.040000000000006</v>
      </c>
      <c r="H47" s="1">
        <v>-2.5999999999999999E-3</v>
      </c>
      <c r="I47" s="2">
        <v>69.849999999999994</v>
      </c>
      <c r="J47" s="1">
        <v>3.5000000000000001E-3</v>
      </c>
      <c r="K47" s="2">
        <v>16.28</v>
      </c>
      <c r="L47" s="1">
        <v>-3.3799999999999997E-2</v>
      </c>
      <c r="M47" s="2">
        <v>6.6849999999999996</v>
      </c>
      <c r="N47" s="1">
        <v>-6.9999999999999999E-4</v>
      </c>
      <c r="O47" s="2">
        <v>38.786999999999999</v>
      </c>
      <c r="P47" s="1">
        <v>-3.1099999999999999E-2</v>
      </c>
      <c r="Q47" s="2">
        <v>1.746</v>
      </c>
      <c r="R47" s="1">
        <v>-2.35E-2</v>
      </c>
      <c r="S47" s="2">
        <v>-0.10199999999999999</v>
      </c>
      <c r="T47" s="1">
        <v>-0.113</v>
      </c>
    </row>
    <row r="48" spans="1:20" x14ac:dyDescent="0.3">
      <c r="A48" s="2">
        <v>1996</v>
      </c>
      <c r="B48" s="2" t="s">
        <v>139</v>
      </c>
      <c r="C48" s="2" t="s">
        <v>140</v>
      </c>
      <c r="D48" s="2">
        <v>31.92</v>
      </c>
      <c r="E48" s="1">
        <v>4.0899999999999999E-2</v>
      </c>
      <c r="F48" s="2" t="s">
        <v>141</v>
      </c>
      <c r="G48" s="2">
        <v>68.08</v>
      </c>
      <c r="H48" s="1">
        <v>-3.3999999999999998E-3</v>
      </c>
      <c r="I48" s="2">
        <v>70.099999999999994</v>
      </c>
      <c r="J48" s="1">
        <v>3.5000000000000001E-3</v>
      </c>
      <c r="K48" s="2">
        <v>15.711</v>
      </c>
      <c r="L48" s="1">
        <v>-3.5000000000000003E-2</v>
      </c>
      <c r="M48" s="2">
        <v>6.68</v>
      </c>
      <c r="N48" s="1">
        <v>-6.9999999999999999E-4</v>
      </c>
      <c r="O48" s="2">
        <v>37.543999999999997</v>
      </c>
      <c r="P48" s="1">
        <v>-3.2000000000000001E-2</v>
      </c>
      <c r="Q48" s="2">
        <v>1.704</v>
      </c>
      <c r="R48" s="1">
        <v>-2.41E-2</v>
      </c>
      <c r="S48" s="2">
        <v>-8.7999999999999995E-2</v>
      </c>
      <c r="T48" s="1">
        <v>-0.13730000000000001</v>
      </c>
    </row>
    <row r="49" spans="1:20" x14ac:dyDescent="0.3">
      <c r="A49" s="2">
        <v>1997</v>
      </c>
      <c r="B49" s="2" t="s">
        <v>142</v>
      </c>
      <c r="C49" s="2" t="s">
        <v>143</v>
      </c>
      <c r="D49" s="2">
        <v>32.880000000000003</v>
      </c>
      <c r="E49" s="1">
        <v>4.0099999999999997E-2</v>
      </c>
      <c r="F49" s="2" t="s">
        <v>144</v>
      </c>
      <c r="G49" s="2">
        <v>67.12</v>
      </c>
      <c r="H49" s="1">
        <v>-4.1000000000000003E-3</v>
      </c>
      <c r="I49" s="2">
        <v>70.34</v>
      </c>
      <c r="J49" s="1">
        <v>3.5000000000000001E-3</v>
      </c>
      <c r="K49" s="2">
        <v>15.141</v>
      </c>
      <c r="L49" s="1">
        <v>-3.6299999999999999E-2</v>
      </c>
      <c r="M49" s="2">
        <v>6.6749999999999998</v>
      </c>
      <c r="N49" s="1">
        <v>-6.9999999999999999E-4</v>
      </c>
      <c r="O49" s="2">
        <v>36.299999999999997</v>
      </c>
      <c r="P49" s="1">
        <v>-3.3099999999999997E-2</v>
      </c>
      <c r="Q49" s="2">
        <v>1.6619999999999999</v>
      </c>
      <c r="R49" s="1">
        <v>-2.46E-2</v>
      </c>
      <c r="S49" s="2">
        <v>-7.4999999999999997E-2</v>
      </c>
      <c r="T49" s="1">
        <v>-0.1477</v>
      </c>
    </row>
    <row r="50" spans="1:20" x14ac:dyDescent="0.3">
      <c r="A50" s="2">
        <v>1998</v>
      </c>
      <c r="B50" s="2" t="s">
        <v>145</v>
      </c>
      <c r="C50" s="2" t="s">
        <v>146</v>
      </c>
      <c r="D50" s="2">
        <v>33.869999999999997</v>
      </c>
      <c r="E50" s="1">
        <v>3.9100000000000003E-2</v>
      </c>
      <c r="F50" s="2" t="s">
        <v>147</v>
      </c>
      <c r="G50" s="2">
        <v>66.13</v>
      </c>
      <c r="H50" s="1">
        <v>-5.1999999999999998E-3</v>
      </c>
      <c r="I50" s="2">
        <v>70.58</v>
      </c>
      <c r="J50" s="1">
        <v>3.3999999999999998E-3</v>
      </c>
      <c r="K50" s="2">
        <v>14.571999999999999</v>
      </c>
      <c r="L50" s="1">
        <v>-3.7600000000000001E-2</v>
      </c>
      <c r="M50" s="2">
        <v>6.67</v>
      </c>
      <c r="N50" s="1">
        <v>-6.9999999999999999E-4</v>
      </c>
      <c r="O50" s="2">
        <v>35.057000000000002</v>
      </c>
      <c r="P50" s="1">
        <v>-3.4200000000000001E-2</v>
      </c>
      <c r="Q50" s="2">
        <v>1.62</v>
      </c>
      <c r="R50" s="1">
        <v>-2.53E-2</v>
      </c>
      <c r="S50" s="2">
        <v>-6.0999999999999999E-2</v>
      </c>
      <c r="T50" s="1">
        <v>-0.1867</v>
      </c>
    </row>
    <row r="51" spans="1:20" x14ac:dyDescent="0.3">
      <c r="A51" s="2">
        <v>1999</v>
      </c>
      <c r="B51" s="2" t="s">
        <v>148</v>
      </c>
      <c r="C51" s="2" t="s">
        <v>149</v>
      </c>
      <c r="D51" s="2">
        <v>34.869999999999997</v>
      </c>
      <c r="E51" s="1">
        <v>3.7699999999999997E-2</v>
      </c>
      <c r="F51" s="2" t="s">
        <v>150</v>
      </c>
      <c r="G51" s="2">
        <v>65.14</v>
      </c>
      <c r="H51" s="1">
        <v>-6.4999999999999997E-3</v>
      </c>
      <c r="I51" s="2">
        <v>70.92</v>
      </c>
      <c r="J51" s="1">
        <v>4.7999999999999996E-3</v>
      </c>
      <c r="K51" s="2">
        <v>14.273999999999999</v>
      </c>
      <c r="L51" s="1">
        <v>-2.0500000000000001E-2</v>
      </c>
      <c r="M51" s="2">
        <v>6.665</v>
      </c>
      <c r="N51" s="1">
        <v>-6.9999999999999999E-4</v>
      </c>
      <c r="O51" s="2">
        <v>33.460999999999999</v>
      </c>
      <c r="P51" s="1">
        <v>-4.5499999999999999E-2</v>
      </c>
      <c r="Q51" s="2">
        <v>1.6180000000000001</v>
      </c>
      <c r="R51" s="1">
        <v>-1.1999999999999999E-3</v>
      </c>
      <c r="S51" s="2">
        <v>-0.109</v>
      </c>
      <c r="T51" s="1">
        <v>0.78690000000000004</v>
      </c>
    </row>
    <row r="52" spans="1:20" x14ac:dyDescent="0.3">
      <c r="A52" s="2">
        <v>2000</v>
      </c>
      <c r="B52" s="2" t="s">
        <v>151</v>
      </c>
      <c r="C52" s="2" t="s">
        <v>152</v>
      </c>
      <c r="D52" s="2">
        <v>35.880000000000003</v>
      </c>
      <c r="E52" s="1">
        <v>3.6499999999999998E-2</v>
      </c>
      <c r="F52" s="2" t="s">
        <v>153</v>
      </c>
      <c r="G52" s="2">
        <v>64.12</v>
      </c>
      <c r="H52" s="1">
        <v>-7.7999999999999996E-3</v>
      </c>
      <c r="I52" s="2">
        <v>71.25</v>
      </c>
      <c r="J52" s="1">
        <v>4.7000000000000002E-3</v>
      </c>
      <c r="K52" s="2">
        <v>13.976000000000001</v>
      </c>
      <c r="L52" s="1">
        <v>-2.0899999999999998E-2</v>
      </c>
      <c r="M52" s="2">
        <v>6.66</v>
      </c>
      <c r="N52" s="1">
        <v>-8.0000000000000004E-4</v>
      </c>
      <c r="O52" s="2">
        <v>31.864999999999998</v>
      </c>
      <c r="P52" s="1">
        <v>-4.7699999999999999E-2</v>
      </c>
      <c r="Q52" s="2">
        <v>1.6160000000000001</v>
      </c>
      <c r="R52" s="1">
        <v>-1.1999999999999999E-3</v>
      </c>
      <c r="S52" s="2">
        <v>-0.157</v>
      </c>
      <c r="T52" s="1">
        <v>0.44040000000000001</v>
      </c>
    </row>
    <row r="53" spans="1:20" x14ac:dyDescent="0.3">
      <c r="A53" s="2">
        <v>2001</v>
      </c>
      <c r="B53" s="2" t="s">
        <v>154</v>
      </c>
      <c r="C53" s="2" t="s">
        <v>155</v>
      </c>
      <c r="D53" s="2">
        <v>37.090000000000003</v>
      </c>
      <c r="E53" s="1">
        <v>4.0599999999999997E-2</v>
      </c>
      <c r="F53" s="2" t="s">
        <v>156</v>
      </c>
      <c r="G53" s="2">
        <v>62.91</v>
      </c>
      <c r="H53" s="1">
        <v>-1.1900000000000001E-2</v>
      </c>
      <c r="I53" s="2">
        <v>71.59</v>
      </c>
      <c r="J53" s="1">
        <v>4.7000000000000002E-3</v>
      </c>
      <c r="K53" s="2">
        <v>13.679</v>
      </c>
      <c r="L53" s="1">
        <v>-2.1299999999999999E-2</v>
      </c>
      <c r="M53" s="2">
        <v>6.6550000000000002</v>
      </c>
      <c r="N53" s="1">
        <v>-8.0000000000000004E-4</v>
      </c>
      <c r="O53" s="2">
        <v>30.268999999999998</v>
      </c>
      <c r="P53" s="1">
        <v>-5.0099999999999999E-2</v>
      </c>
      <c r="Q53" s="2">
        <v>1.6140000000000001</v>
      </c>
      <c r="R53" s="1">
        <v>-1.1999999999999999E-3</v>
      </c>
      <c r="S53" s="2">
        <v>-0.20399999999999999</v>
      </c>
      <c r="T53" s="1">
        <v>0.2994</v>
      </c>
    </row>
    <row r="54" spans="1:20" x14ac:dyDescent="0.3">
      <c r="A54" s="2">
        <v>2002</v>
      </c>
      <c r="B54" s="2" t="s">
        <v>157</v>
      </c>
      <c r="C54" s="2" t="s">
        <v>158</v>
      </c>
      <c r="D54" s="2">
        <v>38.43</v>
      </c>
      <c r="E54" s="1">
        <v>4.2000000000000003E-2</v>
      </c>
      <c r="F54" s="2" t="s">
        <v>159</v>
      </c>
      <c r="G54" s="2">
        <v>61.58</v>
      </c>
      <c r="H54" s="1">
        <v>-1.47E-2</v>
      </c>
      <c r="I54" s="2">
        <v>71.92</v>
      </c>
      <c r="J54" s="1">
        <v>4.7000000000000002E-3</v>
      </c>
      <c r="K54" s="2">
        <v>13.381</v>
      </c>
      <c r="L54" s="1">
        <v>-2.18E-2</v>
      </c>
      <c r="M54" s="2">
        <v>6.65</v>
      </c>
      <c r="N54" s="1">
        <v>-8.0000000000000004E-4</v>
      </c>
      <c r="O54" s="2">
        <v>28.672999999999998</v>
      </c>
      <c r="P54" s="1">
        <v>-5.2699999999999997E-2</v>
      </c>
      <c r="Q54" s="2">
        <v>1.6120000000000001</v>
      </c>
      <c r="R54" s="1">
        <v>-1.1999999999999999E-3</v>
      </c>
      <c r="S54" s="2">
        <v>-0.252</v>
      </c>
      <c r="T54" s="1">
        <v>0.23530000000000001</v>
      </c>
    </row>
    <row r="55" spans="1:20" x14ac:dyDescent="0.3">
      <c r="A55" s="2">
        <v>2003</v>
      </c>
      <c r="B55" s="2" t="s">
        <v>160</v>
      </c>
      <c r="C55" s="2" t="s">
        <v>161</v>
      </c>
      <c r="D55" s="2">
        <v>39.78</v>
      </c>
      <c r="E55" s="1">
        <v>4.0800000000000003E-2</v>
      </c>
      <c r="F55" s="2" t="s">
        <v>162</v>
      </c>
      <c r="G55" s="2">
        <v>60.22</v>
      </c>
      <c r="H55" s="1">
        <v>-1.6E-2</v>
      </c>
      <c r="I55" s="2">
        <v>72.260000000000005</v>
      </c>
      <c r="J55" s="1">
        <v>4.7000000000000002E-3</v>
      </c>
      <c r="K55" s="2">
        <v>13.083</v>
      </c>
      <c r="L55" s="1">
        <v>-2.23E-2</v>
      </c>
      <c r="M55" s="2">
        <v>6.6449999999999996</v>
      </c>
      <c r="N55" s="1">
        <v>-8.0000000000000004E-4</v>
      </c>
      <c r="O55" s="2">
        <v>27.077000000000002</v>
      </c>
      <c r="P55" s="1">
        <v>-5.57E-2</v>
      </c>
      <c r="Q55" s="2">
        <v>1.61</v>
      </c>
      <c r="R55" s="1">
        <v>-1.1999999999999999E-3</v>
      </c>
      <c r="S55" s="2">
        <v>-0.3</v>
      </c>
      <c r="T55" s="1">
        <v>0.1905</v>
      </c>
    </row>
    <row r="56" spans="1:20" x14ac:dyDescent="0.3">
      <c r="A56" s="2">
        <v>2004</v>
      </c>
      <c r="B56" s="2" t="s">
        <v>163</v>
      </c>
      <c r="C56" s="2" t="s">
        <v>164</v>
      </c>
      <c r="D56" s="2">
        <v>41.14</v>
      </c>
      <c r="E56" s="1">
        <v>3.9800000000000002E-2</v>
      </c>
      <c r="F56" s="2" t="s">
        <v>165</v>
      </c>
      <c r="G56" s="2">
        <v>58.86</v>
      </c>
      <c r="H56" s="1">
        <v>-1.7000000000000001E-2</v>
      </c>
      <c r="I56" s="2">
        <v>72.540000000000006</v>
      </c>
      <c r="J56" s="1">
        <v>3.8999999999999998E-3</v>
      </c>
      <c r="K56" s="2">
        <v>13.028</v>
      </c>
      <c r="L56" s="1">
        <v>-4.1999999999999997E-3</v>
      </c>
      <c r="M56" s="2">
        <v>6.6859999999999999</v>
      </c>
      <c r="N56" s="1">
        <v>6.1999999999999998E-3</v>
      </c>
      <c r="O56" s="2">
        <v>25.283000000000001</v>
      </c>
      <c r="P56" s="1">
        <v>-6.6299999999999998E-2</v>
      </c>
      <c r="Q56" s="2">
        <v>1.6120000000000001</v>
      </c>
      <c r="R56" s="1">
        <v>1.1999999999999999E-3</v>
      </c>
      <c r="S56" s="2">
        <v>-0.30499999999999999</v>
      </c>
      <c r="T56" s="1">
        <v>1.67E-2</v>
      </c>
    </row>
    <row r="57" spans="1:20" x14ac:dyDescent="0.3">
      <c r="A57" s="2">
        <v>2005</v>
      </c>
      <c r="B57" s="2" t="s">
        <v>166</v>
      </c>
      <c r="C57" s="2" t="s">
        <v>167</v>
      </c>
      <c r="D57" s="2">
        <v>42.52</v>
      </c>
      <c r="E57" s="1">
        <v>3.8800000000000001E-2</v>
      </c>
      <c r="F57" s="2" t="s">
        <v>168</v>
      </c>
      <c r="G57" s="2">
        <v>57.48</v>
      </c>
      <c r="H57" s="1">
        <v>-1.78E-2</v>
      </c>
      <c r="I57" s="2">
        <v>72.83</v>
      </c>
      <c r="J57" s="1">
        <v>3.8999999999999998E-3</v>
      </c>
      <c r="K57" s="2">
        <v>12.973000000000001</v>
      </c>
      <c r="L57" s="1">
        <v>-4.1999999999999997E-3</v>
      </c>
      <c r="M57" s="2">
        <v>6.7270000000000003</v>
      </c>
      <c r="N57" s="1">
        <v>6.1000000000000004E-3</v>
      </c>
      <c r="O57" s="2">
        <v>23.488</v>
      </c>
      <c r="P57" s="1">
        <v>-7.0999999999999994E-2</v>
      </c>
      <c r="Q57" s="2">
        <v>1.6140000000000001</v>
      </c>
      <c r="R57" s="1">
        <v>1.1999999999999999E-3</v>
      </c>
      <c r="S57" s="2">
        <v>-0.309</v>
      </c>
      <c r="T57" s="1">
        <v>1.3100000000000001E-2</v>
      </c>
    </row>
    <row r="58" spans="1:20" x14ac:dyDescent="0.3">
      <c r="A58" s="2">
        <v>2006</v>
      </c>
      <c r="B58" s="2" t="s">
        <v>169</v>
      </c>
      <c r="C58" s="2" t="s">
        <v>170</v>
      </c>
      <c r="D58" s="2">
        <v>43.87</v>
      </c>
      <c r="E58" s="1">
        <v>3.6700000000000003E-2</v>
      </c>
      <c r="F58" s="2" t="s">
        <v>171</v>
      </c>
      <c r="G58" s="2">
        <v>56.13</v>
      </c>
      <c r="H58" s="1">
        <v>-1.8100000000000002E-2</v>
      </c>
      <c r="I58" s="2">
        <v>73.11</v>
      </c>
      <c r="J58" s="1">
        <v>3.8999999999999998E-3</v>
      </c>
      <c r="K58" s="2">
        <v>12.917</v>
      </c>
      <c r="L58" s="1">
        <v>-4.3E-3</v>
      </c>
      <c r="M58" s="2">
        <v>6.7670000000000003</v>
      </c>
      <c r="N58" s="1">
        <v>5.8999999999999999E-3</v>
      </c>
      <c r="O58" s="2">
        <v>21.693999999999999</v>
      </c>
      <c r="P58" s="1">
        <v>-7.6399999999999996E-2</v>
      </c>
      <c r="Q58" s="2">
        <v>1.6160000000000001</v>
      </c>
      <c r="R58" s="1">
        <v>1.1999999999999999E-3</v>
      </c>
      <c r="S58" s="2">
        <v>-0.314</v>
      </c>
      <c r="T58" s="1">
        <v>1.6199999999999999E-2</v>
      </c>
    </row>
    <row r="59" spans="1:20" x14ac:dyDescent="0.3">
      <c r="A59" s="2">
        <v>2007</v>
      </c>
      <c r="B59" s="2" t="s">
        <v>172</v>
      </c>
      <c r="C59" s="2" t="s">
        <v>173</v>
      </c>
      <c r="D59" s="2">
        <v>45.2</v>
      </c>
      <c r="E59" s="1">
        <v>3.5099999999999999E-2</v>
      </c>
      <c r="F59" s="2" t="s">
        <v>174</v>
      </c>
      <c r="G59" s="2">
        <v>54.8</v>
      </c>
      <c r="H59" s="1">
        <v>-1.8800000000000001E-2</v>
      </c>
      <c r="I59" s="2">
        <v>73.400000000000006</v>
      </c>
      <c r="J59" s="1">
        <v>3.8999999999999998E-3</v>
      </c>
      <c r="K59" s="2">
        <v>12.862</v>
      </c>
      <c r="L59" s="1">
        <v>-4.3E-3</v>
      </c>
      <c r="M59" s="2">
        <v>6.8079999999999998</v>
      </c>
      <c r="N59" s="1">
        <v>6.1000000000000004E-3</v>
      </c>
      <c r="O59" s="2">
        <v>19.899000000000001</v>
      </c>
      <c r="P59" s="1">
        <v>-8.2699999999999996E-2</v>
      </c>
      <c r="Q59" s="2">
        <v>1.6180000000000001</v>
      </c>
      <c r="R59" s="1">
        <v>1.1999999999999999E-3</v>
      </c>
      <c r="S59" s="2">
        <v>-0.318</v>
      </c>
      <c r="T59" s="1">
        <v>1.2699999999999999E-2</v>
      </c>
    </row>
    <row r="60" spans="1:20" x14ac:dyDescent="0.3">
      <c r="A60" s="2">
        <v>2008</v>
      </c>
      <c r="B60" s="2" t="s">
        <v>175</v>
      </c>
      <c r="C60" s="2" t="s">
        <v>176</v>
      </c>
      <c r="D60" s="2">
        <v>46.54</v>
      </c>
      <c r="E60" s="1">
        <v>3.4299999999999997E-2</v>
      </c>
      <c r="F60" s="2" t="s">
        <v>177</v>
      </c>
      <c r="G60" s="2">
        <v>53.46</v>
      </c>
      <c r="H60" s="1">
        <v>-1.9599999999999999E-2</v>
      </c>
      <c r="I60" s="2">
        <v>73.680000000000007</v>
      </c>
      <c r="J60" s="1">
        <v>3.8999999999999998E-3</v>
      </c>
      <c r="K60" s="2">
        <v>12.807</v>
      </c>
      <c r="L60" s="1">
        <v>-4.3E-3</v>
      </c>
      <c r="M60" s="2">
        <v>6.8490000000000002</v>
      </c>
      <c r="N60" s="1">
        <v>6.0000000000000001E-3</v>
      </c>
      <c r="O60" s="2">
        <v>18.105</v>
      </c>
      <c r="P60" s="1">
        <v>-9.0200000000000002E-2</v>
      </c>
      <c r="Q60" s="2">
        <v>1.62</v>
      </c>
      <c r="R60" s="1">
        <v>1.1999999999999999E-3</v>
      </c>
      <c r="S60" s="2">
        <v>-0.32300000000000001</v>
      </c>
      <c r="T60" s="1">
        <v>1.5699999999999999E-2</v>
      </c>
    </row>
    <row r="61" spans="1:20" x14ac:dyDescent="0.3">
      <c r="A61" s="2">
        <v>2009</v>
      </c>
      <c r="B61" s="2" t="s">
        <v>178</v>
      </c>
      <c r="C61" s="2" t="s">
        <v>179</v>
      </c>
      <c r="D61" s="2">
        <v>47.88</v>
      </c>
      <c r="E61" s="1">
        <v>3.3399999999999999E-2</v>
      </c>
      <c r="F61" s="2" t="s">
        <v>180</v>
      </c>
      <c r="G61" s="2">
        <v>52.12</v>
      </c>
      <c r="H61" s="1">
        <v>-2.0400000000000001E-2</v>
      </c>
      <c r="I61" s="2">
        <v>73.97</v>
      </c>
      <c r="J61" s="1">
        <v>4.0000000000000001E-3</v>
      </c>
      <c r="K61" s="2">
        <v>12.787000000000001</v>
      </c>
      <c r="L61" s="1">
        <v>-1.6000000000000001E-3</v>
      </c>
      <c r="M61" s="2">
        <v>6.88</v>
      </c>
      <c r="N61" s="1">
        <v>4.4999999999999997E-3</v>
      </c>
      <c r="O61" s="2">
        <v>16.939</v>
      </c>
      <c r="P61" s="1">
        <v>-6.4399999999999999E-2</v>
      </c>
      <c r="Q61" s="2">
        <v>1.6240000000000001</v>
      </c>
      <c r="R61" s="1">
        <v>2.5000000000000001E-3</v>
      </c>
      <c r="S61" s="2">
        <v>-0.30299999999999999</v>
      </c>
      <c r="T61" s="1">
        <v>-6.1899999999999997E-2</v>
      </c>
    </row>
    <row r="62" spans="1:20" x14ac:dyDescent="0.3">
      <c r="A62" s="2">
        <v>2010</v>
      </c>
      <c r="B62" s="2" t="s">
        <v>181</v>
      </c>
      <c r="C62" s="2" t="s">
        <v>182</v>
      </c>
      <c r="D62" s="2">
        <v>49.23</v>
      </c>
      <c r="E62" s="1">
        <v>3.2599999999999997E-2</v>
      </c>
      <c r="F62" s="2" t="s">
        <v>183</v>
      </c>
      <c r="G62" s="2">
        <v>50.77</v>
      </c>
      <c r="H62" s="1">
        <v>-2.1299999999999999E-2</v>
      </c>
      <c r="I62" s="2">
        <v>74.260000000000005</v>
      </c>
      <c r="J62" s="1">
        <v>3.8999999999999998E-3</v>
      </c>
      <c r="K62" s="2">
        <v>12.766999999999999</v>
      </c>
      <c r="L62" s="1">
        <v>-1.6000000000000001E-3</v>
      </c>
      <c r="M62" s="2">
        <v>6.9109999999999996</v>
      </c>
      <c r="N62" s="1">
        <v>4.4999999999999997E-3</v>
      </c>
      <c r="O62" s="2">
        <v>15.773</v>
      </c>
      <c r="P62" s="1">
        <v>-6.88E-2</v>
      </c>
      <c r="Q62" s="2">
        <v>1.6279999999999999</v>
      </c>
      <c r="R62" s="1">
        <v>2.5000000000000001E-3</v>
      </c>
      <c r="S62" s="2">
        <v>-0.28299999999999997</v>
      </c>
      <c r="T62" s="1">
        <v>-6.6000000000000003E-2</v>
      </c>
    </row>
    <row r="63" spans="1:20" x14ac:dyDescent="0.3">
      <c r="A63" s="2">
        <v>2011</v>
      </c>
      <c r="B63" s="2" t="s">
        <v>184</v>
      </c>
      <c r="C63" s="2" t="s">
        <v>185</v>
      </c>
      <c r="D63" s="2">
        <v>50.51</v>
      </c>
      <c r="E63" s="1">
        <v>3.1199999999999999E-2</v>
      </c>
      <c r="F63" s="2" t="s">
        <v>186</v>
      </c>
      <c r="G63" s="2">
        <v>49.49</v>
      </c>
      <c r="H63" s="1">
        <v>-2.0199999999999999E-2</v>
      </c>
      <c r="I63" s="2">
        <v>74.56</v>
      </c>
      <c r="J63" s="1">
        <v>3.8999999999999998E-3</v>
      </c>
      <c r="K63" s="2">
        <v>12.747999999999999</v>
      </c>
      <c r="L63" s="1">
        <v>-1.5E-3</v>
      </c>
      <c r="M63" s="2">
        <v>6.9409999999999998</v>
      </c>
      <c r="N63" s="1">
        <v>4.3E-3</v>
      </c>
      <c r="O63" s="2">
        <v>14.608000000000001</v>
      </c>
      <c r="P63" s="1">
        <v>-7.3899999999999993E-2</v>
      </c>
      <c r="Q63" s="2">
        <v>1.6319999999999999</v>
      </c>
      <c r="R63" s="1">
        <v>2.5000000000000001E-3</v>
      </c>
      <c r="S63" s="2">
        <v>-0.26400000000000001</v>
      </c>
      <c r="T63" s="1">
        <v>-6.7100000000000007E-2</v>
      </c>
    </row>
    <row r="64" spans="1:20" x14ac:dyDescent="0.3">
      <c r="A64" s="2">
        <v>2012</v>
      </c>
      <c r="B64" s="2" t="s">
        <v>187</v>
      </c>
      <c r="C64" s="2" t="s">
        <v>188</v>
      </c>
      <c r="D64" s="2">
        <v>51.77</v>
      </c>
      <c r="E64" s="1">
        <v>3.1300000000000001E-2</v>
      </c>
      <c r="F64" s="2" t="s">
        <v>189</v>
      </c>
      <c r="G64" s="2">
        <v>48.24</v>
      </c>
      <c r="H64" s="1">
        <v>-1.89E-2</v>
      </c>
      <c r="I64" s="2">
        <v>74.849999999999994</v>
      </c>
      <c r="J64" s="1">
        <v>3.8999999999999998E-3</v>
      </c>
      <c r="K64" s="2">
        <v>12.728</v>
      </c>
      <c r="L64" s="1">
        <v>-1.6000000000000001E-3</v>
      </c>
      <c r="M64" s="2">
        <v>6.9720000000000004</v>
      </c>
      <c r="N64" s="1">
        <v>4.4999999999999997E-3</v>
      </c>
      <c r="O64" s="2">
        <v>13.442</v>
      </c>
      <c r="P64" s="1">
        <v>-7.9799999999999996E-2</v>
      </c>
      <c r="Q64" s="2">
        <v>1.6359999999999999</v>
      </c>
      <c r="R64" s="1">
        <v>2.5000000000000001E-3</v>
      </c>
      <c r="S64" s="2">
        <v>-0.24399999999999999</v>
      </c>
      <c r="T64" s="1">
        <v>-7.5800000000000006E-2</v>
      </c>
    </row>
    <row r="65" spans="1:20" x14ac:dyDescent="0.3">
      <c r="A65" s="2">
        <v>2013</v>
      </c>
      <c r="B65" s="2" t="s">
        <v>190</v>
      </c>
      <c r="C65" s="2" t="s">
        <v>191</v>
      </c>
      <c r="D65" s="2">
        <v>53.01</v>
      </c>
      <c r="E65" s="1">
        <v>3.0499999999999999E-2</v>
      </c>
      <c r="F65" s="2" t="s">
        <v>192</v>
      </c>
      <c r="G65" s="2">
        <v>46.99</v>
      </c>
      <c r="H65" s="1">
        <v>-1.9599999999999999E-2</v>
      </c>
      <c r="I65" s="2">
        <v>75.14</v>
      </c>
      <c r="J65" s="1">
        <v>3.8999999999999998E-3</v>
      </c>
      <c r="K65" s="2">
        <v>12.708</v>
      </c>
      <c r="L65" s="1">
        <v>-1.6000000000000001E-3</v>
      </c>
      <c r="M65" s="2">
        <v>7.0030000000000001</v>
      </c>
      <c r="N65" s="1">
        <v>4.4000000000000003E-3</v>
      </c>
      <c r="O65" s="2">
        <v>12.276</v>
      </c>
      <c r="P65" s="1">
        <v>-8.6699999999999999E-2</v>
      </c>
      <c r="Q65" s="2">
        <v>1.64</v>
      </c>
      <c r="R65" s="1">
        <v>2.3999999999999998E-3</v>
      </c>
      <c r="S65" s="2">
        <v>-0.224</v>
      </c>
      <c r="T65" s="1">
        <v>-8.2000000000000003E-2</v>
      </c>
    </row>
    <row r="66" spans="1:20" x14ac:dyDescent="0.3">
      <c r="A66" s="2">
        <v>2014</v>
      </c>
      <c r="B66" s="2" t="s">
        <v>193</v>
      </c>
      <c r="C66" s="2" t="s">
        <v>194</v>
      </c>
      <c r="D66" s="2">
        <v>54.26</v>
      </c>
      <c r="E66" s="1">
        <v>2.9499999999999998E-2</v>
      </c>
      <c r="F66" s="2" t="s">
        <v>195</v>
      </c>
      <c r="G66" s="2">
        <v>45.74</v>
      </c>
      <c r="H66" s="1">
        <v>-2.06E-2</v>
      </c>
      <c r="I66" s="2">
        <v>75.44</v>
      </c>
      <c r="J66" s="1">
        <v>3.8999999999999998E-3</v>
      </c>
      <c r="K66" s="2">
        <v>12.552</v>
      </c>
      <c r="L66" s="1">
        <v>-1.23E-2</v>
      </c>
      <c r="M66" s="2">
        <v>7.0270000000000001</v>
      </c>
      <c r="N66" s="1">
        <v>3.3999999999999998E-3</v>
      </c>
      <c r="O66" s="2">
        <v>11.8</v>
      </c>
      <c r="P66" s="1">
        <v>-3.8800000000000001E-2</v>
      </c>
      <c r="Q66" s="2">
        <v>1.65</v>
      </c>
      <c r="R66" s="1">
        <v>6.1000000000000004E-3</v>
      </c>
      <c r="S66" s="2">
        <v>-0.22800000000000001</v>
      </c>
      <c r="T66" s="1">
        <v>1.7899999999999999E-2</v>
      </c>
    </row>
    <row r="67" spans="1:20" x14ac:dyDescent="0.3">
      <c r="A67" s="2">
        <v>2015</v>
      </c>
      <c r="B67" s="2" t="s">
        <v>196</v>
      </c>
      <c r="C67" s="2" t="s">
        <v>197</v>
      </c>
      <c r="D67" s="2">
        <v>55.5</v>
      </c>
      <c r="E67" s="1">
        <v>2.8400000000000002E-2</v>
      </c>
      <c r="F67" s="2" t="s">
        <v>198</v>
      </c>
      <c r="G67" s="2">
        <v>44.5</v>
      </c>
      <c r="H67" s="1">
        <v>-2.1700000000000001E-2</v>
      </c>
      <c r="I67" s="2">
        <v>75.73</v>
      </c>
      <c r="J67" s="1">
        <v>3.8999999999999998E-3</v>
      </c>
      <c r="K67" s="2">
        <v>12.397</v>
      </c>
      <c r="L67" s="1">
        <v>-1.23E-2</v>
      </c>
      <c r="M67" s="2">
        <v>7.05</v>
      </c>
      <c r="N67" s="1">
        <v>3.3E-3</v>
      </c>
      <c r="O67" s="2">
        <v>11.323</v>
      </c>
      <c r="P67" s="1">
        <v>-4.0399999999999998E-2</v>
      </c>
      <c r="Q67" s="2">
        <v>1.66</v>
      </c>
      <c r="R67" s="1">
        <v>6.1000000000000004E-3</v>
      </c>
      <c r="S67" s="2">
        <v>-0.23200000000000001</v>
      </c>
      <c r="T67" s="1">
        <v>1.7500000000000002E-2</v>
      </c>
    </row>
    <row r="68" spans="1:20" x14ac:dyDescent="0.3">
      <c r="A68" s="2">
        <v>2016</v>
      </c>
      <c r="B68" s="2" t="s">
        <v>199</v>
      </c>
      <c r="C68" s="2" t="s">
        <v>200</v>
      </c>
      <c r="D68" s="2">
        <v>56.74</v>
      </c>
      <c r="E68" s="1">
        <v>2.7799999999999998E-2</v>
      </c>
      <c r="F68" s="2" t="s">
        <v>201</v>
      </c>
      <c r="G68" s="2">
        <v>43.26</v>
      </c>
      <c r="H68" s="1">
        <v>-2.24E-2</v>
      </c>
      <c r="I68" s="2">
        <v>76.03</v>
      </c>
      <c r="J68" s="1">
        <v>3.8999999999999998E-3</v>
      </c>
      <c r="K68" s="2">
        <v>12.241</v>
      </c>
      <c r="L68" s="1">
        <v>-1.26E-2</v>
      </c>
      <c r="M68" s="2">
        <v>7.0739999999999998</v>
      </c>
      <c r="N68" s="1">
        <v>3.3999999999999998E-3</v>
      </c>
      <c r="O68" s="2">
        <v>10.847</v>
      </c>
      <c r="P68" s="1">
        <v>-4.2000000000000003E-2</v>
      </c>
      <c r="Q68" s="2">
        <v>1.67</v>
      </c>
      <c r="R68" s="1">
        <v>6.0000000000000001E-3</v>
      </c>
      <c r="S68" s="2">
        <v>-0.23699999999999999</v>
      </c>
      <c r="T68" s="1">
        <v>2.1600000000000001E-2</v>
      </c>
    </row>
    <row r="69" spans="1:20" x14ac:dyDescent="0.3">
      <c r="A69" s="2">
        <v>2017</v>
      </c>
      <c r="B69" s="2" t="s">
        <v>202</v>
      </c>
      <c r="C69" s="2" t="s">
        <v>203</v>
      </c>
      <c r="D69" s="2">
        <v>57.96</v>
      </c>
      <c r="E69" s="1">
        <v>2.7400000000000001E-2</v>
      </c>
      <c r="F69" s="2" t="s">
        <v>204</v>
      </c>
      <c r="G69" s="2">
        <v>42.04</v>
      </c>
      <c r="H69" s="1">
        <v>-2.2599999999999999E-2</v>
      </c>
      <c r="I69" s="2">
        <v>76.319999999999993</v>
      </c>
      <c r="J69" s="1">
        <v>3.8999999999999998E-3</v>
      </c>
      <c r="K69" s="2">
        <v>12.086</v>
      </c>
      <c r="L69" s="1">
        <v>-1.2699999999999999E-2</v>
      </c>
      <c r="M69" s="2">
        <v>7.0970000000000004</v>
      </c>
      <c r="N69" s="1">
        <v>3.3E-3</v>
      </c>
      <c r="O69" s="2">
        <v>10.37</v>
      </c>
      <c r="P69" s="1">
        <v>-4.3999999999999997E-2</v>
      </c>
      <c r="Q69" s="2">
        <v>1.68</v>
      </c>
      <c r="R69" s="1">
        <v>6.0000000000000001E-3</v>
      </c>
      <c r="S69" s="2">
        <v>-0.24099999999999999</v>
      </c>
      <c r="T69" s="1">
        <v>1.6899999999999998E-2</v>
      </c>
    </row>
    <row r="70" spans="1:20" x14ac:dyDescent="0.3">
      <c r="A70" s="2">
        <v>2018</v>
      </c>
      <c r="B70" s="2" t="s">
        <v>205</v>
      </c>
      <c r="C70" s="2" t="s">
        <v>206</v>
      </c>
      <c r="D70" s="2">
        <v>59.15</v>
      </c>
      <c r="E70" s="1">
        <v>2.5000000000000001E-2</v>
      </c>
      <c r="F70" s="2" t="s">
        <v>207</v>
      </c>
      <c r="G70" s="2">
        <v>40.85</v>
      </c>
      <c r="H70" s="1">
        <v>-2.41E-2</v>
      </c>
      <c r="I70" s="2">
        <v>76.62</v>
      </c>
      <c r="J70" s="1">
        <v>3.8999999999999998E-3</v>
      </c>
      <c r="K70" s="2">
        <v>11.93</v>
      </c>
      <c r="L70" s="1">
        <v>-1.29E-2</v>
      </c>
      <c r="M70" s="2">
        <v>7.1210000000000004</v>
      </c>
      <c r="N70" s="1">
        <v>3.3999999999999998E-3</v>
      </c>
      <c r="O70" s="2">
        <v>9.8940000000000001</v>
      </c>
      <c r="P70" s="1">
        <v>-4.5900000000000003E-2</v>
      </c>
      <c r="Q70" s="2">
        <v>1.69</v>
      </c>
      <c r="R70" s="1">
        <v>6.0000000000000001E-3</v>
      </c>
      <c r="S70" s="2">
        <v>-0.245</v>
      </c>
      <c r="T70" s="1">
        <v>1.66E-2</v>
      </c>
    </row>
    <row r="71" spans="1:20" x14ac:dyDescent="0.3">
      <c r="A71" s="2">
        <v>2019</v>
      </c>
      <c r="B71" s="2" t="s">
        <v>208</v>
      </c>
      <c r="C71" s="2" t="s">
        <v>209</v>
      </c>
      <c r="D71" s="2">
        <v>60.31</v>
      </c>
      <c r="E71" s="1">
        <v>2.29E-2</v>
      </c>
      <c r="F71" s="2" t="s">
        <v>210</v>
      </c>
      <c r="G71" s="2">
        <v>39.69</v>
      </c>
      <c r="H71" s="1">
        <v>-2.52E-2</v>
      </c>
      <c r="I71" s="2">
        <v>76.790000000000006</v>
      </c>
      <c r="J71" s="1">
        <v>2.2000000000000001E-3</v>
      </c>
      <c r="K71" s="2">
        <v>11.673</v>
      </c>
      <c r="L71" s="1">
        <v>-2.1499999999999998E-2</v>
      </c>
      <c r="M71" s="2">
        <v>7.2610000000000001</v>
      </c>
      <c r="N71" s="1">
        <v>1.9699999999999999E-2</v>
      </c>
      <c r="O71" s="2">
        <v>9.5950000000000006</v>
      </c>
      <c r="P71" s="1">
        <v>-3.0200000000000001E-2</v>
      </c>
      <c r="Q71" s="2">
        <v>1.6930000000000001</v>
      </c>
      <c r="R71" s="1">
        <v>1.8E-3</v>
      </c>
      <c r="S71" s="2">
        <v>-0.247</v>
      </c>
      <c r="T71" s="1">
        <v>8.2000000000000007E-3</v>
      </c>
    </row>
    <row r="72" spans="1:20" x14ac:dyDescent="0.3">
      <c r="A72" s="2">
        <v>2020</v>
      </c>
      <c r="B72" s="2" t="s">
        <v>211</v>
      </c>
      <c r="C72" s="2" t="s">
        <v>212</v>
      </c>
      <c r="D72" s="2">
        <v>61.43</v>
      </c>
      <c r="E72" s="1">
        <v>2.0799999999999999E-2</v>
      </c>
      <c r="F72" s="2" t="s">
        <v>213</v>
      </c>
      <c r="G72" s="2">
        <v>38.57</v>
      </c>
      <c r="H72" s="1">
        <v>-2.6200000000000001E-2</v>
      </c>
      <c r="I72" s="2">
        <v>76.959999999999994</v>
      </c>
      <c r="J72" s="1">
        <v>2.2000000000000001E-3</v>
      </c>
      <c r="K72" s="2">
        <v>11.416</v>
      </c>
      <c r="L72" s="1">
        <v>-2.1999999999999999E-2</v>
      </c>
      <c r="M72" s="2">
        <v>7.4020000000000001</v>
      </c>
      <c r="N72" s="1">
        <v>1.9400000000000001E-2</v>
      </c>
      <c r="O72" s="2">
        <v>9.2949999999999999</v>
      </c>
      <c r="P72" s="1">
        <v>-3.1300000000000001E-2</v>
      </c>
      <c r="Q72" s="2">
        <v>1.696</v>
      </c>
      <c r="R72" s="1">
        <v>1.8E-3</v>
      </c>
      <c r="S72" s="2">
        <v>-0.249</v>
      </c>
      <c r="T72" s="1">
        <v>8.0999999999999996E-3</v>
      </c>
    </row>
    <row r="73" spans="1:20" x14ac:dyDescent="0.3">
      <c r="A73" s="2">
        <v>2021</v>
      </c>
      <c r="B73" s="2" t="s">
        <v>214</v>
      </c>
      <c r="C73" s="2" t="s">
        <v>215</v>
      </c>
      <c r="D73" s="2">
        <v>62.51</v>
      </c>
      <c r="E73" s="1">
        <v>1.84E-2</v>
      </c>
      <c r="F73" s="2" t="s">
        <v>216</v>
      </c>
      <c r="G73" s="2">
        <v>37.49</v>
      </c>
      <c r="H73" s="1">
        <v>-2.76E-2</v>
      </c>
      <c r="I73" s="2">
        <v>77.13</v>
      </c>
      <c r="J73" s="1">
        <v>2.2000000000000001E-3</v>
      </c>
      <c r="K73" s="2">
        <v>11.159000000000001</v>
      </c>
      <c r="L73" s="1">
        <v>-2.2499999999999999E-2</v>
      </c>
      <c r="M73" s="2">
        <v>7.5419999999999998</v>
      </c>
      <c r="N73" s="1">
        <v>1.89E-2</v>
      </c>
      <c r="O73" s="2">
        <v>8.9960000000000004</v>
      </c>
      <c r="P73" s="1">
        <v>-3.2199999999999999E-2</v>
      </c>
      <c r="Q73" s="2">
        <v>1.6990000000000001</v>
      </c>
      <c r="R73" s="1">
        <v>1.8E-3</v>
      </c>
      <c r="S73" s="2">
        <v>-0.252</v>
      </c>
      <c r="T73" s="1">
        <v>1.2E-2</v>
      </c>
    </row>
    <row r="74" spans="1:20" x14ac:dyDescent="0.3">
      <c r="A74" s="2">
        <v>2022</v>
      </c>
      <c r="B74" s="2" t="s">
        <v>217</v>
      </c>
      <c r="C74" s="2" t="s">
        <v>21</v>
      </c>
      <c r="D74" s="2" t="s">
        <v>21</v>
      </c>
      <c r="E74" s="2" t="s">
        <v>21</v>
      </c>
      <c r="F74" s="2" t="s">
        <v>21</v>
      </c>
      <c r="G74" s="2" t="s">
        <v>21</v>
      </c>
      <c r="H74" s="2" t="s">
        <v>21</v>
      </c>
      <c r="I74" s="2">
        <v>77.3</v>
      </c>
      <c r="J74" s="1">
        <v>2.2000000000000001E-3</v>
      </c>
      <c r="K74" s="2">
        <v>10.901999999999999</v>
      </c>
      <c r="L74" s="1">
        <v>-2.3E-2</v>
      </c>
      <c r="M74" s="2">
        <v>7.6829999999999998</v>
      </c>
      <c r="N74" s="1">
        <v>1.8700000000000001E-2</v>
      </c>
      <c r="O74" s="2">
        <v>8.6959999999999997</v>
      </c>
      <c r="P74" s="1">
        <v>-3.3300000000000003E-2</v>
      </c>
      <c r="Q74" s="2">
        <v>1.702</v>
      </c>
      <c r="R74" s="1">
        <v>1.8E-3</v>
      </c>
      <c r="S74" s="2">
        <v>-0.254</v>
      </c>
      <c r="T74" s="1">
        <v>7.9000000000000008E-3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tabSelected="1" workbookViewId="0">
      <selection activeCell="G1" sqref="G1:G1048576"/>
    </sheetView>
  </sheetViews>
  <sheetFormatPr defaultColWidth="18.58203125" defaultRowHeight="14" x14ac:dyDescent="0.3"/>
  <cols>
    <col min="1" max="1" width="5.6640625" bestFit="1" customWidth="1"/>
    <col min="2" max="2" width="14.25" customWidth="1"/>
    <col min="3" max="3" width="13.4140625" customWidth="1"/>
    <col min="4" max="5" width="13.4140625" style="2" customWidth="1"/>
    <col min="6" max="6" width="11.83203125" customWidth="1"/>
    <col min="7" max="7" width="13.1640625" customWidth="1"/>
    <col min="8" max="8" width="10.75" bestFit="1" customWidth="1"/>
    <col min="9" max="9" width="11.5" bestFit="1" customWidth="1"/>
  </cols>
  <sheetData>
    <row r="1" spans="1:11" ht="18" customHeight="1" x14ac:dyDescent="0.3">
      <c r="A1" s="7" t="s">
        <v>0</v>
      </c>
      <c r="B1" s="7" t="s">
        <v>233</v>
      </c>
      <c r="C1" s="8" t="s">
        <v>218</v>
      </c>
      <c r="D1" s="9" t="s">
        <v>237</v>
      </c>
      <c r="E1" s="9" t="s">
        <v>236</v>
      </c>
      <c r="F1" s="9" t="s">
        <v>220</v>
      </c>
      <c r="G1" s="9" t="s">
        <v>230</v>
      </c>
      <c r="H1" s="9" t="s">
        <v>232</v>
      </c>
      <c r="I1" s="10" t="s">
        <v>222</v>
      </c>
      <c r="J1" s="18" t="s">
        <v>234</v>
      </c>
      <c r="K1" s="9" t="s">
        <v>235</v>
      </c>
    </row>
    <row r="2" spans="1:11" ht="18" customHeight="1" x14ac:dyDescent="0.3">
      <c r="A2" s="11">
        <v>1980</v>
      </c>
      <c r="B2" s="11">
        <f>GETPIVOTDATA("Population",Sheet1!C5,"Year",A2)</f>
        <v>981235000</v>
      </c>
      <c r="C2" s="14">
        <f>GETPIVOTDATA("Population",Sheet1!C6,"Year",A3)</f>
        <v>1051040000</v>
      </c>
      <c r="D2" s="14">
        <f>IF(F2&gt;0,C2,"")</f>
        <v>1051040000</v>
      </c>
      <c r="E2" s="14" t="str">
        <f>IF(F2&lt;0,C2,"")</f>
        <v/>
      </c>
      <c r="F2" s="15">
        <f>(B3-B2)</f>
        <v>69805000</v>
      </c>
      <c r="G2" s="12">
        <f>IF(F2&gt;=0, -F2,"")</f>
        <v>-69805000</v>
      </c>
      <c r="H2" s="12"/>
      <c r="I2" s="13">
        <f>B3/B2-1</f>
        <v>7.1139940992728468E-2</v>
      </c>
      <c r="J2" s="13">
        <f>IF(I2&gt;=0,I2,"")</f>
        <v>7.1139940992728468E-2</v>
      </c>
      <c r="K2" s="16" t="str">
        <f>IF(I2&gt;=0,"",I2)</f>
        <v/>
      </c>
    </row>
    <row r="3" spans="1:11" ht="18" customHeight="1" x14ac:dyDescent="0.3">
      <c r="A3" s="11">
        <v>1985</v>
      </c>
      <c r="B3" s="11">
        <f>GETPIVOTDATA("Population",Sheet1!C6,"Year",A3)</f>
        <v>1051040000</v>
      </c>
      <c r="C3" s="14">
        <f>GETPIVOTDATA("Population",Sheet1!C7,"Year",A4)</f>
        <v>1135185000</v>
      </c>
      <c r="D3" s="14">
        <f t="shared" ref="D3:D9" si="0">IF(F3&gt;0,C3,"")</f>
        <v>1135185000</v>
      </c>
      <c r="E3" s="14" t="str">
        <f t="shared" ref="E3:E10" si="1">IF(F3&lt;0,C3,"")</f>
        <v/>
      </c>
      <c r="F3" s="15">
        <f>(B4-B3)</f>
        <v>84145000</v>
      </c>
      <c r="G3" s="12">
        <f t="shared" ref="G3:G9" si="2">IF(F3&gt;=0, -F3,"")</f>
        <v>-84145000</v>
      </c>
      <c r="H3" s="11"/>
      <c r="I3" s="13">
        <f t="shared" ref="I3:I9" si="3">B4/B3-1</f>
        <v>8.0058798903942741E-2</v>
      </c>
      <c r="J3" s="13">
        <f t="shared" ref="J3:J9" si="4">IF(I3&gt;=0,I3,"")</f>
        <v>8.0058798903942741E-2</v>
      </c>
      <c r="K3" s="16" t="str">
        <f t="shared" ref="K3:K9" si="5">IF(I3&gt;=0,"",I3)</f>
        <v/>
      </c>
    </row>
    <row r="4" spans="1:11" ht="18" customHeight="1" x14ac:dyDescent="0.3">
      <c r="A4" s="11">
        <v>1990</v>
      </c>
      <c r="B4" s="11">
        <f>GETPIVOTDATA("Population",Sheet1!C7,"Year",A4)</f>
        <v>1135185000</v>
      </c>
      <c r="C4" s="14">
        <f>GETPIVOTDATA("Population",Sheet1!C8,"Year",A5)</f>
        <v>1204855000</v>
      </c>
      <c r="D4" s="14">
        <f t="shared" si="0"/>
        <v>1204855000</v>
      </c>
      <c r="E4" s="14" t="str">
        <f t="shared" si="1"/>
        <v/>
      </c>
      <c r="F4" s="15">
        <f t="shared" ref="F4:F9" si="6">(B5-B4)</f>
        <v>69670000</v>
      </c>
      <c r="G4" s="12">
        <f t="shared" si="2"/>
        <v>-69670000</v>
      </c>
      <c r="H4" s="11" t="str">
        <f>IF(F4&gt;=0,"",F4)</f>
        <v/>
      </c>
      <c r="I4" s="16">
        <f t="shared" si="3"/>
        <v>6.1373256341477278E-2</v>
      </c>
      <c r="J4" s="13">
        <f t="shared" si="4"/>
        <v>6.1373256341477278E-2</v>
      </c>
      <c r="K4" s="16" t="str">
        <f t="shared" si="5"/>
        <v/>
      </c>
    </row>
    <row r="5" spans="1:11" ht="18" customHeight="1" x14ac:dyDescent="0.3">
      <c r="A5" s="11">
        <v>1995</v>
      </c>
      <c r="B5" s="11">
        <f>GETPIVOTDATA("Population",Sheet1!C8,"Year",A5)</f>
        <v>1204855000</v>
      </c>
      <c r="C5" s="14">
        <f>GETPIVOTDATA("Population",Sheet1!C9,"Year",A6)</f>
        <v>1262645000</v>
      </c>
      <c r="D5" s="14">
        <f t="shared" si="0"/>
        <v>1262645000</v>
      </c>
      <c r="E5" s="14" t="str">
        <f t="shared" si="1"/>
        <v/>
      </c>
      <c r="F5" s="15">
        <f t="shared" si="6"/>
        <v>57790000</v>
      </c>
      <c r="G5" s="12">
        <f t="shared" si="2"/>
        <v>-57790000</v>
      </c>
      <c r="H5" s="11" t="str">
        <f t="shared" ref="H5:H9" si="7">IF(F5&gt;=0,"",F5)</f>
        <v/>
      </c>
      <c r="I5" s="16">
        <f t="shared" si="3"/>
        <v>4.7964277859161575E-2</v>
      </c>
      <c r="J5" s="13">
        <f t="shared" si="4"/>
        <v>4.7964277859161575E-2</v>
      </c>
      <c r="K5" s="16" t="str">
        <f t="shared" si="5"/>
        <v/>
      </c>
    </row>
    <row r="6" spans="1:11" ht="18" customHeight="1" x14ac:dyDescent="0.3">
      <c r="A6" s="11">
        <v>2000</v>
      </c>
      <c r="B6" s="11">
        <f>GETPIVOTDATA("Population",Sheet1!C9,"Year",A6)</f>
        <v>1262645000</v>
      </c>
      <c r="C6" s="14">
        <f>GETPIVOTDATA("Population",Sheet1!C10,"Year",A7)</f>
        <v>1303720000</v>
      </c>
      <c r="D6" s="14">
        <f t="shared" si="0"/>
        <v>1303720000</v>
      </c>
      <c r="E6" s="14" t="str">
        <f t="shared" si="1"/>
        <v/>
      </c>
      <c r="F6" s="15">
        <f t="shared" si="6"/>
        <v>41075000</v>
      </c>
      <c r="G6" s="12">
        <f t="shared" si="2"/>
        <v>-41075000</v>
      </c>
      <c r="H6" s="11" t="str">
        <f t="shared" si="7"/>
        <v/>
      </c>
      <c r="I6" s="16">
        <f t="shared" si="3"/>
        <v>3.2530917241188062E-2</v>
      </c>
      <c r="J6" s="13">
        <f t="shared" si="4"/>
        <v>3.2530917241188062E-2</v>
      </c>
      <c r="K6" s="16" t="str">
        <f t="shared" si="5"/>
        <v/>
      </c>
    </row>
    <row r="7" spans="1:11" ht="18" customHeight="1" x14ac:dyDescent="0.3">
      <c r="A7" s="11">
        <v>2005</v>
      </c>
      <c r="B7" s="11">
        <f>GETPIVOTDATA("Population",Sheet1!C10,"Year",A7)</f>
        <v>1303720000</v>
      </c>
      <c r="C7" s="14">
        <f>GETPIVOTDATA("Population",Sheet1!C11,"Year",A8)</f>
        <v>1337705000</v>
      </c>
      <c r="D7" s="14">
        <f t="shared" si="0"/>
        <v>1337705000</v>
      </c>
      <c r="E7" s="14" t="str">
        <f t="shared" si="1"/>
        <v/>
      </c>
      <c r="F7" s="15">
        <f t="shared" si="6"/>
        <v>33985000</v>
      </c>
      <c r="G7" s="12">
        <f t="shared" si="2"/>
        <v>-33985000</v>
      </c>
      <c r="H7" s="11" t="str">
        <f t="shared" si="7"/>
        <v/>
      </c>
      <c r="I7" s="16">
        <f t="shared" si="3"/>
        <v>2.6067713926303249E-2</v>
      </c>
      <c r="J7" s="13">
        <f t="shared" si="4"/>
        <v>2.6067713926303249E-2</v>
      </c>
      <c r="K7" s="16" t="str">
        <f t="shared" si="5"/>
        <v/>
      </c>
    </row>
    <row r="8" spans="1:11" ht="18" customHeight="1" x14ac:dyDescent="0.3">
      <c r="A8" s="11">
        <v>2010</v>
      </c>
      <c r="B8" s="11">
        <f>GETPIVOTDATA("Population",Sheet1!C11,"Year",A8)</f>
        <v>1337705000</v>
      </c>
      <c r="C8" s="14">
        <f>GETPIVOTDATA("Population",Sheet1!C12,"Year",A9)</f>
        <v>1379860000</v>
      </c>
      <c r="D8" s="14">
        <f t="shared" si="0"/>
        <v>1379860000</v>
      </c>
      <c r="E8" s="14" t="str">
        <f t="shared" si="1"/>
        <v/>
      </c>
      <c r="F8" s="15">
        <f t="shared" si="6"/>
        <v>42155000</v>
      </c>
      <c r="G8" s="12">
        <f t="shared" si="2"/>
        <v>-42155000</v>
      </c>
      <c r="H8" s="11" t="str">
        <f t="shared" si="7"/>
        <v/>
      </c>
      <c r="I8" s="16">
        <f t="shared" si="3"/>
        <v>3.1512926990629575E-2</v>
      </c>
      <c r="J8" s="13">
        <f t="shared" si="4"/>
        <v>3.1512926990629575E-2</v>
      </c>
      <c r="K8" s="16" t="str">
        <f t="shared" si="5"/>
        <v/>
      </c>
    </row>
    <row r="9" spans="1:11" ht="18" customHeight="1" x14ac:dyDescent="0.3">
      <c r="A9" s="11">
        <v>2015</v>
      </c>
      <c r="B9" s="11">
        <f>GETPIVOTDATA("Population",Sheet1!C12,"Year",A9)</f>
        <v>1379860000</v>
      </c>
      <c r="C9" s="14">
        <f>GETPIVOTDATA("Population",Sheet1!C13,"Year",A10)</f>
        <v>1411100000</v>
      </c>
      <c r="D9" s="14">
        <f t="shared" si="0"/>
        <v>1411100000</v>
      </c>
      <c r="E9" s="14" t="str">
        <f t="shared" si="1"/>
        <v/>
      </c>
      <c r="F9" s="15">
        <f t="shared" si="6"/>
        <v>31240000</v>
      </c>
      <c r="G9" s="12">
        <f t="shared" si="2"/>
        <v>-31240000</v>
      </c>
      <c r="H9" s="11" t="str">
        <f t="shared" si="7"/>
        <v/>
      </c>
      <c r="I9" s="16">
        <f t="shared" si="3"/>
        <v>2.2639977968779368E-2</v>
      </c>
      <c r="J9" s="13">
        <f t="shared" si="4"/>
        <v>2.2639977968779368E-2</v>
      </c>
      <c r="K9" s="16" t="str">
        <f t="shared" si="5"/>
        <v/>
      </c>
    </row>
    <row r="10" spans="1:11" ht="18" customHeight="1" x14ac:dyDescent="0.3">
      <c r="A10" s="11">
        <v>2020</v>
      </c>
      <c r="B10" s="11">
        <f>GETPIVOTDATA("Population",Sheet1!C13,"Year",A10)</f>
        <v>1411100000</v>
      </c>
      <c r="C10" s="14"/>
      <c r="D10" s="14"/>
      <c r="E10" s="14" t="str">
        <f t="shared" si="1"/>
        <v/>
      </c>
      <c r="F10" s="14"/>
      <c r="G10" s="11"/>
      <c r="H10" s="11"/>
      <c r="I10" s="17"/>
    </row>
    <row r="34" spans="2:10" ht="19" customHeight="1" x14ac:dyDescent="0.3">
      <c r="B34" s="26" t="s">
        <v>238</v>
      </c>
      <c r="C34" s="26"/>
      <c r="D34" s="26" t="s">
        <v>239</v>
      </c>
      <c r="E34" s="26"/>
      <c r="F34" s="26"/>
      <c r="G34" s="26"/>
      <c r="H34" s="26"/>
      <c r="I34" s="26"/>
      <c r="J34" s="26"/>
    </row>
    <row r="35" spans="2:10" ht="24" customHeight="1" x14ac:dyDescent="0.3">
      <c r="B35" s="25" t="s">
        <v>240</v>
      </c>
      <c r="C35" s="25"/>
      <c r="D35" s="25"/>
      <c r="E35" s="22"/>
      <c r="F35" s="22"/>
      <c r="G35" s="23"/>
      <c r="H35" s="23"/>
      <c r="I35" s="23"/>
    </row>
    <row r="36" spans="2:10" ht="15.5" x14ac:dyDescent="0.3">
      <c r="B36" s="25" t="s">
        <v>241</v>
      </c>
      <c r="C36" s="25"/>
      <c r="D36" s="25"/>
      <c r="E36" s="21"/>
      <c r="F36" s="21"/>
      <c r="G36" s="20"/>
      <c r="H36" s="20"/>
      <c r="I36" s="20"/>
    </row>
    <row r="37" spans="2:10" x14ac:dyDescent="0.3">
      <c r="B37" s="21"/>
      <c r="C37" s="21"/>
      <c r="D37" s="21"/>
      <c r="E37" s="21"/>
      <c r="F37" s="21"/>
      <c r="G37" s="20"/>
      <c r="H37" s="20"/>
      <c r="I37" s="20"/>
    </row>
    <row r="38" spans="2:10" x14ac:dyDescent="0.3">
      <c r="B38" s="21"/>
      <c r="C38" s="21"/>
      <c r="D38" s="21"/>
      <c r="E38" s="21"/>
      <c r="F38" s="21"/>
      <c r="G38" s="20"/>
      <c r="H38" s="20"/>
      <c r="I38" s="20"/>
    </row>
    <row r="39" spans="2:10" x14ac:dyDescent="0.3">
      <c r="B39" s="21"/>
      <c r="C39" s="21"/>
      <c r="D39" s="21"/>
      <c r="E39" s="21"/>
      <c r="F39" s="21"/>
      <c r="G39" s="20"/>
      <c r="H39" s="20"/>
      <c r="I39" s="20"/>
    </row>
    <row r="40" spans="2:10" x14ac:dyDescent="0.3">
      <c r="B40" s="21"/>
      <c r="C40" s="21"/>
      <c r="D40" s="21"/>
      <c r="E40" s="21"/>
      <c r="F40" s="21"/>
    </row>
  </sheetData>
  <mergeCells count="4">
    <mergeCell ref="B35:D35"/>
    <mergeCell ref="B34:C34"/>
    <mergeCell ref="D34:J34"/>
    <mergeCell ref="B36:D36"/>
  </mergeCells>
  <phoneticPr fontId="18" type="noConversion"/>
  <conditionalFormatting sqref="I2:I9">
    <cfRule type="cellIs" dxfId="2" priority="3" operator="between">
      <formula>0</formula>
      <formula>27</formula>
    </cfRule>
  </conditionalFormatting>
  <conditionalFormatting sqref="J2:J9">
    <cfRule type="cellIs" dxfId="1" priority="2" operator="between">
      <formula>0</formula>
      <formula>27</formula>
    </cfRule>
  </conditionalFormatting>
  <conditionalFormatting sqref="K2:K9">
    <cfRule type="cellIs" dxfId="0" priority="1" operator="between">
      <formula>0</formula>
      <formula>27</formula>
    </cfRule>
  </conditionalFormatting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data_China Population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Ruorou Liu</cp:lastModifiedBy>
  <dcterms:created xsi:type="dcterms:W3CDTF">2024-12-18T21:31:16Z</dcterms:created>
  <dcterms:modified xsi:type="dcterms:W3CDTF">2024-12-18T22:01:40Z</dcterms:modified>
</cp:coreProperties>
</file>