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anderson_rosa5_fatec_sp_gov_br/Documents/3º Semestre/Estatística/Trabalhos/01/"/>
    </mc:Choice>
  </mc:AlternateContent>
  <xr:revisionPtr revIDLastSave="912" documentId="8_{DCECA0E6-91EC-40D9-8A1A-C9E9B83D2E6B}" xr6:coauthVersionLast="47" xr6:coauthVersionMax="47" xr10:uidLastSave="{6909F329-F66B-4ACF-AB1B-CF48BBAED3E4}"/>
  <bookViews>
    <workbookView xWindow="12360" yWindow="450" windowWidth="16155" windowHeight="14760" activeTab="1" xr2:uid="{F6A05A98-C8E8-4596-937C-5FC46F56E046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2" l="1"/>
  <c r="B50" i="2" s="1"/>
  <c r="E34" i="4"/>
  <c r="C34" i="4"/>
  <c r="A34" i="4"/>
  <c r="C36" i="2" a="1"/>
  <c r="C36" i="2" s="1"/>
  <c r="G36" i="2" a="1"/>
  <c r="G36" i="2" s="1"/>
  <c r="H36" i="2" a="1"/>
  <c r="H36" i="2" s="1"/>
  <c r="B36" i="2" a="1"/>
  <c r="B36" i="2" s="1"/>
  <c r="C48" i="2"/>
  <c r="G48" i="2"/>
  <c r="H48" i="2"/>
  <c r="G34" i="3"/>
  <c r="A34" i="3"/>
  <c r="A38" i="3" s="1"/>
  <c r="C39" i="2"/>
  <c r="G39" i="2"/>
  <c r="H39" i="2"/>
  <c r="B39" i="2"/>
  <c r="C46" i="2"/>
  <c r="G46" i="2"/>
  <c r="H46" i="2"/>
  <c r="B46" i="2"/>
  <c r="S38" i="3"/>
  <c r="N38" i="3"/>
  <c r="H38" i="3"/>
  <c r="B38" i="3"/>
  <c r="S36" i="3"/>
  <c r="N36" i="3"/>
  <c r="T16" i="3"/>
  <c r="S34" i="3"/>
  <c r="N34" i="3"/>
  <c r="H34" i="3"/>
  <c r="H36" i="3"/>
  <c r="B36" i="3"/>
  <c r="B34" i="3"/>
  <c r="J13" i="3"/>
  <c r="D18" i="3"/>
  <c r="C37" i="2"/>
  <c r="G37" i="2"/>
  <c r="H37" i="2"/>
  <c r="B37" i="2"/>
  <c r="K4" i="1"/>
  <c r="L8" i="1"/>
  <c r="L9" i="1" s="1"/>
  <c r="L10" i="1" s="1"/>
  <c r="G50" i="2" l="1"/>
  <c r="H50" i="2"/>
  <c r="C50" i="2"/>
  <c r="K9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<sst xmlns="http://schemas.openxmlformats.org/spreadsheetml/2006/main" count="368" uniqueCount="85">
  <si>
    <t xml:space="preserve"> Valor da Mensalidade</t>
  </si>
  <si>
    <t xml:space="preserve"> Velocidade da Banda</t>
  </si>
  <si>
    <t>Sexo do Usuário</t>
  </si>
  <si>
    <t>Grau de Satisfação</t>
  </si>
  <si>
    <t>Dias Conectados no Mês</t>
  </si>
  <si>
    <t xml:space="preserve"> 50 Mbps</t>
  </si>
  <si>
    <t>100 Mbps</t>
  </si>
  <si>
    <t xml:space="preserve"> 30 Mbps</t>
  </si>
  <si>
    <t xml:space="preserve"> 75 Mbps</t>
  </si>
  <si>
    <t>120 Mbps</t>
  </si>
  <si>
    <t xml:space="preserve"> 60 Mbps</t>
  </si>
  <si>
    <t xml:space="preserve"> 40 Mbps</t>
  </si>
  <si>
    <t xml:space="preserve"> 80 Mbps</t>
  </si>
  <si>
    <t>Masculino</t>
  </si>
  <si>
    <t xml:space="preserve">Feminino </t>
  </si>
  <si>
    <t xml:space="preserve">Satisfeito  </t>
  </si>
  <si>
    <t xml:space="preserve">Neutro      </t>
  </si>
  <si>
    <t>Insatisfeito</t>
  </si>
  <si>
    <t>Salario</t>
  </si>
  <si>
    <t>min</t>
  </si>
  <si>
    <t>max</t>
  </si>
  <si>
    <t>AT</t>
  </si>
  <si>
    <t xml:space="preserve">H </t>
  </si>
  <si>
    <t>Valor da Mensalidade</t>
  </si>
  <si>
    <t xml:space="preserve">Masculino      </t>
  </si>
  <si>
    <t xml:space="preserve">Feminino       </t>
  </si>
  <si>
    <t>Escolaridade</t>
  </si>
  <si>
    <t xml:space="preserve">Satisfeito        </t>
  </si>
  <si>
    <t xml:space="preserve">Neutro            </t>
  </si>
  <si>
    <t xml:space="preserve">Insatisfeito      </t>
  </si>
  <si>
    <t xml:space="preserve">Salário    </t>
  </si>
  <si>
    <t>qualitativa ordinal</t>
  </si>
  <si>
    <t>qualitativa nominal</t>
  </si>
  <si>
    <t>quantitativa continua</t>
  </si>
  <si>
    <t>quantitativa discreta</t>
  </si>
  <si>
    <t>quantitadita continua</t>
  </si>
  <si>
    <t>Fundamental</t>
  </si>
  <si>
    <t>Médio</t>
  </si>
  <si>
    <t>Superior</t>
  </si>
  <si>
    <t>Dias conectado (durante 24h)</t>
  </si>
  <si>
    <t>Velocidade da Banda (Mbps)</t>
  </si>
  <si>
    <t>Média</t>
  </si>
  <si>
    <t>Mediana</t>
  </si>
  <si>
    <t>Moda</t>
  </si>
  <si>
    <t>amodal</t>
  </si>
  <si>
    <t>unimodal</t>
  </si>
  <si>
    <t>excel</t>
  </si>
  <si>
    <t>manual</t>
  </si>
  <si>
    <t>Variância</t>
  </si>
  <si>
    <t>Desvio Padrão</t>
  </si>
  <si>
    <t>Amplitude Total</t>
  </si>
  <si>
    <t>Coeficiente de Variação (%)</t>
  </si>
  <si>
    <t>Os assinantes pagam em média R$ 89,84 pelo serviço de internet.</t>
  </si>
  <si>
    <t>23,38 é a media de dias que os assinantes permanecem conectados.</t>
  </si>
  <si>
    <t>A mediada da velocidade de internet contratada é de 67,50 Mbps.</t>
  </si>
  <si>
    <t>A média de velocidade de internet contratada é de 69,38 Mbps.</t>
  </si>
  <si>
    <t>Obs: Todos os valores de média apresentaram igualdade quando calculados manualmente ou pelo excel.</t>
  </si>
  <si>
    <t>Obs: Alguns valores da mediana apresentaram divergência quando calculados manualmente e pelo excel.</t>
  </si>
  <si>
    <t>Os assinantes têm uma média salarial de R$ 2.445,53.</t>
  </si>
  <si>
    <t xml:space="preserve">A mediada do valor pago pela assinatura de internet é de </t>
  </si>
  <si>
    <t xml:space="preserve">A mediana de dias em que os assinantes ficam conectatos é de </t>
  </si>
  <si>
    <t>A mediana salarial dos assinantes é de R$ 2.405,50.</t>
  </si>
  <si>
    <t>O conjunto de dados referente a velocidade de conexão é amodal, apesar de existir dados repetidos não há nenhum que se destaque.</t>
  </si>
  <si>
    <t>O conjunto de dados referente ao valor pago pela assinatura é unimodal, pois o valor R$ 95,00 se repete 11 vezes.</t>
  </si>
  <si>
    <t>O conjunto de dados referente ao sexo é unimodal, pois o sexo masculino se destaca com 19 registros.</t>
  </si>
  <si>
    <t>O conjunto de dados referente a escolaridade é unimodal, pois a maiorida dos assinantes concluíram o ensino médio com 16 registros.</t>
  </si>
  <si>
    <t>O conjunto de dados referente a satisfação dos assinantes é unimodal, os que se apresentam satisfeitos são 15 assinantes.</t>
  </si>
  <si>
    <t>O conjunto de dados referente aos dias em que os usuarios permaneceram conectados unimodal, com 21 dias se repetindo 11 vezes.</t>
  </si>
  <si>
    <t>O conjunto de dados referente ao salário dos assinantes é amodal, nesse caso nenhum dos valores se repete.</t>
  </si>
  <si>
    <t>A amplitude total para a velocidade da conexão contratada é de 90 Mbps.</t>
  </si>
  <si>
    <t>A amplitude total para a o valor pago pela assinatura é de R$ 40,00.</t>
  </si>
  <si>
    <t>A amplitude total para a a quantidades de dias em que os usuários permaneceram conectados é de 12 dias.</t>
  </si>
  <si>
    <t>A amplitude total para o valor do salário dos assinantes é de R$ 3.566,00.</t>
  </si>
  <si>
    <t>A variância da velocidade de conexão é de 815,23 Mbps.</t>
  </si>
  <si>
    <t>A variância da do valor pago de assinatura é de R$ 155,44.</t>
  </si>
  <si>
    <t>A variância de dias em que os usuarios permaneceram conectados é de 19,48 dias.</t>
  </si>
  <si>
    <t>A variância salarial dos assinantes é de R$ 774.492,56.</t>
  </si>
  <si>
    <t>O desvio padrão para a velocidade de conexão de internet é de 28,94 Mbps.</t>
  </si>
  <si>
    <t>O desvio padrão para a do valor pago pela assinatura é de R$ 12,63.</t>
  </si>
  <si>
    <t>O desvio padrão para o número de dias em que o assinante permanece conectado é de 4,38 dias.</t>
  </si>
  <si>
    <t>O desvio padrão para o salario dos assinantes é de R$ 892,88.</t>
  </si>
  <si>
    <t>O coeficiente de variação da velocidade de conexão contratada é de 47,72%.</t>
  </si>
  <si>
    <t>O coeficiente de variação do valor pago pelos assinantes é de 14,06%.</t>
  </si>
  <si>
    <t>O coeficiente de variação de dias em que os usuários permaneceram conectados é de 18,72%.</t>
  </si>
  <si>
    <t>O coeficiente de variação do salário dos assinantes é de 36,51%.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</si>
</sst>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8" fontId="2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8" fontId="2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vertical="center"/>
    </xf>
    <xf numFmtId="1" fontId="0" fillId="0" borderId="0" xfId="0" applyNumberFormat="1" applyAlignment="1">
      <alignment horizontal="right" vertical="center"/>
    </xf>
    <xf numFmtId="1" fontId="0" fillId="10" borderId="0" xfId="0" applyNumberFormat="1" applyFill="1" applyAlignment="1">
      <alignment horizontal="right" vertical="center"/>
    </xf>
    <xf numFmtId="0" fontId="0" fillId="10" borderId="0" xfId="0" applyFill="1" applyAlignment="1">
      <alignment vertical="center"/>
    </xf>
    <xf numFmtId="8" fontId="0" fillId="0" borderId="0" xfId="0" applyNumberFormat="1" applyAlignment="1">
      <alignment vertical="center"/>
    </xf>
    <xf numFmtId="1" fontId="0" fillId="11" borderId="0" xfId="0" applyNumberFormat="1" applyFill="1" applyAlignment="1">
      <alignment horizontal="right"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8" fontId="0" fillId="10" borderId="0" xfId="0" applyNumberFormat="1" applyFill="1" applyAlignment="1">
      <alignment vertical="center"/>
    </xf>
    <xf numFmtId="8" fontId="0" fillId="11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8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13" borderId="2" xfId="0" applyFill="1" applyBorder="1" applyAlignment="1">
      <alignment vertical="center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2" fontId="0" fillId="0" borderId="6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1" xfId="0" applyBorder="1" applyAlignment="1">
      <alignment horizontal="right" vertical="center" wrapText="1"/>
    </xf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right" vertical="center"/>
    </xf>
    <xf numFmtId="8" fontId="0" fillId="6" borderId="6" xfId="0" applyNumberFormat="1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8" borderId="6" xfId="0" applyFill="1" applyBorder="1" applyAlignment="1">
      <alignment horizontal="center" vertical="center" wrapText="1"/>
    </xf>
    <xf numFmtId="44" fontId="0" fillId="0" borderId="6" xfId="1" applyFont="1" applyBorder="1" applyAlignment="1">
      <alignment vertical="center"/>
    </xf>
    <xf numFmtId="44" fontId="0" fillId="0" borderId="4" xfId="1" applyFont="1" applyBorder="1" applyAlignment="1">
      <alignment vertical="center"/>
    </xf>
    <xf numFmtId="44" fontId="0" fillId="0" borderId="6" xfId="1" applyFont="1" applyBorder="1" applyAlignment="1">
      <alignment horizontal="right" vertical="center"/>
    </xf>
    <xf numFmtId="44" fontId="0" fillId="0" borderId="1" xfId="1" applyFont="1" applyBorder="1" applyAlignment="1">
      <alignment vertical="center"/>
    </xf>
    <xf numFmtId="44" fontId="0" fillId="0" borderId="1" xfId="1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BEEF-E5F1-41A9-AD57-91446702D0FB}">
  <dimension ref="A1:L33"/>
  <sheetViews>
    <sheetView workbookViewId="0">
      <selection activeCell="F57" sqref="F57"/>
    </sheetView>
  </sheetViews>
  <sheetFormatPr defaultColWidth="19.28515625" defaultRowHeight="15" x14ac:dyDescent="0.2"/>
  <cols>
    <col min="1" max="6" width="19.28515625" style="1"/>
    <col min="7" max="8" width="9" style="1" customWidth="1"/>
    <col min="9" max="16384" width="19.28515625" style="1"/>
  </cols>
  <sheetData>
    <row r="1" spans="1:12" s="4" customFormat="1" ht="47.25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18</v>
      </c>
    </row>
    <row r="2" spans="1:12" s="5" customFormat="1" x14ac:dyDescent="0.2">
      <c r="A2" s="5" t="s">
        <v>10</v>
      </c>
      <c r="B2" s="6">
        <v>85</v>
      </c>
      <c r="C2" s="5" t="s">
        <v>13</v>
      </c>
      <c r="D2" s="5" t="s">
        <v>15</v>
      </c>
      <c r="E2" s="5">
        <v>25</v>
      </c>
      <c r="F2" s="6">
        <v>2110</v>
      </c>
      <c r="G2" s="7"/>
      <c r="H2" s="1"/>
      <c r="J2" s="5" t="s">
        <v>19</v>
      </c>
      <c r="K2" s="5">
        <v>1279</v>
      </c>
    </row>
    <row r="3" spans="1:12" s="5" customFormat="1" x14ac:dyDescent="0.2">
      <c r="A3" s="5" t="s">
        <v>6</v>
      </c>
      <c r="B3" s="6">
        <v>95</v>
      </c>
      <c r="C3" s="5" t="s">
        <v>13</v>
      </c>
      <c r="D3" s="5" t="s">
        <v>15</v>
      </c>
      <c r="E3" s="5">
        <v>18</v>
      </c>
      <c r="F3" s="6">
        <v>1331</v>
      </c>
      <c r="G3" s="7"/>
      <c r="H3" s="1"/>
      <c r="J3" s="5" t="s">
        <v>20</v>
      </c>
      <c r="K3" s="5">
        <v>4845</v>
      </c>
    </row>
    <row r="4" spans="1:12" s="5" customFormat="1" x14ac:dyDescent="0.2">
      <c r="A4" s="5" t="s">
        <v>9</v>
      </c>
      <c r="B4" s="6">
        <v>110</v>
      </c>
      <c r="C4" s="5" t="s">
        <v>13</v>
      </c>
      <c r="D4" s="5" t="s">
        <v>16</v>
      </c>
      <c r="E4" s="5">
        <v>18</v>
      </c>
      <c r="F4" s="6">
        <v>1561</v>
      </c>
      <c r="G4" s="7"/>
      <c r="H4" s="1"/>
      <c r="J4" s="5" t="s">
        <v>21</v>
      </c>
      <c r="K4" s="5">
        <f>K3-K2</f>
        <v>3566</v>
      </c>
    </row>
    <row r="5" spans="1:12" x14ac:dyDescent="0.2">
      <c r="A5" s="1" t="s">
        <v>8</v>
      </c>
      <c r="B5" s="2">
        <v>95</v>
      </c>
      <c r="C5" s="1" t="s">
        <v>14</v>
      </c>
      <c r="D5" s="1" t="s">
        <v>15</v>
      </c>
      <c r="E5" s="1">
        <v>25</v>
      </c>
      <c r="F5" s="2">
        <v>3291</v>
      </c>
      <c r="H5" s="10"/>
      <c r="J5" s="1" t="s">
        <v>22</v>
      </c>
      <c r="K5" s="1">
        <v>1189</v>
      </c>
    </row>
    <row r="6" spans="1:12" s="5" customFormat="1" x14ac:dyDescent="0.2">
      <c r="A6" s="5" t="s">
        <v>11</v>
      </c>
      <c r="B6" s="6">
        <v>75</v>
      </c>
      <c r="C6" s="5" t="s">
        <v>13</v>
      </c>
      <c r="D6" s="5" t="s">
        <v>15</v>
      </c>
      <c r="E6" s="5">
        <v>21</v>
      </c>
      <c r="F6" s="6">
        <v>2400</v>
      </c>
      <c r="G6" s="7"/>
      <c r="H6" s="1"/>
    </row>
    <row r="7" spans="1:12" x14ac:dyDescent="0.2">
      <c r="A7" s="1" t="s">
        <v>6</v>
      </c>
      <c r="B7" s="2">
        <v>110</v>
      </c>
      <c r="C7" s="1" t="s">
        <v>14</v>
      </c>
      <c r="D7" s="1" t="s">
        <v>17</v>
      </c>
      <c r="E7" s="1">
        <v>30</v>
      </c>
      <c r="F7" s="2">
        <v>2640</v>
      </c>
      <c r="H7" s="10"/>
    </row>
    <row r="8" spans="1:12" s="5" customFormat="1" x14ac:dyDescent="0.2">
      <c r="A8" s="5" t="s">
        <v>7</v>
      </c>
      <c r="B8" s="6">
        <v>70</v>
      </c>
      <c r="C8" s="5" t="s">
        <v>13</v>
      </c>
      <c r="D8" s="5" t="s">
        <v>15</v>
      </c>
      <c r="E8" s="5">
        <v>29</v>
      </c>
      <c r="F8" s="6">
        <v>1853</v>
      </c>
      <c r="G8" s="7"/>
      <c r="H8" s="1"/>
      <c r="K8" s="5">
        <v>1279</v>
      </c>
      <c r="L8" s="5">
        <f>K2+K5</f>
        <v>2468</v>
      </c>
    </row>
    <row r="9" spans="1:12" x14ac:dyDescent="0.2">
      <c r="A9" s="1" t="s">
        <v>5</v>
      </c>
      <c r="B9" s="2">
        <v>85</v>
      </c>
      <c r="C9" s="1" t="s">
        <v>14</v>
      </c>
      <c r="D9" s="1" t="s">
        <v>15</v>
      </c>
      <c r="E9" s="1">
        <v>25</v>
      </c>
      <c r="F9" s="2">
        <v>1963</v>
      </c>
      <c r="H9" s="9"/>
      <c r="K9" s="1">
        <f>L8</f>
        <v>2468</v>
      </c>
      <c r="L9" s="1">
        <f>L8+K5</f>
        <v>3657</v>
      </c>
    </row>
    <row r="10" spans="1:12" s="5" customFormat="1" x14ac:dyDescent="0.2">
      <c r="A10" s="5" t="s">
        <v>11</v>
      </c>
      <c r="B10" s="6">
        <v>75</v>
      </c>
      <c r="C10" s="5" t="s">
        <v>13</v>
      </c>
      <c r="D10" s="5" t="s">
        <v>15</v>
      </c>
      <c r="E10" s="5">
        <v>30</v>
      </c>
      <c r="F10" s="6">
        <v>2036</v>
      </c>
      <c r="G10" s="7"/>
      <c r="H10" s="1"/>
      <c r="K10" s="5">
        <f>L9</f>
        <v>3657</v>
      </c>
      <c r="L10" s="5">
        <f>L9+K5</f>
        <v>4846</v>
      </c>
    </row>
    <row r="11" spans="1:12" x14ac:dyDescent="0.2">
      <c r="A11" s="1" t="s">
        <v>11</v>
      </c>
      <c r="B11" s="2">
        <v>75</v>
      </c>
      <c r="C11" s="1" t="s">
        <v>14</v>
      </c>
      <c r="D11" s="1" t="s">
        <v>15</v>
      </c>
      <c r="E11" s="1">
        <v>25</v>
      </c>
      <c r="F11" s="2">
        <v>3767</v>
      </c>
      <c r="H11" s="11"/>
    </row>
    <row r="12" spans="1:12" s="5" customFormat="1" x14ac:dyDescent="0.2">
      <c r="A12" s="5" t="s">
        <v>6</v>
      </c>
      <c r="B12" s="6">
        <v>110</v>
      </c>
      <c r="C12" s="5" t="s">
        <v>13</v>
      </c>
      <c r="D12" s="5" t="s">
        <v>17</v>
      </c>
      <c r="E12" s="5">
        <v>18</v>
      </c>
      <c r="F12" s="6">
        <v>2411</v>
      </c>
      <c r="G12" s="7"/>
      <c r="H12" s="1"/>
    </row>
    <row r="13" spans="1:12" x14ac:dyDescent="0.2">
      <c r="A13" s="1" t="s">
        <v>12</v>
      </c>
      <c r="B13" s="2">
        <v>95</v>
      </c>
      <c r="C13" s="1" t="s">
        <v>14</v>
      </c>
      <c r="D13" s="1" t="s">
        <v>16</v>
      </c>
      <c r="E13" s="1">
        <v>21</v>
      </c>
      <c r="F13" s="2">
        <v>4845</v>
      </c>
      <c r="H13" s="11"/>
    </row>
    <row r="14" spans="1:12" s="5" customFormat="1" x14ac:dyDescent="0.2">
      <c r="A14" s="5" t="s">
        <v>6</v>
      </c>
      <c r="B14" s="6">
        <v>95</v>
      </c>
      <c r="C14" s="5" t="s">
        <v>13</v>
      </c>
      <c r="D14" s="5" t="s">
        <v>17</v>
      </c>
      <c r="E14" s="5">
        <v>21</v>
      </c>
      <c r="F14" s="6">
        <v>2958</v>
      </c>
      <c r="G14" s="8"/>
      <c r="H14" s="1"/>
    </row>
    <row r="15" spans="1:12" s="5" customFormat="1" x14ac:dyDescent="0.2">
      <c r="A15" s="5" t="s">
        <v>5</v>
      </c>
      <c r="B15" s="6">
        <v>80</v>
      </c>
      <c r="C15" s="5" t="s">
        <v>13</v>
      </c>
      <c r="D15" s="5" t="s">
        <v>15</v>
      </c>
      <c r="E15" s="5">
        <v>21</v>
      </c>
      <c r="F15" s="6">
        <v>1279</v>
      </c>
      <c r="G15" s="7"/>
      <c r="H15" s="1"/>
    </row>
    <row r="16" spans="1:12" s="5" customFormat="1" x14ac:dyDescent="0.2">
      <c r="A16" s="5" t="s">
        <v>12</v>
      </c>
      <c r="B16" s="6">
        <v>95</v>
      </c>
      <c r="C16" s="5" t="s">
        <v>13</v>
      </c>
      <c r="D16" s="5" t="s">
        <v>16</v>
      </c>
      <c r="E16" s="5">
        <v>21</v>
      </c>
      <c r="F16" s="6">
        <v>1481</v>
      </c>
      <c r="G16" s="7"/>
      <c r="H16" s="1"/>
    </row>
    <row r="17" spans="1:8" x14ac:dyDescent="0.2">
      <c r="A17" s="1" t="s">
        <v>9</v>
      </c>
      <c r="B17" s="2">
        <v>110</v>
      </c>
      <c r="C17" s="1" t="s">
        <v>14</v>
      </c>
      <c r="D17" s="1" t="s">
        <v>15</v>
      </c>
      <c r="E17" s="1">
        <v>30</v>
      </c>
      <c r="F17" s="2">
        <v>2694</v>
      </c>
      <c r="H17" s="10"/>
    </row>
    <row r="18" spans="1:8" s="5" customFormat="1" x14ac:dyDescent="0.2">
      <c r="A18" s="5" t="s">
        <v>7</v>
      </c>
      <c r="B18" s="6">
        <v>75</v>
      </c>
      <c r="C18" s="5" t="s">
        <v>13</v>
      </c>
      <c r="D18" s="5" t="s">
        <v>16</v>
      </c>
      <c r="E18" s="5">
        <v>21</v>
      </c>
      <c r="F18" s="6">
        <v>1906</v>
      </c>
      <c r="G18" s="7"/>
      <c r="H18" s="1"/>
    </row>
    <row r="19" spans="1:8" x14ac:dyDescent="0.2">
      <c r="A19" s="1" t="s">
        <v>9</v>
      </c>
      <c r="B19" s="2">
        <v>110</v>
      </c>
      <c r="C19" s="1" t="s">
        <v>14</v>
      </c>
      <c r="D19" s="1" t="s">
        <v>16</v>
      </c>
      <c r="E19" s="1">
        <v>21</v>
      </c>
      <c r="F19" s="2">
        <v>3828</v>
      </c>
      <c r="H19" s="11"/>
    </row>
    <row r="20" spans="1:8" s="5" customFormat="1" x14ac:dyDescent="0.2">
      <c r="A20" s="5" t="s">
        <v>10</v>
      </c>
      <c r="B20" s="6">
        <v>85</v>
      </c>
      <c r="C20" s="5" t="s">
        <v>13</v>
      </c>
      <c r="D20" s="5" t="s">
        <v>17</v>
      </c>
      <c r="E20" s="5">
        <v>18</v>
      </c>
      <c r="F20" s="6">
        <v>3239</v>
      </c>
      <c r="G20" s="8"/>
      <c r="H20" s="1"/>
    </row>
    <row r="21" spans="1:8" x14ac:dyDescent="0.2">
      <c r="A21" s="1" t="s">
        <v>10</v>
      </c>
      <c r="B21" s="2">
        <v>85</v>
      </c>
      <c r="C21" s="1" t="s">
        <v>14</v>
      </c>
      <c r="D21" s="1" t="s">
        <v>17</v>
      </c>
      <c r="E21" s="1">
        <v>18</v>
      </c>
      <c r="F21" s="2">
        <v>2641</v>
      </c>
      <c r="H21" s="10"/>
    </row>
    <row r="22" spans="1:8" s="5" customFormat="1" x14ac:dyDescent="0.2">
      <c r="A22" s="5" t="s">
        <v>8</v>
      </c>
      <c r="B22" s="6">
        <v>95</v>
      </c>
      <c r="C22" s="5" t="s">
        <v>13</v>
      </c>
      <c r="D22" s="5" t="s">
        <v>15</v>
      </c>
      <c r="E22" s="5">
        <v>30</v>
      </c>
      <c r="F22" s="6">
        <v>1352</v>
      </c>
      <c r="G22" s="7"/>
      <c r="H22" s="1"/>
    </row>
    <row r="23" spans="1:8" x14ac:dyDescent="0.2">
      <c r="A23" s="1" t="s">
        <v>12</v>
      </c>
      <c r="B23" s="2">
        <v>95</v>
      </c>
      <c r="C23" s="1" t="s">
        <v>14</v>
      </c>
      <c r="D23" s="1" t="s">
        <v>16</v>
      </c>
      <c r="E23" s="1">
        <v>25</v>
      </c>
      <c r="F23" s="2">
        <v>4063</v>
      </c>
      <c r="H23" s="11">
        <v>4</v>
      </c>
    </row>
    <row r="24" spans="1:8" s="5" customFormat="1" x14ac:dyDescent="0.2">
      <c r="A24" s="5" t="s">
        <v>12</v>
      </c>
      <c r="B24" s="6">
        <v>95</v>
      </c>
      <c r="C24" s="5" t="s">
        <v>13</v>
      </c>
      <c r="D24" s="5" t="s">
        <v>16</v>
      </c>
      <c r="E24" s="5">
        <v>18</v>
      </c>
      <c r="F24" s="6">
        <v>3470</v>
      </c>
      <c r="G24" s="8"/>
      <c r="H24" s="1"/>
    </row>
    <row r="25" spans="1:8" x14ac:dyDescent="0.2">
      <c r="A25" s="1" t="s">
        <v>7</v>
      </c>
      <c r="B25" s="2">
        <v>75</v>
      </c>
      <c r="C25" s="1" t="s">
        <v>14</v>
      </c>
      <c r="D25" s="1" t="s">
        <v>16</v>
      </c>
      <c r="E25" s="1">
        <v>21</v>
      </c>
      <c r="F25" s="2">
        <v>2148</v>
      </c>
      <c r="H25" s="9"/>
    </row>
    <row r="26" spans="1:8" s="5" customFormat="1" x14ac:dyDescent="0.2">
      <c r="A26" s="5" t="s">
        <v>9</v>
      </c>
      <c r="B26" s="6">
        <v>110</v>
      </c>
      <c r="C26" s="5" t="s">
        <v>13</v>
      </c>
      <c r="D26" s="5" t="s">
        <v>16</v>
      </c>
      <c r="E26" s="5">
        <v>18</v>
      </c>
      <c r="F26" s="6">
        <v>1543</v>
      </c>
      <c r="G26" s="7"/>
      <c r="H26" s="1"/>
    </row>
    <row r="27" spans="1:8" s="5" customFormat="1" x14ac:dyDescent="0.2">
      <c r="A27" s="5" t="s">
        <v>7</v>
      </c>
      <c r="B27" s="6">
        <v>75</v>
      </c>
      <c r="C27" s="5" t="s">
        <v>13</v>
      </c>
      <c r="D27" s="5" t="s">
        <v>16</v>
      </c>
      <c r="E27" s="5">
        <v>21</v>
      </c>
      <c r="F27" s="6">
        <v>1705</v>
      </c>
      <c r="G27" s="7"/>
      <c r="H27" s="1"/>
    </row>
    <row r="28" spans="1:8" s="5" customFormat="1" x14ac:dyDescent="0.2">
      <c r="A28" s="5" t="s">
        <v>8</v>
      </c>
      <c r="B28" s="6">
        <v>95</v>
      </c>
      <c r="C28" s="5" t="s">
        <v>13</v>
      </c>
      <c r="D28" s="5" t="s">
        <v>16</v>
      </c>
      <c r="E28" s="5">
        <v>21</v>
      </c>
      <c r="F28" s="6">
        <v>2816</v>
      </c>
      <c r="G28" s="8">
        <v>4</v>
      </c>
      <c r="H28" s="1"/>
    </row>
    <row r="29" spans="1:8" x14ac:dyDescent="0.2">
      <c r="A29" s="1" t="s">
        <v>11</v>
      </c>
      <c r="B29" s="2">
        <v>75</v>
      </c>
      <c r="C29" s="1" t="s">
        <v>14</v>
      </c>
      <c r="D29" s="1" t="s">
        <v>15</v>
      </c>
      <c r="E29" s="1">
        <v>29</v>
      </c>
      <c r="F29" s="2">
        <v>1378</v>
      </c>
      <c r="H29" s="9">
        <v>3</v>
      </c>
    </row>
    <row r="30" spans="1:8" s="5" customFormat="1" x14ac:dyDescent="0.2">
      <c r="A30" s="5" t="s">
        <v>5</v>
      </c>
      <c r="B30" s="6">
        <v>80</v>
      </c>
      <c r="C30" s="5" t="s">
        <v>13</v>
      </c>
      <c r="D30" s="5" t="s">
        <v>15</v>
      </c>
      <c r="E30" s="5">
        <v>30</v>
      </c>
      <c r="F30" s="6">
        <v>2429</v>
      </c>
      <c r="G30" s="7"/>
      <c r="H30" s="1"/>
    </row>
    <row r="31" spans="1:8" x14ac:dyDescent="0.2">
      <c r="A31" s="1" t="s">
        <v>5</v>
      </c>
      <c r="B31" s="2">
        <v>85</v>
      </c>
      <c r="C31" s="1" t="s">
        <v>14</v>
      </c>
      <c r="D31" s="1" t="s">
        <v>15</v>
      </c>
      <c r="E31" s="1">
        <v>29</v>
      </c>
      <c r="F31" s="2">
        <v>2640</v>
      </c>
      <c r="H31" s="10"/>
    </row>
    <row r="32" spans="1:8" s="5" customFormat="1" x14ac:dyDescent="0.2">
      <c r="A32" s="5" t="s">
        <v>10</v>
      </c>
      <c r="B32" s="6">
        <v>85</v>
      </c>
      <c r="C32" s="5" t="s">
        <v>13</v>
      </c>
      <c r="D32" s="5" t="s">
        <v>17</v>
      </c>
      <c r="E32" s="5">
        <v>21</v>
      </c>
      <c r="F32" s="6">
        <v>1772</v>
      </c>
      <c r="G32" s="7">
        <v>15</v>
      </c>
      <c r="H32" s="1"/>
    </row>
    <row r="33" spans="1:8" x14ac:dyDescent="0.2">
      <c r="A33" s="1" t="s">
        <v>8</v>
      </c>
      <c r="B33" s="2">
        <v>95</v>
      </c>
      <c r="C33" s="1" t="s">
        <v>14</v>
      </c>
      <c r="D33" s="1" t="s">
        <v>15</v>
      </c>
      <c r="E33" s="1">
        <v>29</v>
      </c>
      <c r="F33" s="2">
        <v>2705</v>
      </c>
      <c r="H33" s="10">
        <v>6</v>
      </c>
    </row>
  </sheetData>
  <sortState xmlns:xlrd2="http://schemas.microsoft.com/office/spreadsheetml/2017/richdata2" ref="A36:A65">
    <sortCondition ref="A36:A65"/>
  </sortState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D3F2-FF8C-4E6B-A762-9EC10D2E5902}">
  <dimension ref="A1:I92"/>
  <sheetViews>
    <sheetView tabSelected="1" topLeftCell="A23" workbookViewId="0">
      <selection activeCell="B46" sqref="B46"/>
    </sheetView>
  </sheetViews>
  <sheetFormatPr defaultRowHeight="15" x14ac:dyDescent="0.25"/>
  <cols>
    <col min="1" max="1" width="15.28515625" style="12" customWidth="1"/>
    <col min="2" max="2" width="17.140625" style="12" customWidth="1"/>
    <col min="3" max="3" width="13.5703125" style="12" customWidth="1"/>
    <col min="4" max="4" width="14.42578125" style="12" customWidth="1"/>
    <col min="5" max="5" width="16" style="12" customWidth="1"/>
    <col min="6" max="6" width="14.28515625" style="12" customWidth="1"/>
    <col min="7" max="7" width="15" style="12" customWidth="1"/>
    <col min="8" max="8" width="15.28515625" style="12" customWidth="1"/>
    <col min="9" max="9" width="9.140625" style="29"/>
    <col min="10" max="16384" width="9.140625" style="12"/>
  </cols>
  <sheetData>
    <row r="1" spans="1:8" ht="36.75" customHeight="1" x14ac:dyDescent="0.25">
      <c r="A1" s="30"/>
      <c r="B1" s="24" t="s">
        <v>34</v>
      </c>
      <c r="C1" s="45" t="s">
        <v>35</v>
      </c>
      <c r="D1" s="45" t="s">
        <v>32</v>
      </c>
      <c r="E1" s="45" t="s">
        <v>31</v>
      </c>
      <c r="F1" s="45" t="s">
        <v>31</v>
      </c>
      <c r="G1" s="45" t="s">
        <v>34</v>
      </c>
      <c r="H1" s="45" t="s">
        <v>33</v>
      </c>
    </row>
    <row r="2" spans="1:8" ht="36.75" customHeight="1" x14ac:dyDescent="0.25">
      <c r="A2" s="30"/>
      <c r="B2" s="31" t="s">
        <v>40</v>
      </c>
      <c r="C2" s="32" t="s">
        <v>23</v>
      </c>
      <c r="D2" s="32" t="s">
        <v>2</v>
      </c>
      <c r="E2" s="32" t="s">
        <v>26</v>
      </c>
      <c r="F2" s="32" t="s">
        <v>3</v>
      </c>
      <c r="G2" s="32" t="s">
        <v>39</v>
      </c>
      <c r="H2" s="32" t="s">
        <v>30</v>
      </c>
    </row>
    <row r="3" spans="1:8" x14ac:dyDescent="0.25">
      <c r="A3" s="30"/>
      <c r="B3" s="33">
        <v>50</v>
      </c>
      <c r="C3" s="47">
        <v>80</v>
      </c>
      <c r="D3" s="34" t="s">
        <v>24</v>
      </c>
      <c r="E3" s="34" t="s">
        <v>36</v>
      </c>
      <c r="F3" s="34" t="s">
        <v>27</v>
      </c>
      <c r="G3" s="34">
        <v>21</v>
      </c>
      <c r="H3" s="47">
        <v>2110</v>
      </c>
    </row>
    <row r="4" spans="1:8" x14ac:dyDescent="0.25">
      <c r="A4" s="30"/>
      <c r="B4" s="25">
        <v>100</v>
      </c>
      <c r="C4" s="46">
        <v>95</v>
      </c>
      <c r="D4" s="35" t="s">
        <v>24</v>
      </c>
      <c r="E4" s="35" t="s">
        <v>37</v>
      </c>
      <c r="F4" s="35" t="s">
        <v>27</v>
      </c>
      <c r="G4" s="35">
        <v>18</v>
      </c>
      <c r="H4" s="46">
        <v>1331</v>
      </c>
    </row>
    <row r="5" spans="1:8" x14ac:dyDescent="0.25">
      <c r="A5" s="30"/>
      <c r="B5" s="25">
        <v>30</v>
      </c>
      <c r="C5" s="46">
        <v>70</v>
      </c>
      <c r="D5" s="35" t="s">
        <v>24</v>
      </c>
      <c r="E5" s="35" t="s">
        <v>38</v>
      </c>
      <c r="F5" s="35" t="s">
        <v>27</v>
      </c>
      <c r="G5" s="35">
        <v>29</v>
      </c>
      <c r="H5" s="46">
        <v>1561</v>
      </c>
    </row>
    <row r="6" spans="1:8" x14ac:dyDescent="0.25">
      <c r="A6" s="30"/>
      <c r="B6" s="25">
        <v>75</v>
      </c>
      <c r="C6" s="46">
        <v>95</v>
      </c>
      <c r="D6" s="35" t="s">
        <v>25</v>
      </c>
      <c r="E6" s="35" t="s">
        <v>37</v>
      </c>
      <c r="F6" s="35" t="s">
        <v>28</v>
      </c>
      <c r="G6" s="35">
        <v>21</v>
      </c>
      <c r="H6" s="46">
        <v>3291</v>
      </c>
    </row>
    <row r="7" spans="1:8" x14ac:dyDescent="0.25">
      <c r="A7" s="30"/>
      <c r="B7" s="25">
        <v>120</v>
      </c>
      <c r="C7" s="46">
        <v>110</v>
      </c>
      <c r="D7" s="35" t="s">
        <v>24</v>
      </c>
      <c r="E7" s="35" t="s">
        <v>37</v>
      </c>
      <c r="F7" s="35" t="s">
        <v>27</v>
      </c>
      <c r="G7" s="35">
        <v>30</v>
      </c>
      <c r="H7" s="46">
        <v>2400</v>
      </c>
    </row>
    <row r="8" spans="1:8" x14ac:dyDescent="0.25">
      <c r="A8" s="30"/>
      <c r="B8" s="25">
        <v>60</v>
      </c>
      <c r="C8" s="46">
        <v>85</v>
      </c>
      <c r="D8" s="35" t="s">
        <v>25</v>
      </c>
      <c r="E8" s="35" t="s">
        <v>38</v>
      </c>
      <c r="F8" s="35" t="s">
        <v>29</v>
      </c>
      <c r="G8" s="35">
        <v>18</v>
      </c>
      <c r="H8" s="46">
        <v>2642</v>
      </c>
    </row>
    <row r="9" spans="1:8" x14ac:dyDescent="0.25">
      <c r="A9" s="30"/>
      <c r="B9" s="25">
        <v>40</v>
      </c>
      <c r="C9" s="46">
        <v>75</v>
      </c>
      <c r="D9" s="35" t="s">
        <v>24</v>
      </c>
      <c r="E9" s="35" t="s">
        <v>37</v>
      </c>
      <c r="F9" s="35" t="s">
        <v>27</v>
      </c>
      <c r="G9" s="35">
        <v>25</v>
      </c>
      <c r="H9" s="46">
        <v>1853</v>
      </c>
    </row>
    <row r="10" spans="1:8" x14ac:dyDescent="0.25">
      <c r="A10" s="30"/>
      <c r="B10" s="25">
        <v>80</v>
      </c>
      <c r="C10" s="46">
        <v>95</v>
      </c>
      <c r="D10" s="35" t="s">
        <v>25</v>
      </c>
      <c r="E10" s="35" t="s">
        <v>36</v>
      </c>
      <c r="F10" s="35" t="s">
        <v>28</v>
      </c>
      <c r="G10" s="35">
        <v>21</v>
      </c>
      <c r="H10" s="46">
        <v>1963</v>
      </c>
    </row>
    <row r="11" spans="1:8" x14ac:dyDescent="0.25">
      <c r="A11" s="30"/>
      <c r="B11" s="25">
        <v>100</v>
      </c>
      <c r="C11" s="46">
        <v>95</v>
      </c>
      <c r="D11" s="35" t="s">
        <v>24</v>
      </c>
      <c r="E11" s="35" t="s">
        <v>37</v>
      </c>
      <c r="F11" s="35" t="s">
        <v>29</v>
      </c>
      <c r="G11" s="35">
        <v>21</v>
      </c>
      <c r="H11" s="46">
        <v>2036</v>
      </c>
    </row>
    <row r="12" spans="1:8" x14ac:dyDescent="0.25">
      <c r="A12" s="30"/>
      <c r="B12" s="25">
        <v>50</v>
      </c>
      <c r="C12" s="46">
        <v>80</v>
      </c>
      <c r="D12" s="35" t="s">
        <v>25</v>
      </c>
      <c r="E12" s="35" t="s">
        <v>38</v>
      </c>
      <c r="F12" s="35" t="s">
        <v>27</v>
      </c>
      <c r="G12" s="35">
        <v>30</v>
      </c>
      <c r="H12" s="46">
        <v>3767</v>
      </c>
    </row>
    <row r="13" spans="1:8" x14ac:dyDescent="0.25">
      <c r="A13" s="30"/>
      <c r="B13" s="25">
        <v>30</v>
      </c>
      <c r="C13" s="46">
        <v>75</v>
      </c>
      <c r="D13" s="35" t="s">
        <v>24</v>
      </c>
      <c r="E13" s="35" t="s">
        <v>37</v>
      </c>
      <c r="F13" s="35" t="s">
        <v>28</v>
      </c>
      <c r="G13" s="35">
        <v>21</v>
      </c>
      <c r="H13" s="46">
        <v>2411</v>
      </c>
    </row>
    <row r="14" spans="1:8" x14ac:dyDescent="0.25">
      <c r="A14" s="30"/>
      <c r="B14" s="25">
        <v>75</v>
      </c>
      <c r="C14" s="46">
        <v>95</v>
      </c>
      <c r="D14" s="35" t="s">
        <v>25</v>
      </c>
      <c r="E14" s="35" t="s">
        <v>36</v>
      </c>
      <c r="F14" s="35" t="s">
        <v>27</v>
      </c>
      <c r="G14" s="35">
        <v>29</v>
      </c>
      <c r="H14" s="46">
        <v>4845</v>
      </c>
    </row>
    <row r="15" spans="1:8" x14ac:dyDescent="0.25">
      <c r="A15" s="30"/>
      <c r="B15" s="25">
        <v>120</v>
      </c>
      <c r="C15" s="46">
        <v>110</v>
      </c>
      <c r="D15" s="35" t="s">
        <v>24</v>
      </c>
      <c r="E15" s="35" t="s">
        <v>37</v>
      </c>
      <c r="F15" s="35" t="s">
        <v>28</v>
      </c>
      <c r="G15" s="35">
        <v>18</v>
      </c>
      <c r="H15" s="46">
        <v>2958</v>
      </c>
    </row>
    <row r="16" spans="1:8" x14ac:dyDescent="0.25">
      <c r="A16" s="30"/>
      <c r="B16" s="25">
        <v>60</v>
      </c>
      <c r="C16" s="46">
        <v>85</v>
      </c>
      <c r="D16" s="35" t="s">
        <v>24</v>
      </c>
      <c r="E16" s="35" t="s">
        <v>37</v>
      </c>
      <c r="F16" s="35" t="s">
        <v>27</v>
      </c>
      <c r="G16" s="35">
        <v>25</v>
      </c>
      <c r="H16" s="46">
        <v>1279</v>
      </c>
    </row>
    <row r="17" spans="1:8" x14ac:dyDescent="0.25">
      <c r="A17" s="30"/>
      <c r="B17" s="25">
        <v>40</v>
      </c>
      <c r="C17" s="46">
        <v>75</v>
      </c>
      <c r="D17" s="35" t="s">
        <v>24</v>
      </c>
      <c r="E17" s="35" t="s">
        <v>36</v>
      </c>
      <c r="F17" s="35" t="s">
        <v>27</v>
      </c>
      <c r="G17" s="35">
        <v>21</v>
      </c>
      <c r="H17" s="46">
        <v>1481</v>
      </c>
    </row>
    <row r="18" spans="1:8" x14ac:dyDescent="0.25">
      <c r="A18" s="30"/>
      <c r="B18" s="25">
        <v>80</v>
      </c>
      <c r="C18" s="46">
        <v>95</v>
      </c>
      <c r="D18" s="35" t="s">
        <v>25</v>
      </c>
      <c r="E18" s="35" t="s">
        <v>37</v>
      </c>
      <c r="F18" s="35" t="s">
        <v>28</v>
      </c>
      <c r="G18" s="35">
        <v>25</v>
      </c>
      <c r="H18" s="46">
        <v>2694</v>
      </c>
    </row>
    <row r="19" spans="1:8" x14ac:dyDescent="0.25">
      <c r="A19" s="30"/>
      <c r="B19" s="25">
        <v>100</v>
      </c>
      <c r="C19" s="46">
        <v>110</v>
      </c>
      <c r="D19" s="35" t="s">
        <v>24</v>
      </c>
      <c r="E19" s="35" t="s">
        <v>38</v>
      </c>
      <c r="F19" s="35" t="s">
        <v>29</v>
      </c>
      <c r="G19" s="35">
        <v>18</v>
      </c>
      <c r="H19" s="46">
        <v>1906</v>
      </c>
    </row>
    <row r="20" spans="1:8" x14ac:dyDescent="0.25">
      <c r="A20" s="30"/>
      <c r="B20" s="25">
        <v>50</v>
      </c>
      <c r="C20" s="46">
        <v>85</v>
      </c>
      <c r="D20" s="35" t="s">
        <v>25</v>
      </c>
      <c r="E20" s="35" t="s">
        <v>36</v>
      </c>
      <c r="F20" s="35" t="s">
        <v>27</v>
      </c>
      <c r="G20" s="35">
        <v>29</v>
      </c>
      <c r="H20" s="46">
        <v>3828</v>
      </c>
    </row>
    <row r="21" spans="1:8" x14ac:dyDescent="0.25">
      <c r="A21" s="30"/>
      <c r="B21" s="25">
        <v>30</v>
      </c>
      <c r="C21" s="46">
        <v>75</v>
      </c>
      <c r="D21" s="35" t="s">
        <v>24</v>
      </c>
      <c r="E21" s="35" t="s">
        <v>37</v>
      </c>
      <c r="F21" s="35" t="s">
        <v>28</v>
      </c>
      <c r="G21" s="35">
        <v>21</v>
      </c>
      <c r="H21" s="46">
        <v>3239</v>
      </c>
    </row>
    <row r="22" spans="1:8" x14ac:dyDescent="0.25">
      <c r="A22" s="30"/>
      <c r="B22" s="25">
        <v>75</v>
      </c>
      <c r="C22" s="46">
        <v>95</v>
      </c>
      <c r="D22" s="35" t="s">
        <v>25</v>
      </c>
      <c r="E22" s="35" t="s">
        <v>38</v>
      </c>
      <c r="F22" s="35" t="s">
        <v>27</v>
      </c>
      <c r="G22" s="35">
        <v>30</v>
      </c>
      <c r="H22" s="46">
        <v>2641</v>
      </c>
    </row>
    <row r="23" spans="1:8" x14ac:dyDescent="0.25">
      <c r="A23" s="30"/>
      <c r="B23" s="25">
        <v>120</v>
      </c>
      <c r="C23" s="46">
        <v>110</v>
      </c>
      <c r="D23" s="35" t="s">
        <v>24</v>
      </c>
      <c r="E23" s="35" t="s">
        <v>38</v>
      </c>
      <c r="F23" s="35" t="s">
        <v>28</v>
      </c>
      <c r="G23" s="35">
        <v>18</v>
      </c>
      <c r="H23" s="46">
        <v>1352</v>
      </c>
    </row>
    <row r="24" spans="1:8" x14ac:dyDescent="0.25">
      <c r="A24" s="30"/>
      <c r="B24" s="25">
        <v>60</v>
      </c>
      <c r="C24" s="46">
        <v>85</v>
      </c>
      <c r="D24" s="35" t="s">
        <v>25</v>
      </c>
      <c r="E24" s="35" t="s">
        <v>37</v>
      </c>
      <c r="F24" s="35" t="s">
        <v>29</v>
      </c>
      <c r="G24" s="35">
        <v>21</v>
      </c>
      <c r="H24" s="46">
        <v>4063</v>
      </c>
    </row>
    <row r="25" spans="1:8" x14ac:dyDescent="0.25">
      <c r="A25" s="30"/>
      <c r="B25" s="25">
        <v>40</v>
      </c>
      <c r="C25" s="46">
        <v>75</v>
      </c>
      <c r="D25" s="35" t="s">
        <v>24</v>
      </c>
      <c r="E25" s="35" t="s">
        <v>37</v>
      </c>
      <c r="F25" s="35" t="s">
        <v>27</v>
      </c>
      <c r="G25" s="35">
        <v>29</v>
      </c>
      <c r="H25" s="46">
        <v>3470</v>
      </c>
    </row>
    <row r="26" spans="1:8" x14ac:dyDescent="0.25">
      <c r="A26" s="30"/>
      <c r="B26" s="25">
        <v>80</v>
      </c>
      <c r="C26" s="46">
        <v>95</v>
      </c>
      <c r="D26" s="35" t="s">
        <v>25</v>
      </c>
      <c r="E26" s="35" t="s">
        <v>37</v>
      </c>
      <c r="F26" s="35" t="s">
        <v>28</v>
      </c>
      <c r="G26" s="35">
        <v>21</v>
      </c>
      <c r="H26" s="46">
        <v>2148</v>
      </c>
    </row>
    <row r="27" spans="1:8" x14ac:dyDescent="0.25">
      <c r="A27" s="30"/>
      <c r="B27" s="25">
        <v>100</v>
      </c>
      <c r="C27" s="46">
        <v>110</v>
      </c>
      <c r="D27" s="35" t="s">
        <v>24</v>
      </c>
      <c r="E27" s="35" t="s">
        <v>38</v>
      </c>
      <c r="F27" s="35" t="s">
        <v>29</v>
      </c>
      <c r="G27" s="35">
        <v>30</v>
      </c>
      <c r="H27" s="46">
        <v>1543</v>
      </c>
    </row>
    <row r="28" spans="1:8" x14ac:dyDescent="0.25">
      <c r="A28" s="30"/>
      <c r="B28" s="25">
        <v>50</v>
      </c>
      <c r="C28" s="46">
        <v>85</v>
      </c>
      <c r="D28" s="35" t="s">
        <v>24</v>
      </c>
      <c r="E28" s="35" t="s">
        <v>37</v>
      </c>
      <c r="F28" s="35" t="s">
        <v>27</v>
      </c>
      <c r="G28" s="35">
        <v>25</v>
      </c>
      <c r="H28" s="46">
        <v>1705</v>
      </c>
    </row>
    <row r="29" spans="1:8" x14ac:dyDescent="0.25">
      <c r="A29" s="30"/>
      <c r="B29" s="25">
        <v>30</v>
      </c>
      <c r="C29" s="46">
        <v>75</v>
      </c>
      <c r="D29" s="35" t="s">
        <v>24</v>
      </c>
      <c r="E29" s="35" t="s">
        <v>36</v>
      </c>
      <c r="F29" s="35" t="s">
        <v>28</v>
      </c>
      <c r="G29" s="35">
        <v>21</v>
      </c>
      <c r="H29" s="46">
        <v>2816</v>
      </c>
    </row>
    <row r="30" spans="1:8" x14ac:dyDescent="0.25">
      <c r="A30" s="30"/>
      <c r="B30" s="25">
        <v>75</v>
      </c>
      <c r="C30" s="46">
        <v>95</v>
      </c>
      <c r="D30" s="35" t="s">
        <v>25</v>
      </c>
      <c r="E30" s="35" t="s">
        <v>38</v>
      </c>
      <c r="F30" s="35" t="s">
        <v>27</v>
      </c>
      <c r="G30" s="35">
        <v>25</v>
      </c>
      <c r="H30" s="46">
        <v>1378</v>
      </c>
    </row>
    <row r="31" spans="1:8" x14ac:dyDescent="0.25">
      <c r="A31" s="30"/>
      <c r="B31" s="25">
        <v>120</v>
      </c>
      <c r="C31" s="46">
        <v>110</v>
      </c>
      <c r="D31" s="35" t="s">
        <v>24</v>
      </c>
      <c r="E31" s="35" t="s">
        <v>37</v>
      </c>
      <c r="F31" s="35" t="s">
        <v>28</v>
      </c>
      <c r="G31" s="35">
        <v>21</v>
      </c>
      <c r="H31" s="46">
        <v>2429</v>
      </c>
    </row>
    <row r="32" spans="1:8" x14ac:dyDescent="0.25">
      <c r="A32" s="30"/>
      <c r="B32" s="25">
        <v>60</v>
      </c>
      <c r="C32" s="46">
        <v>85</v>
      </c>
      <c r="D32" s="35" t="s">
        <v>25</v>
      </c>
      <c r="E32" s="35" t="s">
        <v>36</v>
      </c>
      <c r="F32" s="35" t="s">
        <v>29</v>
      </c>
      <c r="G32" s="35">
        <v>18</v>
      </c>
      <c r="H32" s="46">
        <v>2640</v>
      </c>
    </row>
    <row r="33" spans="1:9" x14ac:dyDescent="0.25">
      <c r="A33" s="30"/>
      <c r="B33" s="25">
        <v>40</v>
      </c>
      <c r="C33" s="46">
        <v>75</v>
      </c>
      <c r="D33" s="35" t="s">
        <v>24</v>
      </c>
      <c r="E33" s="35" t="s">
        <v>37</v>
      </c>
      <c r="F33" s="35" t="s">
        <v>27</v>
      </c>
      <c r="G33" s="35">
        <v>30</v>
      </c>
      <c r="H33" s="46">
        <v>1772</v>
      </c>
    </row>
    <row r="34" spans="1:9" x14ac:dyDescent="0.25">
      <c r="A34" s="30"/>
      <c r="B34" s="25">
        <v>80</v>
      </c>
      <c r="C34" s="46">
        <v>95</v>
      </c>
      <c r="D34" s="35" t="s">
        <v>25</v>
      </c>
      <c r="E34" s="35" t="s">
        <v>38</v>
      </c>
      <c r="F34" s="35" t="s">
        <v>28</v>
      </c>
      <c r="G34" s="35">
        <v>18</v>
      </c>
      <c r="H34" s="46">
        <v>2705</v>
      </c>
    </row>
    <row r="35" spans="1:9" ht="8.25" customHeight="1" x14ac:dyDescent="0.25">
      <c r="A35" s="51"/>
      <c r="B35" s="42"/>
      <c r="C35" s="43"/>
      <c r="D35" s="44"/>
      <c r="E35" s="44"/>
      <c r="F35" s="44"/>
      <c r="G35" s="44"/>
      <c r="H35" s="43"/>
    </row>
    <row r="36" spans="1:9" x14ac:dyDescent="0.25">
      <c r="A36" s="40" t="s">
        <v>41</v>
      </c>
      <c r="B36" s="27" cm="1">
        <f t="array" ref="B36">SUM((B3:B34)/32)</f>
        <v>69.375</v>
      </c>
      <c r="C36" s="50" cm="1">
        <f t="array" ref="C36">SUM((C3:C34)/32)</f>
        <v>89.84375</v>
      </c>
      <c r="D36" s="27"/>
      <c r="E36" s="27"/>
      <c r="F36" s="27"/>
      <c r="G36" s="27" cm="1">
        <f t="array" ref="G36">SUM((G3:G34)/32)</f>
        <v>23.375</v>
      </c>
      <c r="H36" s="50" cm="1">
        <f t="array" ref="H36">SUM((H3:H34)/32)</f>
        <v>2445.53125</v>
      </c>
      <c r="I36" s="29" t="s">
        <v>47</v>
      </c>
    </row>
    <row r="37" spans="1:9" x14ac:dyDescent="0.25">
      <c r="A37" s="40" t="s">
        <v>41</v>
      </c>
      <c r="B37" s="27">
        <f>AVERAGE(B3:B35)</f>
        <v>69.375</v>
      </c>
      <c r="C37" s="48">
        <f t="shared" ref="C37:H37" si="0">AVERAGE(C3:C35)</f>
        <v>89.84375</v>
      </c>
      <c r="D37" s="36"/>
      <c r="E37" s="36"/>
      <c r="F37" s="36"/>
      <c r="G37" s="37">
        <f t="shared" si="0"/>
        <v>23.375</v>
      </c>
      <c r="H37" s="48">
        <f t="shared" si="0"/>
        <v>2445.53125</v>
      </c>
      <c r="I37" s="29" t="s">
        <v>46</v>
      </c>
    </row>
    <row r="38" spans="1:9" ht="8.25" customHeight="1" x14ac:dyDescent="0.25">
      <c r="A38" s="41"/>
      <c r="B38" s="42"/>
      <c r="C38" s="43"/>
      <c r="D38" s="44"/>
      <c r="E38" s="44"/>
      <c r="F38" s="44"/>
      <c r="G38" s="44"/>
      <c r="H38" s="43"/>
    </row>
    <row r="39" spans="1:9" x14ac:dyDescent="0.25">
      <c r="A39" s="40" t="s">
        <v>42</v>
      </c>
      <c r="B39" s="28">
        <f>MEDIAN(B3:B34)</f>
        <v>67.5</v>
      </c>
      <c r="C39" s="46">
        <f t="shared" ref="C39:H39" si="1">MEDIAN(C3:C34)</f>
        <v>90</v>
      </c>
      <c r="D39" s="38"/>
      <c r="E39" s="38"/>
      <c r="F39" s="38"/>
      <c r="G39" s="55">
        <f t="shared" si="1"/>
        <v>21</v>
      </c>
      <c r="H39" s="46">
        <f t="shared" si="1"/>
        <v>2405.5</v>
      </c>
      <c r="I39" s="29" t="s">
        <v>46</v>
      </c>
    </row>
    <row r="40" spans="1:9" x14ac:dyDescent="0.25">
      <c r="A40" s="40" t="s">
        <v>42</v>
      </c>
      <c r="B40" s="28">
        <v>67.5</v>
      </c>
      <c r="C40" s="46">
        <v>82.5</v>
      </c>
      <c r="D40" s="35"/>
      <c r="E40" s="35"/>
      <c r="F40" s="35"/>
      <c r="G40" s="35">
        <v>25</v>
      </c>
      <c r="H40" s="46">
        <v>2405.5</v>
      </c>
      <c r="I40" s="29" t="s">
        <v>47</v>
      </c>
    </row>
    <row r="41" spans="1:9" ht="8.25" customHeight="1" x14ac:dyDescent="0.25">
      <c r="A41" s="41"/>
      <c r="B41" s="42"/>
      <c r="C41" s="43"/>
      <c r="D41" s="44"/>
      <c r="E41" s="44"/>
      <c r="F41" s="44"/>
      <c r="G41" s="44"/>
      <c r="H41" s="43"/>
    </row>
    <row r="42" spans="1:9" x14ac:dyDescent="0.25">
      <c r="A42" s="40" t="s">
        <v>43</v>
      </c>
      <c r="B42" s="53" t="s">
        <v>44</v>
      </c>
      <c r="C42" s="54" t="s">
        <v>45</v>
      </c>
      <c r="D42" s="54" t="s">
        <v>45</v>
      </c>
      <c r="E42" s="54" t="s">
        <v>45</v>
      </c>
      <c r="F42" s="54" t="s">
        <v>45</v>
      </c>
      <c r="G42" s="54" t="s">
        <v>45</v>
      </c>
      <c r="H42" s="54" t="s">
        <v>44</v>
      </c>
    </row>
    <row r="43" spans="1:9" ht="8.25" customHeight="1" x14ac:dyDescent="0.25">
      <c r="A43" s="41"/>
      <c r="B43" s="42"/>
      <c r="C43" s="43"/>
      <c r="D43" s="44"/>
      <c r="E43" s="44"/>
      <c r="F43" s="44"/>
      <c r="G43" s="44"/>
      <c r="H43" s="43"/>
    </row>
    <row r="44" spans="1:9" ht="15" customHeight="1" x14ac:dyDescent="0.25">
      <c r="A44" s="40" t="s">
        <v>50</v>
      </c>
      <c r="B44" s="26">
        <v>90</v>
      </c>
      <c r="C44" s="39">
        <v>40</v>
      </c>
      <c r="D44" s="35"/>
      <c r="E44" s="35"/>
      <c r="F44" s="35"/>
      <c r="G44" s="35">
        <v>12</v>
      </c>
      <c r="H44" s="39">
        <v>3566</v>
      </c>
    </row>
    <row r="45" spans="1:9" ht="8.25" customHeight="1" x14ac:dyDescent="0.25">
      <c r="A45" s="41"/>
      <c r="B45" s="42"/>
      <c r="C45" s="43"/>
      <c r="D45" s="44"/>
      <c r="E45" s="44"/>
      <c r="F45" s="44"/>
      <c r="G45" s="44"/>
      <c r="H45" s="43"/>
    </row>
    <row r="46" spans="1:9" x14ac:dyDescent="0.25">
      <c r="A46" s="40" t="s">
        <v>48</v>
      </c>
      <c r="B46" s="28">
        <f>_xlfn.VAR.P(B3:B34)</f>
        <v>815.234375</v>
      </c>
      <c r="C46" s="46">
        <f>_xlfn.VAR.P(C3:C34)</f>
        <v>155.4443359375</v>
      </c>
      <c r="D46" s="38"/>
      <c r="E46" s="38"/>
      <c r="F46" s="38"/>
      <c r="G46" s="38">
        <f>_xlfn.VAR.P(G3:G34)</f>
        <v>19.484375</v>
      </c>
      <c r="H46" s="46">
        <f>_xlfn.VAR.P(H3:H34)</f>
        <v>774492.5615234375</v>
      </c>
      <c r="I46" s="29" t="s">
        <v>46</v>
      </c>
    </row>
    <row r="47" spans="1:9" ht="8.25" customHeight="1" x14ac:dyDescent="0.25">
      <c r="A47" s="41"/>
      <c r="B47" s="42"/>
      <c r="C47" s="43"/>
      <c r="D47" s="44"/>
      <c r="E47" s="44"/>
      <c r="F47" s="44"/>
      <c r="G47" s="44"/>
      <c r="H47" s="43"/>
    </row>
    <row r="48" spans="1:9" x14ac:dyDescent="0.25">
      <c r="A48" s="40" t="s">
        <v>49</v>
      </c>
      <c r="B48" s="28">
        <f>_xlfn.STDEV.P(B2:B33)</f>
        <v>28.944311236677592</v>
      </c>
      <c r="C48" s="49">
        <f>_xlfn.STDEV.P(C2:C33)</f>
        <v>12.632234999484693</v>
      </c>
      <c r="D48" s="26"/>
      <c r="E48" s="26"/>
      <c r="F48" s="26"/>
      <c r="G48" s="28">
        <f>_xlfn.STDEV.P(G2:G33)</f>
        <v>4.3761723566739663</v>
      </c>
      <c r="H48" s="49">
        <f>_xlfn.STDEV.P(H2:H33)</f>
        <v>892.87983141085147</v>
      </c>
      <c r="I48" s="29" t="s">
        <v>46</v>
      </c>
    </row>
    <row r="49" spans="1:9" ht="8.25" customHeight="1" x14ac:dyDescent="0.25">
      <c r="A49" s="41"/>
      <c r="B49" s="42"/>
      <c r="C49" s="43"/>
      <c r="D49" s="44"/>
      <c r="E49" s="44"/>
      <c r="F49" s="44"/>
      <c r="G49" s="44"/>
      <c r="H49" s="43"/>
    </row>
    <row r="50" spans="1:9" ht="30" x14ac:dyDescent="0.25">
      <c r="A50" s="40" t="s">
        <v>51</v>
      </c>
      <c r="B50" s="28">
        <f>(B48/B37)*100</f>
        <v>41.721529710526255</v>
      </c>
      <c r="C50" s="28">
        <f>(C48/C37)*100</f>
        <v>14.060226782035137</v>
      </c>
      <c r="D50" s="28"/>
      <c r="E50" s="28"/>
      <c r="F50" s="28"/>
      <c r="G50" s="28">
        <f>(G48/G37)*100</f>
        <v>18.721592969728199</v>
      </c>
      <c r="H50" s="28">
        <f>(H48/H37)*100</f>
        <v>36.51066946745626</v>
      </c>
      <c r="I50" s="29" t="s">
        <v>46</v>
      </c>
    </row>
    <row r="52" spans="1:9" x14ac:dyDescent="0.25">
      <c r="A52" s="58" t="s">
        <v>55</v>
      </c>
      <c r="B52" s="58"/>
      <c r="C52" s="58"/>
      <c r="D52" s="68"/>
      <c r="E52" s="59" t="s">
        <v>56</v>
      </c>
      <c r="F52" s="60"/>
      <c r="G52" s="60"/>
      <c r="H52" s="61"/>
    </row>
    <row r="53" spans="1:9" x14ac:dyDescent="0.25">
      <c r="A53" s="58" t="s">
        <v>52</v>
      </c>
      <c r="B53" s="58"/>
      <c r="C53" s="58"/>
      <c r="D53" s="68"/>
      <c r="E53" s="62"/>
      <c r="F53" s="63"/>
      <c r="G53" s="63"/>
      <c r="H53" s="64"/>
    </row>
    <row r="54" spans="1:9" x14ac:dyDescent="0.25">
      <c r="A54" s="58" t="s">
        <v>53</v>
      </c>
      <c r="B54" s="58"/>
      <c r="C54" s="58"/>
      <c r="D54" s="68"/>
      <c r="E54" s="62"/>
      <c r="F54" s="63"/>
      <c r="G54" s="63"/>
      <c r="H54" s="64"/>
    </row>
    <row r="55" spans="1:9" x14ac:dyDescent="0.25">
      <c r="A55" s="58" t="s">
        <v>58</v>
      </c>
      <c r="B55" s="58"/>
      <c r="C55" s="58"/>
      <c r="D55" s="68"/>
      <c r="E55" s="65"/>
      <c r="F55" s="66"/>
      <c r="G55" s="66"/>
      <c r="H55" s="67"/>
    </row>
    <row r="57" spans="1:9" ht="15" customHeight="1" x14ac:dyDescent="0.25">
      <c r="A57" s="58" t="s">
        <v>54</v>
      </c>
      <c r="B57" s="58"/>
      <c r="C57" s="58"/>
      <c r="D57" s="58"/>
      <c r="E57" s="59" t="s">
        <v>57</v>
      </c>
      <c r="F57" s="60"/>
      <c r="G57" s="60"/>
      <c r="H57" s="61"/>
    </row>
    <row r="58" spans="1:9" x14ac:dyDescent="0.25">
      <c r="A58" s="69" t="s">
        <v>59</v>
      </c>
      <c r="B58" s="69"/>
      <c r="C58" s="69"/>
      <c r="D58" s="57">
        <v>90</v>
      </c>
      <c r="E58" s="62"/>
      <c r="F58" s="63"/>
      <c r="G58" s="63"/>
      <c r="H58" s="64"/>
    </row>
    <row r="59" spans="1:9" x14ac:dyDescent="0.25">
      <c r="A59" s="69"/>
      <c r="B59" s="69"/>
      <c r="C59" s="69"/>
      <c r="D59" s="57">
        <v>82.5</v>
      </c>
      <c r="E59" s="62"/>
      <c r="F59" s="63"/>
      <c r="G59" s="63"/>
      <c r="H59" s="64"/>
    </row>
    <row r="60" spans="1:9" x14ac:dyDescent="0.25">
      <c r="A60" s="69" t="s">
        <v>60</v>
      </c>
      <c r="B60" s="69"/>
      <c r="C60" s="69"/>
      <c r="D60" s="52">
        <v>21</v>
      </c>
      <c r="E60" s="62"/>
      <c r="F60" s="63"/>
      <c r="G60" s="63"/>
      <c r="H60" s="64"/>
    </row>
    <row r="61" spans="1:9" x14ac:dyDescent="0.25">
      <c r="A61" s="69"/>
      <c r="B61" s="69"/>
      <c r="C61" s="69"/>
      <c r="D61" s="52">
        <v>25</v>
      </c>
      <c r="E61" s="62"/>
      <c r="F61" s="63"/>
      <c r="G61" s="63"/>
      <c r="H61" s="64"/>
    </row>
    <row r="62" spans="1:9" x14ac:dyDescent="0.25">
      <c r="A62" s="58" t="s">
        <v>61</v>
      </c>
      <c r="B62" s="58"/>
      <c r="C62" s="58"/>
      <c r="D62" s="58"/>
      <c r="E62" s="65"/>
      <c r="F62" s="66"/>
      <c r="G62" s="66"/>
      <c r="H62" s="67"/>
    </row>
    <row r="66" spans="1:8" x14ac:dyDescent="0.25">
      <c r="A66" s="58" t="s">
        <v>77</v>
      </c>
      <c r="B66" s="58"/>
      <c r="C66" s="58"/>
      <c r="D66" s="58"/>
      <c r="E66" s="58"/>
      <c r="F66" s="58"/>
      <c r="G66" s="58"/>
      <c r="H66" s="58"/>
    </row>
    <row r="67" spans="1:8" x14ac:dyDescent="0.25">
      <c r="A67" s="58" t="s">
        <v>78</v>
      </c>
      <c r="B67" s="58"/>
      <c r="C67" s="58"/>
      <c r="D67" s="58"/>
      <c r="E67" s="58"/>
      <c r="F67" s="58"/>
      <c r="G67" s="58"/>
      <c r="H67" s="58"/>
    </row>
    <row r="68" spans="1:8" x14ac:dyDescent="0.25">
      <c r="A68" s="58" t="s">
        <v>79</v>
      </c>
      <c r="B68" s="58"/>
      <c r="C68" s="58"/>
      <c r="D68" s="58"/>
      <c r="E68" s="58"/>
      <c r="F68" s="58"/>
      <c r="G68" s="58"/>
      <c r="H68" s="58"/>
    </row>
    <row r="69" spans="1:8" x14ac:dyDescent="0.25">
      <c r="A69" s="58" t="s">
        <v>80</v>
      </c>
      <c r="B69" s="58"/>
      <c r="C69" s="58"/>
      <c r="D69" s="58"/>
      <c r="E69" s="58"/>
      <c r="F69" s="58"/>
      <c r="G69" s="58"/>
      <c r="H69" s="58"/>
    </row>
    <row r="70" spans="1:8" x14ac:dyDescent="0.25">
      <c r="A70" s="56"/>
      <c r="B70" s="56"/>
      <c r="C70" s="56"/>
      <c r="D70" s="56"/>
      <c r="E70" s="56"/>
      <c r="F70" s="56"/>
      <c r="G70" s="56"/>
      <c r="H70" s="56"/>
    </row>
    <row r="71" spans="1:8" x14ac:dyDescent="0.25">
      <c r="A71" s="58" t="s">
        <v>81</v>
      </c>
      <c r="B71" s="58"/>
      <c r="C71" s="58"/>
      <c r="D71" s="58"/>
      <c r="E71" s="58"/>
      <c r="F71" s="58"/>
      <c r="G71" s="58"/>
      <c r="H71" s="58"/>
    </row>
    <row r="72" spans="1:8" x14ac:dyDescent="0.25">
      <c r="A72" s="58" t="s">
        <v>82</v>
      </c>
      <c r="B72" s="58"/>
      <c r="C72" s="58"/>
      <c r="D72" s="58"/>
      <c r="E72" s="58"/>
      <c r="F72" s="58"/>
      <c r="G72" s="58"/>
      <c r="H72" s="58"/>
    </row>
    <row r="73" spans="1:8" x14ac:dyDescent="0.25">
      <c r="A73" s="58" t="s">
        <v>83</v>
      </c>
      <c r="B73" s="58"/>
      <c r="C73" s="58"/>
      <c r="D73" s="58"/>
      <c r="E73" s="58"/>
      <c r="F73" s="58"/>
      <c r="G73" s="58"/>
      <c r="H73" s="58"/>
    </row>
    <row r="74" spans="1:8" x14ac:dyDescent="0.25">
      <c r="A74" s="58" t="s">
        <v>84</v>
      </c>
      <c r="B74" s="58"/>
      <c r="C74" s="58"/>
      <c r="D74" s="58"/>
      <c r="E74" s="58"/>
      <c r="F74" s="58"/>
      <c r="G74" s="58"/>
      <c r="H74" s="58"/>
    </row>
    <row r="76" spans="1:8" x14ac:dyDescent="0.25">
      <c r="A76" s="58" t="s">
        <v>62</v>
      </c>
      <c r="B76" s="58"/>
      <c r="C76" s="58"/>
      <c r="D76" s="58"/>
      <c r="E76" s="58"/>
      <c r="F76" s="58"/>
      <c r="G76" s="58"/>
      <c r="H76" s="58"/>
    </row>
    <row r="77" spans="1:8" x14ac:dyDescent="0.25">
      <c r="A77" s="58" t="s">
        <v>63</v>
      </c>
      <c r="B77" s="58"/>
      <c r="C77" s="58"/>
      <c r="D77" s="58"/>
      <c r="E77" s="58"/>
      <c r="F77" s="58"/>
      <c r="G77" s="58"/>
      <c r="H77" s="58"/>
    </row>
    <row r="78" spans="1:8" x14ac:dyDescent="0.25">
      <c r="A78" s="58" t="s">
        <v>64</v>
      </c>
      <c r="B78" s="58"/>
      <c r="C78" s="58"/>
      <c r="D78" s="58"/>
      <c r="E78" s="58"/>
      <c r="F78" s="58"/>
      <c r="G78" s="58"/>
      <c r="H78" s="58"/>
    </row>
    <row r="79" spans="1:8" x14ac:dyDescent="0.25">
      <c r="A79" s="58" t="s">
        <v>65</v>
      </c>
      <c r="B79" s="58"/>
      <c r="C79" s="58"/>
      <c r="D79" s="58"/>
      <c r="E79" s="58"/>
      <c r="F79" s="58"/>
      <c r="G79" s="58"/>
      <c r="H79" s="58"/>
    </row>
    <row r="80" spans="1:8" x14ac:dyDescent="0.25">
      <c r="A80" s="58" t="s">
        <v>66</v>
      </c>
      <c r="B80" s="58"/>
      <c r="C80" s="58"/>
      <c r="D80" s="58"/>
      <c r="E80" s="58"/>
      <c r="F80" s="58"/>
      <c r="G80" s="58"/>
      <c r="H80" s="58"/>
    </row>
    <row r="81" spans="1:8" x14ac:dyDescent="0.25">
      <c r="A81" s="58" t="s">
        <v>67</v>
      </c>
      <c r="B81" s="58"/>
      <c r="C81" s="58"/>
      <c r="D81" s="58"/>
      <c r="E81" s="58"/>
      <c r="F81" s="58"/>
      <c r="G81" s="58"/>
      <c r="H81" s="58"/>
    </row>
    <row r="82" spans="1:8" x14ac:dyDescent="0.25">
      <c r="A82" s="58" t="s">
        <v>68</v>
      </c>
      <c r="B82" s="58"/>
      <c r="C82" s="58"/>
      <c r="D82" s="58"/>
      <c r="E82" s="58"/>
      <c r="F82" s="58"/>
      <c r="G82" s="58"/>
      <c r="H82" s="58"/>
    </row>
    <row r="84" spans="1:8" x14ac:dyDescent="0.25">
      <c r="A84" s="58" t="s">
        <v>69</v>
      </c>
      <c r="B84" s="58"/>
      <c r="C84" s="58"/>
      <c r="D84" s="58"/>
      <c r="E84" s="58"/>
      <c r="F84" s="58"/>
      <c r="G84" s="58"/>
      <c r="H84" s="58"/>
    </row>
    <row r="85" spans="1:8" x14ac:dyDescent="0.25">
      <c r="A85" s="58" t="s">
        <v>70</v>
      </c>
      <c r="B85" s="58"/>
      <c r="C85" s="58"/>
      <c r="D85" s="58"/>
      <c r="E85" s="58"/>
      <c r="F85" s="58"/>
      <c r="G85" s="58"/>
      <c r="H85" s="58"/>
    </row>
    <row r="86" spans="1:8" x14ac:dyDescent="0.25">
      <c r="A86" s="58" t="s">
        <v>71</v>
      </c>
      <c r="B86" s="58"/>
      <c r="C86" s="58"/>
      <c r="D86" s="58"/>
      <c r="E86" s="58"/>
      <c r="F86" s="58"/>
      <c r="G86" s="58"/>
      <c r="H86" s="58"/>
    </row>
    <row r="87" spans="1:8" x14ac:dyDescent="0.25">
      <c r="A87" s="58" t="s">
        <v>72</v>
      </c>
      <c r="B87" s="58"/>
      <c r="C87" s="58"/>
      <c r="D87" s="58"/>
      <c r="E87" s="58"/>
      <c r="F87" s="58"/>
      <c r="G87" s="58"/>
      <c r="H87" s="58"/>
    </row>
    <row r="89" spans="1:8" x14ac:dyDescent="0.25">
      <c r="A89" s="58" t="s">
        <v>73</v>
      </c>
      <c r="B89" s="58"/>
      <c r="C89" s="58"/>
      <c r="D89" s="58"/>
      <c r="E89" s="58"/>
      <c r="F89" s="58"/>
      <c r="G89" s="58"/>
      <c r="H89" s="58"/>
    </row>
    <row r="90" spans="1:8" x14ac:dyDescent="0.25">
      <c r="A90" s="58" t="s">
        <v>74</v>
      </c>
      <c r="B90" s="58"/>
      <c r="C90" s="58"/>
      <c r="D90" s="58"/>
      <c r="E90" s="58"/>
      <c r="F90" s="58"/>
      <c r="G90" s="58"/>
      <c r="H90" s="58"/>
    </row>
    <row r="91" spans="1:8" x14ac:dyDescent="0.25">
      <c r="A91" s="58" t="s">
        <v>75</v>
      </c>
      <c r="B91" s="58"/>
      <c r="C91" s="58"/>
      <c r="D91" s="58"/>
      <c r="E91" s="58"/>
      <c r="F91" s="58"/>
      <c r="G91" s="58"/>
      <c r="H91" s="58"/>
    </row>
    <row r="92" spans="1:8" x14ac:dyDescent="0.25">
      <c r="A92" s="58" t="s">
        <v>76</v>
      </c>
      <c r="B92" s="58"/>
      <c r="C92" s="58"/>
      <c r="D92" s="58"/>
      <c r="E92" s="58"/>
      <c r="F92" s="58"/>
      <c r="G92" s="58"/>
      <c r="H92" s="58"/>
    </row>
  </sheetData>
  <mergeCells count="33">
    <mergeCell ref="E52:H55"/>
    <mergeCell ref="A52:D52"/>
    <mergeCell ref="A53:D53"/>
    <mergeCell ref="A54:D54"/>
    <mergeCell ref="A55:D55"/>
    <mergeCell ref="A82:H82"/>
    <mergeCell ref="A84:H84"/>
    <mergeCell ref="A85:H85"/>
    <mergeCell ref="A86:H86"/>
    <mergeCell ref="A62:D62"/>
    <mergeCell ref="E57:H62"/>
    <mergeCell ref="A76:H76"/>
    <mergeCell ref="A77:H77"/>
    <mergeCell ref="A78:H78"/>
    <mergeCell ref="A79:H79"/>
    <mergeCell ref="A57:D57"/>
    <mergeCell ref="A58:C59"/>
    <mergeCell ref="A60:C61"/>
    <mergeCell ref="A66:H66"/>
    <mergeCell ref="A73:H73"/>
    <mergeCell ref="A74:H74"/>
    <mergeCell ref="A80:H80"/>
    <mergeCell ref="A81:H81"/>
    <mergeCell ref="A87:H87"/>
    <mergeCell ref="A89:H89"/>
    <mergeCell ref="A90:H90"/>
    <mergeCell ref="A91:H91"/>
    <mergeCell ref="A92:H92"/>
    <mergeCell ref="A67:H67"/>
    <mergeCell ref="A68:H68"/>
    <mergeCell ref="A69:H69"/>
    <mergeCell ref="A71:H71"/>
    <mergeCell ref="A72:H72"/>
  </mergeCells>
  <pageMargins left="0.511811024" right="0.511811024" top="0.78740157499999996" bottom="0.78740157499999996" header="0.31496062000000002" footer="0.31496062000000002"/>
  <pageSetup paperSize="9" orientation="landscape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91DE-E32B-41B1-9012-738C6C4CD126}">
  <dimension ref="A1:U39"/>
  <sheetViews>
    <sheetView topLeftCell="A7" workbookViewId="0">
      <selection activeCell="B38" sqref="B38"/>
    </sheetView>
  </sheetViews>
  <sheetFormatPr defaultRowHeight="15" x14ac:dyDescent="0.25"/>
  <cols>
    <col min="1" max="1" width="5.5703125" style="12" bestFit="1" customWidth="1"/>
    <col min="2" max="2" width="14.140625" style="12" customWidth="1"/>
    <col min="3" max="3" width="3" style="12" bestFit="1" customWidth="1"/>
    <col min="4" max="4" width="5.85546875" style="12" customWidth="1"/>
    <col min="5" max="5" width="6.5703125" style="12" customWidth="1"/>
    <col min="6" max="6" width="3.28515625" style="12" customWidth="1"/>
    <col min="7" max="11" width="9.140625" style="12"/>
    <col min="12" max="12" width="3" style="12" customWidth="1"/>
    <col min="13" max="13" width="5" style="12" customWidth="1"/>
    <col min="14" max="14" width="4.7109375" style="12" customWidth="1"/>
    <col min="15" max="16" width="4.28515625" style="12" customWidth="1"/>
    <col min="17" max="17" width="2.42578125" style="12" customWidth="1"/>
    <col min="18" max="18" width="10.7109375" style="12" bestFit="1" customWidth="1"/>
    <col min="19" max="19" width="13.140625" style="12" customWidth="1"/>
    <col min="20" max="20" width="10.7109375" style="12" bestFit="1" customWidth="1"/>
    <col min="21" max="16384" width="9.140625" style="12"/>
  </cols>
  <sheetData>
    <row r="1" spans="1:20" x14ac:dyDescent="0.25">
      <c r="A1" s="14">
        <v>30</v>
      </c>
      <c r="B1" s="15"/>
      <c r="C1" s="15"/>
      <c r="D1" s="15"/>
      <c r="E1" s="71">
        <v>4</v>
      </c>
      <c r="F1" s="19"/>
      <c r="G1" s="20">
        <v>70</v>
      </c>
      <c r="H1" s="15">
        <v>70</v>
      </c>
      <c r="I1" s="15"/>
      <c r="J1" s="15"/>
      <c r="K1" s="15">
        <v>1</v>
      </c>
      <c r="L1" s="19"/>
      <c r="M1" s="15">
        <v>18</v>
      </c>
      <c r="N1" s="15"/>
      <c r="O1" s="15"/>
      <c r="P1" s="71">
        <v>7</v>
      </c>
      <c r="Q1" s="19"/>
      <c r="R1" s="16">
        <v>1279</v>
      </c>
    </row>
    <row r="2" spans="1:20" x14ac:dyDescent="0.25">
      <c r="A2" s="14">
        <v>30</v>
      </c>
      <c r="B2" s="15"/>
      <c r="C2" s="15"/>
      <c r="D2" s="15"/>
      <c r="E2" s="71"/>
      <c r="F2" s="19"/>
      <c r="G2" s="21">
        <v>75</v>
      </c>
      <c r="H2" s="18"/>
      <c r="I2" s="18"/>
      <c r="J2" s="18"/>
      <c r="K2" s="70">
        <v>7</v>
      </c>
      <c r="L2" s="19"/>
      <c r="M2" s="15">
        <v>18</v>
      </c>
      <c r="N2" s="15"/>
      <c r="O2" s="15"/>
      <c r="P2" s="71"/>
      <c r="Q2" s="19"/>
      <c r="R2" s="16">
        <v>1331</v>
      </c>
    </row>
    <row r="3" spans="1:20" x14ac:dyDescent="0.25">
      <c r="A3" s="14">
        <v>30</v>
      </c>
      <c r="B3" s="15"/>
      <c r="C3" s="15"/>
      <c r="D3" s="15"/>
      <c r="E3" s="71"/>
      <c r="F3" s="19"/>
      <c r="G3" s="21">
        <v>75</v>
      </c>
      <c r="H3" s="18"/>
      <c r="I3" s="18"/>
      <c r="J3" s="18"/>
      <c r="K3" s="70"/>
      <c r="L3" s="19"/>
      <c r="M3" s="15">
        <v>18</v>
      </c>
      <c r="N3" s="15"/>
      <c r="O3" s="15"/>
      <c r="P3" s="71"/>
      <c r="Q3" s="19"/>
      <c r="R3" s="16">
        <v>1352</v>
      </c>
    </row>
    <row r="4" spans="1:20" x14ac:dyDescent="0.25">
      <c r="A4" s="14">
        <v>30</v>
      </c>
      <c r="B4" s="15">
        <v>30</v>
      </c>
      <c r="C4" s="15"/>
      <c r="D4" s="15"/>
      <c r="E4" s="71"/>
      <c r="F4" s="19"/>
      <c r="G4" s="21">
        <v>75</v>
      </c>
      <c r="H4" s="18"/>
      <c r="I4" s="18"/>
      <c r="J4" s="18"/>
      <c r="K4" s="70"/>
      <c r="L4" s="19"/>
      <c r="M4" s="15">
        <v>18</v>
      </c>
      <c r="N4" s="15"/>
      <c r="O4" s="15"/>
      <c r="P4" s="71"/>
      <c r="Q4" s="19"/>
      <c r="R4" s="16">
        <v>1378</v>
      </c>
    </row>
    <row r="5" spans="1:20" x14ac:dyDescent="0.25">
      <c r="A5" s="17">
        <v>40</v>
      </c>
      <c r="B5" s="18"/>
      <c r="C5" s="18"/>
      <c r="D5" s="18"/>
      <c r="E5" s="70">
        <v>4</v>
      </c>
      <c r="F5" s="19"/>
      <c r="G5" s="21">
        <v>75</v>
      </c>
      <c r="H5" s="18"/>
      <c r="I5" s="18"/>
      <c r="J5" s="18"/>
      <c r="K5" s="70"/>
      <c r="L5" s="19"/>
      <c r="M5" s="15">
        <v>18</v>
      </c>
      <c r="N5" s="15"/>
      <c r="O5" s="15"/>
      <c r="P5" s="71"/>
      <c r="Q5" s="19"/>
      <c r="R5" s="16">
        <v>1481</v>
      </c>
    </row>
    <row r="6" spans="1:20" x14ac:dyDescent="0.25">
      <c r="A6" s="17">
        <v>40</v>
      </c>
      <c r="B6" s="18"/>
      <c r="C6" s="18"/>
      <c r="D6" s="18"/>
      <c r="E6" s="70"/>
      <c r="F6" s="19"/>
      <c r="G6" s="21">
        <v>75</v>
      </c>
      <c r="H6" s="18"/>
      <c r="I6" s="18"/>
      <c r="J6" s="18"/>
      <c r="K6" s="70"/>
      <c r="L6" s="19"/>
      <c r="M6" s="15">
        <v>18</v>
      </c>
      <c r="N6" s="15"/>
      <c r="O6" s="15"/>
      <c r="P6" s="71"/>
      <c r="Q6" s="19"/>
      <c r="R6" s="16">
        <v>1543</v>
      </c>
    </row>
    <row r="7" spans="1:20" x14ac:dyDescent="0.25">
      <c r="A7" s="17">
        <v>40</v>
      </c>
      <c r="B7" s="18"/>
      <c r="C7" s="18"/>
      <c r="D7" s="18"/>
      <c r="E7" s="70"/>
      <c r="F7" s="19"/>
      <c r="G7" s="21">
        <v>75</v>
      </c>
      <c r="H7" s="18"/>
      <c r="I7" s="18"/>
      <c r="J7" s="18"/>
      <c r="K7" s="70"/>
      <c r="L7" s="19"/>
      <c r="M7" s="15">
        <v>18</v>
      </c>
      <c r="N7" s="15">
        <v>18</v>
      </c>
      <c r="O7" s="15"/>
      <c r="P7" s="71"/>
      <c r="Q7" s="19"/>
      <c r="R7" s="16">
        <v>1561</v>
      </c>
    </row>
    <row r="8" spans="1:20" x14ac:dyDescent="0.25">
      <c r="A8" s="17">
        <v>40</v>
      </c>
      <c r="B8" s="18">
        <v>40</v>
      </c>
      <c r="C8" s="18"/>
      <c r="D8" s="18"/>
      <c r="E8" s="70"/>
      <c r="F8" s="19"/>
      <c r="G8" s="21">
        <v>75</v>
      </c>
      <c r="H8" s="18">
        <v>75</v>
      </c>
      <c r="I8" s="18"/>
      <c r="J8" s="18"/>
      <c r="K8" s="70"/>
      <c r="L8" s="19"/>
      <c r="M8" s="18">
        <v>21</v>
      </c>
      <c r="N8" s="18"/>
      <c r="O8" s="18"/>
      <c r="P8" s="70">
        <v>11</v>
      </c>
      <c r="Q8" s="19"/>
      <c r="R8" s="16">
        <v>1705</v>
      </c>
    </row>
    <row r="9" spans="1:20" x14ac:dyDescent="0.25">
      <c r="A9" s="14">
        <v>50</v>
      </c>
      <c r="B9" s="15"/>
      <c r="C9" s="15"/>
      <c r="D9" s="15"/>
      <c r="E9" s="71">
        <v>4</v>
      </c>
      <c r="F9" s="19"/>
      <c r="G9" s="20">
        <v>80</v>
      </c>
      <c r="H9" s="15"/>
      <c r="I9" s="15"/>
      <c r="J9" s="15"/>
      <c r="K9" s="71">
        <v>2</v>
      </c>
      <c r="L9" s="19"/>
      <c r="M9" s="18">
        <v>21</v>
      </c>
      <c r="N9" s="18"/>
      <c r="O9" s="18"/>
      <c r="P9" s="70"/>
      <c r="Q9" s="19"/>
      <c r="R9" s="16">
        <v>1772</v>
      </c>
    </row>
    <row r="10" spans="1:20" x14ac:dyDescent="0.25">
      <c r="A10" s="14">
        <v>50</v>
      </c>
      <c r="B10" s="15"/>
      <c r="C10" s="15"/>
      <c r="D10" s="15"/>
      <c r="E10" s="71"/>
      <c r="F10" s="19"/>
      <c r="G10" s="20">
        <v>80</v>
      </c>
      <c r="H10" s="15">
        <v>80</v>
      </c>
      <c r="I10" s="15">
        <v>80</v>
      </c>
      <c r="J10" s="15"/>
      <c r="K10" s="71"/>
      <c r="L10" s="19"/>
      <c r="M10" s="18">
        <v>21</v>
      </c>
      <c r="N10" s="18"/>
      <c r="O10" s="18"/>
      <c r="P10" s="70"/>
      <c r="Q10" s="19"/>
      <c r="R10" s="16">
        <v>1853</v>
      </c>
    </row>
    <row r="11" spans="1:20" x14ac:dyDescent="0.25">
      <c r="A11" s="14">
        <v>50</v>
      </c>
      <c r="B11" s="15"/>
      <c r="C11" s="15"/>
      <c r="D11" s="15"/>
      <c r="E11" s="71"/>
      <c r="F11" s="19"/>
      <c r="G11" s="21">
        <v>85</v>
      </c>
      <c r="H11" s="18"/>
      <c r="I11" s="18"/>
      <c r="J11" s="18"/>
      <c r="K11" s="70">
        <v>6</v>
      </c>
      <c r="L11" s="19"/>
      <c r="M11" s="18">
        <v>21</v>
      </c>
      <c r="N11" s="18"/>
      <c r="O11" s="18"/>
      <c r="P11" s="70"/>
      <c r="Q11" s="19"/>
      <c r="R11" s="16">
        <v>1906</v>
      </c>
    </row>
    <row r="12" spans="1:20" x14ac:dyDescent="0.25">
      <c r="A12" s="14">
        <v>50</v>
      </c>
      <c r="B12" s="15">
        <v>50</v>
      </c>
      <c r="C12" s="15"/>
      <c r="D12" s="15"/>
      <c r="E12" s="71"/>
      <c r="F12" s="19"/>
      <c r="G12" s="21">
        <v>85</v>
      </c>
      <c r="H12" s="18"/>
      <c r="I12" s="18"/>
      <c r="J12" s="18"/>
      <c r="K12" s="70"/>
      <c r="L12" s="19"/>
      <c r="M12" s="18">
        <v>21</v>
      </c>
      <c r="N12" s="18"/>
      <c r="O12" s="18"/>
      <c r="P12" s="70"/>
      <c r="Q12" s="19"/>
      <c r="R12" s="16">
        <v>1963</v>
      </c>
    </row>
    <row r="13" spans="1:20" x14ac:dyDescent="0.25">
      <c r="A13" s="17">
        <v>60</v>
      </c>
      <c r="B13" s="18"/>
      <c r="C13" s="18"/>
      <c r="D13" s="18"/>
      <c r="E13" s="70">
        <v>4</v>
      </c>
      <c r="F13" s="19"/>
      <c r="G13" s="21">
        <v>85</v>
      </c>
      <c r="H13" s="18"/>
      <c r="I13" s="18"/>
      <c r="J13" s="18">
        <f>(I10+I16)/2</f>
        <v>82.5</v>
      </c>
      <c r="K13" s="70"/>
      <c r="L13" s="19"/>
      <c r="M13" s="18">
        <v>21</v>
      </c>
      <c r="N13" s="18"/>
      <c r="O13" s="18"/>
      <c r="P13" s="70"/>
      <c r="Q13" s="19"/>
      <c r="R13" s="16">
        <v>2036</v>
      </c>
    </row>
    <row r="14" spans="1:20" x14ac:dyDescent="0.25">
      <c r="A14" s="17">
        <v>60</v>
      </c>
      <c r="B14" s="18"/>
      <c r="C14" s="18"/>
      <c r="D14" s="18"/>
      <c r="E14" s="70"/>
      <c r="F14" s="19"/>
      <c r="G14" s="21">
        <v>85</v>
      </c>
      <c r="H14" s="18"/>
      <c r="I14" s="18"/>
      <c r="J14" s="18"/>
      <c r="K14" s="70"/>
      <c r="L14" s="19"/>
      <c r="M14" s="18">
        <v>21</v>
      </c>
      <c r="N14" s="18"/>
      <c r="O14" s="18"/>
      <c r="P14" s="70"/>
      <c r="Q14" s="19"/>
      <c r="R14" s="16">
        <v>2110</v>
      </c>
    </row>
    <row r="15" spans="1:20" x14ac:dyDescent="0.25">
      <c r="A15" s="17">
        <v>60</v>
      </c>
      <c r="B15" s="18"/>
      <c r="C15" s="18"/>
      <c r="D15" s="18"/>
      <c r="E15" s="70"/>
      <c r="F15" s="19"/>
      <c r="G15" s="21">
        <v>85</v>
      </c>
      <c r="H15" s="18"/>
      <c r="I15" s="18"/>
      <c r="J15" s="18"/>
      <c r="K15" s="70"/>
      <c r="L15" s="19"/>
      <c r="M15" s="18">
        <v>21</v>
      </c>
      <c r="N15" s="18"/>
      <c r="O15" s="18"/>
      <c r="P15" s="70"/>
      <c r="Q15" s="19"/>
      <c r="R15" s="16">
        <v>2148</v>
      </c>
    </row>
    <row r="16" spans="1:20" x14ac:dyDescent="0.25">
      <c r="A16" s="17">
        <v>60</v>
      </c>
      <c r="B16" s="18">
        <v>60</v>
      </c>
      <c r="C16" s="18">
        <v>60</v>
      </c>
      <c r="D16" s="18"/>
      <c r="E16" s="70"/>
      <c r="F16" s="19"/>
      <c r="G16" s="21">
        <v>85</v>
      </c>
      <c r="H16" s="18">
        <v>85</v>
      </c>
      <c r="I16" s="18">
        <v>85</v>
      </c>
      <c r="J16" s="18"/>
      <c r="K16" s="70"/>
      <c r="L16" s="19"/>
      <c r="M16" s="18">
        <v>21</v>
      </c>
      <c r="N16" s="18"/>
      <c r="O16" s="18"/>
      <c r="P16" s="70"/>
      <c r="Q16" s="19"/>
      <c r="R16" s="16">
        <v>2400</v>
      </c>
      <c r="S16" s="16">
        <v>2400</v>
      </c>
      <c r="T16" s="16">
        <f>(S16+S17)/2</f>
        <v>2405.5</v>
      </c>
    </row>
    <row r="17" spans="1:19" x14ac:dyDescent="0.25">
      <c r="A17" s="14">
        <v>75</v>
      </c>
      <c r="B17" s="15"/>
      <c r="C17" s="15"/>
      <c r="D17" s="15"/>
      <c r="E17" s="71">
        <v>4</v>
      </c>
      <c r="F17" s="19"/>
      <c r="G17" s="20">
        <v>95</v>
      </c>
      <c r="H17" s="15"/>
      <c r="I17" s="15"/>
      <c r="J17" s="15"/>
      <c r="K17" s="71">
        <v>10</v>
      </c>
      <c r="L17" s="19"/>
      <c r="M17" s="18">
        <v>21</v>
      </c>
      <c r="N17" s="18"/>
      <c r="O17" s="18"/>
      <c r="P17" s="70"/>
      <c r="Q17" s="19"/>
      <c r="R17" s="16">
        <v>2411</v>
      </c>
      <c r="S17" s="16">
        <v>2411</v>
      </c>
    </row>
    <row r="18" spans="1:19" x14ac:dyDescent="0.25">
      <c r="A18" s="14">
        <v>75</v>
      </c>
      <c r="B18" s="15"/>
      <c r="C18" s="15"/>
      <c r="D18" s="15">
        <f>(C16+C20)/2</f>
        <v>67.5</v>
      </c>
      <c r="E18" s="71"/>
      <c r="F18" s="19"/>
      <c r="G18" s="20">
        <v>95</v>
      </c>
      <c r="H18" s="15"/>
      <c r="I18" s="15"/>
      <c r="J18" s="15"/>
      <c r="K18" s="71"/>
      <c r="L18" s="19"/>
      <c r="M18" s="18">
        <v>21</v>
      </c>
      <c r="N18" s="18">
        <v>21</v>
      </c>
      <c r="O18" s="18"/>
      <c r="P18" s="70"/>
      <c r="Q18" s="19"/>
      <c r="R18" s="16">
        <v>2429</v>
      </c>
    </row>
    <row r="19" spans="1:19" x14ac:dyDescent="0.25">
      <c r="A19" s="14">
        <v>75</v>
      </c>
      <c r="B19" s="15"/>
      <c r="C19" s="15"/>
      <c r="D19" s="15"/>
      <c r="E19" s="71"/>
      <c r="F19" s="19"/>
      <c r="G19" s="20">
        <v>95</v>
      </c>
      <c r="H19" s="15"/>
      <c r="I19" s="15"/>
      <c r="J19" s="15"/>
      <c r="K19" s="71"/>
      <c r="L19" s="19"/>
      <c r="M19" s="15">
        <v>25</v>
      </c>
      <c r="N19" s="15"/>
      <c r="O19" s="15"/>
      <c r="P19" s="71">
        <v>5</v>
      </c>
      <c r="Q19" s="19"/>
      <c r="R19" s="16">
        <v>2640</v>
      </c>
    </row>
    <row r="20" spans="1:19" x14ac:dyDescent="0.25">
      <c r="A20" s="14">
        <v>75</v>
      </c>
      <c r="B20" s="15">
        <v>75</v>
      </c>
      <c r="C20" s="15">
        <v>75</v>
      </c>
      <c r="D20" s="15"/>
      <c r="E20" s="71"/>
      <c r="F20" s="19"/>
      <c r="G20" s="20">
        <v>95</v>
      </c>
      <c r="H20" s="15"/>
      <c r="I20" s="15"/>
      <c r="J20" s="15"/>
      <c r="K20" s="71"/>
      <c r="L20" s="19"/>
      <c r="M20" s="15">
        <v>25</v>
      </c>
      <c r="N20" s="15"/>
      <c r="O20" s="15"/>
      <c r="P20" s="71"/>
      <c r="Q20" s="19"/>
      <c r="R20" s="16">
        <v>2641</v>
      </c>
    </row>
    <row r="21" spans="1:19" x14ac:dyDescent="0.25">
      <c r="A21" s="17">
        <v>80</v>
      </c>
      <c r="B21" s="18"/>
      <c r="C21" s="18"/>
      <c r="D21" s="18"/>
      <c r="E21" s="70">
        <v>4</v>
      </c>
      <c r="F21" s="19"/>
      <c r="G21" s="20">
        <v>95</v>
      </c>
      <c r="H21" s="15"/>
      <c r="I21" s="15"/>
      <c r="J21" s="15"/>
      <c r="K21" s="71"/>
      <c r="L21" s="19"/>
      <c r="M21" s="15">
        <v>25</v>
      </c>
      <c r="N21" s="15"/>
      <c r="O21" s="15"/>
      <c r="P21" s="71"/>
      <c r="Q21" s="19"/>
      <c r="R21" s="16">
        <v>2642</v>
      </c>
    </row>
    <row r="22" spans="1:19" x14ac:dyDescent="0.25">
      <c r="A22" s="17">
        <v>80</v>
      </c>
      <c r="B22" s="18"/>
      <c r="C22" s="18"/>
      <c r="D22" s="18"/>
      <c r="E22" s="70"/>
      <c r="F22" s="19"/>
      <c r="G22" s="20">
        <v>95</v>
      </c>
      <c r="H22" s="15"/>
      <c r="I22" s="15"/>
      <c r="J22" s="15"/>
      <c r="K22" s="71"/>
      <c r="L22" s="19"/>
      <c r="M22" s="15">
        <v>25</v>
      </c>
      <c r="N22" s="15"/>
      <c r="O22" s="15"/>
      <c r="P22" s="71"/>
      <c r="Q22" s="19"/>
      <c r="R22" s="16">
        <v>2694</v>
      </c>
    </row>
    <row r="23" spans="1:19" x14ac:dyDescent="0.25">
      <c r="A23" s="17">
        <v>80</v>
      </c>
      <c r="B23" s="18"/>
      <c r="C23" s="18"/>
      <c r="D23" s="18"/>
      <c r="E23" s="70"/>
      <c r="F23" s="19"/>
      <c r="G23" s="20">
        <v>95</v>
      </c>
      <c r="H23" s="15"/>
      <c r="I23" s="15"/>
      <c r="J23" s="15"/>
      <c r="K23" s="71"/>
      <c r="L23" s="19"/>
      <c r="M23" s="15">
        <v>25</v>
      </c>
      <c r="N23" s="15">
        <v>25</v>
      </c>
      <c r="O23" s="15">
        <v>25</v>
      </c>
      <c r="P23" s="71"/>
      <c r="Q23" s="19"/>
      <c r="R23" s="16">
        <v>2705</v>
      </c>
    </row>
    <row r="24" spans="1:19" x14ac:dyDescent="0.25">
      <c r="A24" s="17">
        <v>80</v>
      </c>
      <c r="B24" s="18">
        <v>80</v>
      </c>
      <c r="C24" s="18"/>
      <c r="D24" s="18"/>
      <c r="E24" s="70"/>
      <c r="F24" s="19"/>
      <c r="G24" s="20">
        <v>95</v>
      </c>
      <c r="H24" s="15"/>
      <c r="I24" s="15"/>
      <c r="J24" s="15"/>
      <c r="K24" s="71"/>
      <c r="L24" s="19"/>
      <c r="M24" s="18">
        <v>29</v>
      </c>
      <c r="N24" s="18"/>
      <c r="O24" s="18"/>
      <c r="P24" s="70">
        <v>4</v>
      </c>
      <c r="Q24" s="19"/>
      <c r="R24" s="16">
        <v>2816</v>
      </c>
    </row>
    <row r="25" spans="1:19" x14ac:dyDescent="0.25">
      <c r="A25" s="14">
        <v>100</v>
      </c>
      <c r="B25" s="15"/>
      <c r="C25" s="15"/>
      <c r="D25" s="15"/>
      <c r="E25" s="71">
        <v>4</v>
      </c>
      <c r="F25" s="19"/>
      <c r="G25" s="20">
        <v>95</v>
      </c>
      <c r="H25" s="15"/>
      <c r="I25" s="15"/>
      <c r="J25" s="15"/>
      <c r="K25" s="71"/>
      <c r="L25" s="19"/>
      <c r="M25" s="18">
        <v>29</v>
      </c>
      <c r="N25" s="18"/>
      <c r="O25" s="18"/>
      <c r="P25" s="70"/>
      <c r="Q25" s="19"/>
      <c r="R25" s="16">
        <v>2958</v>
      </c>
    </row>
    <row r="26" spans="1:19" x14ac:dyDescent="0.25">
      <c r="A26" s="14">
        <v>100</v>
      </c>
      <c r="B26" s="15"/>
      <c r="C26" s="15"/>
      <c r="D26" s="15"/>
      <c r="E26" s="71"/>
      <c r="F26" s="19"/>
      <c r="G26" s="20">
        <v>95</v>
      </c>
      <c r="H26" s="15">
        <v>95</v>
      </c>
      <c r="I26" s="15"/>
      <c r="J26" s="15"/>
      <c r="K26" s="71"/>
      <c r="L26" s="19"/>
      <c r="M26" s="18">
        <v>29</v>
      </c>
      <c r="N26" s="18"/>
      <c r="O26" s="18"/>
      <c r="P26" s="70"/>
      <c r="Q26" s="19"/>
      <c r="R26" s="16">
        <v>3239</v>
      </c>
    </row>
    <row r="27" spans="1:19" x14ac:dyDescent="0.25">
      <c r="A27" s="14">
        <v>100</v>
      </c>
      <c r="B27" s="15"/>
      <c r="C27" s="15"/>
      <c r="D27" s="15"/>
      <c r="E27" s="71"/>
      <c r="F27" s="19"/>
      <c r="G27" s="21">
        <v>110</v>
      </c>
      <c r="H27" s="18"/>
      <c r="I27" s="18"/>
      <c r="J27" s="18"/>
      <c r="K27" s="70">
        <v>6</v>
      </c>
      <c r="L27" s="19"/>
      <c r="M27" s="18">
        <v>29</v>
      </c>
      <c r="N27" s="18">
        <v>29</v>
      </c>
      <c r="O27" s="18"/>
      <c r="P27" s="70"/>
      <c r="Q27" s="19"/>
      <c r="R27" s="16">
        <v>3291</v>
      </c>
    </row>
    <row r="28" spans="1:19" x14ac:dyDescent="0.25">
      <c r="A28" s="14">
        <v>100</v>
      </c>
      <c r="B28" s="15">
        <v>100</v>
      </c>
      <c r="C28" s="15"/>
      <c r="D28" s="15"/>
      <c r="E28" s="71"/>
      <c r="F28" s="19"/>
      <c r="G28" s="21">
        <v>110</v>
      </c>
      <c r="H28" s="18"/>
      <c r="I28" s="18"/>
      <c r="J28" s="18"/>
      <c r="K28" s="70"/>
      <c r="L28" s="19"/>
      <c r="M28" s="15">
        <v>30</v>
      </c>
      <c r="N28" s="15"/>
      <c r="O28" s="15"/>
      <c r="P28" s="71">
        <v>5</v>
      </c>
      <c r="Q28" s="19"/>
      <c r="R28" s="16">
        <v>3470</v>
      </c>
    </row>
    <row r="29" spans="1:19" x14ac:dyDescent="0.25">
      <c r="A29" s="17">
        <v>120</v>
      </c>
      <c r="B29" s="18"/>
      <c r="C29" s="18"/>
      <c r="D29" s="18"/>
      <c r="E29" s="70">
        <v>4</v>
      </c>
      <c r="F29" s="19"/>
      <c r="G29" s="21">
        <v>110</v>
      </c>
      <c r="H29" s="18"/>
      <c r="I29" s="18"/>
      <c r="J29" s="18"/>
      <c r="K29" s="70"/>
      <c r="L29" s="19"/>
      <c r="M29" s="15">
        <v>30</v>
      </c>
      <c r="N29" s="15"/>
      <c r="O29" s="15"/>
      <c r="P29" s="71"/>
      <c r="Q29" s="19"/>
      <c r="R29" s="16">
        <v>3767</v>
      </c>
    </row>
    <row r="30" spans="1:19" x14ac:dyDescent="0.25">
      <c r="A30" s="17">
        <v>120</v>
      </c>
      <c r="B30" s="18"/>
      <c r="C30" s="18"/>
      <c r="D30" s="18"/>
      <c r="E30" s="70"/>
      <c r="F30" s="19"/>
      <c r="G30" s="21">
        <v>110</v>
      </c>
      <c r="H30" s="18"/>
      <c r="I30" s="18"/>
      <c r="J30" s="18"/>
      <c r="K30" s="70"/>
      <c r="L30" s="19"/>
      <c r="M30" s="15">
        <v>30</v>
      </c>
      <c r="N30" s="15"/>
      <c r="O30" s="15"/>
      <c r="P30" s="71"/>
      <c r="Q30" s="19"/>
      <c r="R30" s="16">
        <v>3828</v>
      </c>
    </row>
    <row r="31" spans="1:19" x14ac:dyDescent="0.25">
      <c r="A31" s="17">
        <v>120</v>
      </c>
      <c r="B31" s="18"/>
      <c r="C31" s="18"/>
      <c r="D31" s="18"/>
      <c r="E31" s="70"/>
      <c r="F31" s="19"/>
      <c r="G31" s="21">
        <v>110</v>
      </c>
      <c r="H31" s="18"/>
      <c r="I31" s="18"/>
      <c r="J31" s="18"/>
      <c r="K31" s="70"/>
      <c r="L31" s="19"/>
      <c r="M31" s="15">
        <v>30</v>
      </c>
      <c r="N31" s="15"/>
      <c r="O31" s="15"/>
      <c r="P31" s="71"/>
      <c r="Q31" s="19"/>
      <c r="R31" s="16">
        <v>4063</v>
      </c>
    </row>
    <row r="32" spans="1:19" x14ac:dyDescent="0.25">
      <c r="A32" s="17">
        <v>120</v>
      </c>
      <c r="B32" s="18">
        <v>120</v>
      </c>
      <c r="C32" s="18"/>
      <c r="D32" s="18"/>
      <c r="E32" s="70"/>
      <c r="F32" s="19"/>
      <c r="G32" s="21">
        <v>110</v>
      </c>
      <c r="H32" s="18">
        <v>110</v>
      </c>
      <c r="I32" s="18"/>
      <c r="J32" s="18"/>
      <c r="K32" s="70"/>
      <c r="L32" s="19"/>
      <c r="M32" s="15">
        <v>30</v>
      </c>
      <c r="N32" s="15">
        <v>30</v>
      </c>
      <c r="O32" s="15"/>
      <c r="P32" s="71"/>
      <c r="Q32" s="19"/>
      <c r="R32" s="16">
        <v>4845</v>
      </c>
    </row>
    <row r="33" spans="1:21" x14ac:dyDescent="0.25">
      <c r="A33" s="13"/>
      <c r="F33" s="19"/>
      <c r="L33" s="19"/>
      <c r="Q33" s="19"/>
    </row>
    <row r="34" spans="1:21" x14ac:dyDescent="0.25">
      <c r="A34" s="23">
        <f>MEDIAN(A1:A32)</f>
        <v>67.5</v>
      </c>
      <c r="B34" s="12">
        <f>MEDIAN(B1:B33)</f>
        <v>67.5</v>
      </c>
      <c r="F34" s="19"/>
      <c r="G34" s="16">
        <f>MEDIAN(G1:G32)</f>
        <v>90</v>
      </c>
      <c r="H34" s="12">
        <f t="shared" ref="H34" si="0">MEDIAN(H1:H33)</f>
        <v>82.5</v>
      </c>
      <c r="L34" s="19"/>
      <c r="N34" s="12">
        <f t="shared" ref="N34" si="1">MEDIAN(N1:N33)</f>
        <v>25</v>
      </c>
      <c r="Q34" s="19"/>
      <c r="R34" s="16"/>
      <c r="S34" s="16">
        <f>MEDIAN(S16:S17)</f>
        <v>2405.5</v>
      </c>
    </row>
    <row r="35" spans="1:21" x14ac:dyDescent="0.25">
      <c r="F35" s="19"/>
      <c r="L35" s="19"/>
      <c r="Q35" s="19"/>
    </row>
    <row r="36" spans="1:21" x14ac:dyDescent="0.25">
      <c r="A36" s="23"/>
      <c r="B36" s="23">
        <f>A32-A1</f>
        <v>90</v>
      </c>
      <c r="F36" s="19"/>
      <c r="G36" s="16"/>
      <c r="H36" s="16">
        <f>G32-G1</f>
        <v>40</v>
      </c>
      <c r="L36" s="19"/>
      <c r="N36" s="12">
        <f>M32-M1</f>
        <v>12</v>
      </c>
      <c r="Q36" s="19"/>
      <c r="S36" s="16">
        <f>R32-R1</f>
        <v>3566</v>
      </c>
    </row>
    <row r="37" spans="1:21" x14ac:dyDescent="0.25">
      <c r="A37" s="23"/>
      <c r="B37" s="23"/>
      <c r="F37" s="19"/>
      <c r="G37" s="16"/>
      <c r="H37" s="16"/>
      <c r="L37" s="19"/>
      <c r="Q37" s="19"/>
      <c r="S37" s="16"/>
    </row>
    <row r="38" spans="1:21" x14ac:dyDescent="0.25">
      <c r="A38" s="22">
        <f>AVERAGE(A1:A37)</f>
        <v>69.318181818181813</v>
      </c>
      <c r="B38" s="22">
        <f>_xlfn.STDEV.P(A1:A32)</f>
        <v>28.552309451251048</v>
      </c>
      <c r="F38" s="19"/>
      <c r="H38" s="22">
        <f>_xlfn.STDEV.P(G1:G32)</f>
        <v>12.467731787999773</v>
      </c>
      <c r="L38" s="19"/>
      <c r="N38" s="22">
        <f>_xlfn.STDEV.P(M1:M32)</f>
        <v>4.414110895752394</v>
      </c>
      <c r="Q38" s="19"/>
      <c r="S38" s="22">
        <f>_xlfn.STDEV.P(R1:R32)</f>
        <v>880.0525902032432</v>
      </c>
    </row>
    <row r="39" spans="1:2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</sheetData>
  <sortState xmlns:xlrd2="http://schemas.microsoft.com/office/spreadsheetml/2017/richdata2" ref="R1:R33">
    <sortCondition ref="R1:R33"/>
  </sortState>
  <mergeCells count="18">
    <mergeCell ref="E29:E32"/>
    <mergeCell ref="E25:E28"/>
    <mergeCell ref="E21:E24"/>
    <mergeCell ref="E17:E20"/>
    <mergeCell ref="E13:E16"/>
    <mergeCell ref="E5:E8"/>
    <mergeCell ref="E1:E4"/>
    <mergeCell ref="K2:K8"/>
    <mergeCell ref="K9:K10"/>
    <mergeCell ref="K11:K16"/>
    <mergeCell ref="E9:E12"/>
    <mergeCell ref="K27:K32"/>
    <mergeCell ref="P1:P7"/>
    <mergeCell ref="P8:P18"/>
    <mergeCell ref="P19:P23"/>
    <mergeCell ref="P24:P27"/>
    <mergeCell ref="P28:P32"/>
    <mergeCell ref="K17:K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9C27-00F3-462D-901C-49C625F0BC90}">
  <dimension ref="A1:E34"/>
  <sheetViews>
    <sheetView topLeftCell="A13" workbookViewId="0">
      <selection activeCell="E35" sqref="E35"/>
    </sheetView>
  </sheetViews>
  <sheetFormatPr defaultRowHeight="15" x14ac:dyDescent="0.25"/>
  <cols>
    <col min="1" max="1" width="12.5703125" bestFit="1" customWidth="1"/>
    <col min="3" max="3" width="12.7109375" bestFit="1" customWidth="1"/>
    <col min="5" max="5" width="13.7109375" bestFit="1" customWidth="1"/>
  </cols>
  <sheetData>
    <row r="1" spans="1:5" x14ac:dyDescent="0.25">
      <c r="A1" t="s">
        <v>25</v>
      </c>
      <c r="C1" t="s">
        <v>36</v>
      </c>
      <c r="E1" t="s">
        <v>29</v>
      </c>
    </row>
    <row r="2" spans="1:5" x14ac:dyDescent="0.25">
      <c r="A2" t="s">
        <v>25</v>
      </c>
      <c r="C2" t="s">
        <v>36</v>
      </c>
      <c r="E2" t="s">
        <v>29</v>
      </c>
    </row>
    <row r="3" spans="1:5" x14ac:dyDescent="0.25">
      <c r="A3" t="s">
        <v>25</v>
      </c>
      <c r="C3" t="s">
        <v>36</v>
      </c>
      <c r="E3" t="s">
        <v>29</v>
      </c>
    </row>
    <row r="4" spans="1:5" x14ac:dyDescent="0.25">
      <c r="A4" t="s">
        <v>25</v>
      </c>
      <c r="C4" t="s">
        <v>36</v>
      </c>
      <c r="E4" t="s">
        <v>29</v>
      </c>
    </row>
    <row r="5" spans="1:5" x14ac:dyDescent="0.25">
      <c r="A5" t="s">
        <v>25</v>
      </c>
      <c r="C5" t="s">
        <v>36</v>
      </c>
      <c r="E5" t="s">
        <v>29</v>
      </c>
    </row>
    <row r="6" spans="1:5" x14ac:dyDescent="0.25">
      <c r="A6" t="s">
        <v>25</v>
      </c>
      <c r="C6" t="s">
        <v>36</v>
      </c>
      <c r="E6" t="s">
        <v>29</v>
      </c>
    </row>
    <row r="7" spans="1:5" x14ac:dyDescent="0.25">
      <c r="A7" t="s">
        <v>25</v>
      </c>
      <c r="C7" t="s">
        <v>36</v>
      </c>
      <c r="E7" t="s">
        <v>28</v>
      </c>
    </row>
    <row r="8" spans="1:5" x14ac:dyDescent="0.25">
      <c r="A8" t="s">
        <v>25</v>
      </c>
      <c r="C8" t="s">
        <v>37</v>
      </c>
      <c r="E8" t="s">
        <v>28</v>
      </c>
    </row>
    <row r="9" spans="1:5" x14ac:dyDescent="0.25">
      <c r="A9" t="s">
        <v>25</v>
      </c>
      <c r="C9" t="s">
        <v>37</v>
      </c>
      <c r="E9" t="s">
        <v>28</v>
      </c>
    </row>
    <row r="10" spans="1:5" x14ac:dyDescent="0.25">
      <c r="A10" t="s">
        <v>25</v>
      </c>
      <c r="C10" t="s">
        <v>37</v>
      </c>
      <c r="E10" t="s">
        <v>28</v>
      </c>
    </row>
    <row r="11" spans="1:5" x14ac:dyDescent="0.25">
      <c r="A11" t="s">
        <v>25</v>
      </c>
      <c r="C11" t="s">
        <v>37</v>
      </c>
      <c r="E11" t="s">
        <v>28</v>
      </c>
    </row>
    <row r="12" spans="1:5" x14ac:dyDescent="0.25">
      <c r="A12" t="s">
        <v>25</v>
      </c>
      <c r="C12" t="s">
        <v>37</v>
      </c>
      <c r="E12" t="s">
        <v>28</v>
      </c>
    </row>
    <row r="13" spans="1:5" x14ac:dyDescent="0.25">
      <c r="A13" t="s">
        <v>25</v>
      </c>
      <c r="C13" t="s">
        <v>37</v>
      </c>
      <c r="E13" t="s">
        <v>28</v>
      </c>
    </row>
    <row r="14" spans="1:5" x14ac:dyDescent="0.25">
      <c r="A14" t="s">
        <v>24</v>
      </c>
      <c r="C14" t="s">
        <v>37</v>
      </c>
      <c r="E14" t="s">
        <v>28</v>
      </c>
    </row>
    <row r="15" spans="1:5" x14ac:dyDescent="0.25">
      <c r="A15" t="s">
        <v>24</v>
      </c>
      <c r="C15" t="s">
        <v>37</v>
      </c>
      <c r="E15" t="s">
        <v>28</v>
      </c>
    </row>
    <row r="16" spans="1:5" x14ac:dyDescent="0.25">
      <c r="A16" t="s">
        <v>24</v>
      </c>
      <c r="C16" t="s">
        <v>37</v>
      </c>
      <c r="E16" t="s">
        <v>28</v>
      </c>
    </row>
    <row r="17" spans="1:5" x14ac:dyDescent="0.25">
      <c r="A17" t="s">
        <v>24</v>
      </c>
      <c r="C17" t="s">
        <v>37</v>
      </c>
      <c r="E17" t="s">
        <v>28</v>
      </c>
    </row>
    <row r="18" spans="1:5" x14ac:dyDescent="0.25">
      <c r="A18" t="s">
        <v>24</v>
      </c>
      <c r="C18" t="s">
        <v>37</v>
      </c>
      <c r="E18" t="s">
        <v>27</v>
      </c>
    </row>
    <row r="19" spans="1:5" x14ac:dyDescent="0.25">
      <c r="A19" t="s">
        <v>24</v>
      </c>
      <c r="C19" t="s">
        <v>37</v>
      </c>
      <c r="E19" t="s">
        <v>27</v>
      </c>
    </row>
    <row r="20" spans="1:5" x14ac:dyDescent="0.25">
      <c r="A20" t="s">
        <v>24</v>
      </c>
      <c r="C20" t="s">
        <v>37</v>
      </c>
      <c r="E20" t="s">
        <v>27</v>
      </c>
    </row>
    <row r="21" spans="1:5" x14ac:dyDescent="0.25">
      <c r="A21" t="s">
        <v>24</v>
      </c>
      <c r="C21" t="s">
        <v>37</v>
      </c>
      <c r="E21" t="s">
        <v>27</v>
      </c>
    </row>
    <row r="22" spans="1:5" x14ac:dyDescent="0.25">
      <c r="A22" t="s">
        <v>24</v>
      </c>
      <c r="C22" t="s">
        <v>37</v>
      </c>
      <c r="E22" t="s">
        <v>27</v>
      </c>
    </row>
    <row r="23" spans="1:5" x14ac:dyDescent="0.25">
      <c r="A23" t="s">
        <v>24</v>
      </c>
      <c r="C23" t="s">
        <v>37</v>
      </c>
      <c r="E23" t="s">
        <v>27</v>
      </c>
    </row>
    <row r="24" spans="1:5" x14ac:dyDescent="0.25">
      <c r="A24" t="s">
        <v>24</v>
      </c>
      <c r="C24" t="s">
        <v>38</v>
      </c>
      <c r="E24" t="s">
        <v>27</v>
      </c>
    </row>
    <row r="25" spans="1:5" x14ac:dyDescent="0.25">
      <c r="A25" t="s">
        <v>24</v>
      </c>
      <c r="C25" t="s">
        <v>38</v>
      </c>
      <c r="E25" t="s">
        <v>27</v>
      </c>
    </row>
    <row r="26" spans="1:5" x14ac:dyDescent="0.25">
      <c r="A26" t="s">
        <v>24</v>
      </c>
      <c r="C26" t="s">
        <v>38</v>
      </c>
      <c r="E26" t="s">
        <v>27</v>
      </c>
    </row>
    <row r="27" spans="1:5" x14ac:dyDescent="0.25">
      <c r="A27" t="s">
        <v>24</v>
      </c>
      <c r="C27" t="s">
        <v>38</v>
      </c>
      <c r="E27" t="s">
        <v>27</v>
      </c>
    </row>
    <row r="28" spans="1:5" x14ac:dyDescent="0.25">
      <c r="A28" t="s">
        <v>24</v>
      </c>
      <c r="C28" t="s">
        <v>38</v>
      </c>
      <c r="E28" t="s">
        <v>27</v>
      </c>
    </row>
    <row r="29" spans="1:5" x14ac:dyDescent="0.25">
      <c r="A29" t="s">
        <v>24</v>
      </c>
      <c r="C29" t="s">
        <v>38</v>
      </c>
      <c r="E29" t="s">
        <v>27</v>
      </c>
    </row>
    <row r="30" spans="1:5" x14ac:dyDescent="0.25">
      <c r="A30" t="s">
        <v>24</v>
      </c>
      <c r="C30" t="s">
        <v>38</v>
      </c>
      <c r="E30" t="s">
        <v>27</v>
      </c>
    </row>
    <row r="31" spans="1:5" x14ac:dyDescent="0.25">
      <c r="A31" t="s">
        <v>24</v>
      </c>
      <c r="C31" t="s">
        <v>38</v>
      </c>
      <c r="E31" t="s">
        <v>27</v>
      </c>
    </row>
    <row r="32" spans="1:5" x14ac:dyDescent="0.25">
      <c r="A32" t="s">
        <v>24</v>
      </c>
      <c r="C32" t="s">
        <v>38</v>
      </c>
      <c r="E32" t="s">
        <v>27</v>
      </c>
    </row>
    <row r="34" spans="1:5" x14ac:dyDescent="0.25">
      <c r="A34">
        <f>32-13</f>
        <v>19</v>
      </c>
      <c r="C34">
        <f>23-7</f>
        <v>16</v>
      </c>
      <c r="E34">
        <f>32-17</f>
        <v>15</v>
      </c>
    </row>
  </sheetData>
  <sortState xmlns:xlrd2="http://schemas.microsoft.com/office/spreadsheetml/2017/richdata2" ref="E1:E34">
    <sortCondition ref="E1:E3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Rosa</dc:creator>
  <cp:lastModifiedBy>Anderson Rosa</cp:lastModifiedBy>
  <cp:lastPrinted>2023-11-28T05:13:35Z</cp:lastPrinted>
  <dcterms:created xsi:type="dcterms:W3CDTF">2023-10-03T06:58:34Z</dcterms:created>
  <dcterms:modified xsi:type="dcterms:W3CDTF">2023-11-28T06:12:38Z</dcterms:modified>
</cp:coreProperties>
</file>