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60" windowWidth="20730" windowHeight="11100"/>
  </bookViews>
  <sheets>
    <sheet name="Muestras de agua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1" l="1"/>
  <c r="O52" i="1"/>
  <c r="N52" i="1"/>
  <c r="F5" i="1"/>
  <c r="F78" i="1"/>
  <c r="F76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0" i="1"/>
  <c r="F58" i="1"/>
  <c r="F57" i="1"/>
  <c r="F56" i="1"/>
  <c r="F54" i="1"/>
  <c r="F53" i="1"/>
  <c r="F50" i="1"/>
  <c r="F47" i="1"/>
  <c r="F46" i="1"/>
  <c r="F45" i="1"/>
  <c r="F44" i="1"/>
  <c r="F43" i="1"/>
  <c r="F42" i="1"/>
  <c r="F41" i="1"/>
  <c r="F40" i="1"/>
  <c r="F39" i="1"/>
  <c r="F38" i="1"/>
  <c r="F37" i="1"/>
  <c r="F36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K78" i="1"/>
  <c r="L78" i="1"/>
  <c r="K77" i="1"/>
  <c r="L77" i="1"/>
  <c r="L76" i="1"/>
  <c r="K75" i="1"/>
  <c r="L75" i="1"/>
  <c r="L74" i="1"/>
  <c r="L73" i="1"/>
  <c r="K72" i="1"/>
  <c r="L72" i="1"/>
  <c r="K71" i="1"/>
  <c r="L71" i="1"/>
  <c r="K70" i="1"/>
  <c r="L70" i="1"/>
  <c r="K69" i="1"/>
  <c r="L69" i="1"/>
  <c r="K68" i="1"/>
  <c r="L68" i="1"/>
  <c r="K67" i="1"/>
  <c r="L67" i="1"/>
  <c r="K66" i="1"/>
  <c r="L66" i="1"/>
  <c r="K65" i="1"/>
  <c r="L65" i="1"/>
  <c r="K64" i="1"/>
  <c r="L64" i="1"/>
  <c r="K63" i="1"/>
  <c r="L63" i="1"/>
  <c r="K62" i="1"/>
  <c r="L62" i="1"/>
  <c r="K61" i="1"/>
  <c r="L61" i="1"/>
  <c r="K60" i="1"/>
  <c r="L60" i="1"/>
  <c r="K59" i="1"/>
  <c r="L59" i="1"/>
  <c r="K58" i="1"/>
  <c r="L58" i="1"/>
  <c r="K57" i="1"/>
  <c r="L57" i="1"/>
  <c r="K56" i="1"/>
  <c r="L56" i="1"/>
  <c r="K55" i="1"/>
  <c r="L55" i="1"/>
  <c r="K54" i="1"/>
  <c r="L54" i="1"/>
  <c r="K53" i="1"/>
  <c r="L53" i="1"/>
  <c r="K52" i="1"/>
  <c r="L52" i="1"/>
  <c r="K51" i="1"/>
  <c r="L51" i="1"/>
  <c r="K50" i="1"/>
  <c r="L50" i="1"/>
  <c r="K49" i="1"/>
  <c r="L49" i="1"/>
  <c r="K48" i="1"/>
  <c r="L48" i="1"/>
  <c r="K47" i="1"/>
  <c r="L47" i="1"/>
  <c r="K46" i="1"/>
  <c r="L46" i="1"/>
  <c r="K45" i="1"/>
  <c r="L45" i="1"/>
  <c r="K44" i="1"/>
  <c r="L44" i="1"/>
  <c r="K43" i="1"/>
  <c r="L43" i="1"/>
  <c r="K42" i="1"/>
  <c r="L42" i="1"/>
  <c r="K41" i="1"/>
  <c r="L41" i="1"/>
  <c r="K40" i="1"/>
  <c r="L40" i="1"/>
  <c r="L39" i="1"/>
  <c r="K38" i="1"/>
  <c r="L38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6" i="1"/>
  <c r="L26" i="1"/>
  <c r="L25" i="1"/>
  <c r="K24" i="1"/>
  <c r="L24" i="1"/>
  <c r="K23" i="1"/>
  <c r="L23" i="1"/>
  <c r="K22" i="1"/>
  <c r="L22" i="1"/>
  <c r="K21" i="1"/>
  <c r="L21" i="1"/>
  <c r="K20" i="1"/>
  <c r="L20" i="1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K5" i="1"/>
  <c r="L5" i="1"/>
</calcChain>
</file>

<file path=xl/sharedStrings.xml><?xml version="1.0" encoding="utf-8"?>
<sst xmlns="http://schemas.openxmlformats.org/spreadsheetml/2006/main" count="100" uniqueCount="52">
  <si>
    <t xml:space="preserve">F agua </t>
  </si>
  <si>
    <t xml:space="preserve">Promedios </t>
  </si>
  <si>
    <t xml:space="preserve">F orina </t>
  </si>
  <si>
    <t>Folio</t>
  </si>
  <si>
    <t>F / dens</t>
  </si>
  <si>
    <t>Densi</t>
  </si>
  <si>
    <t>Sólo agua</t>
  </si>
  <si>
    <t>Agua sabor jamaica</t>
  </si>
  <si>
    <t>Muestras de Agua</t>
  </si>
  <si>
    <t>Cisterna "la onza" (Para ingesta).</t>
  </si>
  <si>
    <t>Pozo "Vergel de Guadalupe".</t>
  </si>
  <si>
    <t>Agua "Sara".</t>
  </si>
  <si>
    <t>Pozo "Puerto".</t>
  </si>
  <si>
    <t>Pozo "Puerto de M.".</t>
  </si>
  <si>
    <t>Cisterna "Puerto de M" (Para ingesta).</t>
  </si>
  <si>
    <t>San Cayetano (RO-9534).</t>
  </si>
  <si>
    <t>Agua "Cuevas".</t>
  </si>
  <si>
    <t xml:space="preserve">Agua de cisterna iglesia las negritas </t>
  </si>
  <si>
    <t xml:space="preserve">Agua cisterna de pozo primaria las negritas </t>
  </si>
  <si>
    <t>Agua pozo entubada en iglesia de las negritas</t>
  </si>
  <si>
    <t xml:space="preserve">Elvira Torres Agua entubada de pozo a tambo  </t>
  </si>
  <si>
    <t>Recolector de agua "la onza"</t>
  </si>
  <si>
    <t>La Onza Noria A</t>
  </si>
  <si>
    <t>La Onza Noria B</t>
  </si>
  <si>
    <t xml:space="preserve">La Onza pozo </t>
  </si>
  <si>
    <t xml:space="preserve">La Onza casa 2  </t>
  </si>
  <si>
    <t xml:space="preserve">Agua santa rosa </t>
  </si>
  <si>
    <t xml:space="preserve">Agua las P </t>
  </si>
  <si>
    <t>Pozo agua el papalote "El vergel"</t>
  </si>
  <si>
    <t>Lavabo pozo "las negritas"</t>
  </si>
  <si>
    <t xml:space="preserve">La Noria "la onza" </t>
  </si>
  <si>
    <t>Pozo de la escuela "La Onza"</t>
  </si>
  <si>
    <t>Escuela la onza "Cocina"</t>
  </si>
  <si>
    <t>N°</t>
  </si>
  <si>
    <t xml:space="preserve">As en agua </t>
  </si>
  <si>
    <t>Conc. ppb</t>
  </si>
  <si>
    <t>Muestras de agua 2019</t>
  </si>
  <si>
    <t>Conc. (ppb)</t>
  </si>
  <si>
    <t xml:space="preserve"> </t>
  </si>
  <si>
    <t xml:space="preserve">Agua de lluvia de la Escuela las negritas </t>
  </si>
  <si>
    <t>Correlación As en agua y F en agua</t>
  </si>
  <si>
    <t>F agua prom</t>
  </si>
  <si>
    <t>Corr F prom agua y F dens orina</t>
  </si>
  <si>
    <t>Corr F prom agua y F prom orina</t>
  </si>
  <si>
    <t>POZO</t>
  </si>
  <si>
    <t>.</t>
  </si>
  <si>
    <t>No analizado</t>
  </si>
  <si>
    <t>Fluoruro</t>
  </si>
  <si>
    <t xml:space="preserve">Arsénico </t>
  </si>
  <si>
    <t xml:space="preserve">Escuela Bicentenario </t>
  </si>
  <si>
    <t>Agua lluvia filtrada (almacenada 1 año)</t>
  </si>
  <si>
    <t xml:space="preserve">Elvira Torres Agua cisterna cosecha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</si>
</sst>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 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0000"/>
      <name val="Arial "/>
    </font>
    <font>
      <sz val="12"/>
      <color theme="1"/>
      <name val="Arial"/>
      <family val="2"/>
    </font>
    <font>
      <b/>
      <sz val="12"/>
      <color theme="5" tint="-0.249977111117893"/>
      <name val="Century Gothic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5" borderId="0" xfId="0" applyFill="1"/>
    <xf numFmtId="0" fontId="1" fillId="5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1" xfId="0" applyFont="1" applyFill="1" applyBorder="1"/>
    <xf numFmtId="0" fontId="0" fillId="5" borderId="1" xfId="0" applyFill="1" applyBorder="1" applyAlignment="1">
      <alignment horizontal="center"/>
    </xf>
    <xf numFmtId="0" fontId="8" fillId="5" borderId="1" xfId="0" applyFont="1" applyFill="1" applyBorder="1"/>
    <xf numFmtId="2" fontId="8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0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78"/>
  <sheetViews>
    <sheetView tabSelected="1" zoomScale="80" zoomScaleNormal="80" workbookViewId="0">
      <selection activeCell="O14" sqref="O14"/>
    </sheetView>
  </sheetViews>
  <sheetFormatPr baseColWidth="10" defaultRowHeight="15"/>
  <cols>
    <col min="3" max="3" width="27.28515625" customWidth="1"/>
    <col min="7" max="7" width="25.140625" customWidth="1"/>
    <col min="14" max="14" width="45.42578125" customWidth="1"/>
    <col min="15" max="15" width="52.85546875" customWidth="1"/>
    <col min="16" max="16" width="12.7109375" bestFit="1" customWidth="1"/>
    <col min="17" max="17" width="22.85546875" customWidth="1"/>
  </cols>
  <sheetData>
    <row r="1" spans="3:17" ht="15.75">
      <c r="C1" s="16" t="s">
        <v>36</v>
      </c>
    </row>
    <row r="2" spans="3:17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ht="15.75">
      <c r="C3" s="38" t="s">
        <v>3</v>
      </c>
      <c r="D3" s="37" t="s">
        <v>0</v>
      </c>
      <c r="E3" s="37"/>
      <c r="F3" s="12" t="s">
        <v>41</v>
      </c>
      <c r="G3" s="12" t="s">
        <v>34</v>
      </c>
      <c r="H3" s="41" t="s">
        <v>5</v>
      </c>
      <c r="I3" s="39" t="s">
        <v>2</v>
      </c>
      <c r="J3" s="39"/>
      <c r="K3" s="39"/>
      <c r="L3" s="40" t="s">
        <v>4</v>
      </c>
      <c r="M3" s="2"/>
    </row>
    <row r="4" spans="3:17" ht="15.75">
      <c r="C4" s="38"/>
      <c r="D4" s="5">
        <v>1</v>
      </c>
      <c r="E4" s="5">
        <v>2</v>
      </c>
      <c r="F4" s="5"/>
      <c r="G4" s="5" t="s">
        <v>35</v>
      </c>
      <c r="H4" s="41"/>
      <c r="I4" s="6">
        <v>1</v>
      </c>
      <c r="J4" s="6">
        <v>2</v>
      </c>
      <c r="K4" s="5" t="s">
        <v>1</v>
      </c>
      <c r="L4" s="40"/>
      <c r="M4" s="2"/>
      <c r="N4" s="35" t="s">
        <v>33</v>
      </c>
      <c r="O4" s="35" t="s">
        <v>8</v>
      </c>
      <c r="P4" s="35" t="s">
        <v>47</v>
      </c>
      <c r="Q4" s="13" t="s">
        <v>48</v>
      </c>
    </row>
    <row r="5" spans="3:17" ht="15.75">
      <c r="C5" s="3">
        <v>1</v>
      </c>
      <c r="D5" s="4">
        <v>0.25700000000000001</v>
      </c>
      <c r="E5" s="4">
        <v>0.27600000000000002</v>
      </c>
      <c r="F5" s="4">
        <f>AVERAGE(D5:E5)</f>
        <v>0.26650000000000001</v>
      </c>
      <c r="G5" s="22"/>
      <c r="H5" s="21">
        <v>1.02</v>
      </c>
      <c r="I5" s="4">
        <v>1.3</v>
      </c>
      <c r="J5" s="3">
        <v>1.38</v>
      </c>
      <c r="K5" s="3">
        <f>(I5+J5)/2</f>
        <v>1.3399999999999999</v>
      </c>
      <c r="L5" s="4">
        <f>K5*0.012/(H5-1)</f>
        <v>0.80399999999999916</v>
      </c>
      <c r="M5" s="2"/>
      <c r="N5" s="36"/>
      <c r="O5" s="36"/>
      <c r="P5" s="36"/>
      <c r="Q5" s="13" t="s">
        <v>37</v>
      </c>
    </row>
    <row r="6" spans="3:17" ht="17.25">
      <c r="C6" s="3">
        <v>2</v>
      </c>
      <c r="D6" s="4">
        <v>0.23899999999999999</v>
      </c>
      <c r="E6" s="4">
        <v>0.22800000000000001</v>
      </c>
      <c r="F6" s="4">
        <f t="shared" ref="F6:F69" si="0">AVERAGE(D6:E6)</f>
        <v>0.23349999999999999</v>
      </c>
      <c r="G6" s="11">
        <v>0.788794823835682</v>
      </c>
      <c r="H6" s="7">
        <v>1.03</v>
      </c>
      <c r="I6" s="9">
        <v>1.48</v>
      </c>
      <c r="J6" s="9">
        <v>1.56</v>
      </c>
      <c r="K6" s="9">
        <f t="shared" ref="K6:K35" si="1">(I6+J6)/2</f>
        <v>1.52</v>
      </c>
      <c r="L6" s="8">
        <f t="shared" ref="L6:L35" si="2">K6*0.012/(H6-1)</f>
        <v>0.60799999999999943</v>
      </c>
      <c r="M6" s="2"/>
      <c r="N6" s="15">
        <v>1</v>
      </c>
      <c r="O6" s="14" t="s">
        <v>9</v>
      </c>
      <c r="P6" s="20">
        <v>4.5</v>
      </c>
      <c r="Q6" s="20">
        <v>1.6496542093322466</v>
      </c>
    </row>
    <row r="7" spans="3:17" ht="17.25">
      <c r="C7" s="3">
        <v>3</v>
      </c>
      <c r="D7" s="4">
        <v>0.245</v>
      </c>
      <c r="E7" s="4">
        <v>0.27600000000000002</v>
      </c>
      <c r="F7" s="4">
        <f t="shared" si="0"/>
        <v>0.26050000000000001</v>
      </c>
      <c r="G7" s="11">
        <v>0.95088660797982105</v>
      </c>
      <c r="H7" s="7">
        <v>1.034</v>
      </c>
      <c r="I7" s="9">
        <v>2.1800000000000002</v>
      </c>
      <c r="J7" s="9">
        <v>2.38</v>
      </c>
      <c r="K7" s="9">
        <f t="shared" si="1"/>
        <v>2.2800000000000002</v>
      </c>
      <c r="L7" s="8">
        <f t="shared" si="2"/>
        <v>0.80470588235294049</v>
      </c>
      <c r="M7" s="2"/>
      <c r="N7" s="15">
        <v>2</v>
      </c>
      <c r="O7" s="14" t="s">
        <v>10</v>
      </c>
      <c r="P7" s="20">
        <v>2.5</v>
      </c>
      <c r="Q7" s="20">
        <v>0.17190065681444991</v>
      </c>
    </row>
    <row r="8" spans="3:17" ht="17.25">
      <c r="C8" s="3">
        <v>4</v>
      </c>
      <c r="D8" s="4">
        <v>1.0680000000000001</v>
      </c>
      <c r="E8" s="4">
        <v>1.0920000000000001</v>
      </c>
      <c r="F8" s="4">
        <f t="shared" si="0"/>
        <v>1.08</v>
      </c>
      <c r="G8" s="34">
        <v>42.675641711229943</v>
      </c>
      <c r="H8" s="7">
        <v>1.03</v>
      </c>
      <c r="I8" s="9">
        <v>2.57</v>
      </c>
      <c r="J8" s="9">
        <v>2.65</v>
      </c>
      <c r="K8" s="9">
        <f t="shared" si="1"/>
        <v>2.61</v>
      </c>
      <c r="L8" s="8">
        <f t="shared" si="2"/>
        <v>1.0439999999999992</v>
      </c>
      <c r="N8" s="15">
        <v>3</v>
      </c>
      <c r="O8" s="14" t="s">
        <v>11</v>
      </c>
      <c r="P8" s="20">
        <v>2.1</v>
      </c>
      <c r="Q8" s="28">
        <v>11.91394658753709</v>
      </c>
    </row>
    <row r="9" spans="3:17" ht="17.25">
      <c r="C9" s="3">
        <v>5</v>
      </c>
      <c r="D9" s="4">
        <v>0.57399999999999995</v>
      </c>
      <c r="E9" s="4">
        <v>0.58699999999999997</v>
      </c>
      <c r="F9" s="4">
        <f t="shared" si="0"/>
        <v>0.58050000000000002</v>
      </c>
      <c r="G9" s="11">
        <v>8.1698926518567312</v>
      </c>
      <c r="H9" s="7">
        <v>1.014</v>
      </c>
      <c r="I9" s="8">
        <v>1.6</v>
      </c>
      <c r="J9" s="9">
        <v>1.55</v>
      </c>
      <c r="K9" s="9">
        <f t="shared" si="1"/>
        <v>1.5750000000000002</v>
      </c>
      <c r="L9" s="8">
        <f t="shared" si="2"/>
        <v>1.349999999999999</v>
      </c>
      <c r="N9" s="18">
        <v>5</v>
      </c>
      <c r="O9" s="19" t="s">
        <v>12</v>
      </c>
      <c r="P9" s="29">
        <v>7.6</v>
      </c>
      <c r="Q9" s="29">
        <v>2.8648068669527897</v>
      </c>
    </row>
    <row r="10" spans="3:17" ht="17.25">
      <c r="C10" s="3">
        <v>6</v>
      </c>
      <c r="D10" s="4">
        <v>0.86799999999999999</v>
      </c>
      <c r="E10" s="4">
        <v>0.86799999999999999</v>
      </c>
      <c r="F10" s="4">
        <f t="shared" si="0"/>
        <v>0.86799999999999999</v>
      </c>
      <c r="G10" s="34">
        <v>36.988829792888701</v>
      </c>
      <c r="H10" s="7">
        <v>1.0129999999999999</v>
      </c>
      <c r="I10" s="9">
        <v>1.88</v>
      </c>
      <c r="J10" s="9">
        <v>1.89</v>
      </c>
      <c r="K10" s="9">
        <f t="shared" si="1"/>
        <v>1.8849999999999998</v>
      </c>
      <c r="L10" s="8">
        <f t="shared" si="2"/>
        <v>1.7400000000000131</v>
      </c>
      <c r="N10" s="18">
        <v>6</v>
      </c>
      <c r="O10" s="19" t="s">
        <v>13</v>
      </c>
      <c r="P10" s="29">
        <v>7.6</v>
      </c>
      <c r="Q10" s="29">
        <v>4.1523605150214591</v>
      </c>
    </row>
    <row r="11" spans="3:17" ht="17.25">
      <c r="C11" s="3">
        <v>7</v>
      </c>
      <c r="D11" s="4">
        <v>0.81100000000000005</v>
      </c>
      <c r="E11" s="4">
        <v>0.81100000000000005</v>
      </c>
      <c r="F11" s="4">
        <f t="shared" si="0"/>
        <v>0.81100000000000005</v>
      </c>
      <c r="G11" s="34">
        <v>33.771898395721919</v>
      </c>
      <c r="H11" s="7">
        <v>1.0169999999999999</v>
      </c>
      <c r="I11" s="9">
        <v>2.38</v>
      </c>
      <c r="J11" s="9">
        <v>2.37</v>
      </c>
      <c r="K11" s="9">
        <f t="shared" si="1"/>
        <v>2.375</v>
      </c>
      <c r="L11" s="8">
        <f t="shared" si="2"/>
        <v>1.6764705882353037</v>
      </c>
      <c r="N11" s="18">
        <v>7</v>
      </c>
      <c r="O11" s="19" t="s">
        <v>14</v>
      </c>
      <c r="P11" s="29">
        <v>0.75</v>
      </c>
      <c r="Q11" s="29">
        <v>0.51865481501189947</v>
      </c>
    </row>
    <row r="12" spans="3:17" ht="17.25">
      <c r="C12" s="3">
        <v>8</v>
      </c>
      <c r="D12" s="4">
        <v>0.20899999999999999</v>
      </c>
      <c r="E12" s="4">
        <v>0.20300000000000001</v>
      </c>
      <c r="F12" s="4">
        <f t="shared" si="0"/>
        <v>0.20600000000000002</v>
      </c>
      <c r="G12" s="11"/>
      <c r="H12" s="21">
        <v>1.022</v>
      </c>
      <c r="I12" s="3">
        <v>1.78</v>
      </c>
      <c r="J12" s="3">
        <v>1.69</v>
      </c>
      <c r="K12" s="3">
        <f t="shared" si="1"/>
        <v>1.7349999999999999</v>
      </c>
      <c r="L12" s="4">
        <f t="shared" si="2"/>
        <v>0.94636363636363541</v>
      </c>
      <c r="N12" s="18">
        <v>8</v>
      </c>
      <c r="O12" s="19" t="s">
        <v>15</v>
      </c>
      <c r="P12" s="29">
        <v>1.9</v>
      </c>
      <c r="Q12" s="29">
        <v>1.5992407798065968</v>
      </c>
    </row>
    <row r="13" spans="3:17" ht="17.25">
      <c r="C13" s="3">
        <v>9</v>
      </c>
      <c r="D13" s="4">
        <v>0.88900000000000001</v>
      </c>
      <c r="E13" s="4">
        <v>0.88900000000000001</v>
      </c>
      <c r="F13" s="4">
        <f t="shared" si="0"/>
        <v>0.88900000000000001</v>
      </c>
      <c r="G13" s="11">
        <v>1.6100371751872</v>
      </c>
      <c r="H13" s="7">
        <v>1.0269999999999999</v>
      </c>
      <c r="I13" s="9">
        <v>1.77</v>
      </c>
      <c r="J13" s="9">
        <v>1.8</v>
      </c>
      <c r="K13" s="9">
        <f t="shared" si="1"/>
        <v>1.7850000000000001</v>
      </c>
      <c r="L13" s="8">
        <f t="shared" si="2"/>
        <v>0.793333333333336</v>
      </c>
      <c r="N13" s="18">
        <v>9</v>
      </c>
      <c r="O13" s="19" t="s">
        <v>16</v>
      </c>
      <c r="P13" s="29">
        <v>1.1000000000000001</v>
      </c>
      <c r="Q13" s="29">
        <v>3.3498450133130753</v>
      </c>
    </row>
    <row r="14" spans="3:17" ht="17.25">
      <c r="C14" s="3">
        <v>10</v>
      </c>
      <c r="D14" s="4" t="s">
        <v>45</v>
      </c>
      <c r="E14" s="4" t="s">
        <v>45</v>
      </c>
      <c r="F14" s="4" t="s">
        <v>45</v>
      </c>
      <c r="G14" s="11" t="s">
        <v>45</v>
      </c>
      <c r="H14" s="7">
        <v>1.0249999999999999</v>
      </c>
      <c r="I14" s="9">
        <v>2.0499999999999998</v>
      </c>
      <c r="J14" s="9">
        <v>2.11</v>
      </c>
      <c r="K14" s="9">
        <f t="shared" si="1"/>
        <v>2.08</v>
      </c>
      <c r="L14" s="8">
        <f t="shared" si="2"/>
        <v>0.99840000000000362</v>
      </c>
      <c r="N14" s="18">
        <v>10</v>
      </c>
      <c r="O14" s="19" t="s">
        <v>51</v>
      </c>
      <c r="P14" s="27">
        <v>0.32400000000000001</v>
      </c>
      <c r="Q14" s="29">
        <v>0.334957275356766</v>
      </c>
    </row>
    <row r="15" spans="3:17" ht="17.25">
      <c r="C15" s="3">
        <v>11</v>
      </c>
      <c r="D15" s="4">
        <v>0.28100000000000003</v>
      </c>
      <c r="E15" s="4">
        <v>0.26200000000000001</v>
      </c>
      <c r="F15" s="4">
        <f t="shared" si="0"/>
        <v>0.27150000000000002</v>
      </c>
      <c r="G15" s="11">
        <v>0.86443441524883502</v>
      </c>
      <c r="H15" s="7">
        <v>1.024</v>
      </c>
      <c r="I15" s="9">
        <v>2.11</v>
      </c>
      <c r="J15" s="9">
        <v>1.99</v>
      </c>
      <c r="K15" s="9">
        <f t="shared" si="1"/>
        <v>2.0499999999999998</v>
      </c>
      <c r="L15" s="8">
        <f t="shared" si="2"/>
        <v>1.024999999999999</v>
      </c>
      <c r="N15" s="18">
        <v>11</v>
      </c>
      <c r="O15" s="19" t="s">
        <v>17</v>
      </c>
      <c r="P15" s="27">
        <v>0.193</v>
      </c>
      <c r="Q15" s="29">
        <v>0.38899111125892449</v>
      </c>
    </row>
    <row r="16" spans="3:17" ht="17.25">
      <c r="C16" s="3">
        <v>12</v>
      </c>
      <c r="D16" s="4">
        <v>0.86799999999999999</v>
      </c>
      <c r="E16" s="4">
        <v>0.88900000000000001</v>
      </c>
      <c r="F16" s="4">
        <f t="shared" si="0"/>
        <v>0.87850000000000006</v>
      </c>
      <c r="G16" s="34">
        <v>33.326711229946518</v>
      </c>
      <c r="H16" s="7">
        <v>1.018</v>
      </c>
      <c r="I16" s="9">
        <v>2.38</v>
      </c>
      <c r="J16" s="9">
        <v>2.76</v>
      </c>
      <c r="K16" s="9">
        <f t="shared" si="1"/>
        <v>2.57</v>
      </c>
      <c r="L16" s="8">
        <f t="shared" si="2"/>
        <v>1.7133333333333318</v>
      </c>
      <c r="N16" s="18">
        <v>12</v>
      </c>
      <c r="O16" s="19" t="s">
        <v>18</v>
      </c>
      <c r="P16" s="27">
        <v>1.1990000000000001</v>
      </c>
      <c r="Q16" s="29">
        <v>4.3764684483294101</v>
      </c>
    </row>
    <row r="17" spans="3:17" ht="17.25">
      <c r="C17" s="3">
        <v>13</v>
      </c>
      <c r="D17" s="4">
        <v>0.57399999999999995</v>
      </c>
      <c r="E17" s="4">
        <v>0.56100000000000005</v>
      </c>
      <c r="F17" s="4">
        <f t="shared" si="0"/>
        <v>0.5675</v>
      </c>
      <c r="G17" s="11">
        <v>3.9443582887700552</v>
      </c>
      <c r="H17" s="7">
        <v>1.0129999999999999</v>
      </c>
      <c r="I17" s="9">
        <v>1.63</v>
      </c>
      <c r="J17" s="9">
        <v>1.66</v>
      </c>
      <c r="K17" s="9">
        <f t="shared" si="1"/>
        <v>1.645</v>
      </c>
      <c r="L17" s="8">
        <f t="shared" si="2"/>
        <v>1.5184615384615501</v>
      </c>
      <c r="N17" s="18">
        <v>13</v>
      </c>
      <c r="O17" s="19" t="s">
        <v>19</v>
      </c>
      <c r="P17" s="27">
        <v>1.1855</v>
      </c>
      <c r="Q17" s="29">
        <v>4.1927417379872649</v>
      </c>
    </row>
    <row r="18" spans="3:17" ht="17.25">
      <c r="C18" s="3">
        <v>14</v>
      </c>
      <c r="D18" s="4">
        <v>0.629</v>
      </c>
      <c r="E18" s="4">
        <v>0.58699999999999997</v>
      </c>
      <c r="F18" s="4">
        <f t="shared" si="0"/>
        <v>0.60799999999999998</v>
      </c>
      <c r="G18" s="11">
        <v>3.9443582887700552</v>
      </c>
      <c r="H18" s="7">
        <v>1.016</v>
      </c>
      <c r="I18" s="9">
        <v>1.86</v>
      </c>
      <c r="J18" s="9">
        <v>1.82</v>
      </c>
      <c r="K18" s="9">
        <f t="shared" si="1"/>
        <v>1.84</v>
      </c>
      <c r="L18" s="8">
        <f t="shared" si="2"/>
        <v>1.379999999999999</v>
      </c>
      <c r="N18" s="18">
        <v>14</v>
      </c>
      <c r="O18" s="19" t="s">
        <v>50</v>
      </c>
      <c r="P18" s="27">
        <v>0.28699999999999998</v>
      </c>
      <c r="Q18" s="29">
        <v>0.41060659033225499</v>
      </c>
    </row>
    <row r="19" spans="3:17" ht="17.25">
      <c r="C19" s="3">
        <v>15</v>
      </c>
      <c r="D19" s="4">
        <v>0.67400000000000004</v>
      </c>
      <c r="E19" s="4">
        <v>0.72199999999999998</v>
      </c>
      <c r="F19" s="4">
        <f t="shared" si="0"/>
        <v>0.69799999999999995</v>
      </c>
      <c r="G19" s="11">
        <v>3.053983957219252</v>
      </c>
      <c r="H19" s="7">
        <v>1.02</v>
      </c>
      <c r="I19" s="9">
        <v>1.86</v>
      </c>
      <c r="J19" s="9">
        <v>1.88</v>
      </c>
      <c r="K19" s="9">
        <f t="shared" si="1"/>
        <v>1.87</v>
      </c>
      <c r="L19" s="8">
        <f t="shared" si="2"/>
        <v>1.121999999999999</v>
      </c>
      <c r="N19" s="18">
        <v>15</v>
      </c>
      <c r="O19" s="19" t="s">
        <v>20</v>
      </c>
      <c r="P19" s="27">
        <v>1.2270000000000001</v>
      </c>
      <c r="Q19" s="29">
        <v>4.56016598798454</v>
      </c>
    </row>
    <row r="20" spans="3:17" ht="17.25">
      <c r="C20" s="3">
        <v>16</v>
      </c>
      <c r="D20" s="4">
        <v>0.5</v>
      </c>
      <c r="E20" s="4">
        <v>0.5</v>
      </c>
      <c r="F20" s="4">
        <f t="shared" si="0"/>
        <v>0.5</v>
      </c>
      <c r="G20" s="11">
        <v>3.535407725321889</v>
      </c>
      <c r="H20" s="21">
        <v>1.03</v>
      </c>
      <c r="I20" s="3">
        <v>2.5499999999999998</v>
      </c>
      <c r="J20" s="3">
        <v>2.5499999999999998</v>
      </c>
      <c r="K20" s="3">
        <f t="shared" si="1"/>
        <v>2.5499999999999998</v>
      </c>
      <c r="L20" s="4">
        <f t="shared" si="2"/>
        <v>1.0199999999999991</v>
      </c>
      <c r="N20" s="18">
        <v>16</v>
      </c>
      <c r="O20" s="19" t="s">
        <v>21</v>
      </c>
      <c r="P20" s="27">
        <v>0.39700000000000002</v>
      </c>
      <c r="Q20" s="29">
        <v>0.90765564983316005</v>
      </c>
    </row>
    <row r="21" spans="3:17" ht="17.25">
      <c r="C21" s="3">
        <v>17</v>
      </c>
      <c r="D21" s="4">
        <v>0.19</v>
      </c>
      <c r="E21" s="4">
        <v>0.19400000000000001</v>
      </c>
      <c r="F21" s="4">
        <f t="shared" si="0"/>
        <v>0.192</v>
      </c>
      <c r="G21" s="11">
        <v>0.42140946808775204</v>
      </c>
      <c r="H21" s="7">
        <v>1.018</v>
      </c>
      <c r="I21" s="9">
        <v>1.81</v>
      </c>
      <c r="J21" s="9">
        <v>1.84</v>
      </c>
      <c r="K21" s="9">
        <f t="shared" si="1"/>
        <v>1.8250000000000002</v>
      </c>
      <c r="L21" s="8">
        <f t="shared" si="2"/>
        <v>1.2166666666666657</v>
      </c>
      <c r="N21" s="18">
        <v>17</v>
      </c>
      <c r="O21" s="19" t="s">
        <v>22</v>
      </c>
      <c r="P21" s="27">
        <v>1.425</v>
      </c>
      <c r="Q21" s="29">
        <v>3.3827893175074175</v>
      </c>
    </row>
    <row r="22" spans="3:17" ht="17.25">
      <c r="C22" s="3">
        <v>18</v>
      </c>
      <c r="D22" s="4">
        <v>0.26200000000000001</v>
      </c>
      <c r="E22" s="4">
        <v>0.23400000000000001</v>
      </c>
      <c r="F22" s="4">
        <f t="shared" si="0"/>
        <v>0.248</v>
      </c>
      <c r="G22" s="11">
        <v>0.38899111125892449</v>
      </c>
      <c r="H22" s="7">
        <v>1.022</v>
      </c>
      <c r="I22" s="8">
        <v>1.8</v>
      </c>
      <c r="J22" s="9">
        <v>1.73</v>
      </c>
      <c r="K22" s="9">
        <f t="shared" si="1"/>
        <v>1.7650000000000001</v>
      </c>
      <c r="L22" s="8">
        <f t="shared" si="2"/>
        <v>0.96272727272727188</v>
      </c>
      <c r="N22" s="18">
        <v>18</v>
      </c>
      <c r="O22" s="19" t="s">
        <v>23</v>
      </c>
      <c r="P22" s="27">
        <v>2.19</v>
      </c>
      <c r="Q22" s="30">
        <v>0.13341543513957305</v>
      </c>
    </row>
    <row r="23" spans="3:17" ht="17.25">
      <c r="C23" s="3">
        <v>19</v>
      </c>
      <c r="D23" s="4">
        <v>0.28100000000000003</v>
      </c>
      <c r="E23" s="4">
        <v>0.251</v>
      </c>
      <c r="F23" s="4">
        <f t="shared" si="0"/>
        <v>0.26600000000000001</v>
      </c>
      <c r="G23" s="11">
        <v>0.39699570815450624</v>
      </c>
      <c r="H23" s="21">
        <v>1.032</v>
      </c>
      <c r="I23" s="3">
        <v>3.93</v>
      </c>
      <c r="J23" s="3">
        <v>4.32</v>
      </c>
      <c r="K23" s="3">
        <f t="shared" si="1"/>
        <v>4.125</v>
      </c>
      <c r="L23" s="4">
        <f t="shared" si="2"/>
        <v>1.5468749999999987</v>
      </c>
      <c r="N23" s="18">
        <v>19</v>
      </c>
      <c r="O23" s="19" t="s">
        <v>24</v>
      </c>
      <c r="P23" s="27">
        <v>2.6219999999999999</v>
      </c>
      <c r="Q23" s="29">
        <v>3.5443551542860452</v>
      </c>
    </row>
    <row r="24" spans="3:17" ht="17.25">
      <c r="C24" s="3">
        <v>20</v>
      </c>
      <c r="D24" s="4">
        <v>0.23400000000000001</v>
      </c>
      <c r="E24" s="4">
        <v>0.23899999999999999</v>
      </c>
      <c r="F24" s="4">
        <f t="shared" si="0"/>
        <v>0.23649999999999999</v>
      </c>
      <c r="G24" s="11">
        <v>0.99411756612648294</v>
      </c>
      <c r="H24" s="7">
        <v>1.0289999999999999</v>
      </c>
      <c r="I24" s="9">
        <v>3.54</v>
      </c>
      <c r="J24" s="9">
        <v>3.53</v>
      </c>
      <c r="K24" s="9">
        <f t="shared" si="1"/>
        <v>3.5350000000000001</v>
      </c>
      <c r="L24" s="8">
        <f t="shared" si="2"/>
        <v>1.4627586206896595</v>
      </c>
      <c r="N24" s="18">
        <v>20</v>
      </c>
      <c r="O24" s="19" t="s">
        <v>25</v>
      </c>
      <c r="P24" s="27">
        <v>2.3650000000000002</v>
      </c>
      <c r="Q24" s="29">
        <v>4.2575881752072604</v>
      </c>
    </row>
    <row r="25" spans="3:17" ht="17.25">
      <c r="C25" s="3">
        <v>21</v>
      </c>
      <c r="D25" s="4">
        <v>0.58699999999999997</v>
      </c>
      <c r="E25" s="4">
        <v>0.61599999999999999</v>
      </c>
      <c r="F25" s="4">
        <f t="shared" si="0"/>
        <v>0.60149999999999992</v>
      </c>
      <c r="G25" s="11">
        <v>8.5698908356802086</v>
      </c>
      <c r="H25" s="7">
        <v>1.0229999999999999</v>
      </c>
      <c r="I25" s="10">
        <v>2.11</v>
      </c>
      <c r="J25" s="9"/>
      <c r="K25" s="9">
        <v>2.11</v>
      </c>
      <c r="L25" s="8">
        <f t="shared" si="2"/>
        <v>1.1008695652173957</v>
      </c>
      <c r="N25" s="18">
        <v>21</v>
      </c>
      <c r="O25" s="19" t="s">
        <v>39</v>
      </c>
      <c r="P25" s="27">
        <v>0.20599999999999999</v>
      </c>
      <c r="Q25" s="29">
        <v>0.270130285261447</v>
      </c>
    </row>
    <row r="26" spans="3:17" ht="17.25">
      <c r="C26" s="3">
        <v>22</v>
      </c>
      <c r="D26" s="4">
        <v>0.2</v>
      </c>
      <c r="E26" s="4">
        <v>0.19400000000000001</v>
      </c>
      <c r="F26" s="4">
        <f t="shared" si="0"/>
        <v>0.19700000000000001</v>
      </c>
      <c r="G26" s="11">
        <v>0.23771516962006434</v>
      </c>
      <c r="H26" s="7">
        <v>1.024</v>
      </c>
      <c r="I26" s="8">
        <v>1.9</v>
      </c>
      <c r="J26" s="9">
        <v>1.66</v>
      </c>
      <c r="K26" s="9">
        <f t="shared" si="1"/>
        <v>1.7799999999999998</v>
      </c>
      <c r="L26" s="8">
        <f t="shared" si="2"/>
        <v>0.88999999999999913</v>
      </c>
      <c r="N26" s="18">
        <v>22</v>
      </c>
      <c r="O26" s="19" t="s">
        <v>26</v>
      </c>
      <c r="P26" s="27">
        <v>2.2130000000000001</v>
      </c>
      <c r="Q26" s="29">
        <v>3.7748424759028794</v>
      </c>
    </row>
    <row r="27" spans="3:17" ht="17.25">
      <c r="C27" s="3">
        <v>23</v>
      </c>
      <c r="D27" s="4">
        <v>0.2</v>
      </c>
      <c r="E27" s="4">
        <v>0.186</v>
      </c>
      <c r="F27" s="4">
        <f t="shared" si="0"/>
        <v>0.193</v>
      </c>
      <c r="G27" s="11">
        <v>0.45382782491658002</v>
      </c>
      <c r="H27" s="7">
        <v>1.0089999999999999</v>
      </c>
      <c r="I27" s="9">
        <v>1.31</v>
      </c>
      <c r="J27" s="9">
        <v>1.1599999999999999</v>
      </c>
      <c r="K27" s="9">
        <f t="shared" si="1"/>
        <v>1.2349999999999999</v>
      </c>
      <c r="L27" s="8">
        <f t="shared" si="2"/>
        <v>1.6466666666666854</v>
      </c>
      <c r="N27" s="18">
        <v>23</v>
      </c>
      <c r="O27" s="33" t="s">
        <v>44</v>
      </c>
      <c r="P27" s="27">
        <v>1.7130000000000001</v>
      </c>
      <c r="Q27" s="32">
        <v>35.08470347484365</v>
      </c>
    </row>
    <row r="28" spans="3:17" ht="17.25">
      <c r="C28" s="3">
        <v>24</v>
      </c>
      <c r="D28" s="4">
        <v>0.25700000000000001</v>
      </c>
      <c r="E28" s="4">
        <v>0.251</v>
      </c>
      <c r="F28" s="4">
        <f t="shared" si="0"/>
        <v>0.254</v>
      </c>
      <c r="G28" s="11">
        <v>1.73610964325068</v>
      </c>
      <c r="H28" s="7">
        <v>1.03</v>
      </c>
      <c r="I28" s="9">
        <v>1.82</v>
      </c>
      <c r="J28" s="8">
        <v>1.8</v>
      </c>
      <c r="K28" s="9">
        <f t="shared" si="1"/>
        <v>1.81</v>
      </c>
      <c r="L28" s="8">
        <f t="shared" si="2"/>
        <v>0.72399999999999931</v>
      </c>
      <c r="N28" s="18">
        <v>24</v>
      </c>
      <c r="O28" s="19" t="s">
        <v>27</v>
      </c>
      <c r="P28" s="27">
        <v>0.151</v>
      </c>
      <c r="Q28" s="29">
        <v>0.20529357160379152</v>
      </c>
    </row>
    <row r="29" spans="3:17" ht="17.25">
      <c r="C29" s="3">
        <v>25</v>
      </c>
      <c r="D29" s="4">
        <v>1.8560000000000001</v>
      </c>
      <c r="E29" s="4">
        <v>1.8149999999999999</v>
      </c>
      <c r="F29" s="4">
        <f t="shared" si="0"/>
        <v>1.8355000000000001</v>
      </c>
      <c r="G29" s="11">
        <v>1.3626609442060085</v>
      </c>
      <c r="H29" s="21">
        <v>1.01</v>
      </c>
      <c r="I29" s="4">
        <v>1.8</v>
      </c>
      <c r="J29" s="3">
        <v>1.65</v>
      </c>
      <c r="K29" s="3">
        <f t="shared" si="1"/>
        <v>1.7250000000000001</v>
      </c>
      <c r="L29" s="4">
        <f t="shared" si="2"/>
        <v>2.0699999999999985</v>
      </c>
      <c r="N29" s="18">
        <v>25</v>
      </c>
      <c r="O29" s="19" t="s">
        <v>28</v>
      </c>
      <c r="P29" s="27">
        <v>0.29399999999999998</v>
      </c>
      <c r="Q29" s="29">
        <v>7.6726880153584451</v>
      </c>
    </row>
    <row r="30" spans="3:17" ht="17.25">
      <c r="C30" s="3">
        <v>26</v>
      </c>
      <c r="D30" s="4">
        <v>0.93100000000000005</v>
      </c>
      <c r="E30" s="4">
        <v>0.95199999999999996</v>
      </c>
      <c r="F30" s="4">
        <f t="shared" si="0"/>
        <v>0.9415</v>
      </c>
      <c r="G30" s="34">
        <v>43.961424332344208</v>
      </c>
      <c r="H30" s="7">
        <v>1.0149999999999999</v>
      </c>
      <c r="I30" s="9">
        <v>1.32</v>
      </c>
      <c r="J30" s="9">
        <v>1.33</v>
      </c>
      <c r="K30" s="9">
        <f t="shared" si="1"/>
        <v>1.3250000000000002</v>
      </c>
      <c r="L30" s="8">
        <f t="shared" si="2"/>
        <v>1.0600000000000069</v>
      </c>
      <c r="N30" s="18">
        <v>26</v>
      </c>
      <c r="O30" s="19" t="s">
        <v>29</v>
      </c>
      <c r="P30" s="27" t="s">
        <v>45</v>
      </c>
      <c r="Q30" s="29">
        <v>3.4549356223175955</v>
      </c>
    </row>
    <row r="31" spans="3:17" ht="17.25">
      <c r="C31" s="3">
        <v>27</v>
      </c>
      <c r="D31" s="4">
        <v>0.91</v>
      </c>
      <c r="E31" s="4">
        <v>0.88800000000000001</v>
      </c>
      <c r="F31" s="4">
        <f t="shared" si="0"/>
        <v>0.89900000000000002</v>
      </c>
      <c r="G31" s="34">
        <v>41.735905044510382</v>
      </c>
      <c r="H31" s="7">
        <v>1.0149999999999999</v>
      </c>
      <c r="I31" s="9">
        <v>1.56</v>
      </c>
      <c r="J31" s="9">
        <v>1.58</v>
      </c>
      <c r="K31" s="9">
        <f t="shared" si="1"/>
        <v>1.57</v>
      </c>
      <c r="L31" s="8">
        <f t="shared" si="2"/>
        <v>1.2560000000000084</v>
      </c>
      <c r="N31" s="15">
        <v>27</v>
      </c>
      <c r="O31" s="14" t="s">
        <v>30</v>
      </c>
      <c r="P31" s="26">
        <v>1.474</v>
      </c>
      <c r="Q31" s="20">
        <v>5.3879310344827631E-2</v>
      </c>
    </row>
    <row r="32" spans="3:17" ht="17.25">
      <c r="C32" s="3">
        <v>28</v>
      </c>
      <c r="D32" s="4">
        <v>0.84899999999999998</v>
      </c>
      <c r="E32" s="4">
        <v>0.84899999999999998</v>
      </c>
      <c r="F32" s="4">
        <f t="shared" si="0"/>
        <v>0.84899999999999998</v>
      </c>
      <c r="G32" s="34">
        <v>48.412462908011875</v>
      </c>
      <c r="H32" s="7">
        <v>1.0249999999999999</v>
      </c>
      <c r="I32" s="9">
        <v>1.95</v>
      </c>
      <c r="J32" s="9">
        <v>2.12</v>
      </c>
      <c r="K32" s="9">
        <f t="shared" si="1"/>
        <v>2.0350000000000001</v>
      </c>
      <c r="L32" s="8">
        <f t="shared" si="2"/>
        <v>0.97680000000000355</v>
      </c>
      <c r="N32" s="15">
        <v>28</v>
      </c>
      <c r="O32" s="14" t="s">
        <v>31</v>
      </c>
      <c r="P32" s="26" t="s">
        <v>45</v>
      </c>
      <c r="Q32" s="20">
        <v>5.3879310344827631E-2</v>
      </c>
    </row>
    <row r="33" spans="3:17" ht="17.25">
      <c r="C33" s="3">
        <v>29</v>
      </c>
      <c r="D33" s="4">
        <v>0.23400000000000001</v>
      </c>
      <c r="E33" s="4">
        <v>0.23400000000000001</v>
      </c>
      <c r="F33" s="4">
        <f t="shared" si="0"/>
        <v>0.23400000000000001</v>
      </c>
      <c r="G33" s="34">
        <v>38.175074183976257</v>
      </c>
      <c r="H33" s="7">
        <v>1.03</v>
      </c>
      <c r="I33" s="9">
        <v>1.93</v>
      </c>
      <c r="J33" s="9">
        <v>1.87</v>
      </c>
      <c r="K33" s="9">
        <f t="shared" si="1"/>
        <v>1.9</v>
      </c>
      <c r="L33" s="8">
        <f t="shared" si="2"/>
        <v>0.75999999999999934</v>
      </c>
      <c r="N33" s="15">
        <v>29</v>
      </c>
      <c r="O33" s="14" t="s">
        <v>32</v>
      </c>
      <c r="P33" s="26">
        <v>0.28999999999999998</v>
      </c>
      <c r="Q33" s="31">
        <v>0.04</v>
      </c>
    </row>
    <row r="34" spans="3:17" ht="17.25">
      <c r="C34" s="3">
        <v>30</v>
      </c>
      <c r="D34" s="4" t="s">
        <v>45</v>
      </c>
      <c r="E34" s="4" t="s">
        <v>45</v>
      </c>
      <c r="F34" s="4" t="s">
        <v>45</v>
      </c>
      <c r="G34" s="11" t="s">
        <v>45</v>
      </c>
      <c r="H34" s="7">
        <v>1.012</v>
      </c>
      <c r="I34" s="9">
        <v>1.29</v>
      </c>
      <c r="J34" s="8">
        <v>1.2</v>
      </c>
      <c r="K34" s="9">
        <f t="shared" si="1"/>
        <v>1.2450000000000001</v>
      </c>
      <c r="L34" s="8">
        <f t="shared" si="2"/>
        <v>1.244999999999999</v>
      </c>
      <c r="N34" s="15">
        <v>30</v>
      </c>
      <c r="O34" s="17" t="s">
        <v>49</v>
      </c>
      <c r="P34" s="26" t="s">
        <v>45</v>
      </c>
      <c r="Q34" s="26">
        <v>3.3390324119952401</v>
      </c>
    </row>
    <row r="35" spans="3:17" ht="17.25">
      <c r="C35" s="3">
        <v>31</v>
      </c>
      <c r="D35" s="4" t="s">
        <v>45</v>
      </c>
      <c r="E35" s="4" t="s">
        <v>45</v>
      </c>
      <c r="F35" s="4" t="s">
        <v>45</v>
      </c>
      <c r="G35" s="11" t="s">
        <v>45</v>
      </c>
      <c r="H35" s="7">
        <v>1.012</v>
      </c>
      <c r="I35" s="8">
        <v>1.6</v>
      </c>
      <c r="J35" s="9">
        <v>1.86</v>
      </c>
      <c r="K35" s="9">
        <f t="shared" si="1"/>
        <v>1.73</v>
      </c>
      <c r="L35" s="8">
        <f t="shared" si="2"/>
        <v>1.7299999999999984</v>
      </c>
      <c r="N35" s="24">
        <v>31</v>
      </c>
      <c r="O35" s="14" t="s">
        <v>6</v>
      </c>
      <c r="P35" s="26">
        <v>1.345</v>
      </c>
      <c r="Q35" s="26">
        <v>3.1062231759656656</v>
      </c>
    </row>
    <row r="36" spans="3:17" ht="17.25">
      <c r="C36" s="3">
        <v>34</v>
      </c>
      <c r="D36" s="4">
        <v>0.67400000000000004</v>
      </c>
      <c r="E36" s="4">
        <v>0.67400000000000004</v>
      </c>
      <c r="F36" s="4">
        <f t="shared" si="0"/>
        <v>0.67400000000000004</v>
      </c>
      <c r="G36" s="11">
        <v>9.8129024269259197</v>
      </c>
      <c r="H36" s="7">
        <v>1.0329999999999999</v>
      </c>
      <c r="I36" s="9">
        <v>2.16</v>
      </c>
      <c r="J36" s="9">
        <v>2.44</v>
      </c>
      <c r="K36" s="9">
        <f>(I36+J36)/2</f>
        <v>2.2999999999999998</v>
      </c>
      <c r="L36" s="8">
        <f t="shared" ref="L36:L69" si="3">K36*0.012/(H36-1)</f>
        <v>0.83636363636363842</v>
      </c>
      <c r="N36" s="24">
        <v>32</v>
      </c>
      <c r="O36" s="14" t="s">
        <v>7</v>
      </c>
      <c r="P36" s="26">
        <v>0.67549999999999999</v>
      </c>
      <c r="Q36" s="23" t="s">
        <v>46</v>
      </c>
    </row>
    <row r="37" spans="3:17" ht="15.75">
      <c r="C37" s="3">
        <v>35</v>
      </c>
      <c r="D37" s="4">
        <v>0.58699999999999997</v>
      </c>
      <c r="E37" s="4">
        <v>0.6</v>
      </c>
      <c r="F37" s="4">
        <f t="shared" si="0"/>
        <v>0.59349999999999992</v>
      </c>
      <c r="G37" s="11">
        <v>8.8508823400711751</v>
      </c>
      <c r="H37" s="7">
        <v>1.0169999999999999</v>
      </c>
      <c r="I37" s="9">
        <v>1.24</v>
      </c>
      <c r="J37" s="9" t="s">
        <v>45</v>
      </c>
      <c r="K37" s="9">
        <v>1.24</v>
      </c>
      <c r="L37" s="8">
        <f t="shared" si="3"/>
        <v>0.87529411764706377</v>
      </c>
      <c r="P37" s="25"/>
    </row>
    <row r="38" spans="3:17" ht="15.75">
      <c r="C38" s="3">
        <v>36</v>
      </c>
      <c r="D38" s="4">
        <v>1.02</v>
      </c>
      <c r="E38" s="4">
        <v>0.95199999999999996</v>
      </c>
      <c r="F38" s="4">
        <f t="shared" si="0"/>
        <v>0.98599999999999999</v>
      </c>
      <c r="G38" s="34">
        <v>36.534389383544905</v>
      </c>
      <c r="H38" s="7">
        <v>1.0149999999999999</v>
      </c>
      <c r="I38" s="9">
        <v>1.74</v>
      </c>
      <c r="J38" s="8">
        <v>1.7</v>
      </c>
      <c r="K38" s="9">
        <f>(I38+J38)/2</f>
        <v>1.72</v>
      </c>
      <c r="L38" s="8">
        <f t="shared" si="3"/>
        <v>1.3760000000000088</v>
      </c>
    </row>
    <row r="39" spans="3:17" ht="15.75">
      <c r="C39" s="3">
        <v>37</v>
      </c>
      <c r="D39" s="4">
        <v>0.80800000000000005</v>
      </c>
      <c r="E39" s="4">
        <v>0.88900000000000001</v>
      </c>
      <c r="F39" s="4">
        <f t="shared" si="0"/>
        <v>0.84850000000000003</v>
      </c>
      <c r="G39" s="34">
        <v>41.230908886169701</v>
      </c>
      <c r="H39" s="7">
        <v>1.01</v>
      </c>
      <c r="I39" s="9">
        <v>1.43</v>
      </c>
      <c r="J39" s="9" t="s">
        <v>45</v>
      </c>
      <c r="K39" s="9">
        <v>1.43</v>
      </c>
      <c r="L39" s="8">
        <f t="shared" si="3"/>
        <v>1.7159999999999982</v>
      </c>
    </row>
    <row r="40" spans="3:17" ht="15.75">
      <c r="C40" s="3">
        <v>39</v>
      </c>
      <c r="D40" s="4">
        <v>0.22800000000000001</v>
      </c>
      <c r="E40" s="4">
        <v>0.224</v>
      </c>
      <c r="F40" s="4">
        <f t="shared" si="0"/>
        <v>0.22600000000000001</v>
      </c>
      <c r="G40" s="11">
        <v>2.59335186355819</v>
      </c>
      <c r="H40" s="7">
        <v>1.018</v>
      </c>
      <c r="I40" s="9">
        <v>1.1100000000000001</v>
      </c>
      <c r="J40" s="9">
        <v>1.46</v>
      </c>
      <c r="K40" s="9">
        <f t="shared" ref="K40:K69" si="4">(I40+J40)/2</f>
        <v>1.2850000000000001</v>
      </c>
      <c r="L40" s="8">
        <f t="shared" si="3"/>
        <v>0.85666666666666602</v>
      </c>
    </row>
    <row r="41" spans="3:17" ht="15.75">
      <c r="C41" s="3">
        <v>40</v>
      </c>
      <c r="D41" s="4">
        <v>0.218</v>
      </c>
      <c r="E41" s="4">
        <v>0.224</v>
      </c>
      <c r="F41" s="4">
        <f t="shared" si="0"/>
        <v>0.221</v>
      </c>
      <c r="G41" s="11">
        <v>1.2750312820187499</v>
      </c>
      <c r="H41" s="7">
        <v>1.0329999999999999</v>
      </c>
      <c r="I41" s="9">
        <v>1.73</v>
      </c>
      <c r="J41" s="9">
        <v>2.42</v>
      </c>
      <c r="K41" s="9">
        <f t="shared" si="4"/>
        <v>2.0750000000000002</v>
      </c>
      <c r="L41" s="8">
        <f t="shared" si="3"/>
        <v>0.75454545454545652</v>
      </c>
    </row>
    <row r="42" spans="3:17" ht="15.75">
      <c r="C42" s="3">
        <v>41</v>
      </c>
      <c r="D42" s="4">
        <v>0.28100000000000003</v>
      </c>
      <c r="E42" s="4">
        <v>0.23899999999999999</v>
      </c>
      <c r="F42" s="4">
        <f t="shared" si="0"/>
        <v>0.26</v>
      </c>
      <c r="G42" s="11">
        <v>1.1345744240726199</v>
      </c>
      <c r="H42" s="7">
        <v>1.0229999999999999</v>
      </c>
      <c r="I42" s="9">
        <v>1.71</v>
      </c>
      <c r="J42" s="9">
        <v>2.44</v>
      </c>
      <c r="K42" s="9">
        <f t="shared" si="4"/>
        <v>2.0750000000000002</v>
      </c>
      <c r="L42" s="8">
        <f t="shared" si="3"/>
        <v>1.0826086956521783</v>
      </c>
    </row>
    <row r="43" spans="3:17" ht="15.75">
      <c r="C43" s="3">
        <v>42</v>
      </c>
      <c r="D43" s="4">
        <v>1.3149999999999999</v>
      </c>
      <c r="E43" s="4">
        <v>1.3759999999999999</v>
      </c>
      <c r="F43" s="4">
        <f t="shared" si="0"/>
        <v>1.3454999999999999</v>
      </c>
      <c r="G43" s="11">
        <v>3.2634122677067601</v>
      </c>
      <c r="H43" s="7">
        <v>1.02</v>
      </c>
      <c r="I43" s="9">
        <v>2.16</v>
      </c>
      <c r="J43" s="9">
        <v>2.0299999999999998</v>
      </c>
      <c r="K43" s="9">
        <f t="shared" si="4"/>
        <v>2.0949999999999998</v>
      </c>
      <c r="L43" s="8">
        <f t="shared" si="3"/>
        <v>1.2569999999999988</v>
      </c>
    </row>
    <row r="44" spans="3:17" ht="15.75">
      <c r="C44" s="3">
        <v>43</v>
      </c>
      <c r="D44" s="4">
        <v>0.46700000000000003</v>
      </c>
      <c r="E44" s="4">
        <v>0.46700000000000003</v>
      </c>
      <c r="F44" s="4">
        <f t="shared" si="0"/>
        <v>0.46700000000000003</v>
      </c>
      <c r="G44" s="11">
        <v>2.6474537643967002</v>
      </c>
      <c r="H44" s="9">
        <v>1.006</v>
      </c>
      <c r="I44" s="9">
        <v>1.01</v>
      </c>
      <c r="J44" s="8">
        <v>1</v>
      </c>
      <c r="K44" s="9">
        <f t="shared" si="4"/>
        <v>1.0049999999999999</v>
      </c>
      <c r="L44" s="8">
        <f t="shared" si="3"/>
        <v>2.009999999999998</v>
      </c>
    </row>
    <row r="45" spans="3:17" ht="15.75">
      <c r="C45" s="3">
        <v>44</v>
      </c>
      <c r="D45" s="4">
        <v>0.35299999999999998</v>
      </c>
      <c r="E45" s="4">
        <v>0.32300000000000001</v>
      </c>
      <c r="F45" s="4">
        <f t="shared" si="0"/>
        <v>0.33799999999999997</v>
      </c>
      <c r="G45" s="11">
        <v>1.0951604278074882</v>
      </c>
      <c r="H45" s="9">
        <v>1.01</v>
      </c>
      <c r="I45" s="9">
        <v>1.22</v>
      </c>
      <c r="J45" s="9">
        <v>1.22</v>
      </c>
      <c r="K45" s="9">
        <f t="shared" si="4"/>
        <v>1.22</v>
      </c>
      <c r="L45" s="8">
        <f t="shared" si="3"/>
        <v>1.4639999999999986</v>
      </c>
    </row>
    <row r="46" spans="3:17" ht="15.75">
      <c r="C46" s="3">
        <v>45</v>
      </c>
      <c r="D46" s="4">
        <v>0.35299999999999998</v>
      </c>
      <c r="E46" s="4">
        <v>0.35299999999999998</v>
      </c>
      <c r="F46" s="4">
        <f t="shared" si="0"/>
        <v>0.35299999999999998</v>
      </c>
      <c r="G46" s="11">
        <v>1.8964973262032083</v>
      </c>
      <c r="H46" s="9">
        <v>1.014</v>
      </c>
      <c r="I46" s="9">
        <v>1.42</v>
      </c>
      <c r="J46" s="9">
        <v>1.39</v>
      </c>
      <c r="K46" s="9">
        <f t="shared" si="4"/>
        <v>1.4049999999999998</v>
      </c>
      <c r="L46" s="8">
        <f t="shared" si="3"/>
        <v>1.2042857142857131</v>
      </c>
    </row>
    <row r="47" spans="3:17" ht="15.75">
      <c r="C47" s="3">
        <v>46</v>
      </c>
      <c r="D47" s="4">
        <v>0.44500000000000001</v>
      </c>
      <c r="E47" s="4">
        <v>0.45600000000000002</v>
      </c>
      <c r="F47" s="4">
        <f t="shared" si="0"/>
        <v>0.45050000000000001</v>
      </c>
      <c r="G47" s="11">
        <v>1.2426420958769349</v>
      </c>
      <c r="H47" s="9">
        <v>1.002</v>
      </c>
      <c r="I47" s="9">
        <v>1.1299999999999999</v>
      </c>
      <c r="J47" s="9">
        <v>1.07</v>
      </c>
      <c r="K47" s="9">
        <f t="shared" si="4"/>
        <v>1.1000000000000001</v>
      </c>
      <c r="L47" s="8">
        <f t="shared" si="3"/>
        <v>6.5999999999999952</v>
      </c>
    </row>
    <row r="48" spans="3:17" ht="15.75">
      <c r="C48" s="3">
        <v>47</v>
      </c>
      <c r="D48" s="4" t="s">
        <v>45</v>
      </c>
      <c r="E48" s="4" t="s">
        <v>45</v>
      </c>
      <c r="F48" s="4" t="s">
        <v>45</v>
      </c>
      <c r="G48" s="11" t="s">
        <v>45</v>
      </c>
      <c r="H48" s="9">
        <v>1.0029999999999999</v>
      </c>
      <c r="I48" s="9">
        <v>1.1200000000000001</v>
      </c>
      <c r="J48" s="8">
        <v>1.2</v>
      </c>
      <c r="K48" s="9">
        <f t="shared" si="4"/>
        <v>1.1600000000000001</v>
      </c>
      <c r="L48" s="8">
        <f t="shared" si="3"/>
        <v>4.6400000000001684</v>
      </c>
    </row>
    <row r="49" spans="3:16" ht="15.75">
      <c r="C49" s="3">
        <v>48</v>
      </c>
      <c r="D49" s="4" t="s">
        <v>45</v>
      </c>
      <c r="E49" s="4" t="s">
        <v>45</v>
      </c>
      <c r="F49" s="4" t="s">
        <v>45</v>
      </c>
      <c r="G49" s="11" t="s">
        <v>45</v>
      </c>
      <c r="H49" s="9">
        <v>1.0049999999999999</v>
      </c>
      <c r="I49" s="9">
        <v>1.19</v>
      </c>
      <c r="J49" s="8">
        <v>1.4</v>
      </c>
      <c r="K49" s="9">
        <f t="shared" si="4"/>
        <v>1.2949999999999999</v>
      </c>
      <c r="L49" s="8">
        <f t="shared" si="3"/>
        <v>3.1080000000000663</v>
      </c>
    </row>
    <row r="50" spans="3:16" ht="15.75">
      <c r="C50" s="3">
        <v>49</v>
      </c>
      <c r="D50" s="4">
        <v>0.23400000000000001</v>
      </c>
      <c r="E50" s="4">
        <v>0.23899999999999999</v>
      </c>
      <c r="F50" s="4">
        <f t="shared" si="0"/>
        <v>0.23649999999999999</v>
      </c>
      <c r="G50" s="11">
        <v>0.86442469168649905</v>
      </c>
      <c r="H50" s="9">
        <v>1.0149999999999999</v>
      </c>
      <c r="I50" s="9">
        <v>1.29</v>
      </c>
      <c r="J50" s="9">
        <v>1.35</v>
      </c>
      <c r="K50" s="9">
        <f t="shared" si="4"/>
        <v>1.32</v>
      </c>
      <c r="L50" s="8">
        <f t="shared" si="3"/>
        <v>1.0560000000000069</v>
      </c>
      <c r="N50" t="s">
        <v>40</v>
      </c>
      <c r="O50" t="s">
        <v>42</v>
      </c>
      <c r="P50" t="s">
        <v>43</v>
      </c>
    </row>
    <row r="51" spans="3:16" ht="15.75">
      <c r="C51" s="3">
        <v>50</v>
      </c>
      <c r="D51" s="4" t="s">
        <v>45</v>
      </c>
      <c r="E51" s="4" t="s">
        <v>45</v>
      </c>
      <c r="F51" s="4" t="s">
        <v>45</v>
      </c>
      <c r="G51" s="11" t="s">
        <v>45</v>
      </c>
      <c r="H51" s="9">
        <v>1.016</v>
      </c>
      <c r="I51" s="9">
        <v>1.18</v>
      </c>
      <c r="J51" s="9">
        <v>1.33</v>
      </c>
      <c r="K51" s="9">
        <f t="shared" si="4"/>
        <v>1.2549999999999999</v>
      </c>
      <c r="L51" s="8">
        <f t="shared" si="3"/>
        <v>0.94124999999999903</v>
      </c>
    </row>
    <row r="52" spans="3:16" ht="15.75">
      <c r="C52" s="3">
        <v>51</v>
      </c>
      <c r="D52" s="4" t="s">
        <v>45</v>
      </c>
      <c r="E52" s="4" t="s">
        <v>45</v>
      </c>
      <c r="F52" s="4" t="s">
        <v>45</v>
      </c>
      <c r="G52" s="11" t="s">
        <v>45</v>
      </c>
      <c r="H52" s="9">
        <v>1.018</v>
      </c>
      <c r="I52" s="9">
        <v>1.1299999999999999</v>
      </c>
      <c r="J52" s="8">
        <v>1.1000000000000001</v>
      </c>
      <c r="K52" s="9">
        <f t="shared" si="4"/>
        <v>1.115</v>
      </c>
      <c r="L52" s="8">
        <f t="shared" si="3"/>
        <v>0.74333333333333262</v>
      </c>
      <c r="N52">
        <f>PEARSON(G5:G78,F5:F78)</f>
        <v>0.53144029960724393</v>
      </c>
      <c r="O52">
        <f>PEARSON(F5:F78,L5:L78)</f>
        <v>-1.7312666995679897E-2</v>
      </c>
      <c r="P52" t="e">
        <f>PEARSON (O52)</f>
        <v>#NAME?</v>
      </c>
    </row>
    <row r="53" spans="3:16" ht="15.75">
      <c r="C53" s="3">
        <v>52</v>
      </c>
      <c r="D53" s="4">
        <v>0.253</v>
      </c>
      <c r="E53" s="4">
        <v>0.253</v>
      </c>
      <c r="F53" s="4">
        <f t="shared" si="0"/>
        <v>0.253</v>
      </c>
      <c r="G53" s="11">
        <v>2.3448176102453999</v>
      </c>
      <c r="H53" s="9">
        <v>1.016</v>
      </c>
      <c r="I53" s="9">
        <v>1.1599999999999999</v>
      </c>
      <c r="J53" s="8">
        <v>1.2</v>
      </c>
      <c r="K53" s="9">
        <f t="shared" si="4"/>
        <v>1.18</v>
      </c>
      <c r="L53" s="8">
        <f t="shared" si="3"/>
        <v>0.88499999999999912</v>
      </c>
    </row>
    <row r="54" spans="3:16" ht="15.75">
      <c r="C54" s="3">
        <v>53</v>
      </c>
      <c r="D54" s="4">
        <v>0.2</v>
      </c>
      <c r="E54" s="4">
        <v>0.19400000000000001</v>
      </c>
      <c r="F54" s="4">
        <f t="shared" si="0"/>
        <v>0.19700000000000001</v>
      </c>
      <c r="G54" s="11">
        <v>1.1237715463171229</v>
      </c>
      <c r="H54" s="9">
        <v>1.0109999999999999</v>
      </c>
      <c r="I54" s="9">
        <v>1.19</v>
      </c>
      <c r="J54" s="9">
        <v>1.1399999999999999</v>
      </c>
      <c r="K54" s="9">
        <f t="shared" si="4"/>
        <v>1.165</v>
      </c>
      <c r="L54" s="8">
        <f t="shared" si="3"/>
        <v>1.2709090909091028</v>
      </c>
    </row>
    <row r="55" spans="3:16" ht="15.75">
      <c r="C55" s="3">
        <v>54</v>
      </c>
      <c r="D55" s="4"/>
      <c r="E55" s="4"/>
      <c r="F55" s="4"/>
      <c r="G55" s="11"/>
      <c r="H55" s="9">
        <v>1.018</v>
      </c>
      <c r="I55" s="9">
        <v>1.62</v>
      </c>
      <c r="J55" s="9">
        <v>1.97</v>
      </c>
      <c r="K55" s="9">
        <f t="shared" si="4"/>
        <v>1.7949999999999999</v>
      </c>
      <c r="L55" s="8">
        <f t="shared" si="3"/>
        <v>1.1966666666666657</v>
      </c>
    </row>
    <row r="56" spans="3:16" ht="15.75">
      <c r="C56" s="3">
        <v>55</v>
      </c>
      <c r="D56" s="4">
        <v>0.81100000000000005</v>
      </c>
      <c r="E56" s="4">
        <v>0.83</v>
      </c>
      <c r="F56" s="4">
        <f t="shared" si="0"/>
        <v>0.82050000000000001</v>
      </c>
      <c r="G56" s="11">
        <v>4.0779144385026758</v>
      </c>
      <c r="H56" s="9">
        <v>1.018</v>
      </c>
      <c r="I56" s="9">
        <v>1.1299999999999999</v>
      </c>
      <c r="J56" s="9">
        <v>1.24</v>
      </c>
      <c r="K56" s="9">
        <f t="shared" si="4"/>
        <v>1.1850000000000001</v>
      </c>
      <c r="L56" s="8">
        <f t="shared" si="3"/>
        <v>0.78999999999999937</v>
      </c>
    </row>
    <row r="57" spans="3:16" ht="15.75">
      <c r="C57" s="3">
        <v>56</v>
      </c>
      <c r="D57" s="4">
        <v>0.224</v>
      </c>
      <c r="E57" s="4">
        <v>0.25700000000000001</v>
      </c>
      <c r="F57" s="4">
        <f t="shared" si="0"/>
        <v>0.24049999999999999</v>
      </c>
      <c r="G57" s="11">
        <v>1.923408142157645</v>
      </c>
      <c r="H57" s="9">
        <v>1.028</v>
      </c>
      <c r="I57" s="9">
        <v>1.03</v>
      </c>
      <c r="J57" s="9">
        <v>1.0900000000000001</v>
      </c>
      <c r="K57" s="9">
        <f t="shared" si="4"/>
        <v>1.06</v>
      </c>
      <c r="L57" s="8">
        <f t="shared" si="3"/>
        <v>0.4542857142857139</v>
      </c>
    </row>
    <row r="58" spans="3:16" ht="15.75">
      <c r="C58" s="3">
        <v>58</v>
      </c>
      <c r="D58" s="4">
        <v>0.28100000000000003</v>
      </c>
      <c r="E58" s="4">
        <v>0.28100000000000003</v>
      </c>
      <c r="F58" s="4">
        <f t="shared" si="0"/>
        <v>0.28100000000000003</v>
      </c>
      <c r="G58" s="11">
        <v>0.56187604959622406</v>
      </c>
      <c r="H58" s="9">
        <v>1.006</v>
      </c>
      <c r="I58" s="9">
        <v>8.15</v>
      </c>
      <c r="J58" s="9">
        <v>8.4</v>
      </c>
      <c r="K58" s="9">
        <f t="shared" si="4"/>
        <v>8.2750000000000004</v>
      </c>
      <c r="L58" s="8">
        <f t="shared" si="3"/>
        <v>16.549999999999986</v>
      </c>
    </row>
    <row r="59" spans="3:16" ht="15.75">
      <c r="C59" s="3">
        <v>59</v>
      </c>
      <c r="D59" s="4" t="s">
        <v>45</v>
      </c>
      <c r="E59" s="4" t="s">
        <v>45</v>
      </c>
      <c r="F59" s="4" t="s">
        <v>45</v>
      </c>
      <c r="G59" s="11" t="s">
        <v>45</v>
      </c>
      <c r="H59" s="9">
        <v>1.01</v>
      </c>
      <c r="I59" s="9">
        <v>1.08</v>
      </c>
      <c r="J59" s="8">
        <v>1.1000000000000001</v>
      </c>
      <c r="K59" s="9">
        <f t="shared" si="4"/>
        <v>1.0900000000000001</v>
      </c>
      <c r="L59" s="8">
        <f t="shared" si="3"/>
        <v>1.3079999999999989</v>
      </c>
    </row>
    <row r="60" spans="3:16" ht="15.75">
      <c r="C60" s="3">
        <v>60</v>
      </c>
      <c r="D60" s="4">
        <v>0.67400000000000004</v>
      </c>
      <c r="E60" s="4">
        <v>0.69</v>
      </c>
      <c r="F60" s="4">
        <f t="shared" si="0"/>
        <v>0.68199999999999994</v>
      </c>
      <c r="G60" s="11">
        <v>2.6533155080213908</v>
      </c>
      <c r="H60" s="9">
        <v>1.026</v>
      </c>
      <c r="I60" s="9">
        <v>1.54</v>
      </c>
      <c r="J60" s="9">
        <v>1.62</v>
      </c>
      <c r="K60" s="9">
        <f t="shared" si="4"/>
        <v>1.58</v>
      </c>
      <c r="L60" s="8">
        <f t="shared" si="3"/>
        <v>0.72923076923076868</v>
      </c>
    </row>
    <row r="61" spans="3:16" ht="15.75">
      <c r="C61" s="3">
        <v>61</v>
      </c>
      <c r="D61" s="4" t="s">
        <v>45</v>
      </c>
      <c r="E61" s="4" t="s">
        <v>45</v>
      </c>
      <c r="F61" s="4" t="s">
        <v>45</v>
      </c>
      <c r="G61" s="11" t="s">
        <v>45</v>
      </c>
      <c r="H61" s="9">
        <v>1.01</v>
      </c>
      <c r="I61" s="8">
        <v>1.4</v>
      </c>
      <c r="J61" s="9">
        <v>1.1599999999999999</v>
      </c>
      <c r="K61" s="9">
        <f t="shared" si="4"/>
        <v>1.2799999999999998</v>
      </c>
      <c r="L61" s="8">
        <f t="shared" si="3"/>
        <v>1.5359999999999985</v>
      </c>
    </row>
    <row r="62" spans="3:16" ht="15.75">
      <c r="C62" s="3">
        <v>68</v>
      </c>
      <c r="D62" s="4">
        <v>0.35299999999999998</v>
      </c>
      <c r="E62" s="4">
        <v>0.308</v>
      </c>
      <c r="F62" s="4">
        <f t="shared" si="0"/>
        <v>0.33050000000000002</v>
      </c>
      <c r="G62" s="11">
        <v>0.46823490311135502</v>
      </c>
      <c r="H62" s="7">
        <v>1.028</v>
      </c>
      <c r="I62" s="9">
        <v>2.09</v>
      </c>
      <c r="J62" s="8">
        <v>2.2000000000000002</v>
      </c>
      <c r="K62" s="9">
        <f t="shared" si="4"/>
        <v>2.145</v>
      </c>
      <c r="L62" s="8">
        <f t="shared" si="3"/>
        <v>0.9192857142857136</v>
      </c>
      <c r="N62" t="s">
        <v>38</v>
      </c>
    </row>
    <row r="63" spans="3:16" ht="15.75">
      <c r="C63" s="3">
        <v>69</v>
      </c>
      <c r="D63" s="4">
        <v>0.32300000000000001</v>
      </c>
      <c r="E63" s="4">
        <v>0.315</v>
      </c>
      <c r="F63" s="4">
        <f t="shared" si="0"/>
        <v>0.31900000000000001</v>
      </c>
      <c r="G63" s="11">
        <v>0.78879482383568256</v>
      </c>
      <c r="H63" s="7">
        <v>1.03</v>
      </c>
      <c r="I63" s="9">
        <v>1.69</v>
      </c>
      <c r="J63" s="9">
        <v>1.66</v>
      </c>
      <c r="K63" s="9">
        <f t="shared" si="4"/>
        <v>1.6749999999999998</v>
      </c>
      <c r="L63" s="8">
        <f t="shared" si="3"/>
        <v>0.66999999999999937</v>
      </c>
    </row>
    <row r="64" spans="3:16" ht="15.75">
      <c r="C64" s="3">
        <v>70</v>
      </c>
      <c r="D64" s="4">
        <v>0.17699999999999999</v>
      </c>
      <c r="E64" s="4">
        <v>0.16200000000000001</v>
      </c>
      <c r="F64" s="4">
        <f t="shared" si="0"/>
        <v>0.16949999999999998</v>
      </c>
      <c r="G64" s="11">
        <v>0.25932740750595001</v>
      </c>
      <c r="H64" s="7">
        <v>1.0209999999999999</v>
      </c>
      <c r="I64" s="9">
        <v>1.56</v>
      </c>
      <c r="J64" s="9">
        <v>1.6</v>
      </c>
      <c r="K64" s="9">
        <f t="shared" si="4"/>
        <v>1.58</v>
      </c>
      <c r="L64" s="8">
        <f t="shared" si="3"/>
        <v>0.90285714285714691</v>
      </c>
    </row>
    <row r="65" spans="3:12" ht="15.75">
      <c r="C65" s="3">
        <v>71</v>
      </c>
      <c r="D65" s="4">
        <v>0.33800000000000002</v>
      </c>
      <c r="E65" s="4">
        <v>0.32300000000000001</v>
      </c>
      <c r="F65" s="4">
        <f t="shared" si="0"/>
        <v>0.33050000000000002</v>
      </c>
      <c r="G65" s="11">
        <v>0.87523729300433195</v>
      </c>
      <c r="H65" s="7">
        <v>1.0109999999999999</v>
      </c>
      <c r="I65" s="9">
        <v>1.25</v>
      </c>
      <c r="J65" s="9">
        <v>1.25</v>
      </c>
      <c r="K65" s="9">
        <f t="shared" si="4"/>
        <v>1.25</v>
      </c>
      <c r="L65" s="8">
        <f t="shared" si="3"/>
        <v>1.3636363636363762</v>
      </c>
    </row>
    <row r="66" spans="3:12" ht="15.75">
      <c r="C66" s="3">
        <v>72</v>
      </c>
      <c r="D66" s="4">
        <v>0.23400000000000001</v>
      </c>
      <c r="E66" s="4">
        <v>0.21299999999999999</v>
      </c>
      <c r="F66" s="4">
        <f t="shared" si="0"/>
        <v>0.2235</v>
      </c>
      <c r="G66" s="11">
        <v>0.49703933593856897</v>
      </c>
      <c r="H66" s="7">
        <v>1.0149999999999999</v>
      </c>
      <c r="I66" s="9">
        <v>1.47</v>
      </c>
      <c r="J66" s="9">
        <v>1.44</v>
      </c>
      <c r="K66" s="9">
        <f t="shared" si="4"/>
        <v>1.4550000000000001</v>
      </c>
      <c r="L66" s="8">
        <f t="shared" si="3"/>
        <v>1.1640000000000075</v>
      </c>
    </row>
    <row r="67" spans="3:12" ht="15.75">
      <c r="C67" s="3">
        <v>73</v>
      </c>
      <c r="D67" s="4">
        <v>0.20300000000000001</v>
      </c>
      <c r="E67" s="4">
        <v>0.21299999999999999</v>
      </c>
      <c r="F67" s="4">
        <f t="shared" si="0"/>
        <v>0.20800000000000002</v>
      </c>
      <c r="G67" s="11">
        <v>0.25932740750595001</v>
      </c>
      <c r="H67" s="7">
        <v>1.0309999999999999</v>
      </c>
      <c r="I67" s="9">
        <v>1.68</v>
      </c>
      <c r="J67" s="9">
        <v>1.76</v>
      </c>
      <c r="K67" s="9">
        <f t="shared" si="4"/>
        <v>1.72</v>
      </c>
      <c r="L67" s="8">
        <f t="shared" si="3"/>
        <v>0.66580645161290497</v>
      </c>
    </row>
    <row r="68" spans="3:12" ht="15.75">
      <c r="C68" s="3">
        <v>74</v>
      </c>
      <c r="D68" s="4">
        <v>0.20300000000000001</v>
      </c>
      <c r="E68" s="4">
        <v>0.20300000000000001</v>
      </c>
      <c r="F68" s="4">
        <f t="shared" si="0"/>
        <v>0.20300000000000001</v>
      </c>
      <c r="G68" s="11">
        <v>0.30255188327772004</v>
      </c>
      <c r="H68" s="7">
        <v>1.028</v>
      </c>
      <c r="I68" s="9">
        <v>1.78</v>
      </c>
      <c r="J68" s="9">
        <v>1.9</v>
      </c>
      <c r="K68" s="9">
        <f t="shared" si="4"/>
        <v>1.8399999999999999</v>
      </c>
      <c r="L68" s="8">
        <f t="shared" si="3"/>
        <v>0.78857142857142781</v>
      </c>
    </row>
    <row r="69" spans="3:12" ht="15.75">
      <c r="C69" s="3">
        <v>75</v>
      </c>
      <c r="D69" s="4">
        <v>0.251</v>
      </c>
      <c r="E69" s="4">
        <v>0.245</v>
      </c>
      <c r="F69" s="4">
        <f t="shared" si="0"/>
        <v>0.248</v>
      </c>
      <c r="G69" s="11">
        <v>0.7023523546670325</v>
      </c>
      <c r="H69" s="7">
        <v>1.0249999999999999</v>
      </c>
      <c r="I69" s="9">
        <v>1.43</v>
      </c>
      <c r="J69" s="9">
        <v>1.34</v>
      </c>
      <c r="K69" s="9">
        <f t="shared" si="4"/>
        <v>1.385</v>
      </c>
      <c r="L69" s="8">
        <f t="shared" si="3"/>
        <v>0.66480000000000239</v>
      </c>
    </row>
    <row r="70" spans="3:12" ht="15.75">
      <c r="C70" s="3">
        <v>76</v>
      </c>
      <c r="D70" s="4">
        <v>0.22800000000000001</v>
      </c>
      <c r="E70" s="4">
        <v>0.224</v>
      </c>
      <c r="F70" s="4">
        <f t="shared" ref="F70:F78" si="5">AVERAGE(D70:E70)</f>
        <v>0.22600000000000001</v>
      </c>
      <c r="G70" s="11">
        <v>0.38900083482126047</v>
      </c>
      <c r="H70" s="7">
        <v>1.0189999999999999</v>
      </c>
      <c r="I70" s="9">
        <v>1.46</v>
      </c>
      <c r="J70" s="9">
        <v>1.54</v>
      </c>
      <c r="K70" s="9">
        <f t="shared" ref="K70:K78" si="6">(I70+J70)/2</f>
        <v>1.5</v>
      </c>
      <c r="L70" s="8">
        <f t="shared" ref="L70:L78" si="7">K70*0.012/(H70-1)</f>
        <v>0.94736842105263641</v>
      </c>
    </row>
    <row r="71" spans="3:12" ht="15.75">
      <c r="C71" s="3">
        <v>77</v>
      </c>
      <c r="D71" s="4">
        <v>0.19400000000000001</v>
      </c>
      <c r="E71" s="4">
        <v>0.19</v>
      </c>
      <c r="F71" s="4">
        <f t="shared" si="5"/>
        <v>0.192</v>
      </c>
      <c r="G71" s="11">
        <v>1.67486416528252</v>
      </c>
      <c r="H71" s="7">
        <v>1.02</v>
      </c>
      <c r="I71" s="9">
        <v>1.55</v>
      </c>
      <c r="J71" s="9">
        <v>1.54</v>
      </c>
      <c r="K71" s="9">
        <f t="shared" si="6"/>
        <v>1.5449999999999999</v>
      </c>
      <c r="L71" s="8">
        <f t="shared" si="7"/>
        <v>0.92699999999999927</v>
      </c>
    </row>
    <row r="72" spans="3:12" ht="15.75">
      <c r="C72" s="3">
        <v>78</v>
      </c>
      <c r="D72" s="4">
        <v>0.23899999999999999</v>
      </c>
      <c r="E72" s="4">
        <v>0.224</v>
      </c>
      <c r="F72" s="4">
        <f t="shared" si="5"/>
        <v>0.23149999999999998</v>
      </c>
      <c r="G72" s="11">
        <v>0.27373124451327896</v>
      </c>
      <c r="H72" s="7">
        <v>1.0149999999999999</v>
      </c>
      <c r="I72" s="9">
        <v>1.61</v>
      </c>
      <c r="J72" s="9">
        <v>1.76</v>
      </c>
      <c r="K72" s="9">
        <f t="shared" si="6"/>
        <v>1.6850000000000001</v>
      </c>
      <c r="L72" s="8">
        <f t="shared" si="7"/>
        <v>1.348000000000009</v>
      </c>
    </row>
    <row r="73" spans="3:12" ht="15.75">
      <c r="C73" s="3">
        <v>79</v>
      </c>
      <c r="D73" s="4">
        <v>0.26200000000000001</v>
      </c>
      <c r="E73" s="4">
        <v>0.25700000000000001</v>
      </c>
      <c r="F73" s="4">
        <f t="shared" si="5"/>
        <v>0.25950000000000001</v>
      </c>
      <c r="G73" s="11">
        <v>1.96662937674197</v>
      </c>
      <c r="H73" s="7">
        <v>1.0229999999999999</v>
      </c>
      <c r="I73" s="9">
        <v>2.08</v>
      </c>
      <c r="J73" s="9" t="s">
        <v>45</v>
      </c>
      <c r="K73" s="9">
        <v>2.08</v>
      </c>
      <c r="L73" s="8">
        <f t="shared" si="7"/>
        <v>1.0852173913043521</v>
      </c>
    </row>
    <row r="74" spans="3:12" ht="15.75">
      <c r="C74" s="3">
        <v>80</v>
      </c>
      <c r="D74" s="4">
        <v>0.22800000000000001</v>
      </c>
      <c r="E74" s="4">
        <v>0.218</v>
      </c>
      <c r="F74" s="4">
        <f t="shared" si="5"/>
        <v>0.223</v>
      </c>
      <c r="G74" s="11">
        <v>0.48624618174540801</v>
      </c>
      <c r="H74" s="7">
        <v>1.0189999999999999</v>
      </c>
      <c r="I74" s="8">
        <v>7.4</v>
      </c>
      <c r="J74" s="9" t="s">
        <v>45</v>
      </c>
      <c r="K74" s="9">
        <v>7.4</v>
      </c>
      <c r="L74" s="8">
        <f t="shared" si="7"/>
        <v>4.6736842105263392</v>
      </c>
    </row>
    <row r="75" spans="3:12" ht="15.75">
      <c r="C75" s="3">
        <v>81</v>
      </c>
      <c r="D75" s="4" t="s">
        <v>45</v>
      </c>
      <c r="E75" s="4" t="s">
        <v>45</v>
      </c>
      <c r="F75" s="4" t="s">
        <v>45</v>
      </c>
      <c r="G75" s="11">
        <v>2.0098700584509697</v>
      </c>
      <c r="H75" s="21">
        <v>1.01</v>
      </c>
      <c r="I75" s="3">
        <v>1.01</v>
      </c>
      <c r="J75" s="3">
        <v>1.02</v>
      </c>
      <c r="K75" s="3">
        <f t="shared" si="6"/>
        <v>1.0150000000000001</v>
      </c>
      <c r="L75" s="4">
        <f t="shared" si="7"/>
        <v>1.2179999999999991</v>
      </c>
    </row>
    <row r="76" spans="3:12" ht="15.75">
      <c r="C76" s="3">
        <v>82</v>
      </c>
      <c r="D76" s="4">
        <v>0.45600000000000002</v>
      </c>
      <c r="E76" s="4">
        <v>0.46700000000000003</v>
      </c>
      <c r="F76" s="4">
        <f t="shared" si="5"/>
        <v>0.46150000000000002</v>
      </c>
      <c r="G76" s="11">
        <v>2.3556593822502352</v>
      </c>
      <c r="H76" s="21">
        <v>1.0249999999999999</v>
      </c>
      <c r="I76" s="4">
        <v>1.3</v>
      </c>
      <c r="J76" s="3"/>
      <c r="K76" s="3">
        <v>1.3</v>
      </c>
      <c r="L76" s="4">
        <f t="shared" si="7"/>
        <v>0.62400000000000222</v>
      </c>
    </row>
    <row r="77" spans="3:12" ht="15.75">
      <c r="C77" s="3">
        <v>83</v>
      </c>
      <c r="D77" s="4" t="s">
        <v>45</v>
      </c>
      <c r="E77" s="4" t="s">
        <v>45</v>
      </c>
      <c r="F77" s="4" t="s">
        <v>45</v>
      </c>
      <c r="G77" s="11">
        <v>0.56188577315856048</v>
      </c>
      <c r="H77" s="21">
        <v>1.028</v>
      </c>
      <c r="I77" s="3">
        <v>1.39</v>
      </c>
      <c r="J77" s="3">
        <v>1.4</v>
      </c>
      <c r="K77" s="3">
        <f t="shared" si="6"/>
        <v>1.395</v>
      </c>
      <c r="L77" s="4">
        <f t="shared" si="7"/>
        <v>0.59785714285714242</v>
      </c>
    </row>
    <row r="78" spans="3:12" ht="15.75">
      <c r="C78" s="3">
        <v>84</v>
      </c>
      <c r="D78" s="4">
        <v>0.2</v>
      </c>
      <c r="E78" s="4">
        <v>0.19400000000000001</v>
      </c>
      <c r="F78" s="4">
        <f t="shared" si="5"/>
        <v>0.19700000000000001</v>
      </c>
      <c r="G78" s="11">
        <v>0.34576987667460002</v>
      </c>
      <c r="H78" s="7">
        <v>1.0129999999999999</v>
      </c>
      <c r="I78" s="8">
        <v>1.0900000000000001</v>
      </c>
      <c r="J78" s="9">
        <v>1.22</v>
      </c>
      <c r="K78" s="9">
        <f t="shared" si="6"/>
        <v>1.155</v>
      </c>
      <c r="L78" s="8">
        <f t="shared" si="7"/>
        <v>1.0661538461538544</v>
      </c>
    </row>
  </sheetData>
  <mergeCells count="8">
    <mergeCell ref="N4:N5"/>
    <mergeCell ref="O4:O5"/>
    <mergeCell ref="P4:P5"/>
    <mergeCell ref="D3:E3"/>
    <mergeCell ref="C3:C4"/>
    <mergeCell ref="I3:K3"/>
    <mergeCell ref="L3:L4"/>
    <mergeCell ref="H3:H4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Muestras de agua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PF</cp:lastModifiedBy>
  <dcterms:created xsi:type="dcterms:W3CDTF">2019-07-16T19:18:51Z</dcterms:created>
  <dcterms:modified xsi:type="dcterms:W3CDTF">2023-05-19T21:31:07Z</dcterms:modified>
</cp:coreProperties>
</file>