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QV\Documents\QA\SPRINT_3\Planeacion\"/>
    </mc:Choice>
  </mc:AlternateContent>
  <xr:revisionPtr revIDLastSave="0" documentId="13_ncr:1_{DF0E5F9B-BB66-4190-9AD4-5A203DD7C5CD}" xr6:coauthVersionLast="47" xr6:coauthVersionMax="47" xr10:uidLastSave="{00000000-0000-0000-0000-000000000000}"/>
  <bookViews>
    <workbookView xWindow="-120" yWindow="-120" windowWidth="20730" windowHeight="11160" tabRatio="782" firstSheet="10" activeTab="10" xr2:uid="{00000000-000D-0000-FFFF-FFFF00000000}"/>
  </bookViews>
  <sheets>
    <sheet name="Revisiones" sheetId="25" r:id="rId1"/>
    <sheet name="Datos" sheetId="17" state="hidden" r:id="rId2"/>
    <sheet name="GuiaHU" sheetId="26" state="hidden" r:id="rId3"/>
    <sheet name="Componente Backend" sheetId="8" state="hidden" r:id="rId4"/>
    <sheet name="Datos del proyecto" sheetId="39" r:id="rId5"/>
    <sheet name="MatrizCompetencias" sheetId="41" r:id="rId6"/>
    <sheet name="Matriz de riesgos" sheetId="42" r:id="rId7"/>
    <sheet name="PB" sheetId="40" r:id="rId8"/>
    <sheet name="Grafica burndown chart" sheetId="33" r:id="rId9"/>
    <sheet name="PB (2)" sheetId="43" r:id="rId10"/>
    <sheet name="Sprint Backlog 3" sheetId="44" r:id="rId11"/>
    <sheet name="Sprint Backlog 2" sheetId="34" r:id="rId12"/>
    <sheet name="HorasXpersona" sheetId="35" r:id="rId13"/>
    <sheet name="Retrospectivas" sheetId="36" r:id="rId14"/>
  </sheets>
  <definedNames>
    <definedName name="_xlnm._FilterDatabase" localSheetId="3" hidden="1">'Componente Backend'!$B$13:$L$37</definedName>
    <definedName name="_xlnm._FilterDatabase" localSheetId="11" hidden="1">'Sprint Backlog 2'!$B$21:$Q$71</definedName>
    <definedName name="_xlnm._FilterDatabase" localSheetId="10" hidden="1">'Sprint Backlog 3'!$B$21:$Q$44</definedName>
    <definedName name="Accion">#REF!</definedName>
    <definedName name="Estado">#REF!</definedName>
    <definedName name="Export" hidden="1">{"'Hoja1'!$A$1:$I$70"}</definedName>
    <definedName name="HTML_CodePage" hidden="1">1252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ndicadores" hidden="1">{"'Hoja1'!$A$1:$I$70"}</definedName>
    <definedName name="Proceso">#REF!</definedName>
    <definedName name="Repositorio">#REF!</definedName>
    <definedName name="TipoActivo">#REF!</definedName>
    <definedName name="Uso_Documento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44" l="1"/>
  <c r="J44" i="44"/>
  <c r="J47" i="44" s="1"/>
  <c r="K45" i="44"/>
  <c r="K44" i="44"/>
  <c r="K47" i="44" s="1"/>
  <c r="C14" i="44"/>
  <c r="C16" i="44" s="1"/>
  <c r="I10" i="44"/>
  <c r="I11" i="44" s="1"/>
  <c r="I12" i="44" s="1"/>
  <c r="I13" i="44" s="1"/>
  <c r="I14" i="44" s="1"/>
  <c r="I15" i="44" s="1"/>
  <c r="I16" i="44" s="1"/>
  <c r="I17" i="44" s="1"/>
  <c r="I18" i="44" s="1"/>
  <c r="I19" i="44" s="1"/>
  <c r="G32" i="43"/>
  <c r="J32" i="43"/>
  <c r="I32" i="43"/>
  <c r="F32" i="43"/>
  <c r="J72" i="34"/>
  <c r="J71" i="34"/>
  <c r="J74" i="34" s="1"/>
  <c r="C14" i="34"/>
  <c r="C16" i="34" s="1"/>
  <c r="F10" i="33"/>
  <c r="F11" i="33" s="1"/>
  <c r="F12" i="33" s="1"/>
  <c r="F13" i="33" s="1"/>
  <c r="F14" i="33" s="1"/>
  <c r="C18" i="39"/>
  <c r="D18" i="39"/>
  <c r="K71" i="34" l="1"/>
  <c r="K72" i="34"/>
  <c r="K74" i="34" l="1"/>
  <c r="I10" i="34" l="1"/>
  <c r="I11" i="34" s="1"/>
  <c r="I12" i="34" s="1"/>
  <c r="I13" i="34" s="1"/>
  <c r="I14" i="34" s="1"/>
  <c r="I15" i="34" s="1"/>
  <c r="I16" i="34" s="1"/>
  <c r="I17" i="34" s="1"/>
  <c r="I18" i="34" s="1"/>
  <c r="I19" i="34" s="1"/>
  <c r="J69" i="8" l="1"/>
  <c r="J68" i="8"/>
  <c r="J67" i="8"/>
  <c r="J65" i="8"/>
  <c r="J64" i="8"/>
  <c r="J63" i="8"/>
  <c r="J61" i="8"/>
  <c r="J60" i="8"/>
  <c r="J59" i="8"/>
  <c r="J57" i="8"/>
  <c r="J56" i="8"/>
  <c r="J55" i="8"/>
  <c r="J53" i="8"/>
  <c r="J52" i="8"/>
  <c r="J51" i="8"/>
  <c r="J49" i="8"/>
  <c r="J48" i="8"/>
  <c r="J47" i="8"/>
  <c r="J45" i="8"/>
  <c r="J44" i="8"/>
  <c r="J43" i="8"/>
  <c r="J41" i="8"/>
  <c r="J40" i="8"/>
  <c r="J39" i="8"/>
  <c r="J36" i="8"/>
  <c r="J37" i="8"/>
  <c r="J35" i="8"/>
  <c r="J16" i="8"/>
  <c r="J17" i="8"/>
  <c r="J19" i="8"/>
  <c r="J20" i="8"/>
  <c r="J21" i="8"/>
  <c r="J23" i="8"/>
  <c r="J24" i="8"/>
  <c r="J25" i="8"/>
  <c r="J27" i="8"/>
  <c r="J28" i="8"/>
  <c r="J29" i="8"/>
  <c r="J31" i="8"/>
  <c r="J32" i="8"/>
  <c r="J33" i="8"/>
  <c r="J15" i="8"/>
  <c r="F10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910728-EE51-4AA7-A755-29356B9086F8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<sst xmlns="http://schemas.openxmlformats.org/spreadsheetml/2006/main" count="584" uniqueCount="355">
  <si>
    <t xml:space="preserve">HISTORIAL DE VERSIONES Y REVISIONES </t>
  </si>
  <si>
    <t>Versión</t>
  </si>
  <si>
    <t>Fecha</t>
  </si>
  <si>
    <t>Acción</t>
  </si>
  <si>
    <t>Estado</t>
  </si>
  <si>
    <t>Descripción</t>
  </si>
  <si>
    <t>Responsable</t>
  </si>
  <si>
    <t>1.0</t>
  </si>
  <si>
    <t>Creación</t>
  </si>
  <si>
    <t>Revisión</t>
  </si>
  <si>
    <t>Creación del documento</t>
  </si>
  <si>
    <t>Jisela Andrea Torres</t>
  </si>
  <si>
    <t xml:space="preserve">Revisión </t>
  </si>
  <si>
    <t>Aprobación</t>
  </si>
  <si>
    <t>Aprobación del documento para hacer usado</t>
  </si>
  <si>
    <t>Equipo EPG</t>
  </si>
  <si>
    <t>Descripción de valores para el campo Acción</t>
  </si>
  <si>
    <r>
      <t xml:space="preserve">C – </t>
    </r>
    <r>
      <rPr>
        <sz val="8"/>
        <rFont val="Calibri"/>
        <family val="2"/>
        <scheme val="minor"/>
      </rPr>
      <t>Creación de documento</t>
    </r>
  </si>
  <si>
    <r>
      <t xml:space="preserve">D – </t>
    </r>
    <r>
      <rPr>
        <sz val="8"/>
        <rFont val="Calibri"/>
        <family val="2"/>
        <scheme val="minor"/>
      </rPr>
      <t>Distribución  (Entrega) del documento</t>
    </r>
  </si>
  <si>
    <r>
      <t xml:space="preserve">M – </t>
    </r>
    <r>
      <rPr>
        <sz val="8"/>
        <rFont val="Calibri"/>
        <family val="2"/>
        <scheme val="minor"/>
      </rPr>
      <t>Modificaciones del Documento</t>
    </r>
  </si>
  <si>
    <r>
      <t xml:space="preserve">G – </t>
    </r>
    <r>
      <rPr>
        <sz val="8"/>
        <rFont val="Calibri"/>
        <family val="2"/>
        <scheme val="minor"/>
      </rPr>
      <t>Generación de nueva versión/ subversión</t>
    </r>
  </si>
  <si>
    <r>
      <t xml:space="preserve">A – </t>
    </r>
    <r>
      <rPr>
        <sz val="8"/>
        <rFont val="Calibri"/>
        <family val="2"/>
        <scheme val="minor"/>
      </rPr>
      <t>Aprobación del documento</t>
    </r>
  </si>
  <si>
    <r>
      <t xml:space="preserve">R </t>
    </r>
    <r>
      <rPr>
        <sz val="8"/>
        <rFont val="Calibri"/>
        <family val="2"/>
        <scheme val="minor"/>
      </rPr>
      <t>– Revisión del documento.</t>
    </r>
  </si>
  <si>
    <t>Descripción de valores para el campo Estado</t>
  </si>
  <si>
    <t>Borrador – Documento en proceso de construcción y modificación.</t>
  </si>
  <si>
    <t xml:space="preserve">Aprobado – Documento que ha sido aceptado por el responsable de la aprobación ya sea de parte de Q-Vision y/o cliente.  </t>
  </si>
  <si>
    <t>Cambios de versión – subversión</t>
  </si>
  <si>
    <r>
      <t>Cambios subversión:</t>
    </r>
    <r>
      <rPr>
        <sz val="9"/>
        <rFont val="Calibri"/>
        <family val="2"/>
        <scheme val="minor"/>
      </rPr>
      <t xml:space="preserve"> Se realizan cambios de subversión cada que se refina el documento, complementa o se hacen cambios pequeños, es decir de poco impacto en el plan de pruebas.</t>
    </r>
  </si>
  <si>
    <r>
      <t>Cambios versión:</t>
    </r>
    <r>
      <rPr>
        <sz val="9"/>
        <rFont val="Calibri"/>
        <family val="2"/>
        <scheme val="minor"/>
      </rPr>
      <t xml:space="preserve"> se presenta cuando se realiza un cambio significativo al documento en el cual se evidencie que se modifica algo sustancial en el proceso a probar.</t>
    </r>
  </si>
  <si>
    <t>Componente</t>
  </si>
  <si>
    <t>Frontend</t>
  </si>
  <si>
    <t>Backend</t>
  </si>
  <si>
    <t>Servicios</t>
  </si>
  <si>
    <t>BD</t>
  </si>
  <si>
    <t>Cloud</t>
  </si>
  <si>
    <t>RQ</t>
  </si>
  <si>
    <t>Si</t>
  </si>
  <si>
    <t>React JC</t>
  </si>
  <si>
    <t>Go</t>
  </si>
  <si>
    <t>Soap</t>
  </si>
  <si>
    <t>Postgres</t>
  </si>
  <si>
    <t>Azure</t>
  </si>
  <si>
    <t>HU</t>
  </si>
  <si>
    <t>No</t>
  </si>
  <si>
    <t>Angular JS</t>
  </si>
  <si>
    <t>.NET</t>
  </si>
  <si>
    <t>XML</t>
  </si>
  <si>
    <t>MySQL</t>
  </si>
  <si>
    <t>AWS</t>
  </si>
  <si>
    <t>Integración</t>
  </si>
  <si>
    <t>Tarea</t>
  </si>
  <si>
    <t>Flutter</t>
  </si>
  <si>
    <t>C#</t>
  </si>
  <si>
    <t>Rest</t>
  </si>
  <si>
    <t>MS SQL Server</t>
  </si>
  <si>
    <t>Google Cloud</t>
  </si>
  <si>
    <t>Infraestructura</t>
  </si>
  <si>
    <t>Vuejs</t>
  </si>
  <si>
    <t>Laravel</t>
  </si>
  <si>
    <t>Strapi</t>
  </si>
  <si>
    <t>Oracle</t>
  </si>
  <si>
    <t>IBM Cloud</t>
  </si>
  <si>
    <t>QA</t>
  </si>
  <si>
    <t>Jquery</t>
  </si>
  <si>
    <t>Node JS</t>
  </si>
  <si>
    <t>.Net</t>
  </si>
  <si>
    <t>MongoDB</t>
  </si>
  <si>
    <t>Salesforce</t>
  </si>
  <si>
    <t>Emberjs</t>
  </si>
  <si>
    <t>Django</t>
  </si>
  <si>
    <t>Redis</t>
  </si>
  <si>
    <t>Framework Propio</t>
  </si>
  <si>
    <t>Ruby on Rails</t>
  </si>
  <si>
    <t>IBM DB2</t>
  </si>
  <si>
    <t>Cake PHP</t>
  </si>
  <si>
    <t>Elasticsearch</t>
  </si>
  <si>
    <t>Phyton</t>
  </si>
  <si>
    <t>SQLite</t>
  </si>
  <si>
    <t>Cassandra</t>
  </si>
  <si>
    <t>HISTORIAS DE USUARIO Y CRITERIOS DE ACEPTACIÓN: GUÍA</t>
  </si>
  <si>
    <t>Columna</t>
  </si>
  <si>
    <t>Instrucciones</t>
  </si>
  <si>
    <t>ID de la historia</t>
  </si>
  <si>
    <t>Este identificador debe ser seleccionado por el grupo de trabajo, el cual da una identificacion a la historia que se esta desarrollando actualmente en el proyecto.</t>
  </si>
  <si>
    <t>Rol</t>
  </si>
  <si>
    <t>Este campo corresponde al rol que esta realizando o desempeñando el usuario cuando la funcionalidad a describir se esta utilizando, en donde se escribe el actor o el rol que se estara desempeñando y de la siguiente manera, ejemplo:
yo como ADMINISTRADOR, realizando  el rol de ADMINISTRADOR "O" como ADMINISTRADOR.</t>
  </si>
  <si>
    <t>Componente de Software
Backend/Frontend/Microservicio/Servicio</t>
  </si>
  <si>
    <t>En este campo se diligecia la información descriptiva, como por ejemplo el nombre del componente a la cual pertenece la historia de usuario que ese esta levantando.</t>
  </si>
  <si>
    <t>Característica / Funcionalidad</t>
  </si>
  <si>
    <t>Este campo representa lo que el rol necesita(funcionalidad) hacer en el sistema que se desarrolla actualmente, puede diferenciar las acciones entre obligatorias y opcionales utilizando las palabras necesito (obligacion) y puedo (opcionales).</t>
  </si>
  <si>
    <t>Razón / Resultado</t>
  </si>
  <si>
    <t>En este campo se diligencia lo que el rol necesita lograr al ejecutar la accion, siendo el resultado despues de la ejecucion de la accion desde la vista del rol.</t>
  </si>
  <si>
    <t>Número (#) de Escenario</t>
  </si>
  <si>
    <t>Aquí se identifica el escenario asociado a la historia con los numeros 1, 2 ,3 , 4… dependiendo la cantidad de escenarios</t>
  </si>
  <si>
    <t>Criterio de Aceptación (Título)</t>
  </si>
  <si>
    <t>Este campo corresponde a como debe comportarse el sistema ante distintos eventos, definidos en los requerimientos del cliente, es decir lo que esta permitido para la satisfaccion del cliente.</t>
  </si>
  <si>
    <t>Contexto</t>
  </si>
  <si>
    <t>Este campo da una descrpcion mas detallada sobre las condiciones que desencadenan el escenario</t>
  </si>
  <si>
    <t>Evento</t>
  </si>
  <si>
    <t>En este campo se representa la accion que el usuario ejecuto, en el contexto definido anteriormente</t>
  </si>
  <si>
    <t>Resultado / Comportamiento esperado</t>
  </si>
  <si>
    <t>Este campo corresponde al resultado del sistema, despues de ejecutar la accion y el contexto dado</t>
  </si>
  <si>
    <t>EPIC</t>
  </si>
  <si>
    <t>FORMATO BASE PARA CALCULAR ESTIMACIONES FABRICA DE DESARROLLO</t>
  </si>
  <si>
    <t>Columna1</t>
  </si>
  <si>
    <t>Tipo Componente:</t>
  </si>
  <si>
    <t>Nombre Componente:</t>
  </si>
  <si>
    <t>Backend App Client</t>
  </si>
  <si>
    <t>Total Horas:</t>
  </si>
  <si>
    <t>Backlog del producto</t>
  </si>
  <si>
    <t>ID HU</t>
  </si>
  <si>
    <t>ID</t>
  </si>
  <si>
    <t>Nombre</t>
  </si>
  <si>
    <t xml:space="preserve">Tipo </t>
  </si>
  <si>
    <t>Complejidad</t>
  </si>
  <si>
    <t>Horas PERT Optimistas</t>
  </si>
  <si>
    <t>Horas PERT probables</t>
  </si>
  <si>
    <t>Horas PERT Pesimistas</t>
  </si>
  <si>
    <t xml:space="preserve">Horas PERT Estimadas Por HU  </t>
  </si>
  <si>
    <t>Sprint Sugerido</t>
  </si>
  <si>
    <t>Observación</t>
  </si>
  <si>
    <t>Titulo REQ/HU</t>
  </si>
  <si>
    <t>.</t>
  </si>
  <si>
    <t>0.1</t>
  </si>
  <si>
    <t>0.2</t>
  </si>
  <si>
    <t>0.3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</si>
  <si>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</si>
  <si>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</si>
  <si>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</si>
  <si>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</si>
  <si>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</si>
  <si>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</si>
  <si>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</si>
  <si>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</si>
  <si>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</si>
  <si>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</si>
  <si>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</si>
  <si>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</si>
  <si>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</si>
  <si>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</si>
  <si>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</si>
  <si>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</si>
  <si>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</si>
  <si>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</si>
  <si>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</si>
  <si>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</si>
  <si>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</si>
  <si>
    <t>8.1</t>
  </si>
  <si>
    <t>8.2</t>
  </si>
  <si>
    <t>8.3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</si>
  <si>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</si>
  <si>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</si>
  <si>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</si>
  <si>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</si>
  <si>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</si>
  <si>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</si>
  <si>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</si>
  <si>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</si>
  <si>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</si>
  <si>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12.1</t>
  </si>
  <si>
    <t>12.2</t>
  </si>
  <si>
    <t>12.3</t>
  </si>
  <si>
    <t>13.1</t>
  </si>
  <si>
    <t>13.2</t>
  </si>
  <si>
    <t>13.3</t>
  </si>
  <si>
    <t>Total Componente</t>
  </si>
  <si>
    <t>DATOS DEL PROYECTO</t>
  </si>
  <si>
    <t>Nombre del proyecto</t>
  </si>
  <si>
    <t>Cliente</t>
  </si>
  <si>
    <t>DP/PM asignado</t>
  </si>
  <si>
    <t>Scrum master</t>
  </si>
  <si>
    <t>Product owner</t>
  </si>
  <si>
    <t>Ceremonia</t>
  </si>
  <si>
    <t>Tiempo por persona (horas)</t>
  </si>
  <si>
    <t>Tiempo 
equipo 
(horas)</t>
  </si>
  <si>
    <t>Daily</t>
  </si>
  <si>
    <t>Planning</t>
  </si>
  <si>
    <t>Review</t>
  </si>
  <si>
    <t>Refinamiento</t>
  </si>
  <si>
    <t>Retrospectiva</t>
  </si>
  <si>
    <t>Total</t>
  </si>
  <si>
    <t>Matriz de competencias</t>
  </si>
  <si>
    <t>Perfiles solicitados</t>
  </si>
  <si>
    <t>Perfiles asignados</t>
  </si>
  <si>
    <t>Brechas</t>
  </si>
  <si>
    <t>Nivel</t>
  </si>
  <si>
    <t>Habilidades técnicas</t>
  </si>
  <si>
    <t>Habilidades blandas</t>
  </si>
  <si>
    <t>Motivo</t>
  </si>
  <si>
    <t>Plan de acción</t>
  </si>
  <si>
    <t xml:space="preserve">Fecha </t>
  </si>
  <si>
    <t>Matriz de riesgos</t>
  </si>
  <si>
    <t>Id Riesgo</t>
  </si>
  <si>
    <t>Fecha de identificación</t>
  </si>
  <si>
    <t>Probabildad</t>
  </si>
  <si>
    <t>Impacto</t>
  </si>
  <si>
    <t>Asignado</t>
  </si>
  <si>
    <t xml:space="preserve">Alta </t>
  </si>
  <si>
    <t xml:space="preserve">Media </t>
  </si>
  <si>
    <t>Baja</t>
  </si>
  <si>
    <t>PRODUCT BACKLOG</t>
  </si>
  <si>
    <t>N°</t>
  </si>
  <si>
    <t>Epica</t>
  </si>
  <si>
    <t>SP</t>
  </si>
  <si>
    <t>Estimación inicial</t>
  </si>
  <si>
    <t>Estimación planning (Desarrollo)</t>
  </si>
  <si>
    <t>Tiempo real (Desarrollo)</t>
  </si>
  <si>
    <t>Estimación planning (Pruebas)</t>
  </si>
  <si>
    <t>Tiempo real (Pruebas)</t>
  </si>
  <si>
    <t>Se detecto al inicio?</t>
  </si>
  <si>
    <t>Contactos</t>
  </si>
  <si>
    <t>Crear Cliente - 1-001</t>
  </si>
  <si>
    <t>En Proceso</t>
  </si>
  <si>
    <t>TAREAS ADICIONALES DE ESTA HU
- Almacenar CC servicio tantos como tenga el cliente
- Permitir visualizar los CC Servicio asignados al cliente
- Crear trigger para que cuando se cree un CC en WO en ODOO pueda visualizarse en tiempo real.
- Crear Filtro en Módulo Ordenes de Compra para que desde el modulo no haya variación de datos
- Tareas de Aseguramiento de la información productiva (Bakups y volcado de información en tabla Cliente en ODOO (REST_PARTNER) )</t>
  </si>
  <si>
    <t>Empleados</t>
  </si>
  <si>
    <t>Novedades Altas de Empleados (Ingresos)
1-002, 1-003, 1-004, 1-013</t>
  </si>
  <si>
    <t>TAREAS EJECUADAS DE ESTA HU
- Se Crea lógica para que un empleado tenga asignación a un CC. Se debe crear una regla de negocio para asignar al empleado al CC del que solicita la requisición.
- Se realiza creación del empleado desde R&amp;S adicionando el CC
- Se crea relación Cliente - Empleado</t>
  </si>
  <si>
    <t>BURNDOWN CHART</t>
  </si>
  <si>
    <t>Sprint</t>
  </si>
  <si>
    <t>Horas proyectadas</t>
  </si>
  <si>
    <t>Horas proyectadas por sprint</t>
  </si>
  <si>
    <t>Horas reales consumidas</t>
  </si>
  <si>
    <t>Horas disponibles actuales</t>
  </si>
  <si>
    <t>En UAT</t>
  </si>
  <si>
    <t>Registrar centros de costos de Cliente y Servicios</t>
  </si>
  <si>
    <t>En desarrollo</t>
  </si>
  <si>
    <t>Esta historia se adiciona para registrar el empleado al centro de costos</t>
  </si>
  <si>
    <t>Registrar asignación de equipos de empleados</t>
  </si>
  <si>
    <t>Se Adiciona con el fin de gestionar el proceso de asignación de esquipos al personal.</t>
  </si>
  <si>
    <t>Registrar Creación de empleado en WO/ Análista de nómina</t>
  </si>
  <si>
    <t>Se agrega para que el análista de nómina pueda ver que el empleado ya se creó</t>
  </si>
  <si>
    <t>Asignación de empleado al proyecto (Novedad Asignar Personas)</t>
  </si>
  <si>
    <t xml:space="preserve">El Gerente del proyecto debería crear en la opción proyectos el Proyecto y configurar el Centro de Costo:
- Adicionar Campo Centro de Costo Padre (Cliente) - Este se auto seleccionará cuando el GP seleccione el centro de costos del cliente.
- Adicionar Campo Centro de Costo Hijo (Servicio)
* Suponemos que el CC hijo ya es entregado por el Aréa Contable.
</t>
  </si>
  <si>
    <t>Registrar entrega de equipo del empleado</t>
  </si>
  <si>
    <t>/Por definir</t>
  </si>
  <si>
    <t>Registrar inactivación del empleado en WO</t>
  </si>
  <si>
    <t>Registrar el 'archivo' del empleado en ODOO</t>
  </si>
  <si>
    <t>Notificación semanal de las validaciones de las novedades (Ingreso, retiro y renuncia)</t>
  </si>
  <si>
    <t>//Por definir</t>
  </si>
  <si>
    <t>Reporte de facturación V0.1</t>
  </si>
  <si>
    <t>Novedades Retiros</t>
  </si>
  <si>
    <t>Cuando es retiro, para el reporte se tomará los siguientes motivos:
- Terminación de Contrato con justa causa
- Terminanción de contrato sin justa causa
- Fallecimiento
- Terminación de contrato de aprendizaje
- Culminación de contrato de aprendizaje
- Terminación de contrato en periodo de prueba
- Cuando se retire un empleado desde la opción de Archivar un Empleado debemos crear dos checks el de - Retiro en WO y Check de entrega de Equipos.
- Periodicidad del reporte. 
- Se debe crear un permiso para que los checks solo sean activados por el rol correspondiente.</t>
  </si>
  <si>
    <t>Novedades Renuncias</t>
  </si>
  <si>
    <t>- Cuando es renuncia, para el reporte se tomará la Causa Renuncia Voluuntaria
- Cuando se retire un empleado desde la opción de Archivar un Empleado debemos crear dos checks el de - Retiro en WO y Check de entrega de Equipos.
- Periodicidad del reporte. 
- Se debe crear un permiso para que los checks solo sean activados por el rol correspondiente.</t>
  </si>
  <si>
    <t>Reporte de Ingresos y Retiros</t>
  </si>
  <si>
    <t>Para la creación del reporte se deben tener en cuenta los campos que se utilizan en el reporte exportado por WO.</t>
  </si>
  <si>
    <t>Crear Proyecto - Centro de Costos</t>
  </si>
  <si>
    <t>Asignar Perfil</t>
  </si>
  <si>
    <t>Ya Existe</t>
  </si>
  <si>
    <t>Novedad Traslados</t>
  </si>
  <si>
    <t>HU x Refinar</t>
  </si>
  <si>
    <t>Horas a Reportar</t>
  </si>
  <si>
    <t xml:space="preserve">- Ver el reporte de partes de horas por días
- No reportar horas por fuera del calendario (Es decir las horas extras deben tener aprobación)
- Se debe aprobar las horas extras
- Tiempo de investigación de visualización de horas
- </t>
  </si>
  <si>
    <t>Novedad Calamidad</t>
  </si>
  <si>
    <t>Se revisarán y se determinará las modificaciones a niveles de campos para agregar al reporte.</t>
  </si>
  <si>
    <t>Novedad Compensatorios</t>
  </si>
  <si>
    <t>Novedad Incapacidad</t>
  </si>
  <si>
    <t>Novedad Vacaciones</t>
  </si>
  <si>
    <t xml:space="preserve">- Se debe cargar la información de los días de vacaciones acumulados pendientes por cada empleados.
- El emepleado deberá solicitar vacaciones desde las acumuladas más antiguas a las más nuevas.
- Regla ppor Definir, como sumar días de vacaciones a cada empleado para que le sume los dias de vacaciones
- 
</t>
  </si>
  <si>
    <t>Generar Reporte por Cliente</t>
  </si>
  <si>
    <t>3__4</t>
  </si>
  <si>
    <t>Incertidumbre en reglas de negocio</t>
  </si>
  <si>
    <t>Sprint Backlog - SP3</t>
  </si>
  <si>
    <t>Sprint No:</t>
  </si>
  <si>
    <t>Dia de sprint</t>
  </si>
  <si>
    <t>Horas 
proyectadas</t>
  </si>
  <si>
    <t>Horas planeadas para el dia</t>
  </si>
  <si>
    <t xml:space="preserve">Horas disponibles actuales </t>
  </si>
  <si>
    <t>Fecha inicial</t>
  </si>
  <si>
    <t>Fecha final</t>
  </si>
  <si>
    <t>Dias habiles de sprint</t>
  </si>
  <si>
    <t>Tamaño del equipo</t>
  </si>
  <si>
    <t>Horas diarias</t>
  </si>
  <si>
    <t>Capacidad total</t>
  </si>
  <si>
    <t>Horas de eventos sprint</t>
  </si>
  <si>
    <t>Capacidad real desarrollo</t>
  </si>
  <si>
    <t>Capacidad planeada</t>
  </si>
  <si>
    <t>% ocupación de horas</t>
  </si>
  <si>
    <t>Horas
 Estimadas (Planning)</t>
  </si>
  <si>
    <t>Horas Reales consumidas</t>
  </si>
  <si>
    <t>Fase</t>
  </si>
  <si>
    <t>Crear contacto Cliente / Analista de facturación (3-002)</t>
  </si>
  <si>
    <t>Crear rol que permita crear contactos en Odoo</t>
  </si>
  <si>
    <t>Juan Pablo</t>
  </si>
  <si>
    <t>Validar los campos requeridos - deficinición previa</t>
  </si>
  <si>
    <t>Elaborar diseño de casos de pruebas</t>
  </si>
  <si>
    <t xml:space="preserve">Rosa </t>
  </si>
  <si>
    <t>Ejecución De Pruebas</t>
  </si>
  <si>
    <t>Rosa</t>
  </si>
  <si>
    <t>Asignar empleado a proyecto / Director de proyecto  (3-003)</t>
  </si>
  <si>
    <t>Crear el filtro en el campo usuarios internos (sólo los que estén asignados al cliente)</t>
  </si>
  <si>
    <t>Viviana</t>
  </si>
  <si>
    <t>Registrar tiempo de Almuerzo / Director de proyectos  (3-004)</t>
  </si>
  <si>
    <t>Crear campo para registrar 'hora de almuerzo' / numérico / 1 digito</t>
  </si>
  <si>
    <t>Crear lógica para realizar los cálculos de horas reportadas</t>
  </si>
  <si>
    <t>Definir los campos requeridos en cargos y tarifas</t>
  </si>
  <si>
    <t>Notificación sin asignación por regional (3-010)</t>
  </si>
  <si>
    <t>Crear lógica de envío de la notificación para las regoinales</t>
  </si>
  <si>
    <t>Isaack</t>
  </si>
  <si>
    <t>Lógica  para identificar el tiempo trascurrido en cliente sin asiganción</t>
  </si>
  <si>
    <t>Creación del cuerpo de la notificación (HTML-CSS)</t>
  </si>
  <si>
    <t>Noficiación de cierre informe parte de horas  (3-011)</t>
  </si>
  <si>
    <t>Crear lógica de envío de la notificación para jefes inmediatos</t>
  </si>
  <si>
    <t>Cargue de días hábiles por año - Calendarío Colombia</t>
  </si>
  <si>
    <t>Horas Estimadas</t>
  </si>
  <si>
    <t>Desarrollo:</t>
  </si>
  <si>
    <t>Pruebas:</t>
  </si>
  <si>
    <t>Totales:</t>
  </si>
  <si>
    <t>Estimadas</t>
  </si>
  <si>
    <t>Consumidas</t>
  </si>
  <si>
    <t>&lt;&lt;Los valores que se encuentran acá registrados sirven como ejemplo pata el diligenciamiento del documento&gt;&gt;</t>
  </si>
  <si>
    <t>Sprint Backlog - SP2</t>
  </si>
  <si>
    <t>Crear el valor de 'sin asignación' en lista de cliente y centro de costos cliente  / requisición</t>
  </si>
  <si>
    <t>Crear el valor de 'no aplica' en centro de costos servicios / requisición</t>
  </si>
  <si>
    <t>Crear lista desplegable con los estados el empleado / empleados</t>
  </si>
  <si>
    <t>Crear un campo de tipo 'boolean' para asignar el equipo / empleados / conf RRH</t>
  </si>
  <si>
    <t>Crear el rol para que la persona de soporte vea el check-box de asignación de equipo / empleados</t>
  </si>
  <si>
    <t>Crear la lógica para cuando el check-box de asignación de equipo sea true cambie el estado del empleado / empleado</t>
  </si>
  <si>
    <t>Creación de lógica de envio de notifición para el encargado de asignación equipo / Crit negativo</t>
  </si>
  <si>
    <t xml:space="preserve">Crear un campo de tipo 'boolean' para creación de empleado en WO / empleados </t>
  </si>
  <si>
    <t>Crear el rol para que la persona de nómina vea el check-box de creación de empleado en WO / empleados</t>
  </si>
  <si>
    <t>Crear la lógica para cuando el check-box de creación de empleado en WO sea true cambie el estado del empleado / empleado</t>
  </si>
  <si>
    <t>Creación de lógica de envio de notifición de empleado en WO para el encargado de nómina  / Crit negativo</t>
  </si>
  <si>
    <t>Limitar la visualizaicón y edición de los datos del empleado para el análista de soporte y el análista nómina (sólo acceso a la pesta RRH)</t>
  </si>
  <si>
    <t>Daniela</t>
  </si>
  <si>
    <t>Asignación de empleado al proyecto</t>
  </si>
  <si>
    <t>Crear lógica validación de estados de los check-box de empleados en el módulo de proyectos /proyectos</t>
  </si>
  <si>
    <t>Crear mensaje de error cuando se seleccione un empleado que no tenga los 2 check-box en 'true' /proyecto</t>
  </si>
  <si>
    <t>Crear un campo de tipo 'boolean' para devolución del equipo / empleados / conf RRH</t>
  </si>
  <si>
    <t>Crear la lógica para cuando el check-box de devolución de equipo sea true cambie el estado del empleado / empleado</t>
  </si>
  <si>
    <t>Creación de lógica de envio de notifición para el encargado de devolución del equipo / Crit negativo</t>
  </si>
  <si>
    <t>Crear un campo de tipo 'boolean' para inactivación del empleado en WO / empleados / conf RRH</t>
  </si>
  <si>
    <t>Crear la lógica para cuando el check-box de inactivación del empleado en WO sea true cambie el estado del empleado / empleado</t>
  </si>
  <si>
    <t>Creación de lógica de envio de notifición para el encargado de inactivación del empleado en WO / Crit negativo</t>
  </si>
  <si>
    <t>Crear la lógica para cuando el líder archive el empleado se inicie el proceso de retiro</t>
  </si>
  <si>
    <t>Mostrar mensaje informátivo del proceso del empleado (depende estados de check-box inactivación y devolución)</t>
  </si>
  <si>
    <t>Modificar la lógica del botón de 'archivar' de Odoo el que trae por defecto (Si ambos check-box no son true se activa el proceso de retiro)</t>
  </si>
  <si>
    <t>Modificar la lógica del botón de 'archivar' de Odoo el que trae por defecto (Si ambos check-box son true se procede a finalizar el proceso de 'archivo')</t>
  </si>
  <si>
    <t>Creación de tarea programada para notificacion de ingreso con horario lunes 8am</t>
  </si>
  <si>
    <t>Creación de tarea programada para notificacion de retiro con horario lunes 8am</t>
  </si>
  <si>
    <t>Creación de tarea programada para notificacion de renuncia con horario lunes 8am</t>
  </si>
  <si>
    <t>Creación de la ruta donde se alojará el reporte</t>
  </si>
  <si>
    <t>Crear el grupo de acceso para el reporte (Análistas de nómina y facturación)</t>
  </si>
  <si>
    <t xml:space="preserve">Creación del reporte </t>
  </si>
  <si>
    <t xml:space="preserve">Creación del Store Procedure del reporte </t>
  </si>
  <si>
    <t>REGISTRO HORAS * PERSONA</t>
  </si>
  <si>
    <t>No. Sprint</t>
  </si>
  <si>
    <t>Dedicación</t>
  </si>
  <si>
    <t>Horas x dia</t>
  </si>
  <si>
    <t xml:space="preserve">Horas Totales Sprint </t>
  </si>
  <si>
    <t>&lt;&lt;Diligenciar este cuadro por cada integrante del equipo, es importante conocer las horas que cada persona dedica al proyecto en cada sprint&gt;&gt;</t>
  </si>
  <si>
    <t>RETROSPECTIVAS</t>
  </si>
  <si>
    <t>Que se debe mantener?</t>
  </si>
  <si>
    <t>Que se debe mejorar?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</si>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</sst>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Lato"/>
      <family val="2"/>
    </font>
    <font>
      <b/>
      <i/>
      <sz val="22"/>
      <color rgb="FFFFFFFF"/>
      <name val="Lato"/>
      <family val="2"/>
    </font>
    <font>
      <sz val="8"/>
      <color theme="1"/>
      <name val="Lato"/>
      <family val="2"/>
    </font>
    <font>
      <sz val="8"/>
      <name val="Calibri"/>
      <family val="2"/>
      <scheme val="minor"/>
    </font>
    <font>
      <b/>
      <i/>
      <sz val="11"/>
      <name val="Lato"/>
      <family val="2"/>
    </font>
    <font>
      <sz val="10"/>
      <name val="Arial"/>
      <family val="2"/>
    </font>
    <font>
      <sz val="11"/>
      <color theme="1"/>
      <name val="Lato"/>
      <family val="2"/>
    </font>
    <font>
      <b/>
      <sz val="11"/>
      <name val="Lato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FFFF"/>
      <name val="Lato"/>
      <family val="2"/>
    </font>
    <font>
      <sz val="11"/>
      <name val="Lato"/>
      <family val="2"/>
    </font>
    <font>
      <b/>
      <i/>
      <sz val="11"/>
      <color theme="0"/>
      <name val="Lato"/>
      <family val="2"/>
    </font>
    <font>
      <b/>
      <sz val="11"/>
      <color rgb="FF000000"/>
      <name val="Lato"/>
      <family val="2"/>
    </font>
    <font>
      <b/>
      <i/>
      <sz val="11"/>
      <color theme="1"/>
      <name val="Lato"/>
      <family val="2"/>
    </font>
    <font>
      <i/>
      <sz val="11"/>
      <color theme="1"/>
      <name val="Lato"/>
      <family val="2"/>
    </font>
    <font>
      <sz val="8"/>
      <name val="Lato"/>
      <family val="2"/>
    </font>
    <font>
      <b/>
      <sz val="11"/>
      <color rgb="FFFF0000"/>
      <name val="Lato"/>
      <family val="2"/>
    </font>
    <font>
      <b/>
      <i/>
      <sz val="12"/>
      <color theme="0"/>
      <name val="Lato"/>
      <family val="2"/>
    </font>
    <font>
      <b/>
      <i/>
      <sz val="12"/>
      <name val="Lato"/>
      <family val="2"/>
    </font>
    <font>
      <b/>
      <i/>
      <sz val="8"/>
      <color rgb="FFFFFFFF"/>
      <name val="Lato"/>
      <family val="2"/>
    </font>
    <font>
      <i/>
      <sz val="11"/>
      <name val="Lato"/>
      <family val="2"/>
    </font>
    <font>
      <b/>
      <i/>
      <sz val="16"/>
      <color rgb="FFFFFFFF"/>
      <name val="Lato"/>
      <family val="2"/>
    </font>
    <font>
      <b/>
      <i/>
      <sz val="16"/>
      <color theme="0"/>
      <name val="Lato"/>
      <family val="2"/>
    </font>
    <font>
      <b/>
      <sz val="16"/>
      <name val="Lato"/>
      <family val="2"/>
    </font>
    <font>
      <b/>
      <i/>
      <sz val="20"/>
      <color theme="0"/>
      <name val="Lato"/>
      <family val="2"/>
    </font>
    <font>
      <sz val="22"/>
      <color theme="1"/>
      <name val="Lato"/>
      <family val="2"/>
    </font>
    <font>
      <b/>
      <sz val="11"/>
      <color theme="1"/>
      <name val="Lato"/>
      <family val="2"/>
    </font>
    <font>
      <b/>
      <i/>
      <sz val="22"/>
      <name val="Lato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272C30"/>
      <name val="Inherit"/>
    </font>
    <font>
      <i/>
      <sz val="11"/>
      <color theme="0"/>
      <name val="Calibri"/>
      <family val="2"/>
      <scheme val="minor"/>
    </font>
    <font>
      <b/>
      <i/>
      <sz val="36"/>
      <name val="Lato"/>
      <family val="2"/>
    </font>
    <font>
      <b/>
      <i/>
      <sz val="10"/>
      <color theme="0"/>
      <name val="Lato"/>
      <family val="2"/>
    </font>
    <font>
      <b/>
      <i/>
      <sz val="36"/>
      <color theme="1"/>
      <name val="Lato"/>
      <family val="2"/>
    </font>
    <font>
      <i/>
      <sz val="11"/>
      <color theme="0" tint="-0.499984740745262"/>
      <name val="Lato"/>
      <family val="2"/>
    </font>
    <font>
      <i/>
      <sz val="10"/>
      <name val="Lato"/>
      <family val="2"/>
    </font>
    <font>
      <i/>
      <sz val="10"/>
      <color rgb="FF000000"/>
      <name val="Lato"/>
      <family val="2"/>
    </font>
    <font>
      <b/>
      <i/>
      <u/>
      <sz val="11"/>
      <color theme="1"/>
      <name val="Lato"/>
      <family val="2"/>
    </font>
    <font>
      <i/>
      <sz val="11"/>
      <color theme="0"/>
      <name val="Lato"/>
      <family val="2"/>
    </font>
    <font>
      <i/>
      <sz val="36"/>
      <color theme="1"/>
      <name val="Lato"/>
      <family val="2"/>
    </font>
    <font>
      <i/>
      <sz val="9"/>
      <color theme="1"/>
      <name val="Lato"/>
      <family val="2"/>
    </font>
    <font>
      <i/>
      <sz val="9"/>
      <color theme="0" tint="-0.499984740745262"/>
      <name val="Lato"/>
      <family val="2"/>
    </font>
    <font>
      <i/>
      <sz val="11"/>
      <color theme="0" tint="-0.499984740745262"/>
      <name val="Lato"/>
    </font>
    <font>
      <i/>
      <sz val="11"/>
      <color theme="1"/>
      <name val="Lato"/>
    </font>
    <font>
      <i/>
      <sz val="12"/>
      <color theme="1"/>
      <name val="Lato"/>
      <family val="2"/>
    </font>
    <font>
      <i/>
      <sz val="12"/>
      <color theme="0" tint="-0.499984740745262"/>
      <name val="Lato"/>
      <family val="2"/>
    </font>
    <font>
      <i/>
      <sz val="12"/>
      <color theme="0" tint="-0.499984740745262"/>
      <name val="Lato"/>
    </font>
    <font>
      <sz val="12"/>
      <color rgb="FF000000"/>
      <name val="Aptos Narrow"/>
      <charset val="1"/>
    </font>
    <font>
      <i/>
      <sz val="12"/>
      <color theme="1"/>
      <name val="Lato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-0.499984740745262"/>
        <bgColor rgb="FF002060"/>
      </patternFill>
    </fill>
    <fill>
      <patternFill patternType="solid">
        <fgColor rgb="FF1F497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70C0"/>
      </left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medium">
        <color indexed="64"/>
      </right>
      <top style="medium">
        <color indexed="64"/>
      </top>
      <bottom style="thin">
        <color rgb="FF002060"/>
      </bottom>
      <diagonal/>
    </border>
    <border>
      <left style="medium">
        <color indexed="64"/>
      </left>
      <right/>
      <top/>
      <bottom/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474">
    <xf numFmtId="0" fontId="0" fillId="0" borderId="0" xfId="0"/>
    <xf numFmtId="0" fontId="1" fillId="0" borderId="0" xfId="0" applyFont="1"/>
    <xf numFmtId="0" fontId="10" fillId="0" borderId="0" xfId="0" applyFont="1" applyProtection="1">
      <protection locked="0"/>
    </xf>
    <xf numFmtId="0" fontId="13" fillId="0" borderId="0" xfId="3" applyFont="1" applyAlignment="1">
      <alignment horizontal="left"/>
    </xf>
    <xf numFmtId="0" fontId="14" fillId="0" borderId="0" xfId="3" applyFont="1" applyAlignment="1">
      <alignment horizontal="left"/>
    </xf>
    <xf numFmtId="0" fontId="7" fillId="0" borderId="0" xfId="3" applyFont="1" applyAlignment="1">
      <alignment horizontal="left"/>
    </xf>
    <xf numFmtId="0" fontId="15" fillId="0" borderId="0" xfId="3" applyFont="1"/>
    <xf numFmtId="0" fontId="10" fillId="0" borderId="0" xfId="0" applyFont="1"/>
    <xf numFmtId="0" fontId="10" fillId="2" borderId="0" xfId="0" applyFont="1" applyFill="1" applyProtection="1">
      <protection locked="0"/>
    </xf>
    <xf numFmtId="0" fontId="10" fillId="0" borderId="9" xfId="0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left" vertical="top" wrapText="1"/>
      <protection locked="0"/>
    </xf>
    <xf numFmtId="0" fontId="10" fillId="2" borderId="3" xfId="0" applyFont="1" applyFill="1" applyBorder="1" applyAlignment="1" applyProtection="1">
      <alignment horizontal="left" vertical="top" wrapText="1"/>
      <protection locked="0"/>
    </xf>
    <xf numFmtId="0" fontId="10" fillId="0" borderId="13" xfId="0" applyFont="1" applyBorder="1" applyProtection="1"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0" borderId="14" xfId="0" applyFont="1" applyBorder="1" applyProtection="1">
      <protection locked="0"/>
    </xf>
    <xf numFmtId="0" fontId="10" fillId="2" borderId="12" xfId="0" applyFont="1" applyFill="1" applyBorder="1" applyAlignment="1" applyProtection="1">
      <alignment horizontal="left" vertical="top" wrapText="1"/>
      <protection locked="0"/>
    </xf>
    <xf numFmtId="0" fontId="10" fillId="2" borderId="1" xfId="0" applyFont="1" applyFill="1" applyBorder="1" applyAlignment="1" applyProtection="1">
      <alignment horizontal="left" vertical="top" wrapText="1"/>
      <protection locked="0"/>
    </xf>
    <xf numFmtId="0" fontId="10" fillId="0" borderId="15" xfId="0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22" fillId="2" borderId="11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 vertical="center"/>
    </xf>
    <xf numFmtId="0" fontId="6" fillId="3" borderId="0" xfId="0" applyFont="1" applyFill="1"/>
    <xf numFmtId="0" fontId="20" fillId="0" borderId="0" xfId="0" applyFont="1" applyAlignment="1">
      <alignment horizontal="center" vertical="center"/>
    </xf>
    <xf numFmtId="0" fontId="10" fillId="0" borderId="6" xfId="0" applyFont="1" applyBorder="1"/>
    <xf numFmtId="0" fontId="18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24" fillId="0" borderId="0" xfId="0" applyFont="1"/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6" fillId="2" borderId="0" xfId="0" applyFont="1" applyFill="1"/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7" fillId="5" borderId="21" xfId="0" applyFont="1" applyFill="1" applyBorder="1" applyAlignment="1">
      <alignment horizontal="center" vertical="center" wrapText="1" readingOrder="1"/>
    </xf>
    <xf numFmtId="0" fontId="17" fillId="5" borderId="22" xfId="0" applyFont="1" applyFill="1" applyBorder="1" applyAlignment="1">
      <alignment horizontal="center" vertical="center" wrapText="1" readingOrder="1"/>
    </xf>
    <xf numFmtId="0" fontId="17" fillId="5" borderId="23" xfId="0" applyFont="1" applyFill="1" applyBorder="1" applyAlignment="1">
      <alignment horizontal="center" vertical="center" wrapText="1" readingOrder="1"/>
    </xf>
    <xf numFmtId="0" fontId="12" fillId="0" borderId="24" xfId="0" applyFont="1" applyBorder="1" applyAlignment="1">
      <alignment horizontal="center" vertical="center" wrapText="1"/>
    </xf>
    <xf numFmtId="14" fontId="12" fillId="0" borderId="25" xfId="0" applyNumberFormat="1" applyFont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center" vertical="center" wrapText="1"/>
    </xf>
    <xf numFmtId="0" fontId="22" fillId="2" borderId="0" xfId="0" applyFont="1" applyFill="1" applyProtection="1">
      <protection locked="0"/>
    </xf>
    <xf numFmtId="0" fontId="19" fillId="6" borderId="11" xfId="0" applyFont="1" applyFill="1" applyBorder="1" applyAlignment="1" applyProtection="1">
      <alignment horizontal="center"/>
      <protection locked="0"/>
    </xf>
    <xf numFmtId="0" fontId="10" fillId="0" borderId="1" xfId="0" applyFont="1" applyBorder="1"/>
    <xf numFmtId="0" fontId="28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/>
    </xf>
    <xf numFmtId="1" fontId="18" fillId="2" borderId="1" xfId="1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 vertical="center" wrapText="1"/>
    </xf>
    <xf numFmtId="0" fontId="18" fillId="2" borderId="1" xfId="0" quotePrefix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1" fontId="18" fillId="0" borderId="1" xfId="1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11" fillId="8" borderId="1" xfId="0" applyFont="1" applyFill="1" applyBorder="1" applyAlignment="1">
      <alignment vertical="top" wrapText="1"/>
    </xf>
    <xf numFmtId="0" fontId="20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33" fillId="2" borderId="0" xfId="0" applyFont="1" applyFill="1"/>
    <xf numFmtId="0" fontId="10" fillId="0" borderId="21" xfId="0" applyFont="1" applyBorder="1"/>
    <xf numFmtId="2" fontId="10" fillId="0" borderId="22" xfId="0" applyNumberFormat="1" applyFont="1" applyBorder="1"/>
    <xf numFmtId="2" fontId="10" fillId="0" borderId="23" xfId="0" applyNumberFormat="1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50" xfId="0" applyFont="1" applyBorder="1"/>
    <xf numFmtId="0" fontId="10" fillId="0" borderId="3" xfId="0" applyFont="1" applyBorder="1"/>
    <xf numFmtId="0" fontId="10" fillId="0" borderId="41" xfId="0" applyFont="1" applyBorder="1"/>
    <xf numFmtId="0" fontId="34" fillId="0" borderId="47" xfId="0" applyFont="1" applyBorder="1"/>
    <xf numFmtId="0" fontId="34" fillId="0" borderId="48" xfId="0" applyFont="1" applyBorder="1"/>
    <xf numFmtId="0" fontId="34" fillId="0" borderId="49" xfId="0" applyFont="1" applyBorder="1"/>
    <xf numFmtId="0" fontId="19" fillId="6" borderId="58" xfId="0" applyFont="1" applyFill="1" applyBorder="1"/>
    <xf numFmtId="0" fontId="19" fillId="6" borderId="48" xfId="0" applyFont="1" applyFill="1" applyBorder="1"/>
    <xf numFmtId="0" fontId="19" fillId="6" borderId="27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 wrapText="1"/>
    </xf>
    <xf numFmtId="0" fontId="19" fillId="6" borderId="52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2" fillId="2" borderId="59" xfId="0" applyFont="1" applyFill="1" applyBorder="1"/>
    <xf numFmtId="0" fontId="22" fillId="2" borderId="46" xfId="0" applyFont="1" applyFill="1" applyBorder="1"/>
    <xf numFmtId="0" fontId="22" fillId="2" borderId="60" xfId="0" applyFont="1" applyFill="1" applyBorder="1"/>
    <xf numFmtId="0" fontId="22" fillId="2" borderId="16" xfId="0" applyFont="1" applyFill="1" applyBorder="1"/>
    <xf numFmtId="0" fontId="22" fillId="2" borderId="1" xfId="0" applyFont="1" applyFill="1" applyBorder="1"/>
    <xf numFmtId="0" fontId="22" fillId="2" borderId="17" xfId="0" applyFont="1" applyFill="1" applyBorder="1"/>
    <xf numFmtId="0" fontId="22" fillId="2" borderId="24" xfId="0" applyFont="1" applyFill="1" applyBorder="1"/>
    <xf numFmtId="0" fontId="22" fillId="2" borderId="25" xfId="0" applyFont="1" applyFill="1" applyBorder="1"/>
    <xf numFmtId="0" fontId="22" fillId="2" borderId="26" xfId="0" applyFont="1" applyFill="1" applyBorder="1"/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6" borderId="47" xfId="0" applyFont="1" applyFill="1" applyBorder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9" fillId="0" borderId="19" xfId="0" applyFont="1" applyBorder="1"/>
    <xf numFmtId="0" fontId="22" fillId="0" borderId="27" xfId="0" applyFont="1" applyBorder="1"/>
    <xf numFmtId="0" fontId="19" fillId="0" borderId="28" xfId="0" applyFont="1" applyBorder="1"/>
    <xf numFmtId="0" fontId="19" fillId="0" borderId="32" xfId="0" applyFont="1" applyBorder="1"/>
    <xf numFmtId="0" fontId="19" fillId="0" borderId="18" xfId="0" applyFont="1" applyBorder="1"/>
    <xf numFmtId="0" fontId="19" fillId="6" borderId="58" xfId="0" applyFont="1" applyFill="1" applyBorder="1" applyAlignment="1">
      <alignment horizontal="center" vertical="center" wrapText="1"/>
    </xf>
    <xf numFmtId="0" fontId="19" fillId="6" borderId="58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22" fillId="2" borderId="40" xfId="0" applyFont="1" applyFill="1" applyBorder="1" applyAlignment="1">
      <alignment horizontal="center"/>
    </xf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32" xfId="0" applyFont="1" applyFill="1" applyBorder="1"/>
    <xf numFmtId="0" fontId="22" fillId="2" borderId="18" xfId="0" applyFont="1" applyFill="1" applyBorder="1"/>
    <xf numFmtId="0" fontId="22" fillId="2" borderId="19" xfId="0" applyFont="1" applyFill="1" applyBorder="1"/>
    <xf numFmtId="0" fontId="22" fillId="0" borderId="28" xfId="0" applyFont="1" applyBorder="1"/>
    <xf numFmtId="0" fontId="35" fillId="0" borderId="28" xfId="0" applyFont="1" applyBorder="1" applyAlignment="1">
      <alignment vertical="center"/>
    </xf>
    <xf numFmtId="0" fontId="22" fillId="0" borderId="32" xfId="0" applyFont="1" applyBorder="1"/>
    <xf numFmtId="0" fontId="35" fillId="0" borderId="0" xfId="0" applyFont="1" applyAlignment="1">
      <alignment vertical="center"/>
    </xf>
    <xf numFmtId="0" fontId="22" fillId="0" borderId="18" xfId="0" applyFont="1" applyBorder="1"/>
    <xf numFmtId="0" fontId="22" fillId="0" borderId="19" xfId="0" applyFont="1" applyBorder="1"/>
    <xf numFmtId="0" fontId="35" fillId="0" borderId="19" xfId="0" applyFont="1" applyBorder="1" applyAlignment="1">
      <alignment vertical="center"/>
    </xf>
    <xf numFmtId="0" fontId="22" fillId="0" borderId="16" xfId="0" applyFont="1" applyBorder="1"/>
    <xf numFmtId="0" fontId="22" fillId="0" borderId="39" xfId="0" applyFont="1" applyBorder="1" applyAlignment="1">
      <alignment horizontal="center"/>
    </xf>
    <xf numFmtId="0" fontId="22" fillId="0" borderId="1" xfId="0" applyFont="1" applyBorder="1"/>
    <xf numFmtId="0" fontId="22" fillId="0" borderId="17" xfId="0" applyFont="1" applyBorder="1"/>
    <xf numFmtId="0" fontId="22" fillId="0" borderId="24" xfId="0" applyFont="1" applyBorder="1"/>
    <xf numFmtId="0" fontId="22" fillId="0" borderId="42" xfId="0" applyFont="1" applyBorder="1" applyAlignment="1">
      <alignment horizontal="center"/>
    </xf>
    <xf numFmtId="0" fontId="22" fillId="0" borderId="25" xfId="0" applyFont="1" applyBorder="1"/>
    <xf numFmtId="0" fontId="22" fillId="0" borderId="26" xfId="0" applyFont="1" applyBorder="1"/>
    <xf numFmtId="0" fontId="42" fillId="6" borderId="21" xfId="0" applyFont="1" applyFill="1" applyBorder="1" applyAlignment="1">
      <alignment horizontal="center" vertical="center" wrapText="1"/>
    </xf>
    <xf numFmtId="0" fontId="42" fillId="6" borderId="61" xfId="0" applyFont="1" applyFill="1" applyBorder="1" applyAlignment="1">
      <alignment horizontal="center" vertical="center" wrapText="1"/>
    </xf>
    <xf numFmtId="0" fontId="42" fillId="6" borderId="22" xfId="0" applyFont="1" applyFill="1" applyBorder="1" applyAlignment="1">
      <alignment horizontal="center" vertical="center" wrapText="1"/>
    </xf>
    <xf numFmtId="0" fontId="42" fillId="6" borderId="23" xfId="0" applyFont="1" applyFill="1" applyBorder="1" applyAlignment="1">
      <alignment horizontal="center" vertical="center" wrapText="1"/>
    </xf>
    <xf numFmtId="0" fontId="36" fillId="0" borderId="1" xfId="0" applyFont="1" applyBorder="1"/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36" fillId="0" borderId="0" xfId="0" applyFont="1"/>
    <xf numFmtId="0" fontId="40" fillId="0" borderId="0" xfId="0" applyFont="1"/>
    <xf numFmtId="0" fontId="19" fillId="6" borderId="48" xfId="0" applyFont="1" applyFill="1" applyBorder="1" applyAlignment="1">
      <alignment horizontal="center" vertical="center" wrapText="1"/>
    </xf>
    <xf numFmtId="0" fontId="19" fillId="6" borderId="49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9" fontId="22" fillId="2" borderId="1" xfId="0" applyNumberFormat="1" applyFont="1" applyFill="1" applyBorder="1" applyAlignment="1">
      <alignment horizontal="center"/>
    </xf>
    <xf numFmtId="0" fontId="44" fillId="2" borderId="0" xfId="0" applyFont="1" applyFill="1"/>
    <xf numFmtId="2" fontId="22" fillId="2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21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2" fontId="22" fillId="0" borderId="1" xfId="0" applyNumberFormat="1" applyFont="1" applyBorder="1"/>
    <xf numFmtId="2" fontId="22" fillId="0" borderId="17" xfId="0" applyNumberFormat="1" applyFont="1" applyBorder="1"/>
    <xf numFmtId="0" fontId="21" fillId="0" borderId="1" xfId="0" applyFont="1" applyBorder="1" applyAlignment="1">
      <alignment horizontal="left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4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8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19" fillId="6" borderId="45" xfId="0" applyFont="1" applyFill="1" applyBorder="1" applyAlignment="1">
      <alignment horizontal="left"/>
    </xf>
    <xf numFmtId="0" fontId="19" fillId="6" borderId="55" xfId="0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0" fontId="50" fillId="0" borderId="1" xfId="0" applyFont="1" applyBorder="1" applyAlignment="1">
      <alignment vertical="center" wrapText="1"/>
    </xf>
    <xf numFmtId="0" fontId="50" fillId="0" borderId="1" xfId="0" applyFont="1" applyBorder="1" applyAlignment="1">
      <alignment horizontal="left" vertical="center" wrapText="1"/>
    </xf>
    <xf numFmtId="0" fontId="50" fillId="0" borderId="1" xfId="0" applyFont="1" applyBorder="1" applyAlignment="1">
      <alignment vertical="center"/>
    </xf>
    <xf numFmtId="0" fontId="50" fillId="0" borderId="0" xfId="0" applyFont="1"/>
    <xf numFmtId="0" fontId="19" fillId="6" borderId="21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50" fillId="0" borderId="25" xfId="0" applyFont="1" applyBorder="1" applyAlignment="1">
      <alignment vertical="center"/>
    </xf>
    <xf numFmtId="0" fontId="50" fillId="0" borderId="25" xfId="0" applyFont="1" applyBorder="1" applyAlignment="1">
      <alignment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/>
    </xf>
    <xf numFmtId="9" fontId="22" fillId="2" borderId="25" xfId="0" applyNumberFormat="1" applyFont="1" applyFill="1" applyBorder="1" applyAlignment="1">
      <alignment horizontal="center"/>
    </xf>
    <xf numFmtId="0" fontId="44" fillId="0" borderId="16" xfId="0" applyFont="1" applyBorder="1"/>
    <xf numFmtId="0" fontId="44" fillId="0" borderId="39" xfId="0" applyFont="1" applyBorder="1" applyAlignment="1">
      <alignment horizontal="center" wrapText="1"/>
    </xf>
    <xf numFmtId="0" fontId="44" fillId="0" borderId="1" xfId="0" applyFont="1" applyBorder="1"/>
    <xf numFmtId="0" fontId="44" fillId="0" borderId="46" xfId="0" applyFont="1" applyBorder="1" applyAlignment="1">
      <alignment horizontal="center"/>
    </xf>
    <xf numFmtId="0" fontId="44" fillId="0" borderId="46" xfId="0" applyFont="1" applyBorder="1" applyAlignment="1">
      <alignment wrapText="1"/>
    </xf>
    <xf numFmtId="14" fontId="44" fillId="0" borderId="1" xfId="0" applyNumberFormat="1" applyFont="1" applyBorder="1" applyAlignment="1">
      <alignment horizontal="left" wrapText="1"/>
    </xf>
    <xf numFmtId="0" fontId="44" fillId="0" borderId="1" xfId="0" applyFont="1" applyBorder="1" applyAlignment="1">
      <alignment horizontal="left" wrapText="1"/>
    </xf>
    <xf numFmtId="0" fontId="44" fillId="0" borderId="1" xfId="0" applyFont="1" applyBorder="1" applyAlignment="1">
      <alignment horizontal="left" vertical="center" wrapText="1"/>
    </xf>
    <xf numFmtId="1" fontId="44" fillId="0" borderId="1" xfId="0" applyNumberFormat="1" applyFont="1" applyBorder="1" applyAlignment="1">
      <alignment horizontal="left" vertical="center" wrapText="1"/>
    </xf>
    <xf numFmtId="0" fontId="51" fillId="0" borderId="1" xfId="0" applyFont="1" applyBorder="1" applyAlignment="1">
      <alignment vertical="center" wrapText="1"/>
    </xf>
    <xf numFmtId="0" fontId="51" fillId="0" borderId="25" xfId="0" applyFont="1" applyBorder="1" applyAlignment="1">
      <alignment vertical="center" wrapText="1"/>
    </xf>
    <xf numFmtId="15" fontId="51" fillId="0" borderId="26" xfId="0" applyNumberFormat="1" applyFont="1" applyBorder="1" applyAlignment="1">
      <alignment horizontal="left" vertical="center" wrapText="1"/>
    </xf>
    <xf numFmtId="0" fontId="44" fillId="0" borderId="1" xfId="0" applyFont="1" applyBorder="1" applyAlignment="1">
      <alignment vertical="center" wrapText="1"/>
    </xf>
    <xf numFmtId="0" fontId="44" fillId="0" borderId="16" xfId="0" applyFont="1" applyBorder="1" applyAlignment="1">
      <alignment vertical="center"/>
    </xf>
    <xf numFmtId="0" fontId="44" fillId="0" borderId="39" xfId="0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/>
    </xf>
    <xf numFmtId="0" fontId="44" fillId="0" borderId="17" xfId="0" quotePrefix="1" applyFont="1" applyBorder="1" applyAlignment="1">
      <alignment horizontal="left" vertical="center" wrapText="1"/>
    </xf>
    <xf numFmtId="0" fontId="52" fillId="0" borderId="17" xfId="0" applyFont="1" applyBorder="1"/>
    <xf numFmtId="0" fontId="53" fillId="0" borderId="17" xfId="0" applyFont="1" applyBorder="1"/>
    <xf numFmtId="0" fontId="52" fillId="0" borderId="39" xfId="0" applyFont="1" applyBorder="1" applyAlignment="1">
      <alignment horizontal="center" vertical="center" wrapText="1"/>
    </xf>
    <xf numFmtId="0" fontId="52" fillId="0" borderId="17" xfId="0" quotePrefix="1" applyFont="1" applyBorder="1" applyAlignment="1">
      <alignment vertical="center" wrapText="1"/>
    </xf>
    <xf numFmtId="0" fontId="22" fillId="11" borderId="1" xfId="0" applyFont="1" applyFill="1" applyBorder="1"/>
    <xf numFmtId="0" fontId="22" fillId="11" borderId="1" xfId="0" applyFont="1" applyFill="1" applyBorder="1" applyAlignment="1">
      <alignment horizontal="center"/>
    </xf>
    <xf numFmtId="0" fontId="22" fillId="12" borderId="1" xfId="0" applyFont="1" applyFill="1" applyBorder="1" applyAlignment="1">
      <alignment wrapText="1"/>
    </xf>
    <xf numFmtId="0" fontId="22" fillId="12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/>
    </xf>
    <xf numFmtId="0" fontId="22" fillId="12" borderId="64" xfId="0" applyFont="1" applyFill="1" applyBorder="1" applyAlignment="1">
      <alignment wrapText="1"/>
    </xf>
    <xf numFmtId="0" fontId="22" fillId="12" borderId="64" xfId="0" applyFont="1" applyFill="1" applyBorder="1" applyAlignment="1">
      <alignment horizontal="center" vertical="center"/>
    </xf>
    <xf numFmtId="0" fontId="22" fillId="12" borderId="65" xfId="0" applyFont="1" applyFill="1" applyBorder="1" applyAlignment="1">
      <alignment horizontal="center" vertical="center"/>
    </xf>
    <xf numFmtId="0" fontId="22" fillId="12" borderId="67" xfId="0" applyFont="1" applyFill="1" applyBorder="1" applyAlignment="1">
      <alignment horizontal="center" vertical="center"/>
    </xf>
    <xf numFmtId="0" fontId="22" fillId="12" borderId="67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 wrapText="1"/>
    </xf>
    <xf numFmtId="0" fontId="22" fillId="11" borderId="64" xfId="0" applyFont="1" applyFill="1" applyBorder="1"/>
    <xf numFmtId="0" fontId="22" fillId="11" borderId="64" xfId="0" applyFont="1" applyFill="1" applyBorder="1" applyAlignment="1">
      <alignment horizontal="center"/>
    </xf>
    <xf numFmtId="0" fontId="22" fillId="11" borderId="65" xfId="0" applyFont="1" applyFill="1" applyBorder="1" applyAlignment="1">
      <alignment horizontal="center"/>
    </xf>
    <xf numFmtId="0" fontId="22" fillId="11" borderId="67" xfId="0" applyFont="1" applyFill="1" applyBorder="1" applyAlignment="1">
      <alignment horizontal="center"/>
    </xf>
    <xf numFmtId="0" fontId="22" fillId="11" borderId="69" xfId="0" applyFont="1" applyFill="1" applyBorder="1"/>
    <xf numFmtId="0" fontId="22" fillId="12" borderId="3" xfId="0" applyFont="1" applyFill="1" applyBorder="1" applyAlignment="1">
      <alignment wrapText="1"/>
    </xf>
    <xf numFmtId="0" fontId="22" fillId="12" borderId="3" xfId="0" applyFont="1" applyFill="1" applyBorder="1" applyAlignment="1">
      <alignment horizontal="center" vertical="center"/>
    </xf>
    <xf numFmtId="0" fontId="22" fillId="12" borderId="77" xfId="0" applyFont="1" applyFill="1" applyBorder="1" applyAlignment="1">
      <alignment horizontal="center"/>
    </xf>
    <xf numFmtId="0" fontId="46" fillId="12" borderId="64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center" vertical="center" wrapText="1"/>
    </xf>
    <xf numFmtId="0" fontId="46" fillId="12" borderId="3" xfId="0" applyFont="1" applyFill="1" applyBorder="1" applyAlignment="1">
      <alignment horizontal="center" vertical="center" wrapText="1"/>
    </xf>
    <xf numFmtId="0" fontId="46" fillId="12" borderId="39" xfId="0" applyFont="1" applyFill="1" applyBorder="1" applyAlignment="1">
      <alignment horizontal="left" vertical="top" wrapText="1"/>
    </xf>
    <xf numFmtId="0" fontId="46" fillId="12" borderId="62" xfId="0" applyFont="1" applyFill="1" applyBorder="1" applyAlignment="1">
      <alignment horizontal="left" vertical="top" wrapText="1"/>
    </xf>
    <xf numFmtId="0" fontId="46" fillId="12" borderId="40" xfId="0" applyFont="1" applyFill="1" applyBorder="1" applyAlignment="1">
      <alignment horizontal="left" vertical="top" wrapText="1"/>
    </xf>
    <xf numFmtId="0" fontId="46" fillId="12" borderId="46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wrapText="1"/>
    </xf>
    <xf numFmtId="0" fontId="22" fillId="12" borderId="46" xfId="0" applyFont="1" applyFill="1" applyBorder="1"/>
    <xf numFmtId="0" fontId="22" fillId="12" borderId="46" xfId="0" applyFont="1" applyFill="1" applyBorder="1" applyAlignment="1">
      <alignment horizontal="center"/>
    </xf>
    <xf numFmtId="0" fontId="22" fillId="12" borderId="64" xfId="0" applyFont="1" applyFill="1" applyBorder="1"/>
    <xf numFmtId="0" fontId="22" fillId="12" borderId="78" xfId="0" applyFont="1" applyFill="1" applyBorder="1" applyAlignment="1">
      <alignment horizontal="center" vertical="center"/>
    </xf>
    <xf numFmtId="0" fontId="22" fillId="11" borderId="64" xfId="0" applyFont="1" applyFill="1" applyBorder="1" applyAlignment="1">
      <alignment wrapText="1"/>
    </xf>
    <xf numFmtId="0" fontId="46" fillId="11" borderId="69" xfId="0" applyFont="1" applyFill="1" applyBorder="1" applyAlignment="1">
      <alignment horizontal="center" vertical="center" wrapText="1"/>
    </xf>
    <xf numFmtId="0" fontId="22" fillId="12" borderId="53" xfId="0" applyFont="1" applyFill="1" applyBorder="1"/>
    <xf numFmtId="0" fontId="22" fillId="11" borderId="85" xfId="0" applyFont="1" applyFill="1" applyBorder="1"/>
    <xf numFmtId="0" fontId="46" fillId="11" borderId="85" xfId="0" applyFont="1" applyFill="1" applyBorder="1" applyAlignment="1">
      <alignment horizontal="center" vertical="center" wrapText="1"/>
    </xf>
    <xf numFmtId="0" fontId="46" fillId="11" borderId="86" xfId="0" applyFont="1" applyFill="1" applyBorder="1" applyAlignment="1">
      <alignment horizontal="center" vertical="center" wrapText="1"/>
    </xf>
    <xf numFmtId="0" fontId="22" fillId="11" borderId="3" xfId="0" applyFont="1" applyFill="1" applyBorder="1"/>
    <xf numFmtId="0" fontId="46" fillId="11" borderId="3" xfId="0" applyFont="1" applyFill="1" applyBorder="1" applyAlignment="1">
      <alignment horizontal="center" vertical="center" wrapText="1"/>
    </xf>
    <xf numFmtId="0" fontId="46" fillId="11" borderId="77" xfId="0" applyFont="1" applyFill="1" applyBorder="1" applyAlignment="1">
      <alignment horizontal="center" vertical="center" wrapText="1"/>
    </xf>
    <xf numFmtId="0" fontId="46" fillId="11" borderId="70" xfId="0" applyFont="1" applyFill="1" applyBorder="1" applyAlignment="1">
      <alignment horizontal="center" vertical="center" wrapText="1"/>
    </xf>
    <xf numFmtId="0" fontId="22" fillId="12" borderId="64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77" xfId="0" applyFont="1" applyFill="1" applyBorder="1" applyAlignment="1">
      <alignment horizontal="center"/>
    </xf>
    <xf numFmtId="0" fontId="22" fillId="11" borderId="86" xfId="0" applyFont="1" applyFill="1" applyBorder="1"/>
    <xf numFmtId="0" fontId="22" fillId="11" borderId="77" xfId="0" applyFont="1" applyFill="1" applyBorder="1"/>
    <xf numFmtId="0" fontId="22" fillId="12" borderId="65" xfId="0" applyFont="1" applyFill="1" applyBorder="1"/>
    <xf numFmtId="0" fontId="22" fillId="12" borderId="78" xfId="0" applyFont="1" applyFill="1" applyBorder="1"/>
    <xf numFmtId="0" fontId="22" fillId="11" borderId="65" xfId="0" applyFont="1" applyFill="1" applyBorder="1" applyAlignment="1">
      <alignment wrapText="1"/>
    </xf>
    <xf numFmtId="0" fontId="22" fillId="11" borderId="67" xfId="0" applyFont="1" applyFill="1" applyBorder="1" applyAlignment="1">
      <alignment wrapText="1"/>
    </xf>
    <xf numFmtId="0" fontId="22" fillId="12" borderId="81" xfId="0" applyFont="1" applyFill="1" applyBorder="1"/>
    <xf numFmtId="0" fontId="54" fillId="0" borderId="0" xfId="0" applyFont="1"/>
    <xf numFmtId="0" fontId="54" fillId="2" borderId="27" xfId="0" applyFont="1" applyFill="1" applyBorder="1"/>
    <xf numFmtId="0" fontId="54" fillId="2" borderId="28" xfId="0" applyFont="1" applyFill="1" applyBorder="1"/>
    <xf numFmtId="0" fontId="26" fillId="15" borderId="28" xfId="0" applyFont="1" applyFill="1" applyBorder="1" applyAlignment="1">
      <alignment vertical="center"/>
    </xf>
    <xf numFmtId="0" fontId="54" fillId="2" borderId="32" xfId="0" applyFont="1" applyFill="1" applyBorder="1"/>
    <xf numFmtId="0" fontId="54" fillId="2" borderId="0" xfId="0" applyFont="1" applyFill="1"/>
    <xf numFmtId="0" fontId="26" fillId="15" borderId="0" xfId="0" applyFont="1" applyFill="1" applyAlignment="1">
      <alignment vertical="center"/>
    </xf>
    <xf numFmtId="0" fontId="25" fillId="15" borderId="90" xfId="0" applyFont="1" applyFill="1" applyBorder="1" applyAlignment="1">
      <alignment horizontal="center" vertical="center" wrapText="1"/>
    </xf>
    <xf numFmtId="0" fontId="25" fillId="15" borderId="91" xfId="0" applyFont="1" applyFill="1" applyBorder="1" applyAlignment="1">
      <alignment horizontal="center" vertical="center" wrapText="1"/>
    </xf>
    <xf numFmtId="0" fontId="25" fillId="15" borderId="92" xfId="0" applyFont="1" applyFill="1" applyBorder="1" applyAlignment="1">
      <alignment horizontal="center" vertical="center" wrapText="1"/>
    </xf>
    <xf numFmtId="0" fontId="54" fillId="13" borderId="0" xfId="0" applyFont="1" applyFill="1"/>
    <xf numFmtId="0" fontId="55" fillId="14" borderId="93" xfId="0" applyFont="1" applyFill="1" applyBorder="1" applyAlignment="1">
      <alignment vertical="center"/>
    </xf>
    <xf numFmtId="0" fontId="55" fillId="14" borderId="88" xfId="0" applyFont="1" applyFill="1" applyBorder="1" applyAlignment="1">
      <alignment vertical="center" wrapText="1"/>
    </xf>
    <xf numFmtId="0" fontId="55" fillId="14" borderId="88" xfId="0" applyFont="1" applyFill="1" applyBorder="1" applyAlignment="1">
      <alignment horizontal="center" vertical="center" wrapText="1"/>
    </xf>
    <xf numFmtId="0" fontId="55" fillId="14" borderId="88" xfId="0" applyFont="1" applyFill="1" applyBorder="1" applyAlignment="1">
      <alignment vertical="center"/>
    </xf>
    <xf numFmtId="0" fontId="55" fillId="14" borderId="94" xfId="0" quotePrefix="1" applyFont="1" applyFill="1" applyBorder="1" applyAlignment="1">
      <alignment horizontal="left" vertical="center" wrapText="1"/>
    </xf>
    <xf numFmtId="0" fontId="54" fillId="0" borderId="0" xfId="0" applyFont="1" applyAlignment="1">
      <alignment vertical="center"/>
    </xf>
    <xf numFmtId="0" fontId="56" fillId="14" borderId="88" xfId="0" applyFont="1" applyFill="1" applyBorder="1" applyAlignment="1">
      <alignment horizontal="center" vertical="center" wrapText="1"/>
    </xf>
    <xf numFmtId="0" fontId="56" fillId="14" borderId="94" xfId="0" quotePrefix="1" applyFont="1" applyFill="1" applyBorder="1" applyAlignment="1">
      <alignment vertical="center" wrapText="1"/>
    </xf>
    <xf numFmtId="0" fontId="54" fillId="16" borderId="0" xfId="0" applyFont="1" applyFill="1"/>
    <xf numFmtId="0" fontId="57" fillId="14" borderId="88" xfId="0" applyFont="1" applyFill="1" applyBorder="1" applyAlignment="1">
      <alignment horizontal="center" vertical="center" wrapText="1"/>
    </xf>
    <xf numFmtId="0" fontId="54" fillId="17" borderId="0" xfId="0" applyFont="1" applyFill="1"/>
    <xf numFmtId="0" fontId="54" fillId="0" borderId="89" xfId="0" applyFont="1" applyBorder="1" applyAlignment="1">
      <alignment horizontal="center" vertical="center"/>
    </xf>
    <xf numFmtId="0" fontId="54" fillId="0" borderId="46" xfId="0" applyFont="1" applyBorder="1" applyAlignment="1">
      <alignment vertical="center"/>
    </xf>
    <xf numFmtId="0" fontId="54" fillId="0" borderId="60" xfId="0" applyFont="1" applyBorder="1" applyAlignment="1">
      <alignment vertical="center" wrapText="1"/>
    </xf>
    <xf numFmtId="0" fontId="54" fillId="0" borderId="39" xfId="0" applyFont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0" fontId="54" fillId="0" borderId="17" xfId="0" applyFont="1" applyBorder="1" applyAlignment="1">
      <alignment vertical="center" wrapText="1"/>
    </xf>
    <xf numFmtId="0" fontId="54" fillId="0" borderId="39" xfId="0" applyFont="1" applyBorder="1" applyAlignment="1">
      <alignment horizontal="left" vertical="center"/>
    </xf>
    <xf numFmtId="0" fontId="54" fillId="0" borderId="17" xfId="0" applyFont="1" applyBorder="1" applyAlignment="1">
      <alignment vertical="center"/>
    </xf>
    <xf numFmtId="0" fontId="54" fillId="0" borderId="42" xfId="0" applyFont="1" applyBorder="1" applyAlignment="1">
      <alignment horizontal="center" vertical="center"/>
    </xf>
    <xf numFmtId="0" fontId="54" fillId="0" borderId="25" xfId="0" applyFont="1" applyBorder="1" applyAlignment="1">
      <alignment vertical="center"/>
    </xf>
    <xf numFmtId="0" fontId="54" fillId="0" borderId="26" xfId="0" applyFont="1" applyBorder="1" applyAlignment="1">
      <alignment vertical="center"/>
    </xf>
    <xf numFmtId="0" fontId="55" fillId="14" borderId="88" xfId="0" applyFont="1" applyFill="1" applyBorder="1" applyAlignment="1">
      <alignment horizontal="center" vertical="center"/>
    </xf>
    <xf numFmtId="0" fontId="54" fillId="0" borderId="46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5" fillId="0" borderId="88" xfId="0" applyFont="1" applyBorder="1" applyAlignment="1">
      <alignment vertical="center" wrapText="1"/>
    </xf>
    <xf numFmtId="0" fontId="54" fillId="0" borderId="88" xfId="0" applyFont="1" applyBorder="1" applyAlignment="1">
      <alignment horizontal="center" vertical="center"/>
    </xf>
    <xf numFmtId="0" fontId="55" fillId="0" borderId="88" xfId="0" applyFont="1" applyBorder="1" applyAlignment="1">
      <alignment horizontal="center" vertical="center"/>
    </xf>
    <xf numFmtId="0" fontId="55" fillId="0" borderId="88" xfId="0" applyFont="1" applyBorder="1" applyAlignment="1">
      <alignment vertical="center"/>
    </xf>
    <xf numFmtId="0" fontId="54" fillId="0" borderId="88" xfId="0" applyFont="1" applyBorder="1" applyAlignment="1">
      <alignment vertical="center"/>
    </xf>
    <xf numFmtId="0" fontId="55" fillId="0" borderId="94" xfId="0" applyFont="1" applyBorder="1" applyAlignment="1">
      <alignment vertical="center" wrapText="1"/>
    </xf>
    <xf numFmtId="0" fontId="54" fillId="0" borderId="94" xfId="0" applyFont="1" applyBorder="1" applyAlignment="1">
      <alignment vertical="center" wrapText="1"/>
    </xf>
    <xf numFmtId="0" fontId="58" fillId="0" borderId="94" xfId="0" applyFont="1" applyBorder="1" applyAlignment="1">
      <alignment vertical="center" wrapText="1"/>
    </xf>
    <xf numFmtId="0" fontId="54" fillId="0" borderId="95" xfId="0" applyFont="1" applyBorder="1" applyAlignment="1">
      <alignment horizontal="center" vertical="center"/>
    </xf>
    <xf numFmtId="0" fontId="54" fillId="0" borderId="95" xfId="0" applyFont="1" applyBorder="1" applyAlignment="1">
      <alignment vertical="center"/>
    </xf>
    <xf numFmtId="0" fontId="54" fillId="0" borderId="96" xfId="0" applyFont="1" applyBorder="1" applyAlignment="1">
      <alignment vertical="center" wrapText="1"/>
    </xf>
    <xf numFmtId="0" fontId="55" fillId="18" borderId="93" xfId="0" applyFont="1" applyFill="1" applyBorder="1" applyAlignment="1">
      <alignment vertical="center"/>
    </xf>
    <xf numFmtId="0" fontId="22" fillId="11" borderId="85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0" fontId="22" fillId="12" borderId="46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32" fillId="6" borderId="7" xfId="0" applyFont="1" applyFill="1" applyBorder="1" applyAlignment="1" applyProtection="1">
      <alignment horizontal="center" vertical="center" wrapText="1"/>
      <protection locked="0"/>
    </xf>
    <xf numFmtId="0" fontId="32" fillId="6" borderId="8" xfId="0" applyFont="1" applyFill="1" applyBorder="1" applyAlignment="1" applyProtection="1">
      <alignment horizontal="center" vertical="center" wrapText="1"/>
      <protection locked="0"/>
    </xf>
    <xf numFmtId="0" fontId="29" fillId="4" borderId="1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37" xfId="0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38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32" fillId="6" borderId="29" xfId="0" applyFont="1" applyFill="1" applyBorder="1" applyAlignment="1" applyProtection="1">
      <alignment horizontal="center" vertical="center" wrapText="1"/>
      <protection hidden="1"/>
    </xf>
    <xf numFmtId="0" fontId="32" fillId="6" borderId="30" xfId="0" applyFont="1" applyFill="1" applyBorder="1" applyAlignment="1" applyProtection="1">
      <alignment horizontal="center" vertical="center" wrapText="1"/>
      <protection hidden="1"/>
    </xf>
    <xf numFmtId="0" fontId="32" fillId="6" borderId="31" xfId="0" applyFont="1" applyFill="1" applyBorder="1" applyAlignment="1" applyProtection="1">
      <alignment horizontal="center" vertical="center" wrapText="1"/>
      <protection hidden="1"/>
    </xf>
    <xf numFmtId="0" fontId="32" fillId="6" borderId="5" xfId="0" applyFont="1" applyFill="1" applyBorder="1" applyAlignment="1" applyProtection="1">
      <alignment horizontal="center" vertical="center" wrapText="1"/>
      <protection hidden="1"/>
    </xf>
    <xf numFmtId="0" fontId="32" fillId="6" borderId="4" xfId="0" applyFont="1" applyFill="1" applyBorder="1" applyAlignment="1" applyProtection="1">
      <alignment horizontal="center" vertical="center" wrapText="1"/>
      <protection hidden="1"/>
    </xf>
    <xf numFmtId="0" fontId="32" fillId="6" borderId="33" xfId="0" applyFont="1" applyFill="1" applyBorder="1" applyAlignment="1" applyProtection="1">
      <alignment horizontal="center" vertical="center" wrapText="1"/>
      <protection hidden="1"/>
    </xf>
    <xf numFmtId="0" fontId="32" fillId="6" borderId="34" xfId="0" applyFont="1" applyFill="1" applyBorder="1" applyAlignment="1" applyProtection="1">
      <alignment horizontal="center" vertical="center" wrapText="1"/>
      <protection hidden="1"/>
    </xf>
    <xf numFmtId="0" fontId="32" fillId="6" borderId="35" xfId="0" applyFont="1" applyFill="1" applyBorder="1" applyAlignment="1" applyProtection="1">
      <alignment horizontal="center" vertical="center" wrapText="1"/>
      <protection hidden="1"/>
    </xf>
    <xf numFmtId="0" fontId="32" fillId="6" borderId="36" xfId="0" applyFont="1" applyFill="1" applyBorder="1" applyAlignment="1" applyProtection="1">
      <alignment horizontal="center" vertical="center" wrapText="1"/>
      <protection hidden="1"/>
    </xf>
    <xf numFmtId="0" fontId="25" fillId="6" borderId="24" xfId="0" applyFont="1" applyFill="1" applyBorder="1" applyAlignment="1" applyProtection="1">
      <alignment horizontal="left" vertical="center" wrapText="1"/>
      <protection hidden="1"/>
    </xf>
    <xf numFmtId="0" fontId="25" fillId="6" borderId="25" xfId="0" applyFont="1" applyFill="1" applyBorder="1" applyAlignment="1" applyProtection="1">
      <alignment horizontal="left" vertical="center" wrapText="1"/>
      <protection hidden="1"/>
    </xf>
    <xf numFmtId="0" fontId="25" fillId="6" borderId="42" xfId="0" applyFont="1" applyFill="1" applyBorder="1" applyAlignment="1" applyProtection="1">
      <alignment horizontal="left" vertical="center" wrapText="1"/>
      <protection hidden="1"/>
    </xf>
    <xf numFmtId="0" fontId="25" fillId="6" borderId="16" xfId="0" applyFont="1" applyFill="1" applyBorder="1" applyAlignment="1" applyProtection="1">
      <alignment horizontal="left" vertical="center" wrapText="1"/>
      <protection hidden="1"/>
    </xf>
    <xf numFmtId="0" fontId="25" fillId="6" borderId="1" xfId="0" applyFont="1" applyFill="1" applyBorder="1" applyAlignment="1" applyProtection="1">
      <alignment horizontal="left" vertical="center" wrapText="1"/>
      <protection hidden="1"/>
    </xf>
    <xf numFmtId="0" fontId="26" fillId="2" borderId="42" xfId="0" applyFont="1" applyFill="1" applyBorder="1" applyAlignment="1">
      <alignment horizontal="center" vertical="center" wrapText="1"/>
    </xf>
    <xf numFmtId="0" fontId="26" fillId="2" borderId="43" xfId="0" applyFont="1" applyFill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center" vertical="center" wrapText="1"/>
    </xf>
    <xf numFmtId="0" fontId="25" fillId="6" borderId="21" xfId="0" applyFont="1" applyFill="1" applyBorder="1" applyAlignment="1" applyProtection="1">
      <alignment horizontal="left" vertical="center" wrapText="1"/>
      <protection hidden="1"/>
    </xf>
    <xf numFmtId="0" fontId="25" fillId="6" borderId="22" xfId="0" applyFont="1" applyFill="1" applyBorder="1" applyAlignment="1" applyProtection="1">
      <alignment horizontal="left" vertical="center" wrapText="1"/>
      <protection hidden="1"/>
    </xf>
    <xf numFmtId="0" fontId="26" fillId="2" borderId="2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6" fillId="2" borderId="3" xfId="0" applyFont="1" applyFill="1" applyBorder="1" applyAlignment="1">
      <alignment horizontal="center" vertical="center" wrapText="1"/>
    </xf>
    <xf numFmtId="0" fontId="26" fillId="2" borderId="4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top" wrapText="1"/>
    </xf>
    <xf numFmtId="0" fontId="33" fillId="2" borderId="0" xfId="0" applyFont="1" applyFill="1" applyAlignment="1">
      <alignment horizontal="center" vertical="center"/>
    </xf>
    <xf numFmtId="0" fontId="19" fillId="6" borderId="56" xfId="0" applyFont="1" applyFill="1" applyBorder="1" applyAlignment="1">
      <alignment horizontal="left"/>
    </xf>
    <xf numFmtId="0" fontId="19" fillId="6" borderId="57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9" fillId="6" borderId="51" xfId="0" applyFont="1" applyFill="1" applyBorder="1" applyAlignment="1">
      <alignment horizontal="left"/>
    </xf>
    <xf numFmtId="0" fontId="19" fillId="6" borderId="58" xfId="0" applyFont="1" applyFill="1" applyBorder="1" applyAlignment="1">
      <alignment horizontal="left"/>
    </xf>
    <xf numFmtId="0" fontId="19" fillId="6" borderId="47" xfId="0" applyFont="1" applyFill="1" applyBorder="1" applyAlignment="1">
      <alignment horizontal="left"/>
    </xf>
    <xf numFmtId="0" fontId="19" fillId="6" borderId="48" xfId="0" applyFont="1" applyFill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41" fillId="0" borderId="28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9" borderId="27" xfId="0" applyFont="1" applyFill="1" applyBorder="1" applyAlignment="1">
      <alignment horizontal="center"/>
    </xf>
    <xf numFmtId="0" fontId="19" fillId="9" borderId="28" xfId="0" applyFont="1" applyFill="1" applyBorder="1" applyAlignment="1">
      <alignment horizontal="center"/>
    </xf>
    <xf numFmtId="0" fontId="19" fillId="9" borderId="37" xfId="0" applyFont="1" applyFill="1" applyBorder="1" applyAlignment="1">
      <alignment horizontal="center"/>
    </xf>
    <xf numFmtId="0" fontId="19" fillId="10" borderId="27" xfId="0" applyFont="1" applyFill="1" applyBorder="1" applyAlignment="1">
      <alignment horizontal="center"/>
    </xf>
    <xf numFmtId="0" fontId="19" fillId="10" borderId="28" xfId="0" applyFont="1" applyFill="1" applyBorder="1" applyAlignment="1">
      <alignment horizontal="center"/>
    </xf>
    <xf numFmtId="0" fontId="19" fillId="10" borderId="37" xfId="0" applyFont="1" applyFill="1" applyBorder="1" applyAlignment="1">
      <alignment horizontal="center"/>
    </xf>
    <xf numFmtId="0" fontId="43" fillId="0" borderId="0" xfId="0" applyFont="1" applyAlignment="1">
      <alignment horizontal="center" vertical="center"/>
    </xf>
    <xf numFmtId="0" fontId="26" fillId="15" borderId="28" xfId="0" applyFont="1" applyFill="1" applyBorder="1" applyAlignment="1">
      <alignment horizontal="center" vertical="center"/>
    </xf>
    <xf numFmtId="0" fontId="26" fillId="15" borderId="37" xfId="0" applyFont="1" applyFill="1" applyBorder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26" fillId="15" borderId="38" xfId="0" applyFont="1" applyFill="1" applyBorder="1" applyAlignment="1">
      <alignment horizontal="center" vertical="center"/>
    </xf>
    <xf numFmtId="0" fontId="55" fillId="0" borderId="88" xfId="0" applyFont="1" applyBorder="1" applyAlignment="1">
      <alignment horizontal="center" vertical="center"/>
    </xf>
    <xf numFmtId="0" fontId="54" fillId="0" borderId="3" xfId="0" applyFont="1" applyBorder="1" applyAlignment="1">
      <alignment horizontal="right" vertical="center"/>
    </xf>
    <xf numFmtId="0" fontId="54" fillId="0" borderId="53" xfId="0" applyFont="1" applyBorder="1" applyAlignment="1">
      <alignment horizontal="right" vertical="center"/>
    </xf>
    <xf numFmtId="0" fontId="54" fillId="0" borderId="46" xfId="0" applyFont="1" applyBorder="1" applyAlignment="1">
      <alignment horizontal="right" vertical="center"/>
    </xf>
    <xf numFmtId="0" fontId="54" fillId="0" borderId="41" xfId="0" applyFont="1" applyBorder="1" applyAlignment="1">
      <alignment horizontal="left" vertical="center" wrapText="1"/>
    </xf>
    <xf numFmtId="0" fontId="54" fillId="0" borderId="87" xfId="0" applyFont="1" applyBorder="1" applyAlignment="1">
      <alignment horizontal="left" vertical="center" wrapText="1"/>
    </xf>
    <xf numFmtId="0" fontId="54" fillId="0" borderId="60" xfId="0" applyFont="1" applyBorder="1" applyAlignment="1">
      <alignment horizontal="left" vertical="center" wrapText="1"/>
    </xf>
    <xf numFmtId="0" fontId="22" fillId="0" borderId="27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49" fillId="0" borderId="28" xfId="0" applyFont="1" applyBorder="1" applyAlignment="1">
      <alignment horizontal="center" vertical="center"/>
    </xf>
    <xf numFmtId="0" fontId="49" fillId="0" borderId="3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9" fillId="0" borderId="38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42" fillId="6" borderId="3" xfId="0" applyFont="1" applyFill="1" applyBorder="1" applyAlignment="1">
      <alignment horizontal="center" vertical="center" wrapText="1"/>
    </xf>
    <xf numFmtId="0" fontId="22" fillId="19" borderId="63" xfId="0" applyFont="1" applyFill="1" applyBorder="1" applyAlignment="1">
      <alignment horizontal="center" vertical="center" wrapText="1"/>
    </xf>
    <xf numFmtId="0" fontId="22" fillId="19" borderId="66" xfId="0" applyFont="1" applyFill="1" applyBorder="1" applyAlignment="1">
      <alignment horizontal="center" vertical="center" wrapText="1"/>
    </xf>
    <xf numFmtId="0" fontId="45" fillId="12" borderId="64" xfId="0" applyFont="1" applyFill="1" applyBorder="1" applyAlignment="1">
      <alignment horizontal="left" vertical="center" wrapText="1"/>
    </xf>
    <xf numFmtId="0" fontId="45" fillId="12" borderId="1" xfId="0" applyFont="1" applyFill="1" applyBorder="1" applyAlignment="1">
      <alignment horizontal="left" vertical="center" wrapText="1"/>
    </xf>
    <xf numFmtId="0" fontId="45" fillId="12" borderId="3" xfId="0" applyFont="1" applyFill="1" applyBorder="1" applyAlignment="1">
      <alignment horizontal="left" vertical="center" wrapText="1"/>
    </xf>
    <xf numFmtId="0" fontId="46" fillId="16" borderId="63" xfId="0" applyFont="1" applyFill="1" applyBorder="1" applyAlignment="1">
      <alignment horizontal="center" vertical="center" wrapText="1"/>
    </xf>
    <xf numFmtId="0" fontId="46" fillId="16" borderId="66" xfId="0" applyFont="1" applyFill="1" applyBorder="1" applyAlignment="1">
      <alignment horizontal="center" vertical="center" wrapText="1"/>
    </xf>
    <xf numFmtId="0" fontId="46" fillId="11" borderId="71" xfId="0" applyFont="1" applyFill="1" applyBorder="1" applyAlignment="1">
      <alignment horizontal="left" vertical="top" wrapText="1"/>
    </xf>
    <xf numFmtId="0" fontId="46" fillId="11" borderId="72" xfId="0" applyFont="1" applyFill="1" applyBorder="1" applyAlignment="1">
      <alignment horizontal="left" vertical="top" wrapText="1"/>
    </xf>
    <xf numFmtId="0" fontId="46" fillId="11" borderId="73" xfId="0" applyFont="1" applyFill="1" applyBorder="1" applyAlignment="1">
      <alignment horizontal="left" vertical="top" wrapText="1"/>
    </xf>
    <xf numFmtId="0" fontId="46" fillId="11" borderId="39" xfId="0" applyFont="1" applyFill="1" applyBorder="1" applyAlignment="1">
      <alignment horizontal="left" vertical="top" wrapText="1"/>
    </xf>
    <xf numFmtId="0" fontId="46" fillId="11" borderId="62" xfId="0" applyFont="1" applyFill="1" applyBorder="1" applyAlignment="1">
      <alignment horizontal="left" vertical="top" wrapText="1"/>
    </xf>
    <xf numFmtId="0" fontId="46" fillId="11" borderId="40" xfId="0" applyFont="1" applyFill="1" applyBorder="1" applyAlignment="1">
      <alignment horizontal="left" vertical="top" wrapText="1"/>
    </xf>
    <xf numFmtId="0" fontId="46" fillId="11" borderId="79" xfId="0" applyFont="1" applyFill="1" applyBorder="1" applyAlignment="1">
      <alignment horizontal="left" vertical="top" wrapText="1"/>
    </xf>
    <xf numFmtId="0" fontId="46" fillId="11" borderId="54" xfId="0" applyFont="1" applyFill="1" applyBorder="1" applyAlignment="1">
      <alignment horizontal="left" vertical="top" wrapText="1"/>
    </xf>
    <xf numFmtId="0" fontId="46" fillId="11" borderId="80" xfId="0" applyFont="1" applyFill="1" applyBorder="1" applyAlignment="1">
      <alignment horizontal="left" vertical="top" wrapText="1"/>
    </xf>
    <xf numFmtId="0" fontId="22" fillId="20" borderId="63" xfId="0" applyFont="1" applyFill="1" applyBorder="1" applyAlignment="1">
      <alignment horizontal="center" vertical="center" wrapText="1"/>
    </xf>
    <xf numFmtId="0" fontId="22" fillId="20" borderId="66" xfId="0" applyFont="1" applyFill="1" applyBorder="1" applyAlignment="1">
      <alignment horizontal="center" vertical="center" wrapText="1"/>
    </xf>
    <xf numFmtId="0" fontId="46" fillId="12" borderId="71" xfId="0" applyFont="1" applyFill="1" applyBorder="1" applyAlignment="1">
      <alignment horizontal="left" vertical="top" wrapText="1"/>
    </xf>
    <xf numFmtId="0" fontId="46" fillId="12" borderId="72" xfId="0" applyFont="1" applyFill="1" applyBorder="1" applyAlignment="1">
      <alignment horizontal="left" vertical="top" wrapText="1"/>
    </xf>
    <xf numFmtId="0" fontId="46" fillId="12" borderId="73" xfId="0" applyFont="1" applyFill="1" applyBorder="1" applyAlignment="1">
      <alignment horizontal="left" vertical="top" wrapText="1"/>
    </xf>
    <xf numFmtId="0" fontId="46" fillId="12" borderId="39" xfId="0" applyFont="1" applyFill="1" applyBorder="1" applyAlignment="1">
      <alignment horizontal="left" vertical="top" wrapText="1"/>
    </xf>
    <xf numFmtId="0" fontId="46" fillId="12" borderId="62" xfId="0" applyFont="1" applyFill="1" applyBorder="1" applyAlignment="1">
      <alignment horizontal="left" vertical="top" wrapText="1"/>
    </xf>
    <xf numFmtId="0" fontId="46" fillId="12" borderId="40" xfId="0" applyFont="1" applyFill="1" applyBorder="1" applyAlignment="1">
      <alignment horizontal="left" vertical="top" wrapText="1"/>
    </xf>
    <xf numFmtId="0" fontId="46" fillId="11" borderId="82" xfId="0" applyFont="1" applyFill="1" applyBorder="1" applyAlignment="1">
      <alignment horizontal="left" vertical="top" wrapText="1"/>
    </xf>
    <xf numFmtId="0" fontId="46" fillId="11" borderId="83" xfId="0" applyFont="1" applyFill="1" applyBorder="1" applyAlignment="1">
      <alignment horizontal="left" vertical="top" wrapText="1"/>
    </xf>
    <xf numFmtId="0" fontId="46" fillId="11" borderId="84" xfId="0" applyFont="1" applyFill="1" applyBorder="1" applyAlignment="1">
      <alignment horizontal="left" vertical="top" wrapText="1"/>
    </xf>
    <xf numFmtId="0" fontId="46" fillId="11" borderId="74" xfId="0" applyFont="1" applyFill="1" applyBorder="1" applyAlignment="1">
      <alignment horizontal="left" vertical="top" wrapText="1"/>
    </xf>
    <xf numFmtId="0" fontId="46" fillId="11" borderId="75" xfId="0" applyFont="1" applyFill="1" applyBorder="1" applyAlignment="1">
      <alignment horizontal="left" vertical="top" wrapText="1"/>
    </xf>
    <xf numFmtId="0" fontId="46" fillId="11" borderId="76" xfId="0" applyFont="1" applyFill="1" applyBorder="1" applyAlignment="1">
      <alignment horizontal="left" vertical="top" wrapText="1"/>
    </xf>
    <xf numFmtId="0" fontId="46" fillId="12" borderId="79" xfId="0" applyFont="1" applyFill="1" applyBorder="1" applyAlignment="1">
      <alignment horizontal="left" vertical="top" wrapText="1"/>
    </xf>
    <xf numFmtId="0" fontId="46" fillId="12" borderId="54" xfId="0" applyFont="1" applyFill="1" applyBorder="1" applyAlignment="1">
      <alignment horizontal="left" vertical="top" wrapText="1"/>
    </xf>
    <xf numFmtId="0" fontId="46" fillId="12" borderId="80" xfId="0" applyFont="1" applyFill="1" applyBorder="1" applyAlignment="1">
      <alignment horizontal="left" vertical="top" wrapText="1"/>
    </xf>
    <xf numFmtId="0" fontId="22" fillId="21" borderId="63" xfId="0" applyFont="1" applyFill="1" applyBorder="1" applyAlignment="1">
      <alignment horizontal="center" vertical="center" wrapText="1"/>
    </xf>
    <xf numFmtId="0" fontId="22" fillId="21" borderId="66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12" borderId="63" xfId="0" applyFont="1" applyFill="1" applyBorder="1" applyAlignment="1">
      <alignment horizontal="center" vertical="center" wrapText="1"/>
    </xf>
    <xf numFmtId="0" fontId="22" fillId="12" borderId="66" xfId="0" applyFont="1" applyFill="1" applyBorder="1" applyAlignment="1">
      <alignment horizontal="center" vertical="center" wrapText="1"/>
    </xf>
    <xf numFmtId="0" fontId="45" fillId="12" borderId="39" xfId="0" applyFont="1" applyFill="1" applyBorder="1" applyAlignment="1">
      <alignment horizontal="left" vertical="top" wrapText="1"/>
    </xf>
    <xf numFmtId="0" fontId="45" fillId="12" borderId="62" xfId="0" applyFont="1" applyFill="1" applyBorder="1" applyAlignment="1">
      <alignment horizontal="left" vertical="top" wrapText="1"/>
    </xf>
    <xf numFmtId="0" fontId="45" fillId="12" borderId="40" xfId="0" applyFont="1" applyFill="1" applyBorder="1" applyAlignment="1">
      <alignment horizontal="left" vertical="top" wrapText="1"/>
    </xf>
    <xf numFmtId="0" fontId="46" fillId="11" borderId="63" xfId="0" applyFont="1" applyFill="1" applyBorder="1" applyAlignment="1">
      <alignment horizontal="center" vertical="center" wrapText="1"/>
    </xf>
    <xf numFmtId="0" fontId="46" fillId="11" borderId="66" xfId="0" applyFont="1" applyFill="1" applyBorder="1" applyAlignment="1">
      <alignment horizontal="center" vertical="center" wrapText="1"/>
    </xf>
    <xf numFmtId="0" fontId="22" fillId="11" borderId="63" xfId="0" applyFont="1" applyFill="1" applyBorder="1" applyAlignment="1">
      <alignment horizontal="center" vertical="center" wrapText="1"/>
    </xf>
    <xf numFmtId="0" fontId="22" fillId="11" borderId="66" xfId="0" applyFont="1" applyFill="1" applyBorder="1" applyAlignment="1">
      <alignment horizontal="center" vertical="center" wrapText="1"/>
    </xf>
    <xf numFmtId="0" fontId="22" fillId="11" borderId="68" xfId="0" applyFont="1" applyFill="1" applyBorder="1" applyAlignment="1">
      <alignment horizontal="center" vertical="center" wrapText="1"/>
    </xf>
    <xf numFmtId="0" fontId="45" fillId="12" borderId="71" xfId="0" applyFont="1" applyFill="1" applyBorder="1" applyAlignment="1">
      <alignment horizontal="left" vertical="top" wrapText="1"/>
    </xf>
    <xf numFmtId="0" fontId="45" fillId="12" borderId="72" xfId="0" applyFont="1" applyFill="1" applyBorder="1" applyAlignment="1">
      <alignment horizontal="left" vertical="top" wrapText="1"/>
    </xf>
    <xf numFmtId="0" fontId="45" fillId="12" borderId="73" xfId="0" applyFont="1" applyFill="1" applyBorder="1" applyAlignment="1">
      <alignment horizontal="left" vertical="top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43" fillId="2" borderId="28" xfId="0" applyFont="1" applyFill="1" applyBorder="1" applyAlignment="1">
      <alignment horizontal="center" vertical="center"/>
    </xf>
    <xf numFmtId="0" fontId="43" fillId="2" borderId="37" xfId="0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3" fillId="2" borderId="38" xfId="0" applyFont="1" applyFill="1" applyBorder="1" applyAlignment="1">
      <alignment horizontal="center" vertical="center"/>
    </xf>
    <xf numFmtId="0" fontId="43" fillId="2" borderId="19" xfId="0" applyFont="1" applyFill="1" applyBorder="1" applyAlignment="1">
      <alignment horizontal="center" vertical="center"/>
    </xf>
    <xf numFmtId="0" fontId="43" fillId="2" borderId="20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3" fillId="0" borderId="28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  <xf numFmtId="0" fontId="22" fillId="21" borderId="68" xfId="0" applyFont="1" applyFill="1" applyBorder="1" applyAlignment="1">
      <alignment horizontal="center" vertical="center" wrapText="1"/>
    </xf>
  </cellXfs>
  <cellStyles count="4">
    <cellStyle name="Hyperlink" xfId="2" xr:uid="{00000000-000B-0000-0000-000008000000}"/>
    <cellStyle name="Normal" xfId="0" builtinId="0"/>
    <cellStyle name="Normal 2" xfId="3" xr:uid="{1E67EFBF-50B6-4519-9E18-095EF06AD218}"/>
    <cellStyle name="Porcentaje" xfId="1" builtinId="5"/>
  </cellStyles>
  <dxfs count="3"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</dxfs>
  <tableStyles count="0" defaultTableStyle="TableStyleMedium2" defaultPivotStyle="PivotStyleLight16"/>
  <colors>
    <mruColors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chart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Horas pronosticadas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chart'!$C$8:$C$14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F-4379-8836-BC87490DBCDB}"/>
            </c:ext>
          </c:extLst>
        </c:ser>
        <c:ser>
          <c:idx val="3"/>
          <c:order val="2"/>
          <c:tx>
            <c:v>Horas disponibles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chart'!$F$8:$F$14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F-4379-8836-BC87490D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65712"/>
        <c:axId val="1819989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Sprint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'Grafica burndown chart'!$B$8:$B$14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2F-4379-8836-BC87490DBCDB}"/>
                  </c:ext>
                </c:extLst>
              </c15:ser>
            </c15:filteredLineSeries>
          </c:ext>
        </c:extLst>
      </c:lineChart>
      <c:catAx>
        <c:axId val="1834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19989040"/>
        <c:crosses val="autoZero"/>
        <c:auto val="1"/>
        <c:lblAlgn val="ctr"/>
        <c:lblOffset val="100"/>
        <c:noMultiLvlLbl val="0"/>
      </c:catAx>
      <c:valAx>
        <c:axId val="18199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347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3'!$F$8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3'!$F$9:$F$19</c:f>
              <c:numCache>
                <c:formatCode>General</c:formatCode>
                <c:ptCount val="11"/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5-46FA-AEDB-FA309E346B2A}"/>
            </c:ext>
          </c:extLst>
        </c:ser>
        <c:ser>
          <c:idx val="2"/>
          <c:order val="2"/>
          <c:tx>
            <c:strRef>
              <c:f>'Sprint Backlog 3'!$I$8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3'!$I$9:$I$19</c:f>
              <c:numCache>
                <c:formatCode>0.00</c:formatCode>
                <c:ptCount val="11"/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-19</c:v>
                </c:pt>
                <c:pt idx="9">
                  <c:v>-19</c:v>
                </c:pt>
                <c:pt idx="1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5-46FA-AEDB-FA309E34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3'!$E$8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3'!$E$9:$E$19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45-46FA-AEDB-FA309E346B2A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2'!$F$8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2'!$F$9:$F$19</c:f>
              <c:numCache>
                <c:formatCode>General</c:formatCode>
                <c:ptCount val="11"/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F-43BF-8773-0925EA56EE1B}"/>
            </c:ext>
          </c:extLst>
        </c:ser>
        <c:ser>
          <c:idx val="2"/>
          <c:order val="2"/>
          <c:tx>
            <c:strRef>
              <c:f>'Sprint Backlog 2'!$I$8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2'!$I$9:$I$19</c:f>
              <c:numCache>
                <c:formatCode>0.00</c:formatCode>
                <c:ptCount val="11"/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-19</c:v>
                </c:pt>
                <c:pt idx="9">
                  <c:v>-19</c:v>
                </c:pt>
                <c:pt idx="1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F-43BF-8773-0925EA56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2'!$E$8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2'!$E$9:$E$19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6F-43BF-8773-0925EA56EE1B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891540</xdr:colOff>
      <xdr:row>0</xdr:row>
      <xdr:rowOff>76200</xdr:rowOff>
    </xdr:from>
    <xdr:to>
      <xdr:col>3</xdr:col>
      <xdr:colOff>600075</xdr:colOff>
      <xdr:row>3</xdr:row>
      <xdr:rowOff>170134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" y="76200"/>
          <a:ext cx="1628775" cy="703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43</xdr:row>
      <xdr:rowOff>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1A987AF7-852A-4341-A034-B96AC150F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3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8D69A7B5-08A9-4D2A-B865-F54D8F873FBF}"/>
            </a:ext>
            <a:ext uri="{147F2762-F138-4A5C-976F-8EAC2B608ADB}">
              <a16:predDERef xmlns:a16="http://schemas.microsoft.com/office/drawing/2014/main" pred="{1A987AF7-852A-4341-A034-B96AC150F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" y="419100"/>
          <a:ext cx="1579245" cy="7035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70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" y="419100"/>
          <a:ext cx="1628775" cy="70353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441960</xdr:colOff>
      <xdr:row>1</xdr:row>
      <xdr:rowOff>91440</xdr:rowOff>
    </xdr:from>
    <xdr:to>
      <xdr:col>3</xdr:col>
      <xdr:colOff>668655</xdr:colOff>
      <xdr:row>4</xdr:row>
      <xdr:rowOff>154894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" y="312420"/>
          <a:ext cx="1628775" cy="70353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</xdr:colOff>
      <xdr:row>3</xdr:row>
      <xdr:rowOff>15240</xdr:rowOff>
    </xdr:from>
    <xdr:to>
      <xdr:col>2</xdr:col>
      <xdr:colOff>2026920</xdr:colOff>
      <xdr:row>7</xdr:row>
      <xdr:rowOff>2494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" y="655320"/>
          <a:ext cx="1805940" cy="848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1</xdr:row>
      <xdr:rowOff>178595</xdr:rowOff>
    </xdr:from>
    <xdr:to>
      <xdr:col>1</xdr:col>
      <xdr:colOff>2024063</xdr:colOff>
      <xdr:row>2</xdr:row>
      <xdr:rowOff>361951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6" y="178595"/>
          <a:ext cx="1785937" cy="6024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2</xdr:row>
      <xdr:rowOff>85725</xdr:rowOff>
    </xdr:from>
    <xdr:to>
      <xdr:col>3</xdr:col>
      <xdr:colOff>2984865</xdr:colOff>
      <xdr:row>5</xdr:row>
      <xdr:rowOff>197054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323850"/>
          <a:ext cx="2165715" cy="6637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152400</xdr:rowOff>
    </xdr:from>
    <xdr:to>
      <xdr:col>3</xdr:col>
      <xdr:colOff>5715</xdr:colOff>
      <xdr:row>4</xdr:row>
      <xdr:rowOff>65169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" y="152400"/>
          <a:ext cx="1491615" cy="6442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2</xdr:row>
      <xdr:rowOff>15240</xdr:rowOff>
    </xdr:from>
    <xdr:to>
      <xdr:col>3</xdr:col>
      <xdr:colOff>180975</xdr:colOff>
      <xdr:row>4</xdr:row>
      <xdr:rowOff>199895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" y="449580"/>
          <a:ext cx="1415415" cy="611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1</xdr:row>
      <xdr:rowOff>76200</xdr:rowOff>
    </xdr:from>
    <xdr:to>
      <xdr:col>2</xdr:col>
      <xdr:colOff>1156335</xdr:colOff>
      <xdr:row>4</xdr:row>
      <xdr:rowOff>139654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" y="297180"/>
          <a:ext cx="1628775" cy="7035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</xdr:colOff>
      <xdr:row>0</xdr:row>
      <xdr:rowOff>198120</xdr:rowOff>
    </xdr:from>
    <xdr:to>
      <xdr:col>3</xdr:col>
      <xdr:colOff>521335</xdr:colOff>
      <xdr:row>3</xdr:row>
      <xdr:rowOff>223474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8120"/>
          <a:ext cx="1628775" cy="703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539115</xdr:colOff>
      <xdr:row>6</xdr:row>
      <xdr:rowOff>426720</xdr:rowOff>
    </xdr:from>
    <xdr:to>
      <xdr:col>12</xdr:col>
      <xdr:colOff>539115</xdr:colOff>
      <xdr:row>21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220980</xdr:colOff>
      <xdr:row>2</xdr:row>
      <xdr:rowOff>152400</xdr:rowOff>
    </xdr:from>
    <xdr:to>
      <xdr:col>2</xdr:col>
      <xdr:colOff>1083945</xdr:colOff>
      <xdr:row>5</xdr:row>
      <xdr:rowOff>215854</xdr:rowOff>
    </xdr:to>
    <xdr:pic>
      <xdr:nvPicPr>
        <xdr:cNvPr id="4" name="Imagen 3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579120"/>
          <a:ext cx="1628775" cy="7035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</xdr:colOff>
      <xdr:row>0</xdr:row>
      <xdr:rowOff>0</xdr:rowOff>
    </xdr:from>
    <xdr:to>
      <xdr:col>2</xdr:col>
      <xdr:colOff>930910</xdr:colOff>
      <xdr:row>3</xdr:row>
      <xdr:rowOff>15829</xdr:rowOff>
    </xdr:to>
    <xdr:pic>
      <xdr:nvPicPr>
        <xdr:cNvPr id="2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9EE8B414-C3BE-4998-8A8D-2F15D94E8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55" y="0"/>
          <a:ext cx="1595755" cy="7016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1B856-B75D-41BA-9F3F-D9D0DF876F26}" name="Tabla1" displayName="Tabla1" ref="CG4:CG7" totalsRowShown="0" headerRowDxfId="2" dataDxfId="1">
  <autoFilter ref="CG4:CG7" xr:uid="{B441B856-B75D-41BA-9F3F-D9D0DF876F26}"/>
  <tableColumns count="1">
    <tableColumn id="1" xr3:uid="{A191212D-6DB2-40A2-927A-B3A3764BF83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2A11-7405-403D-87D8-C10518085688}">
  <dimension ref="B2:G27"/>
  <sheetViews>
    <sheetView showGridLines="0" workbookViewId="0">
      <selection activeCell="E21" sqref="E21"/>
    </sheetView>
  </sheetViews>
  <sheetFormatPr baseColWidth="10" defaultColWidth="11.42578125" defaultRowHeight="15"/>
  <cols>
    <col min="1" max="1" width="2.7109375" customWidth="1"/>
    <col min="2" max="2" width="14.28515625" customWidth="1"/>
    <col min="3" max="4" width="13.7109375" customWidth="1"/>
    <col min="6" max="6" width="48.28515625" customWidth="1"/>
    <col min="7" max="7" width="24.42578125" customWidth="1"/>
  </cols>
  <sheetData>
    <row r="2" spans="2:7" ht="17.25" customHeight="1">
      <c r="B2" s="303"/>
      <c r="C2" s="303"/>
      <c r="D2" s="303"/>
      <c r="E2" s="304" t="s">
        <v>0</v>
      </c>
      <c r="F2" s="304"/>
      <c r="G2" s="304"/>
    </row>
    <row r="3" spans="2:7" ht="17.25" customHeight="1">
      <c r="B3" s="303"/>
      <c r="C3" s="303"/>
      <c r="D3" s="303"/>
      <c r="E3" s="304"/>
      <c r="F3" s="304"/>
      <c r="G3" s="304"/>
    </row>
    <row r="4" spans="2:7" ht="17.25" customHeight="1" thickBot="1">
      <c r="B4" s="303"/>
      <c r="C4" s="303"/>
      <c r="D4" s="303"/>
      <c r="E4" s="304"/>
      <c r="F4" s="304"/>
      <c r="G4" s="304"/>
    </row>
    <row r="5" spans="2:7" ht="16.5">
      <c r="B5" s="39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1" t="s">
        <v>6</v>
      </c>
    </row>
    <row r="6" spans="2:7">
      <c r="B6" s="37" t="s">
        <v>7</v>
      </c>
      <c r="C6" s="35">
        <v>45322</v>
      </c>
      <c r="D6" s="35" t="s">
        <v>8</v>
      </c>
      <c r="E6" s="35" t="s">
        <v>9</v>
      </c>
      <c r="F6" s="36" t="s">
        <v>10</v>
      </c>
      <c r="G6" s="38" t="s">
        <v>11</v>
      </c>
    </row>
    <row r="7" spans="2:7">
      <c r="B7" s="37" t="s">
        <v>7</v>
      </c>
      <c r="C7" s="35">
        <v>45328</v>
      </c>
      <c r="D7" s="35" t="s">
        <v>12</v>
      </c>
      <c r="E7" s="35" t="s">
        <v>13</v>
      </c>
      <c r="F7" s="36" t="s">
        <v>14</v>
      </c>
      <c r="G7" s="38" t="s">
        <v>15</v>
      </c>
    </row>
    <row r="8" spans="2:7">
      <c r="B8" s="37"/>
      <c r="C8" s="35"/>
      <c r="D8" s="35"/>
      <c r="E8" s="35"/>
      <c r="F8" s="36"/>
      <c r="G8" s="38"/>
    </row>
    <row r="9" spans="2:7">
      <c r="B9" s="37"/>
      <c r="C9" s="35"/>
      <c r="D9" s="35"/>
      <c r="E9" s="35"/>
      <c r="F9" s="36"/>
      <c r="G9" s="38"/>
    </row>
    <row r="10" spans="2:7">
      <c r="B10" s="37"/>
      <c r="C10" s="35"/>
      <c r="D10" s="35"/>
      <c r="E10" s="35"/>
      <c r="F10" s="36"/>
      <c r="G10" s="38"/>
    </row>
    <row r="11" spans="2:7" ht="15.75" thickBot="1">
      <c r="B11" s="42"/>
      <c r="C11" s="43"/>
      <c r="D11" s="43"/>
      <c r="E11" s="43"/>
      <c r="F11" s="44"/>
      <c r="G11" s="45"/>
    </row>
    <row r="13" spans="2:7">
      <c r="B13" s="3" t="s">
        <v>16</v>
      </c>
    </row>
    <row r="14" spans="2:7">
      <c r="B14" s="4" t="s">
        <v>17</v>
      </c>
    </row>
    <row r="15" spans="2:7">
      <c r="B15" s="4" t="s">
        <v>18</v>
      </c>
    </row>
    <row r="16" spans="2:7">
      <c r="B16" s="4" t="s">
        <v>19</v>
      </c>
    </row>
    <row r="17" spans="2:2">
      <c r="B17" s="4" t="s">
        <v>20</v>
      </c>
    </row>
    <row r="18" spans="2:2">
      <c r="B18" s="4" t="s">
        <v>21</v>
      </c>
    </row>
    <row r="19" spans="2:2">
      <c r="B19" s="4" t="s">
        <v>22</v>
      </c>
    </row>
    <row r="20" spans="2:2">
      <c r="B20" s="5"/>
    </row>
    <row r="21" spans="2:2">
      <c r="B21" s="3" t="s">
        <v>23</v>
      </c>
    </row>
    <row r="22" spans="2:2">
      <c r="B22" s="5" t="s">
        <v>24</v>
      </c>
    </row>
    <row r="23" spans="2:2">
      <c r="B23" s="5" t="s">
        <v>25</v>
      </c>
    </row>
    <row r="24" spans="2:2">
      <c r="B24" s="5"/>
    </row>
    <row r="25" spans="2:2">
      <c r="B25" s="3" t="s">
        <v>26</v>
      </c>
    </row>
    <row r="26" spans="2:2">
      <c r="B26" s="6" t="s">
        <v>27</v>
      </c>
    </row>
    <row r="27" spans="2:2">
      <c r="B27" s="6" t="s">
        <v>28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B2:D4"/>
    <mergeCell ref="E2:G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97AE-27AA-4507-988C-6465BE3E04BE}">
  <dimension ref="A1:N32"/>
  <sheetViews>
    <sheetView showGridLines="0" zoomScale="90" zoomScaleNormal="90" workbookViewId="0">
      <pane ySplit="4" topLeftCell="A19" activePane="bottomLeft" state="frozen"/>
      <selection pane="bottomLeft" activeCell="F32" sqref="F32"/>
    </sheetView>
  </sheetViews>
  <sheetFormatPr baseColWidth="10" defaultColWidth="10.7109375" defaultRowHeight="19.5"/>
  <cols>
    <col min="1" max="1" width="6.5703125" style="251" customWidth="1"/>
    <col min="2" max="2" width="11.140625" style="251" customWidth="1"/>
    <col min="3" max="3" width="15.85546875" style="251" customWidth="1"/>
    <col min="4" max="4" width="31" style="251" customWidth="1"/>
    <col min="5" max="5" width="13.7109375" style="251" customWidth="1"/>
    <col min="6" max="6" width="16.7109375" style="251" customWidth="1"/>
    <col min="7" max="7" width="19.28515625" style="251" customWidth="1"/>
    <col min="8" max="8" width="15.42578125" style="251" customWidth="1"/>
    <col min="9" max="9" width="20.28515625" style="251" customWidth="1"/>
    <col min="10" max="10" width="15.28515625" style="251" customWidth="1"/>
    <col min="11" max="11" width="13.7109375" style="251" customWidth="1"/>
    <col min="12" max="12" width="14.42578125" style="251" customWidth="1"/>
    <col min="13" max="13" width="48.5703125" style="251" customWidth="1"/>
    <col min="14" max="16384" width="10.7109375" style="251"/>
  </cols>
  <sheetData>
    <row r="1" spans="1:14" ht="18" customHeight="1">
      <c r="B1" s="252"/>
      <c r="C1" s="253"/>
      <c r="D1" s="254"/>
      <c r="E1" s="381" t="s">
        <v>200</v>
      </c>
      <c r="F1" s="381"/>
      <c r="G1" s="381"/>
      <c r="H1" s="381"/>
      <c r="I1" s="381"/>
      <c r="J1" s="381"/>
      <c r="K1" s="381"/>
      <c r="L1" s="381"/>
      <c r="M1" s="382"/>
    </row>
    <row r="2" spans="1:14" ht="18" customHeight="1">
      <c r="B2" s="255"/>
      <c r="C2" s="256"/>
      <c r="D2" s="257"/>
      <c r="E2" s="383"/>
      <c r="F2" s="383"/>
      <c r="G2" s="383"/>
      <c r="H2" s="383"/>
      <c r="I2" s="383"/>
      <c r="J2" s="383"/>
      <c r="K2" s="383"/>
      <c r="L2" s="383"/>
      <c r="M2" s="384"/>
    </row>
    <row r="3" spans="1:14" ht="18" customHeight="1">
      <c r="B3" s="255"/>
      <c r="C3" s="256"/>
      <c r="D3" s="257"/>
      <c r="E3" s="383"/>
      <c r="F3" s="383"/>
      <c r="G3" s="383"/>
      <c r="H3" s="383"/>
      <c r="I3" s="383"/>
      <c r="J3" s="383"/>
      <c r="K3" s="383"/>
      <c r="L3" s="383"/>
      <c r="M3" s="384"/>
    </row>
    <row r="4" spans="1:14" ht="65.25" customHeight="1">
      <c r="B4" s="258" t="s">
        <v>201</v>
      </c>
      <c r="C4" s="259" t="s">
        <v>202</v>
      </c>
      <c r="D4" s="259" t="s">
        <v>42</v>
      </c>
      <c r="E4" s="259" t="s">
        <v>203</v>
      </c>
      <c r="F4" s="259" t="s">
        <v>204</v>
      </c>
      <c r="G4" s="259" t="s">
        <v>205</v>
      </c>
      <c r="H4" s="259" t="s">
        <v>206</v>
      </c>
      <c r="I4" s="259" t="s">
        <v>207</v>
      </c>
      <c r="J4" s="259" t="s">
        <v>208</v>
      </c>
      <c r="K4" s="259" t="s">
        <v>209</v>
      </c>
      <c r="L4" s="259" t="s">
        <v>4</v>
      </c>
      <c r="M4" s="260" t="s">
        <v>120</v>
      </c>
    </row>
    <row r="5" spans="1:14" ht="197.45" customHeight="1">
      <c r="A5" s="261"/>
      <c r="B5" s="262">
        <v>1</v>
      </c>
      <c r="C5" s="263" t="s">
        <v>210</v>
      </c>
      <c r="D5" s="264" t="s">
        <v>211</v>
      </c>
      <c r="E5" s="284">
        <v>1</v>
      </c>
      <c r="F5" s="265">
        <v>8</v>
      </c>
      <c r="G5" s="265">
        <v>23</v>
      </c>
      <c r="H5" s="265"/>
      <c r="I5" s="265"/>
      <c r="J5" s="265"/>
      <c r="K5" s="265" t="s">
        <v>36</v>
      </c>
      <c r="L5" s="265" t="s">
        <v>223</v>
      </c>
      <c r="M5" s="266" t="s">
        <v>213</v>
      </c>
      <c r="N5" s="267"/>
    </row>
    <row r="6" spans="1:14" ht="139.9" customHeight="1">
      <c r="A6" s="261"/>
      <c r="B6" s="262">
        <v>2</v>
      </c>
      <c r="C6" s="263" t="s">
        <v>214</v>
      </c>
      <c r="D6" s="268" t="s">
        <v>215</v>
      </c>
      <c r="E6" s="284">
        <v>1</v>
      </c>
      <c r="F6" s="265">
        <v>34</v>
      </c>
      <c r="G6" s="265">
        <v>79</v>
      </c>
      <c r="H6" s="265"/>
      <c r="I6" s="265"/>
      <c r="J6" s="265"/>
      <c r="K6" s="265" t="s">
        <v>36</v>
      </c>
      <c r="L6" s="265" t="s">
        <v>223</v>
      </c>
      <c r="M6" s="269" t="s">
        <v>216</v>
      </c>
      <c r="N6" s="267"/>
    </row>
    <row r="7" spans="1:14" ht="139.9" customHeight="1">
      <c r="A7" s="270"/>
      <c r="B7" s="262">
        <v>3</v>
      </c>
      <c r="C7" s="263" t="s">
        <v>214</v>
      </c>
      <c r="D7" s="271" t="s">
        <v>224</v>
      </c>
      <c r="E7" s="284">
        <v>2</v>
      </c>
      <c r="F7" s="265"/>
      <c r="G7" s="265">
        <v>2</v>
      </c>
      <c r="H7" s="265"/>
      <c r="I7" s="265">
        <v>1</v>
      </c>
      <c r="J7" s="265"/>
      <c r="K7" s="265" t="s">
        <v>43</v>
      </c>
      <c r="L7" s="265" t="s">
        <v>225</v>
      </c>
      <c r="M7" s="269" t="s">
        <v>226</v>
      </c>
      <c r="N7" s="267"/>
    </row>
    <row r="8" spans="1:14" ht="139.9" customHeight="1">
      <c r="A8" s="270"/>
      <c r="B8" s="262">
        <v>4</v>
      </c>
      <c r="C8" s="263"/>
      <c r="D8" s="271" t="s">
        <v>227</v>
      </c>
      <c r="E8" s="284">
        <v>2</v>
      </c>
      <c r="F8" s="265"/>
      <c r="G8" s="265">
        <v>13</v>
      </c>
      <c r="H8" s="265"/>
      <c r="I8" s="265">
        <v>2.5</v>
      </c>
      <c r="J8" s="265"/>
      <c r="K8" s="265" t="s">
        <v>43</v>
      </c>
      <c r="L8" s="265" t="s">
        <v>225</v>
      </c>
      <c r="M8" s="269" t="s">
        <v>228</v>
      </c>
      <c r="N8" s="267"/>
    </row>
    <row r="9" spans="1:14" ht="139.9" customHeight="1">
      <c r="A9" s="270"/>
      <c r="B9" s="262">
        <v>5</v>
      </c>
      <c r="C9" s="263"/>
      <c r="D9" s="271" t="s">
        <v>229</v>
      </c>
      <c r="E9" s="284">
        <v>2</v>
      </c>
      <c r="F9" s="265"/>
      <c r="G9" s="265">
        <v>13</v>
      </c>
      <c r="H9" s="265"/>
      <c r="I9" s="265">
        <v>3</v>
      </c>
      <c r="J9" s="265"/>
      <c r="K9" s="265" t="s">
        <v>43</v>
      </c>
      <c r="L9" s="265" t="s">
        <v>225</v>
      </c>
      <c r="M9" s="269" t="s">
        <v>230</v>
      </c>
      <c r="N9" s="267"/>
    </row>
    <row r="10" spans="1:14" ht="139.9" customHeight="1">
      <c r="A10" s="270"/>
      <c r="B10" s="262">
        <v>6</v>
      </c>
      <c r="C10" s="263"/>
      <c r="D10" s="271" t="s">
        <v>231</v>
      </c>
      <c r="E10" s="284">
        <v>2</v>
      </c>
      <c r="F10" s="265">
        <v>13</v>
      </c>
      <c r="G10" s="265">
        <v>10.5</v>
      </c>
      <c r="H10" s="265"/>
      <c r="I10" s="265">
        <v>2</v>
      </c>
      <c r="J10" s="265"/>
      <c r="K10" s="265" t="s">
        <v>36</v>
      </c>
      <c r="L10" s="265" t="s">
        <v>225</v>
      </c>
      <c r="M10" s="269" t="s">
        <v>232</v>
      </c>
      <c r="N10" s="267"/>
    </row>
    <row r="11" spans="1:14" ht="139.9" customHeight="1">
      <c r="A11" s="270"/>
      <c r="B11" s="262">
        <v>7</v>
      </c>
      <c r="C11" s="263"/>
      <c r="D11" s="271" t="s">
        <v>233</v>
      </c>
      <c r="E11" s="284">
        <v>2</v>
      </c>
      <c r="F11" s="265"/>
      <c r="G11" s="265">
        <v>4</v>
      </c>
      <c r="H11" s="265"/>
      <c r="I11" s="265">
        <v>1.5</v>
      </c>
      <c r="J11" s="265"/>
      <c r="K11" s="265" t="s">
        <v>43</v>
      </c>
      <c r="L11" s="265" t="s">
        <v>225</v>
      </c>
      <c r="M11" s="269" t="s">
        <v>234</v>
      </c>
      <c r="N11" s="267"/>
    </row>
    <row r="12" spans="1:14" ht="139.9" customHeight="1">
      <c r="A12" s="270"/>
      <c r="B12" s="262">
        <v>8</v>
      </c>
      <c r="C12" s="263"/>
      <c r="D12" s="271" t="s">
        <v>235</v>
      </c>
      <c r="E12" s="284">
        <v>2</v>
      </c>
      <c r="F12" s="265"/>
      <c r="G12" s="265">
        <v>3</v>
      </c>
      <c r="H12" s="265"/>
      <c r="I12" s="265">
        <v>1.5</v>
      </c>
      <c r="J12" s="265"/>
      <c r="K12" s="265" t="s">
        <v>43</v>
      </c>
      <c r="L12" s="265" t="s">
        <v>225</v>
      </c>
      <c r="M12" s="269" t="s">
        <v>234</v>
      </c>
      <c r="N12" s="267"/>
    </row>
    <row r="13" spans="1:14" ht="139.9" customHeight="1">
      <c r="A13" s="270"/>
      <c r="B13" s="262">
        <v>9</v>
      </c>
      <c r="C13" s="263"/>
      <c r="D13" s="271" t="s">
        <v>236</v>
      </c>
      <c r="E13" s="284">
        <v>2</v>
      </c>
      <c r="F13" s="265"/>
      <c r="G13" s="265">
        <v>21</v>
      </c>
      <c r="H13" s="265"/>
      <c r="I13" s="265">
        <v>2</v>
      </c>
      <c r="J13" s="265"/>
      <c r="K13" s="265" t="s">
        <v>43</v>
      </c>
      <c r="L13" s="265" t="s">
        <v>225</v>
      </c>
      <c r="M13" s="269" t="s">
        <v>234</v>
      </c>
      <c r="N13" s="267"/>
    </row>
    <row r="14" spans="1:14" ht="139.9" customHeight="1">
      <c r="A14" s="270"/>
      <c r="B14" s="262">
        <v>10</v>
      </c>
      <c r="C14" s="263"/>
      <c r="D14" s="271" t="s">
        <v>237</v>
      </c>
      <c r="E14" s="284">
        <v>2</v>
      </c>
      <c r="F14" s="265"/>
      <c r="G14" s="265">
        <v>3</v>
      </c>
      <c r="H14" s="265"/>
      <c r="I14" s="265">
        <v>3</v>
      </c>
      <c r="J14" s="265"/>
      <c r="K14" s="265"/>
      <c r="L14" s="265" t="s">
        <v>225</v>
      </c>
      <c r="M14" s="269" t="s">
        <v>238</v>
      </c>
      <c r="N14" s="267"/>
    </row>
    <row r="15" spans="1:14" ht="139.9" customHeight="1">
      <c r="A15" s="270"/>
      <c r="B15" s="262">
        <v>11</v>
      </c>
      <c r="C15" s="263"/>
      <c r="D15" s="271" t="s">
        <v>239</v>
      </c>
      <c r="E15" s="284">
        <v>2</v>
      </c>
      <c r="F15" s="265"/>
      <c r="G15" s="265">
        <v>22</v>
      </c>
      <c r="H15" s="265"/>
      <c r="I15" s="265">
        <v>5</v>
      </c>
      <c r="J15" s="265"/>
      <c r="K15" s="265"/>
      <c r="L15" s="265" t="s">
        <v>225</v>
      </c>
      <c r="M15" s="269" t="s">
        <v>238</v>
      </c>
      <c r="N15" s="267"/>
    </row>
    <row r="16" spans="1:14" ht="292.5">
      <c r="A16" s="272"/>
      <c r="B16" s="298">
        <v>12</v>
      </c>
      <c r="C16" s="287"/>
      <c r="D16" s="288" t="s">
        <v>240</v>
      </c>
      <c r="E16" s="289">
        <v>1</v>
      </c>
      <c r="F16" s="385">
        <v>21</v>
      </c>
      <c r="G16" s="290">
        <v>11</v>
      </c>
      <c r="H16" s="291"/>
      <c r="I16" s="290"/>
      <c r="J16" s="290"/>
      <c r="K16" s="290"/>
      <c r="L16" s="290" t="s">
        <v>225</v>
      </c>
      <c r="M16" s="292" t="s">
        <v>241</v>
      </c>
      <c r="N16" s="267"/>
    </row>
    <row r="17" spans="1:14" ht="175.5">
      <c r="A17" s="272"/>
      <c r="B17" s="298">
        <v>13</v>
      </c>
      <c r="C17" s="288"/>
      <c r="D17" s="288" t="s">
        <v>242</v>
      </c>
      <c r="E17" s="288">
        <v>1</v>
      </c>
      <c r="F17" s="385"/>
      <c r="G17" s="291">
        <v>10</v>
      </c>
      <c r="H17" s="291"/>
      <c r="I17" s="291"/>
      <c r="J17" s="291"/>
      <c r="K17" s="291"/>
      <c r="L17" s="290" t="s">
        <v>225</v>
      </c>
      <c r="M17" s="293" t="s">
        <v>243</v>
      </c>
      <c r="N17" s="267"/>
    </row>
    <row r="18" spans="1:14" ht="58.5">
      <c r="A18" s="272"/>
      <c r="B18" s="298">
        <v>14</v>
      </c>
      <c r="C18" s="288"/>
      <c r="D18" s="288" t="s">
        <v>244</v>
      </c>
      <c r="E18" s="288">
        <v>1</v>
      </c>
      <c r="F18" s="291">
        <v>5</v>
      </c>
      <c r="G18" s="291">
        <v>5</v>
      </c>
      <c r="H18" s="291"/>
      <c r="I18" s="291"/>
      <c r="J18" s="291"/>
      <c r="K18" s="291"/>
      <c r="L18" s="290" t="s">
        <v>225</v>
      </c>
      <c r="M18" s="294" t="s">
        <v>245</v>
      </c>
      <c r="N18" s="267"/>
    </row>
    <row r="19" spans="1:14" ht="234">
      <c r="A19" s="272"/>
      <c r="B19" s="298">
        <v>15</v>
      </c>
      <c r="C19" s="295"/>
      <c r="D19" s="295" t="s">
        <v>246</v>
      </c>
      <c r="E19" s="295">
        <v>1</v>
      </c>
      <c r="F19" s="296">
        <v>8</v>
      </c>
      <c r="G19" s="296">
        <v>8</v>
      </c>
      <c r="H19" s="296"/>
      <c r="I19" s="296"/>
      <c r="J19" s="296"/>
      <c r="K19" s="296"/>
      <c r="L19" s="290" t="s">
        <v>225</v>
      </c>
      <c r="M19" s="297" t="s">
        <v>232</v>
      </c>
      <c r="N19" s="267"/>
    </row>
    <row r="20" spans="1:14">
      <c r="A20" s="272"/>
      <c r="B20" s="298">
        <v>16</v>
      </c>
      <c r="C20" s="273"/>
      <c r="D20" s="273" t="s">
        <v>247</v>
      </c>
      <c r="E20" s="285">
        <v>2</v>
      </c>
      <c r="F20" s="274">
        <v>0</v>
      </c>
      <c r="G20" s="274"/>
      <c r="H20" s="274"/>
      <c r="I20" s="274"/>
      <c r="J20" s="274"/>
      <c r="K20" s="274"/>
      <c r="L20" s="274"/>
      <c r="M20" s="275" t="s">
        <v>248</v>
      </c>
      <c r="N20" s="267"/>
    </row>
    <row r="21" spans="1:14">
      <c r="A21" s="272"/>
      <c r="B21" s="298">
        <v>17</v>
      </c>
      <c r="C21" s="276"/>
      <c r="D21" s="277" t="s">
        <v>249</v>
      </c>
      <c r="E21" s="286">
        <v>2</v>
      </c>
      <c r="F21" s="277">
        <v>40</v>
      </c>
      <c r="G21" s="277">
        <v>40</v>
      </c>
      <c r="H21" s="277"/>
      <c r="I21" s="277"/>
      <c r="J21" s="277"/>
      <c r="K21" s="277"/>
      <c r="L21" s="277"/>
      <c r="M21" s="278" t="s">
        <v>250</v>
      </c>
      <c r="N21" s="267"/>
    </row>
    <row r="22" spans="1:14" ht="136.5">
      <c r="A22" s="272"/>
      <c r="B22" s="298">
        <v>18</v>
      </c>
      <c r="C22" s="276"/>
      <c r="D22" s="277" t="s">
        <v>251</v>
      </c>
      <c r="E22" s="286">
        <v>2</v>
      </c>
      <c r="F22" s="277">
        <v>21</v>
      </c>
      <c r="G22" s="277">
        <v>21</v>
      </c>
      <c r="H22" s="277"/>
      <c r="I22" s="277"/>
      <c r="J22" s="277"/>
      <c r="K22" s="277"/>
      <c r="L22" s="277"/>
      <c r="M22" s="278" t="s">
        <v>252</v>
      </c>
      <c r="N22" s="267"/>
    </row>
    <row r="23" spans="1:14">
      <c r="A23" s="272"/>
      <c r="B23" s="298">
        <v>19</v>
      </c>
      <c r="C23" s="276"/>
      <c r="D23" s="277" t="s">
        <v>253</v>
      </c>
      <c r="E23" s="286">
        <v>3</v>
      </c>
      <c r="F23" s="386">
        <v>5</v>
      </c>
      <c r="G23" s="277">
        <v>1</v>
      </c>
      <c r="H23" s="277"/>
      <c r="I23" s="277"/>
      <c r="J23" s="277"/>
      <c r="K23" s="277"/>
      <c r="L23" s="277"/>
      <c r="M23" s="389" t="s">
        <v>254</v>
      </c>
      <c r="N23" s="267"/>
    </row>
    <row r="24" spans="1:14">
      <c r="A24" s="272"/>
      <c r="B24" s="298">
        <v>20</v>
      </c>
      <c r="C24" s="276"/>
      <c r="D24" s="277" t="s">
        <v>255</v>
      </c>
      <c r="E24" s="286">
        <v>3</v>
      </c>
      <c r="F24" s="387"/>
      <c r="G24" s="277">
        <v>2</v>
      </c>
      <c r="H24" s="277"/>
      <c r="I24" s="277"/>
      <c r="J24" s="277"/>
      <c r="K24" s="277"/>
      <c r="L24" s="277"/>
      <c r="M24" s="390"/>
      <c r="N24" s="267"/>
    </row>
    <row r="25" spans="1:14">
      <c r="A25" s="272"/>
      <c r="B25" s="298">
        <v>21</v>
      </c>
      <c r="C25" s="276"/>
      <c r="D25" s="277" t="s">
        <v>256</v>
      </c>
      <c r="E25" s="286">
        <v>3</v>
      </c>
      <c r="F25" s="388"/>
      <c r="G25" s="277">
        <v>2</v>
      </c>
      <c r="H25" s="277"/>
      <c r="I25" s="277"/>
      <c r="J25" s="277"/>
      <c r="K25" s="277"/>
      <c r="L25" s="277"/>
      <c r="M25" s="391"/>
      <c r="N25" s="267"/>
    </row>
    <row r="26" spans="1:14" ht="214.5">
      <c r="A26" s="272"/>
      <c r="B26" s="298">
        <v>22</v>
      </c>
      <c r="C26" s="276"/>
      <c r="D26" s="279" t="s">
        <v>257</v>
      </c>
      <c r="E26" s="286">
        <v>3</v>
      </c>
      <c r="F26" s="277">
        <v>34</v>
      </c>
      <c r="G26" s="277">
        <v>34</v>
      </c>
      <c r="H26" s="277"/>
      <c r="I26" s="277"/>
      <c r="J26" s="277"/>
      <c r="K26" s="277"/>
      <c r="L26" s="277"/>
      <c r="M26" s="278" t="s">
        <v>258</v>
      </c>
      <c r="N26" s="267"/>
    </row>
    <row r="27" spans="1:14">
      <c r="A27" s="272"/>
      <c r="B27" s="298">
        <v>23</v>
      </c>
      <c r="C27" s="276"/>
      <c r="D27" s="279" t="s">
        <v>259</v>
      </c>
      <c r="E27" s="286" t="s">
        <v>260</v>
      </c>
      <c r="F27" s="277">
        <v>90</v>
      </c>
      <c r="G27" s="277">
        <v>90</v>
      </c>
      <c r="H27" s="277"/>
      <c r="I27" s="277"/>
      <c r="J27" s="277"/>
      <c r="K27" s="277"/>
      <c r="L27" s="277"/>
      <c r="M27" s="278" t="s">
        <v>261</v>
      </c>
      <c r="N27" s="267"/>
    </row>
    <row r="28" spans="1:14">
      <c r="A28" s="272"/>
      <c r="B28" s="298">
        <v>24</v>
      </c>
      <c r="C28" s="276"/>
      <c r="D28" s="279"/>
      <c r="E28" s="277"/>
      <c r="F28" s="277"/>
      <c r="G28" s="277"/>
      <c r="H28" s="277"/>
      <c r="I28" s="277"/>
      <c r="J28" s="277"/>
      <c r="K28" s="277"/>
      <c r="L28" s="277"/>
      <c r="M28" s="280"/>
      <c r="N28" s="267"/>
    </row>
    <row r="29" spans="1:14">
      <c r="A29" s="272"/>
      <c r="B29" s="298">
        <v>25</v>
      </c>
      <c r="C29" s="276"/>
      <c r="D29" s="276"/>
      <c r="E29" s="277"/>
      <c r="F29" s="277"/>
      <c r="G29" s="277"/>
      <c r="H29" s="277"/>
      <c r="I29" s="277"/>
      <c r="J29" s="277"/>
      <c r="K29" s="277"/>
      <c r="L29" s="277"/>
      <c r="M29" s="280"/>
      <c r="N29" s="267"/>
    </row>
    <row r="30" spans="1:14">
      <c r="A30" s="272"/>
      <c r="B30" s="298">
        <v>26</v>
      </c>
      <c r="C30" s="276"/>
      <c r="D30" s="276"/>
      <c r="E30" s="277"/>
      <c r="F30" s="277"/>
      <c r="G30" s="277"/>
      <c r="H30" s="277"/>
      <c r="I30" s="277"/>
      <c r="J30" s="277"/>
      <c r="K30" s="277"/>
      <c r="L30" s="277"/>
      <c r="M30" s="280"/>
      <c r="N30" s="267"/>
    </row>
    <row r="31" spans="1:14">
      <c r="A31" s="272"/>
      <c r="B31" s="298">
        <v>27</v>
      </c>
      <c r="C31" s="276"/>
      <c r="D31" s="276"/>
      <c r="E31" s="277"/>
      <c r="F31" s="277"/>
      <c r="G31" s="277"/>
      <c r="H31" s="277"/>
      <c r="I31" s="277"/>
      <c r="J31" s="277"/>
      <c r="K31" s="277"/>
      <c r="L31" s="277"/>
      <c r="M31" s="280"/>
      <c r="N31" s="267"/>
    </row>
    <row r="32" spans="1:14">
      <c r="A32" s="272"/>
      <c r="B32" s="298">
        <v>28</v>
      </c>
      <c r="C32" s="281"/>
      <c r="D32" s="281"/>
      <c r="E32" s="282"/>
      <c r="F32" s="282">
        <f>SUM(F5:F31)</f>
        <v>279</v>
      </c>
      <c r="G32" s="282">
        <f>SUM(G5:G31)</f>
        <v>417.5</v>
      </c>
      <c r="H32" s="282"/>
      <c r="I32" s="282">
        <f>SUM(I5:I31)</f>
        <v>21.5</v>
      </c>
      <c r="J32" s="282">
        <f>SUM(J5:J31)</f>
        <v>0</v>
      </c>
      <c r="K32" s="282"/>
      <c r="L32" s="282"/>
      <c r="M32" s="283"/>
      <c r="N32" s="267"/>
    </row>
  </sheetData>
  <mergeCells count="4">
    <mergeCell ref="E1:M3"/>
    <mergeCell ref="F16:F17"/>
    <mergeCell ref="F23:F25"/>
    <mergeCell ref="M23:M25"/>
  </mergeCells>
  <dataValidations count="2">
    <dataValidation allowBlank="1" showInputMessage="1" showErrorMessage="1" prompt="Estas pueden ser:_x000a_Gestion de fases Web_x000a_Gestion de proceso por fase web_x000a_Visualizar fases de plantacion en el movil" sqref="D5:D6 D16:D17 D26:D32 C18:C25" xr:uid="{17305FDA-C30B-4D55-99FC-20E24CEFA64E}"/>
    <dataValidation allowBlank="1" showInputMessage="1" showErrorMessage="1" prompt="Gestion de plantación (Semilla, cultivo, corte)" sqref="C26:C32 C5:C17" xr:uid="{1CEFF45A-B3FA-4430-ACEE-08E4500FD267}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4F71-17FB-4D20-B9C5-93DC6F499105}">
  <dimension ref="A3:N50"/>
  <sheetViews>
    <sheetView showGridLines="0" tabSelected="1" topLeftCell="B27" zoomScaleNormal="100" workbookViewId="0">
      <selection activeCell="B39" sqref="B39:B43"/>
    </sheetView>
  </sheetViews>
  <sheetFormatPr baseColWidth="10" defaultColWidth="8.7109375" defaultRowHeight="15" customHeight="1"/>
  <cols>
    <col min="1" max="1" width="14.8554687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8554687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3" spans="2:9" ht="15" customHeight="1">
      <c r="B3" s="392"/>
      <c r="C3" s="393"/>
      <c r="D3" s="398" t="s">
        <v>262</v>
      </c>
      <c r="E3" s="398"/>
      <c r="F3" s="398"/>
      <c r="G3" s="398"/>
      <c r="H3" s="398"/>
      <c r="I3" s="399"/>
    </row>
    <row r="4" spans="2:9" ht="15" customHeight="1">
      <c r="B4" s="394"/>
      <c r="C4" s="395"/>
      <c r="D4" s="400"/>
      <c r="E4" s="400"/>
      <c r="F4" s="400"/>
      <c r="G4" s="400"/>
      <c r="H4" s="400"/>
      <c r="I4" s="401"/>
    </row>
    <row r="5" spans="2:9" ht="15" customHeight="1">
      <c r="B5" s="394"/>
      <c r="C5" s="395"/>
      <c r="D5" s="400"/>
      <c r="E5" s="400"/>
      <c r="F5" s="400"/>
      <c r="G5" s="400"/>
      <c r="H5" s="400"/>
      <c r="I5" s="401"/>
    </row>
    <row r="6" spans="2:9" ht="15" customHeight="1">
      <c r="B6" s="396"/>
      <c r="C6" s="397"/>
      <c r="D6" s="402"/>
      <c r="E6" s="402"/>
      <c r="F6" s="402"/>
      <c r="G6" s="402"/>
      <c r="H6" s="402"/>
      <c r="I6" s="403"/>
    </row>
    <row r="8" spans="2:9" ht="54">
      <c r="B8" s="158" t="s">
        <v>263</v>
      </c>
      <c r="C8" s="157">
        <v>1</v>
      </c>
      <c r="E8" s="98" t="s">
        <v>264</v>
      </c>
      <c r="F8" s="141" t="s">
        <v>265</v>
      </c>
      <c r="G8" s="141" t="s">
        <v>266</v>
      </c>
      <c r="H8" s="141" t="s">
        <v>221</v>
      </c>
      <c r="I8" s="142" t="s">
        <v>267</v>
      </c>
    </row>
    <row r="9" spans="2:9" ht="18">
      <c r="B9" s="147" t="s">
        <v>268</v>
      </c>
      <c r="C9" s="182">
        <v>45369</v>
      </c>
      <c r="E9" s="148">
        <v>0</v>
      </c>
      <c r="F9" s="181"/>
      <c r="G9" s="181"/>
      <c r="H9" s="181"/>
      <c r="I9" s="181"/>
    </row>
    <row r="10" spans="2:9" ht="18">
      <c r="B10" s="147" t="s">
        <v>269</v>
      </c>
      <c r="C10" s="182">
        <v>45344</v>
      </c>
      <c r="E10" s="149">
        <v>1</v>
      </c>
      <c r="F10" s="125">
        <v>24</v>
      </c>
      <c r="G10" s="125">
        <v>24</v>
      </c>
      <c r="H10" s="150">
        <v>19</v>
      </c>
      <c r="I10" s="151">
        <f>I9-H10</f>
        <v>-19</v>
      </c>
    </row>
    <row r="11" spans="2:9" ht="18">
      <c r="B11" s="147" t="s">
        <v>270</v>
      </c>
      <c r="C11" s="183">
        <v>5</v>
      </c>
      <c r="E11" s="149">
        <v>2</v>
      </c>
      <c r="F11" s="125"/>
      <c r="G11" s="125"/>
      <c r="H11" s="150"/>
      <c r="I11" s="151">
        <f t="shared" ref="I11:I19" si="0">I10-H11</f>
        <v>-19</v>
      </c>
    </row>
    <row r="12" spans="2:9" ht="18">
      <c r="B12" s="147" t="s">
        <v>271</v>
      </c>
      <c r="C12" s="183">
        <v>3</v>
      </c>
      <c r="E12" s="149">
        <v>3</v>
      </c>
      <c r="F12" s="125"/>
      <c r="G12" s="125"/>
      <c r="H12" s="150"/>
      <c r="I12" s="151">
        <f t="shared" si="0"/>
        <v>-19</v>
      </c>
    </row>
    <row r="13" spans="2:9" ht="18">
      <c r="B13" s="147" t="s">
        <v>272</v>
      </c>
      <c r="C13" s="183">
        <v>8</v>
      </c>
      <c r="E13" s="149">
        <v>4</v>
      </c>
      <c r="F13" s="125"/>
      <c r="G13" s="125"/>
      <c r="H13" s="150"/>
      <c r="I13" s="151">
        <f t="shared" si="0"/>
        <v>-19</v>
      </c>
    </row>
    <row r="14" spans="2:9" ht="18">
      <c r="B14" s="147" t="s">
        <v>273</v>
      </c>
      <c r="C14" s="183">
        <f>(C13*C11)*C12</f>
        <v>120</v>
      </c>
      <c r="E14" s="149">
        <v>5</v>
      </c>
      <c r="F14" s="125"/>
      <c r="G14" s="125"/>
      <c r="H14" s="150"/>
      <c r="I14" s="151">
        <f t="shared" si="0"/>
        <v>-19</v>
      </c>
    </row>
    <row r="15" spans="2:9" ht="18">
      <c r="B15" s="147" t="s">
        <v>274</v>
      </c>
      <c r="C15" s="183">
        <v>15</v>
      </c>
      <c r="E15" s="149">
        <v>6</v>
      </c>
      <c r="F15" s="125"/>
      <c r="G15" s="125"/>
      <c r="H15" s="150"/>
      <c r="I15" s="151">
        <f t="shared" si="0"/>
        <v>-19</v>
      </c>
    </row>
    <row r="16" spans="2:9" ht="18">
      <c r="B16" s="147" t="s">
        <v>275</v>
      </c>
      <c r="C16" s="183">
        <f>C14-C15</f>
        <v>105</v>
      </c>
      <c r="E16" s="149">
        <v>7</v>
      </c>
      <c r="F16" s="125"/>
      <c r="G16" s="125"/>
      <c r="H16" s="150"/>
      <c r="I16" s="151">
        <f t="shared" si="0"/>
        <v>-19</v>
      </c>
    </row>
    <row r="17" spans="1:14" ht="18">
      <c r="B17" s="152" t="s">
        <v>276</v>
      </c>
      <c r="C17" s="184">
        <v>105</v>
      </c>
      <c r="D17" s="153"/>
      <c r="E17" s="149">
        <v>8</v>
      </c>
      <c r="F17" s="125"/>
      <c r="G17" s="125"/>
      <c r="H17" s="150"/>
      <c r="I17" s="151">
        <f t="shared" si="0"/>
        <v>-19</v>
      </c>
    </row>
    <row r="18" spans="1:14" ht="18">
      <c r="B18" s="147" t="s">
        <v>277</v>
      </c>
      <c r="C18" s="185">
        <v>95</v>
      </c>
      <c r="D18" s="153"/>
      <c r="E18" s="149">
        <v>9</v>
      </c>
      <c r="F18" s="125"/>
      <c r="G18" s="125"/>
      <c r="H18" s="150"/>
      <c r="I18" s="151">
        <f t="shared" si="0"/>
        <v>-19</v>
      </c>
    </row>
    <row r="19" spans="1:14" ht="18">
      <c r="E19" s="149">
        <v>10</v>
      </c>
      <c r="F19" s="125"/>
      <c r="G19" s="125"/>
      <c r="H19" s="150"/>
      <c r="I19" s="151">
        <f t="shared" si="0"/>
        <v>-19</v>
      </c>
    </row>
    <row r="20" spans="1:14" ht="18"/>
    <row r="21" spans="1:14" ht="51" customHeight="1">
      <c r="B21" s="208" t="s">
        <v>201</v>
      </c>
      <c r="C21" s="404" t="s">
        <v>202</v>
      </c>
      <c r="D21" s="404"/>
      <c r="E21" s="404"/>
      <c r="F21" s="404"/>
      <c r="G21" s="404"/>
      <c r="H21" s="404"/>
      <c r="I21" s="209" t="s">
        <v>6</v>
      </c>
      <c r="J21" s="210" t="s">
        <v>278</v>
      </c>
      <c r="K21" s="210" t="s">
        <v>279</v>
      </c>
      <c r="L21" s="209" t="s">
        <v>280</v>
      </c>
    </row>
    <row r="22" spans="1:14" ht="18">
      <c r="A22" s="99" t="s">
        <v>354</v>
      </c>
      <c r="B22" s="405" t="s">
        <v>281</v>
      </c>
      <c r="C22" s="407" t="s">
        <v>282</v>
      </c>
      <c r="D22" s="407"/>
      <c r="E22" s="407"/>
      <c r="F22" s="407"/>
      <c r="G22" s="407"/>
      <c r="H22" s="407"/>
      <c r="I22" s="203" t="s">
        <v>283</v>
      </c>
      <c r="J22" s="219">
        <v>3</v>
      </c>
      <c r="K22" s="204"/>
      <c r="L22" s="205"/>
      <c r="N22" s="154"/>
    </row>
    <row r="23" spans="1:14" ht="18">
      <c r="B23" s="406"/>
      <c r="C23" s="408" t="s">
        <v>284</v>
      </c>
      <c r="D23" s="408"/>
      <c r="E23" s="408"/>
      <c r="F23" s="408"/>
      <c r="G23" s="408"/>
      <c r="H23" s="408"/>
      <c r="I23" s="203" t="s">
        <v>283</v>
      </c>
      <c r="J23" s="220">
        <v>1</v>
      </c>
      <c r="K23" s="201"/>
      <c r="L23" s="206"/>
      <c r="N23" s="154"/>
    </row>
    <row r="24" spans="1:14" ht="15" customHeight="1">
      <c r="B24" s="406"/>
      <c r="C24" s="408" t="s">
        <v>285</v>
      </c>
      <c r="D24" s="408"/>
      <c r="E24" s="408"/>
      <c r="F24" s="408"/>
      <c r="G24" s="408"/>
      <c r="H24" s="408"/>
      <c r="I24" s="200" t="s">
        <v>286</v>
      </c>
      <c r="J24" s="220">
        <v>2</v>
      </c>
      <c r="K24" s="201"/>
      <c r="L24" s="207"/>
      <c r="N24" s="154"/>
    </row>
    <row r="25" spans="1:14" ht="15" customHeight="1">
      <c r="B25" s="406"/>
      <c r="C25" s="409" t="s">
        <v>287</v>
      </c>
      <c r="D25" s="409"/>
      <c r="E25" s="409"/>
      <c r="F25" s="409"/>
      <c r="G25" s="409"/>
      <c r="H25" s="409"/>
      <c r="I25" s="216" t="s">
        <v>288</v>
      </c>
      <c r="J25" s="221">
        <v>1</v>
      </c>
      <c r="K25" s="217"/>
      <c r="L25" s="218"/>
      <c r="N25" s="154"/>
    </row>
    <row r="26" spans="1:14" ht="18" customHeight="1">
      <c r="A26" s="99" t="s">
        <v>354</v>
      </c>
      <c r="B26" s="410" t="s">
        <v>289</v>
      </c>
      <c r="C26" s="412" t="s">
        <v>290</v>
      </c>
      <c r="D26" s="413"/>
      <c r="E26" s="413"/>
      <c r="F26" s="413"/>
      <c r="G26" s="413"/>
      <c r="H26" s="414"/>
      <c r="I26" s="211" t="s">
        <v>291</v>
      </c>
      <c r="J26" s="212">
        <v>8</v>
      </c>
      <c r="K26" s="212"/>
      <c r="L26" s="213"/>
      <c r="N26" s="154"/>
    </row>
    <row r="27" spans="1:14" ht="18">
      <c r="B27" s="411"/>
      <c r="C27" s="415" t="s">
        <v>285</v>
      </c>
      <c r="D27" s="416"/>
      <c r="E27" s="416"/>
      <c r="F27" s="416"/>
      <c r="G27" s="416"/>
      <c r="H27" s="417"/>
      <c r="I27" s="198" t="s">
        <v>286</v>
      </c>
      <c r="J27" s="199">
        <v>2</v>
      </c>
      <c r="K27" s="199"/>
      <c r="L27" s="214"/>
      <c r="N27" s="154"/>
    </row>
    <row r="28" spans="1:14" ht="18" customHeight="1">
      <c r="B28" s="411"/>
      <c r="C28" s="418" t="s">
        <v>287</v>
      </c>
      <c r="D28" s="419"/>
      <c r="E28" s="419"/>
      <c r="F28" s="419"/>
      <c r="G28" s="419"/>
      <c r="H28" s="420"/>
      <c r="I28" s="237" t="s">
        <v>286</v>
      </c>
      <c r="J28" s="242">
        <v>1</v>
      </c>
      <c r="K28" s="242"/>
      <c r="L28" s="243"/>
      <c r="N28" s="154"/>
    </row>
    <row r="29" spans="1:14" ht="18" customHeight="1">
      <c r="B29" s="421" t="s">
        <v>292</v>
      </c>
      <c r="C29" s="423" t="s">
        <v>293</v>
      </c>
      <c r="D29" s="424"/>
      <c r="E29" s="424"/>
      <c r="F29" s="424"/>
      <c r="G29" s="424"/>
      <c r="H29" s="425"/>
      <c r="I29" s="203" t="s">
        <v>291</v>
      </c>
      <c r="J29" s="241">
        <v>1</v>
      </c>
      <c r="K29" s="204"/>
      <c r="L29" s="205"/>
      <c r="N29" s="154"/>
    </row>
    <row r="30" spans="1:14" ht="18" customHeight="1">
      <c r="A30" s="99" t="s">
        <v>354</v>
      </c>
      <c r="B30" s="422"/>
      <c r="C30" s="426" t="s">
        <v>294</v>
      </c>
      <c r="D30" s="427"/>
      <c r="E30" s="427"/>
      <c r="F30" s="427"/>
      <c r="G30" s="427"/>
      <c r="H30" s="428"/>
      <c r="I30" s="200" t="s">
        <v>291</v>
      </c>
      <c r="J30" s="202">
        <v>3</v>
      </c>
      <c r="K30" s="201"/>
      <c r="L30" s="206"/>
      <c r="N30" s="154"/>
    </row>
    <row r="31" spans="1:14" ht="18" customHeight="1">
      <c r="B31" s="422"/>
      <c r="C31" s="426" t="s">
        <v>295</v>
      </c>
      <c r="D31" s="427"/>
      <c r="E31" s="427"/>
      <c r="F31" s="427"/>
      <c r="G31" s="427"/>
      <c r="H31" s="428"/>
      <c r="I31" s="200" t="s">
        <v>291</v>
      </c>
      <c r="J31" s="202">
        <v>1</v>
      </c>
      <c r="K31" s="201"/>
      <c r="L31" s="206"/>
      <c r="N31" s="154"/>
    </row>
    <row r="32" spans="1:14" ht="18" customHeight="1">
      <c r="B32" s="422"/>
      <c r="C32" s="426" t="s">
        <v>285</v>
      </c>
      <c r="D32" s="427"/>
      <c r="E32" s="427"/>
      <c r="F32" s="427"/>
      <c r="G32" s="427"/>
      <c r="H32" s="428"/>
      <c r="I32" s="200" t="s">
        <v>288</v>
      </c>
      <c r="J32" s="202">
        <v>2</v>
      </c>
      <c r="K32" s="202"/>
      <c r="L32" s="206"/>
      <c r="N32" s="154"/>
    </row>
    <row r="33" spans="1:14" ht="18" customHeight="1" thickBot="1">
      <c r="B33" s="422"/>
      <c r="C33" s="222" t="s">
        <v>287</v>
      </c>
      <c r="D33" s="223"/>
      <c r="E33" s="223"/>
      <c r="F33" s="223"/>
      <c r="G33" s="223"/>
      <c r="H33" s="224"/>
      <c r="I33" s="200" t="s">
        <v>288</v>
      </c>
      <c r="J33" s="202">
        <v>1</v>
      </c>
      <c r="K33" s="202"/>
      <c r="L33" s="206"/>
      <c r="N33" s="154"/>
    </row>
    <row r="34" spans="1:14" ht="18" customHeight="1">
      <c r="B34" s="438" t="s">
        <v>296</v>
      </c>
      <c r="C34" s="415" t="s">
        <v>297</v>
      </c>
      <c r="D34" s="416"/>
      <c r="E34" s="416"/>
      <c r="F34" s="416"/>
      <c r="G34" s="416"/>
      <c r="H34" s="417"/>
      <c r="I34" s="237" t="s">
        <v>298</v>
      </c>
      <c r="J34" s="299">
        <v>2</v>
      </c>
      <c r="K34" s="234"/>
      <c r="L34" s="244"/>
      <c r="N34" s="154"/>
    </row>
    <row r="35" spans="1:14" ht="18">
      <c r="B35" s="439"/>
      <c r="C35" s="415" t="s">
        <v>299</v>
      </c>
      <c r="D35" s="416"/>
      <c r="E35" s="416"/>
      <c r="F35" s="416"/>
      <c r="G35" s="416"/>
      <c r="H35" s="417"/>
      <c r="I35" s="237" t="s">
        <v>298</v>
      </c>
      <c r="J35" s="300">
        <v>1</v>
      </c>
      <c r="K35" s="237"/>
      <c r="L35" s="245"/>
      <c r="N35" s="154"/>
    </row>
    <row r="36" spans="1:14" ht="18">
      <c r="A36" s="99" t="s">
        <v>354</v>
      </c>
      <c r="B36" s="439"/>
      <c r="C36" s="415" t="s">
        <v>300</v>
      </c>
      <c r="D36" s="416"/>
      <c r="E36" s="416"/>
      <c r="F36" s="416"/>
      <c r="G36" s="416"/>
      <c r="H36" s="417"/>
      <c r="I36" s="237" t="s">
        <v>298</v>
      </c>
      <c r="J36" s="300">
        <v>2</v>
      </c>
      <c r="K36" s="237"/>
      <c r="L36" s="245"/>
      <c r="N36" s="154"/>
    </row>
    <row r="37" spans="1:14" ht="18">
      <c r="B37" s="439"/>
      <c r="C37" s="415" t="s">
        <v>285</v>
      </c>
      <c r="D37" s="416"/>
      <c r="E37" s="416"/>
      <c r="F37" s="416"/>
      <c r="G37" s="416"/>
      <c r="H37" s="417"/>
      <c r="I37" s="237" t="s">
        <v>288</v>
      </c>
      <c r="J37" s="300">
        <v>2</v>
      </c>
      <c r="K37" s="237"/>
      <c r="L37" s="245"/>
      <c r="N37" s="154"/>
    </row>
    <row r="38" spans="1:14" ht="18.75" thickBot="1">
      <c r="B38" s="473"/>
      <c r="C38" s="415" t="s">
        <v>287</v>
      </c>
      <c r="D38" s="416"/>
      <c r="E38" s="416"/>
      <c r="F38" s="416"/>
      <c r="G38" s="416"/>
      <c r="H38" s="417"/>
      <c r="I38" s="237" t="s">
        <v>286</v>
      </c>
      <c r="J38" s="300">
        <v>1</v>
      </c>
      <c r="K38" s="237"/>
      <c r="L38" s="245"/>
      <c r="N38" s="154"/>
    </row>
    <row r="39" spans="1:14" ht="18" customHeight="1" thickBot="1">
      <c r="B39" s="443" t="s">
        <v>301</v>
      </c>
      <c r="C39" s="435" t="s">
        <v>302</v>
      </c>
      <c r="D39" s="436"/>
      <c r="E39" s="436"/>
      <c r="F39" s="436"/>
      <c r="G39" s="436"/>
      <c r="H39" s="437"/>
      <c r="I39" s="229" t="s">
        <v>298</v>
      </c>
      <c r="J39" s="204">
        <v>4</v>
      </c>
      <c r="K39" s="229"/>
      <c r="L39" s="246"/>
      <c r="N39" s="154"/>
    </row>
    <row r="40" spans="1:14" ht="18">
      <c r="A40" s="99" t="s">
        <v>354</v>
      </c>
      <c r="B40" s="444"/>
      <c r="C40" s="445" t="s">
        <v>303</v>
      </c>
      <c r="D40" s="446"/>
      <c r="E40" s="446"/>
      <c r="F40" s="446"/>
      <c r="G40" s="446"/>
      <c r="H40" s="447"/>
      <c r="I40" s="229" t="s">
        <v>298</v>
      </c>
      <c r="J40" s="301">
        <v>2</v>
      </c>
      <c r="K40" s="227"/>
      <c r="L40" s="247"/>
      <c r="N40" s="154"/>
    </row>
    <row r="41" spans="1:14" ht="20.25" customHeight="1">
      <c r="B41" s="444"/>
      <c r="C41" s="445" t="s">
        <v>300</v>
      </c>
      <c r="D41" s="446"/>
      <c r="E41" s="446"/>
      <c r="F41" s="446"/>
      <c r="G41" s="446"/>
      <c r="H41" s="447"/>
      <c r="I41" s="229" t="s">
        <v>298</v>
      </c>
      <c r="J41" s="301">
        <v>2</v>
      </c>
      <c r="K41" s="227"/>
      <c r="L41" s="247"/>
      <c r="N41" s="154"/>
    </row>
    <row r="42" spans="1:14" ht="18">
      <c r="B42" s="444"/>
      <c r="C42" s="426" t="s">
        <v>285</v>
      </c>
      <c r="D42" s="427"/>
      <c r="E42" s="427"/>
      <c r="F42" s="427"/>
      <c r="G42" s="427"/>
      <c r="H42" s="428"/>
      <c r="I42" s="227" t="s">
        <v>286</v>
      </c>
      <c r="J42" s="301">
        <v>3</v>
      </c>
      <c r="K42" s="227"/>
      <c r="L42" s="247"/>
      <c r="N42" s="154"/>
    </row>
    <row r="43" spans="1:14" ht="18">
      <c r="B43" s="444"/>
      <c r="C43" s="435" t="s">
        <v>287</v>
      </c>
      <c r="D43" s="436"/>
      <c r="E43" s="436"/>
      <c r="F43" s="436"/>
      <c r="G43" s="436"/>
      <c r="H43" s="437"/>
      <c r="I43" s="233" t="s">
        <v>286</v>
      </c>
      <c r="J43" s="302">
        <v>2</v>
      </c>
      <c r="K43" s="233"/>
      <c r="L43" s="250"/>
      <c r="N43" s="154"/>
    </row>
    <row r="44" spans="1:14" ht="14.65" customHeight="1">
      <c r="B44" s="154"/>
      <c r="C44" s="440" t="s">
        <v>304</v>
      </c>
      <c r="D44" s="440"/>
      <c r="E44" s="440"/>
      <c r="F44" s="440"/>
      <c r="G44" s="440"/>
      <c r="H44" s="440"/>
      <c r="I44" s="161" t="s">
        <v>305</v>
      </c>
      <c r="J44" s="162">
        <f>SUM(J22:J43)</f>
        <v>47</v>
      </c>
      <c r="K44" s="163" t="e">
        <f>SUM(K22,K24,#REF!,#REF!,#REF!,#REF!,#REF!,#REF!,#REF!,#REF!,#REF!,#REF!,#REF!,#REF!,#REF!,#REF!,#REF!)</f>
        <v>#REF!</v>
      </c>
      <c r="N44" s="154"/>
    </row>
    <row r="45" spans="1:14" ht="18">
      <c r="C45" s="440"/>
      <c r="D45" s="440"/>
      <c r="E45" s="440"/>
      <c r="F45" s="440"/>
      <c r="G45" s="440"/>
      <c r="H45" s="440"/>
      <c r="I45" s="160" t="s">
        <v>306</v>
      </c>
      <c r="J45" s="159" t="e">
        <f>+J24+J25+J32+J33+J27+J28+#REF!+#REF!+#REF!+#REF!+J38+J37+J42+J43</f>
        <v>#REF!</v>
      </c>
      <c r="K45" s="159" t="e">
        <f>#REF!+#REF!</f>
        <v>#REF!</v>
      </c>
    </row>
    <row r="46" spans="1:14" ht="18">
      <c r="I46" s="441" t="s">
        <v>307</v>
      </c>
      <c r="J46" s="155" t="s">
        <v>308</v>
      </c>
      <c r="K46" s="155" t="s">
        <v>309</v>
      </c>
    </row>
    <row r="47" spans="1:14" ht="15" customHeight="1">
      <c r="I47" s="442"/>
      <c r="J47" s="156" t="e">
        <f>J44-J45</f>
        <v>#REF!</v>
      </c>
      <c r="K47" s="156" t="e">
        <f>K44+K45</f>
        <v>#REF!</v>
      </c>
    </row>
    <row r="48" spans="1:14" ht="15" customHeight="1">
      <c r="B48" s="145" t="s">
        <v>310</v>
      </c>
    </row>
    <row r="49" ht="18"/>
    <row r="50" ht="18"/>
  </sheetData>
  <mergeCells count="31">
    <mergeCell ref="C44:H45"/>
    <mergeCell ref="I46:I47"/>
    <mergeCell ref="B39:B43"/>
    <mergeCell ref="C39:H39"/>
    <mergeCell ref="C40:H40"/>
    <mergeCell ref="C41:H41"/>
    <mergeCell ref="C42:H42"/>
    <mergeCell ref="C43:H43"/>
    <mergeCell ref="B34:B38"/>
    <mergeCell ref="C34:H34"/>
    <mergeCell ref="C35:H35"/>
    <mergeCell ref="C36:H36"/>
    <mergeCell ref="C37:H37"/>
    <mergeCell ref="C38:H38"/>
    <mergeCell ref="B26:B28"/>
    <mergeCell ref="C26:H26"/>
    <mergeCell ref="C27:H27"/>
    <mergeCell ref="C28:H28"/>
    <mergeCell ref="B29:B33"/>
    <mergeCell ref="C29:H29"/>
    <mergeCell ref="C30:H30"/>
    <mergeCell ref="C31:H31"/>
    <mergeCell ref="C32:H32"/>
    <mergeCell ref="B3:C6"/>
    <mergeCell ref="D3:I6"/>
    <mergeCell ref="C21:H21"/>
    <mergeCell ref="B22:B25"/>
    <mergeCell ref="C22:H22"/>
    <mergeCell ref="C23:H23"/>
    <mergeCell ref="C24:H24"/>
    <mergeCell ref="C25:H25"/>
  </mergeCells>
  <dataValidations count="13">
    <dataValidation allowBlank="1" showInputMessage="1" showErrorMessage="1" prompt="&lt;&lt;Campo calculado entre Horas disponibles actuales - horas reales consumidas&gt;&gt;" sqref="I9" xr:uid="{64D3F580-FCB5-4635-8FA9-A6D8A6E89E41}"/>
    <dataValidation allowBlank="1" showInputMessage="1" showErrorMessage="1" prompt="&lt;&lt;Horas reales consumidas de todo el equipo en el día&gt;&gt;" sqref="H9" xr:uid="{9B897588-E5E8-4CB7-9E9F-9FF408CE8BF8}"/>
    <dataValidation allowBlank="1" showInputMessage="1" showErrorMessage="1" prompt="&lt;&lt;Horas proyectadas para el dia, osea la sumatoria de horas diarias por integrante&gt;&gt;" sqref="G9" xr:uid="{D92F3707-EC48-4F47-BE24-70E8A650F705}"/>
    <dataValidation allowBlank="1" showInputMessage="1" showErrorMessage="1" prompt="&lt;&lt;Horas proyectadas para el sprint&gt;&gt;" sqref="F9" xr:uid="{0217581D-04C3-4846-8848-23A041201AA2}"/>
    <dataValidation allowBlank="1" showInputMessage="1" showErrorMessage="1" prompt="(Capacidad planeada/capacidad real desarrollo)*100) Este valir debe estar muy cerca al 100%" sqref="C18" xr:uid="{D887FF78-D7B2-4DB1-9F64-059CEA07DBD9}"/>
    <dataValidation allowBlank="1" showInputMessage="1" showErrorMessage="1" prompt="&lt;&lt;Debe ser igual a las horas planeadas del sprint&gt;&gt;" sqref="C17" xr:uid="{5E880790-98D9-45F7-B590-0666561F59A0}"/>
    <dataValidation allowBlank="1" showInputMessage="1" showErrorMessage="1" prompt="&lt;&lt;Resta entre la capacidad total y horas de eventos del &gt;&gt;" sqref="C16" xr:uid="{B75BA11E-7328-4470-ACDA-3636F2BAE641}"/>
    <dataValidation allowBlank="1" showInputMessage="1" showErrorMessage="1" prompt="&lt;&lt;Se debe sumar las horas por cada integrante a invertir en daily, refinamiento, retrospectiva y review&gt;&gt;" sqref="C15" xr:uid="{3571A3ED-F5B5-4B84-989E-1E5F758FC849}"/>
    <dataValidation allowBlank="1" showInputMessage="1" showErrorMessage="1" prompt="&lt;&lt;Multiplicar  el tamaño del equipo por la cantidad de horas diarias&gt;&gt;" sqref="C14" xr:uid="{AF1B2F65-E94F-400E-8884-55F158E076D8}"/>
    <dataValidation allowBlank="1" showInputMessage="1" showErrorMessage="1" prompt="&lt;&lt;Horas diarias de trabajo por persona&gt;&gt;" sqref="C13" xr:uid="{81013090-415D-4B96-A245-F426658DEDA0}"/>
    <dataValidation allowBlank="1" showInputMessage="1" showErrorMessage="1" prompt="&lt;&lt;Cantidad de personas a trabajar en el sprint&gt;&gt;" sqref="C12" xr:uid="{4755A5D6-0ED8-46E1-80F0-1DFD6D8FE8FD}"/>
    <dataValidation allowBlank="1" showInputMessage="1" showErrorMessage="1" prompt="&lt;&lt;Cantidad de diashabiles en el sprint&gt;&gt;" sqref="C11" xr:uid="{5BA5F3D0-D6C7-4A09-B251-A9DF8E99315B}"/>
    <dataValidation allowBlank="1" showInputMessage="1" showErrorMessage="1" prompt="&lt;&lt;Fecha en que inicia el sprint&gt;&gt;" sqref="C9:C10" xr:uid="{AEC38BC9-4784-41DC-B4AB-8AE63E7FDF0E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AE62-CFB3-414A-BC9F-5A7456BEF248}">
  <dimension ref="B2:N77"/>
  <sheetViews>
    <sheetView showGridLines="0" topLeftCell="A48" zoomScaleNormal="100" workbookViewId="0">
      <selection activeCell="B65" sqref="B65:B70"/>
    </sheetView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2851562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2" spans="2:9" ht="15" customHeight="1" thickBot="1"/>
    <row r="3" spans="2:9" ht="15" customHeight="1">
      <c r="B3" s="392"/>
      <c r="C3" s="393"/>
      <c r="D3" s="398" t="s">
        <v>311</v>
      </c>
      <c r="E3" s="398"/>
      <c r="F3" s="398"/>
      <c r="G3" s="398"/>
      <c r="H3" s="398"/>
      <c r="I3" s="399"/>
    </row>
    <row r="4" spans="2:9" ht="15" customHeight="1">
      <c r="B4" s="394"/>
      <c r="C4" s="395"/>
      <c r="D4" s="400"/>
      <c r="E4" s="400"/>
      <c r="F4" s="400"/>
      <c r="G4" s="400"/>
      <c r="H4" s="400"/>
      <c r="I4" s="401"/>
    </row>
    <row r="5" spans="2:9" ht="15" customHeight="1">
      <c r="B5" s="394"/>
      <c r="C5" s="395"/>
      <c r="D5" s="400"/>
      <c r="E5" s="400"/>
      <c r="F5" s="400"/>
      <c r="G5" s="400"/>
      <c r="H5" s="400"/>
      <c r="I5" s="401"/>
    </row>
    <row r="6" spans="2:9" ht="15" customHeight="1" thickBot="1">
      <c r="B6" s="396"/>
      <c r="C6" s="397"/>
      <c r="D6" s="402"/>
      <c r="E6" s="402"/>
      <c r="F6" s="402"/>
      <c r="G6" s="402"/>
      <c r="H6" s="402"/>
      <c r="I6" s="403"/>
    </row>
    <row r="7" spans="2:9" ht="15" customHeight="1" thickBot="1"/>
    <row r="8" spans="2:9" ht="54.75" thickBot="1">
      <c r="B8" s="158" t="s">
        <v>263</v>
      </c>
      <c r="C8" s="157">
        <v>1</v>
      </c>
      <c r="E8" s="98" t="s">
        <v>264</v>
      </c>
      <c r="F8" s="141" t="s">
        <v>265</v>
      </c>
      <c r="G8" s="141" t="s">
        <v>266</v>
      </c>
      <c r="H8" s="141" t="s">
        <v>221</v>
      </c>
      <c r="I8" s="142" t="s">
        <v>267</v>
      </c>
    </row>
    <row r="9" spans="2:9" ht="18">
      <c r="B9" s="147" t="s">
        <v>268</v>
      </c>
      <c r="C9" s="182">
        <v>45369</v>
      </c>
      <c r="E9" s="148">
        <v>0</v>
      </c>
      <c r="F9" s="181"/>
      <c r="G9" s="181"/>
      <c r="H9" s="181"/>
      <c r="I9" s="181"/>
    </row>
    <row r="10" spans="2:9" ht="18">
      <c r="B10" s="147" t="s">
        <v>269</v>
      </c>
      <c r="C10" s="182">
        <v>45344</v>
      </c>
      <c r="E10" s="149">
        <v>1</v>
      </c>
      <c r="F10" s="125">
        <v>24</v>
      </c>
      <c r="G10" s="125">
        <v>24</v>
      </c>
      <c r="H10" s="150">
        <v>19</v>
      </c>
      <c r="I10" s="151">
        <f>I9-H10</f>
        <v>-19</v>
      </c>
    </row>
    <row r="11" spans="2:9" ht="18">
      <c r="B11" s="147" t="s">
        <v>270</v>
      </c>
      <c r="C11" s="183">
        <v>5</v>
      </c>
      <c r="E11" s="149">
        <v>2</v>
      </c>
      <c r="F11" s="125"/>
      <c r="G11" s="125"/>
      <c r="H11" s="150"/>
      <c r="I11" s="151">
        <f t="shared" ref="I11:I19" si="0">I10-H11</f>
        <v>-19</v>
      </c>
    </row>
    <row r="12" spans="2:9" ht="18">
      <c r="B12" s="147" t="s">
        <v>271</v>
      </c>
      <c r="C12" s="183">
        <v>3</v>
      </c>
      <c r="E12" s="149">
        <v>3</v>
      </c>
      <c r="F12" s="125"/>
      <c r="G12" s="125"/>
      <c r="H12" s="150"/>
      <c r="I12" s="151">
        <f t="shared" si="0"/>
        <v>-19</v>
      </c>
    </row>
    <row r="13" spans="2:9" ht="18">
      <c r="B13" s="147" t="s">
        <v>272</v>
      </c>
      <c r="C13" s="183">
        <v>8</v>
      </c>
      <c r="E13" s="149">
        <v>4</v>
      </c>
      <c r="F13" s="125"/>
      <c r="G13" s="125"/>
      <c r="H13" s="150"/>
      <c r="I13" s="151">
        <f t="shared" si="0"/>
        <v>-19</v>
      </c>
    </row>
    <row r="14" spans="2:9" ht="18">
      <c r="B14" s="147" t="s">
        <v>273</v>
      </c>
      <c r="C14" s="183">
        <f>(C13*C11)*C12</f>
        <v>120</v>
      </c>
      <c r="E14" s="149">
        <v>5</v>
      </c>
      <c r="F14" s="125"/>
      <c r="G14" s="125"/>
      <c r="H14" s="150"/>
      <c r="I14" s="151">
        <f t="shared" si="0"/>
        <v>-19</v>
      </c>
    </row>
    <row r="15" spans="2:9" ht="18">
      <c r="B15" s="147" t="s">
        <v>274</v>
      </c>
      <c r="C15" s="183">
        <v>15</v>
      </c>
      <c r="E15" s="149">
        <v>6</v>
      </c>
      <c r="F15" s="125"/>
      <c r="G15" s="125"/>
      <c r="H15" s="150"/>
      <c r="I15" s="151">
        <f t="shared" si="0"/>
        <v>-19</v>
      </c>
    </row>
    <row r="16" spans="2:9" ht="18">
      <c r="B16" s="147" t="s">
        <v>275</v>
      </c>
      <c r="C16" s="183">
        <f>C14-C15</f>
        <v>105</v>
      </c>
      <c r="E16" s="149">
        <v>7</v>
      </c>
      <c r="F16" s="125"/>
      <c r="G16" s="125"/>
      <c r="H16" s="150"/>
      <c r="I16" s="151">
        <f t="shared" si="0"/>
        <v>-19</v>
      </c>
    </row>
    <row r="17" spans="2:14" ht="18">
      <c r="B17" s="152" t="s">
        <v>276</v>
      </c>
      <c r="C17" s="184">
        <v>105</v>
      </c>
      <c r="D17" s="153"/>
      <c r="E17" s="149">
        <v>8</v>
      </c>
      <c r="F17" s="125"/>
      <c r="G17" s="125"/>
      <c r="H17" s="150"/>
      <c r="I17" s="151">
        <f t="shared" si="0"/>
        <v>-19</v>
      </c>
    </row>
    <row r="18" spans="2:14" ht="18">
      <c r="B18" s="147" t="s">
        <v>277</v>
      </c>
      <c r="C18" s="185">
        <v>95</v>
      </c>
      <c r="D18" s="153"/>
      <c r="E18" s="149">
        <v>9</v>
      </c>
      <c r="F18" s="125"/>
      <c r="G18" s="125"/>
      <c r="H18" s="150"/>
      <c r="I18" s="151">
        <f t="shared" si="0"/>
        <v>-19</v>
      </c>
    </row>
    <row r="19" spans="2:14" ht="18">
      <c r="E19" s="149">
        <v>10</v>
      </c>
      <c r="F19" s="125"/>
      <c r="G19" s="125"/>
      <c r="H19" s="150"/>
      <c r="I19" s="151">
        <f t="shared" si="0"/>
        <v>-19</v>
      </c>
    </row>
    <row r="20" spans="2:14" ht="18"/>
    <row r="21" spans="2:14" ht="51" customHeight="1">
      <c r="B21" s="208" t="s">
        <v>201</v>
      </c>
      <c r="C21" s="404" t="s">
        <v>202</v>
      </c>
      <c r="D21" s="404"/>
      <c r="E21" s="404"/>
      <c r="F21" s="404"/>
      <c r="G21" s="404"/>
      <c r="H21" s="404"/>
      <c r="I21" s="209" t="s">
        <v>6</v>
      </c>
      <c r="J21" s="210" t="s">
        <v>278</v>
      </c>
      <c r="K21" s="210" t="s">
        <v>279</v>
      </c>
      <c r="L21" s="209" t="s">
        <v>280</v>
      </c>
    </row>
    <row r="22" spans="2:14" ht="18">
      <c r="B22" s="443" t="s">
        <v>224</v>
      </c>
      <c r="C22" s="407" t="s">
        <v>312</v>
      </c>
      <c r="D22" s="407"/>
      <c r="E22" s="407"/>
      <c r="F22" s="407"/>
      <c r="G22" s="407"/>
      <c r="H22" s="407"/>
      <c r="I22" s="203" t="s">
        <v>283</v>
      </c>
      <c r="J22" s="219">
        <v>1</v>
      </c>
      <c r="K22" s="204"/>
      <c r="L22" s="205"/>
      <c r="N22" s="154"/>
    </row>
    <row r="23" spans="2:14" ht="18">
      <c r="B23" s="444"/>
      <c r="C23" s="408" t="s">
        <v>313</v>
      </c>
      <c r="D23" s="408"/>
      <c r="E23" s="408"/>
      <c r="F23" s="408"/>
      <c r="G23" s="408"/>
      <c r="H23" s="408"/>
      <c r="I23" s="203" t="s">
        <v>283</v>
      </c>
      <c r="J23" s="220">
        <v>1</v>
      </c>
      <c r="K23" s="201"/>
      <c r="L23" s="206"/>
      <c r="N23" s="154"/>
    </row>
    <row r="24" spans="2:14" ht="15" customHeight="1">
      <c r="B24" s="444"/>
      <c r="C24" s="408" t="s">
        <v>285</v>
      </c>
      <c r="D24" s="408"/>
      <c r="E24" s="408"/>
      <c r="F24" s="408"/>
      <c r="G24" s="408"/>
      <c r="H24" s="408"/>
      <c r="I24" s="200" t="s">
        <v>286</v>
      </c>
      <c r="J24" s="220">
        <v>0.5</v>
      </c>
      <c r="K24" s="201"/>
      <c r="L24" s="207"/>
      <c r="N24" s="154"/>
    </row>
    <row r="25" spans="2:14" ht="15" customHeight="1">
      <c r="B25" s="444"/>
      <c r="C25" s="409" t="s">
        <v>287</v>
      </c>
      <c r="D25" s="409"/>
      <c r="E25" s="409"/>
      <c r="F25" s="409"/>
      <c r="G25" s="409"/>
      <c r="H25" s="409"/>
      <c r="I25" s="216" t="s">
        <v>288</v>
      </c>
      <c r="J25" s="221">
        <v>0.5</v>
      </c>
      <c r="K25" s="217"/>
      <c r="L25" s="218"/>
      <c r="N25" s="154"/>
    </row>
    <row r="26" spans="2:14" ht="18" customHeight="1">
      <c r="B26" s="448" t="s">
        <v>227</v>
      </c>
      <c r="C26" s="412" t="s">
        <v>314</v>
      </c>
      <c r="D26" s="413"/>
      <c r="E26" s="413"/>
      <c r="F26" s="413"/>
      <c r="G26" s="413"/>
      <c r="H26" s="414"/>
      <c r="I26" s="211" t="s">
        <v>283</v>
      </c>
      <c r="J26" s="212">
        <v>2</v>
      </c>
      <c r="K26" s="212"/>
      <c r="L26" s="213"/>
      <c r="N26" s="154"/>
    </row>
    <row r="27" spans="2:14" ht="18">
      <c r="B27" s="449"/>
      <c r="C27" s="415" t="s">
        <v>315</v>
      </c>
      <c r="D27" s="416"/>
      <c r="E27" s="416"/>
      <c r="F27" s="416"/>
      <c r="G27" s="416"/>
      <c r="H27" s="417"/>
      <c r="I27" s="198" t="s">
        <v>283</v>
      </c>
      <c r="J27" s="199">
        <v>2</v>
      </c>
      <c r="K27" s="199"/>
      <c r="L27" s="214"/>
      <c r="N27" s="154"/>
    </row>
    <row r="28" spans="2:14" ht="18">
      <c r="B28" s="449"/>
      <c r="C28" s="415" t="s">
        <v>316</v>
      </c>
      <c r="D28" s="416"/>
      <c r="E28" s="416"/>
      <c r="F28" s="416"/>
      <c r="G28" s="416"/>
      <c r="H28" s="417"/>
      <c r="I28" s="198" t="s">
        <v>283</v>
      </c>
      <c r="J28" s="199">
        <v>4</v>
      </c>
      <c r="K28" s="199"/>
      <c r="L28" s="214"/>
      <c r="N28" s="154"/>
    </row>
    <row r="29" spans="2:14" ht="18">
      <c r="B29" s="449"/>
      <c r="C29" s="415" t="s">
        <v>317</v>
      </c>
      <c r="D29" s="416"/>
      <c r="E29" s="416"/>
      <c r="F29" s="416"/>
      <c r="G29" s="416"/>
      <c r="H29" s="417"/>
      <c r="I29" s="198" t="s">
        <v>283</v>
      </c>
      <c r="J29" s="199">
        <v>3</v>
      </c>
      <c r="K29" s="199"/>
      <c r="L29" s="214"/>
      <c r="N29" s="154"/>
    </row>
    <row r="30" spans="2:14" ht="18">
      <c r="B30" s="449"/>
      <c r="C30" s="415" t="s">
        <v>318</v>
      </c>
      <c r="D30" s="416"/>
      <c r="E30" s="416"/>
      <c r="F30" s="416"/>
      <c r="G30" s="416"/>
      <c r="H30" s="417"/>
      <c r="I30" s="198" t="s">
        <v>298</v>
      </c>
      <c r="J30" s="199">
        <v>2</v>
      </c>
      <c r="K30" s="199"/>
      <c r="L30" s="214"/>
      <c r="N30" s="154"/>
    </row>
    <row r="31" spans="2:14" ht="18">
      <c r="B31" s="449"/>
      <c r="C31" s="415" t="s">
        <v>285</v>
      </c>
      <c r="D31" s="416"/>
      <c r="E31" s="416"/>
      <c r="F31" s="416"/>
      <c r="G31" s="416"/>
      <c r="H31" s="417"/>
      <c r="I31" s="198" t="s">
        <v>286</v>
      </c>
      <c r="J31" s="199">
        <v>1.5</v>
      </c>
      <c r="K31" s="199"/>
      <c r="L31" s="214"/>
      <c r="N31" s="154"/>
    </row>
    <row r="32" spans="2:14" ht="18" customHeight="1">
      <c r="B32" s="449"/>
      <c r="C32" s="418" t="s">
        <v>287</v>
      </c>
      <c r="D32" s="419"/>
      <c r="E32" s="419"/>
      <c r="F32" s="419"/>
      <c r="G32" s="419"/>
      <c r="H32" s="420"/>
      <c r="I32" s="237" t="s">
        <v>286</v>
      </c>
      <c r="J32" s="242">
        <v>1</v>
      </c>
      <c r="K32" s="242"/>
      <c r="L32" s="243"/>
      <c r="N32" s="154"/>
    </row>
    <row r="33" spans="2:14" ht="18" customHeight="1">
      <c r="B33" s="443" t="s">
        <v>229</v>
      </c>
      <c r="C33" s="423" t="s">
        <v>319</v>
      </c>
      <c r="D33" s="424"/>
      <c r="E33" s="424"/>
      <c r="F33" s="424"/>
      <c r="G33" s="424"/>
      <c r="H33" s="425"/>
      <c r="I33" s="203" t="s">
        <v>283</v>
      </c>
      <c r="J33" s="241">
        <v>1</v>
      </c>
      <c r="K33" s="204"/>
      <c r="L33" s="205"/>
      <c r="N33" s="154"/>
    </row>
    <row r="34" spans="2:14" ht="18" customHeight="1">
      <c r="B34" s="444"/>
      <c r="C34" s="426" t="s">
        <v>320</v>
      </c>
      <c r="D34" s="427"/>
      <c r="E34" s="427"/>
      <c r="F34" s="427"/>
      <c r="G34" s="427"/>
      <c r="H34" s="428"/>
      <c r="I34" s="200" t="s">
        <v>283</v>
      </c>
      <c r="J34" s="202">
        <v>4</v>
      </c>
      <c r="K34" s="201"/>
      <c r="L34" s="206"/>
      <c r="N34" s="154"/>
    </row>
    <row r="35" spans="2:14" ht="18" customHeight="1">
      <c r="B35" s="444"/>
      <c r="C35" s="426" t="s">
        <v>321</v>
      </c>
      <c r="D35" s="427"/>
      <c r="E35" s="427"/>
      <c r="F35" s="427"/>
      <c r="G35" s="427"/>
      <c r="H35" s="428"/>
      <c r="I35" s="200" t="s">
        <v>283</v>
      </c>
      <c r="J35" s="202">
        <v>3</v>
      </c>
      <c r="K35" s="201"/>
      <c r="L35" s="206"/>
      <c r="N35" s="154"/>
    </row>
    <row r="36" spans="2:14" ht="18" customHeight="1">
      <c r="B36" s="444"/>
      <c r="C36" s="426" t="s">
        <v>322</v>
      </c>
      <c r="D36" s="427"/>
      <c r="E36" s="427"/>
      <c r="F36" s="427"/>
      <c r="G36" s="427"/>
      <c r="H36" s="428"/>
      <c r="I36" s="200" t="s">
        <v>283</v>
      </c>
      <c r="J36" s="202">
        <v>1</v>
      </c>
      <c r="K36" s="201"/>
      <c r="L36" s="206"/>
      <c r="N36" s="154"/>
    </row>
    <row r="37" spans="2:14" ht="31.5" customHeight="1">
      <c r="B37" s="444"/>
      <c r="C37" s="426" t="s">
        <v>323</v>
      </c>
      <c r="D37" s="427"/>
      <c r="E37" s="427"/>
      <c r="F37" s="427"/>
      <c r="G37" s="427"/>
      <c r="H37" s="428"/>
      <c r="I37" s="200" t="s">
        <v>324</v>
      </c>
      <c r="J37" s="201">
        <v>4</v>
      </c>
      <c r="K37" s="201"/>
      <c r="L37" s="206"/>
      <c r="N37" s="154"/>
    </row>
    <row r="38" spans="2:14" ht="18" customHeight="1">
      <c r="B38" s="444"/>
      <c r="C38" s="426" t="s">
        <v>285</v>
      </c>
      <c r="D38" s="427"/>
      <c r="E38" s="427"/>
      <c r="F38" s="427"/>
      <c r="G38" s="427"/>
      <c r="H38" s="428"/>
      <c r="I38" s="200" t="s">
        <v>288</v>
      </c>
      <c r="J38" s="202">
        <v>2</v>
      </c>
      <c r="K38" s="202"/>
      <c r="L38" s="206"/>
      <c r="N38" s="154"/>
    </row>
    <row r="39" spans="2:14" ht="18" customHeight="1">
      <c r="B39" s="444"/>
      <c r="C39" s="222" t="s">
        <v>287</v>
      </c>
      <c r="D39" s="223"/>
      <c r="E39" s="223"/>
      <c r="F39" s="223"/>
      <c r="G39" s="223"/>
      <c r="H39" s="224"/>
      <c r="I39" s="200" t="s">
        <v>288</v>
      </c>
      <c r="J39" s="202">
        <v>1</v>
      </c>
      <c r="K39" s="202"/>
      <c r="L39" s="206"/>
      <c r="N39" s="154"/>
    </row>
    <row r="40" spans="2:14" ht="18" customHeight="1">
      <c r="B40" s="450" t="s">
        <v>325</v>
      </c>
      <c r="C40" s="429" t="s">
        <v>326</v>
      </c>
      <c r="D40" s="430"/>
      <c r="E40" s="430"/>
      <c r="F40" s="430"/>
      <c r="G40" s="430"/>
      <c r="H40" s="431"/>
      <c r="I40" s="234" t="s">
        <v>291</v>
      </c>
      <c r="J40" s="235">
        <v>7.5</v>
      </c>
      <c r="K40" s="235"/>
      <c r="L40" s="236"/>
      <c r="N40" s="154"/>
    </row>
    <row r="41" spans="2:14" ht="18" customHeight="1">
      <c r="B41" s="451"/>
      <c r="C41" s="418" t="s">
        <v>327</v>
      </c>
      <c r="D41" s="419"/>
      <c r="E41" s="419"/>
      <c r="F41" s="419"/>
      <c r="G41" s="419"/>
      <c r="H41" s="420"/>
      <c r="I41" s="237" t="s">
        <v>291</v>
      </c>
      <c r="J41" s="238">
        <v>3</v>
      </c>
      <c r="K41" s="238"/>
      <c r="L41" s="239"/>
      <c r="N41" s="154"/>
    </row>
    <row r="42" spans="2:14" ht="18" customHeight="1">
      <c r="B42" s="451"/>
      <c r="C42" s="418" t="s">
        <v>285</v>
      </c>
      <c r="D42" s="419"/>
      <c r="E42" s="419"/>
      <c r="F42" s="419"/>
      <c r="G42" s="419"/>
      <c r="H42" s="420"/>
      <c r="I42" s="237" t="s">
        <v>286</v>
      </c>
      <c r="J42" s="238">
        <v>1.5</v>
      </c>
      <c r="K42" s="238"/>
      <c r="L42" s="239"/>
      <c r="N42" s="154"/>
    </row>
    <row r="43" spans="2:14" ht="18" customHeight="1">
      <c r="B43" s="452"/>
      <c r="C43" s="432" t="s">
        <v>287</v>
      </c>
      <c r="D43" s="433"/>
      <c r="E43" s="433"/>
      <c r="F43" s="433"/>
      <c r="G43" s="433"/>
      <c r="H43" s="434"/>
      <c r="I43" s="215" t="s">
        <v>286</v>
      </c>
      <c r="J43" s="232">
        <v>1</v>
      </c>
      <c r="K43" s="232"/>
      <c r="L43" s="240"/>
      <c r="N43" s="154"/>
    </row>
    <row r="44" spans="2:14" ht="18">
      <c r="B44" s="443" t="s">
        <v>233</v>
      </c>
      <c r="C44" s="426" t="s">
        <v>328</v>
      </c>
      <c r="D44" s="427"/>
      <c r="E44" s="427"/>
      <c r="F44" s="427"/>
      <c r="G44" s="427"/>
      <c r="H44" s="428"/>
      <c r="I44" s="227" t="s">
        <v>283</v>
      </c>
      <c r="J44" s="225">
        <v>1</v>
      </c>
      <c r="K44" s="228"/>
      <c r="L44" s="230"/>
      <c r="N44" s="154"/>
    </row>
    <row r="45" spans="2:14" ht="18">
      <c r="B45" s="444"/>
      <c r="C45" s="426" t="s">
        <v>329</v>
      </c>
      <c r="D45" s="427"/>
      <c r="E45" s="427"/>
      <c r="F45" s="427"/>
      <c r="G45" s="427"/>
      <c r="H45" s="428"/>
      <c r="I45" s="227" t="s">
        <v>283</v>
      </c>
      <c r="J45" s="225">
        <v>1</v>
      </c>
      <c r="K45" s="228"/>
      <c r="L45" s="230"/>
      <c r="N45" s="154"/>
    </row>
    <row r="46" spans="2:14" ht="18">
      <c r="B46" s="444"/>
      <c r="C46" s="426" t="s">
        <v>330</v>
      </c>
      <c r="D46" s="427"/>
      <c r="E46" s="427"/>
      <c r="F46" s="427"/>
      <c r="G46" s="427"/>
      <c r="H46" s="428"/>
      <c r="I46" s="227" t="s">
        <v>298</v>
      </c>
      <c r="J46" s="225">
        <v>1</v>
      </c>
      <c r="K46" s="228"/>
      <c r="L46" s="230"/>
      <c r="N46" s="154"/>
    </row>
    <row r="47" spans="2:14" ht="18">
      <c r="B47" s="444"/>
      <c r="C47" s="426" t="s">
        <v>285</v>
      </c>
      <c r="D47" s="427"/>
      <c r="E47" s="427"/>
      <c r="F47" s="427"/>
      <c r="G47" s="427"/>
      <c r="H47" s="428"/>
      <c r="I47" s="227" t="s">
        <v>286</v>
      </c>
      <c r="J47" s="225">
        <v>1</v>
      </c>
      <c r="K47" s="228"/>
      <c r="L47" s="230"/>
      <c r="N47" s="154"/>
    </row>
    <row r="48" spans="2:14" ht="18">
      <c r="B48" s="444"/>
      <c r="C48" s="435" t="s">
        <v>287</v>
      </c>
      <c r="D48" s="436"/>
      <c r="E48" s="436"/>
      <c r="F48" s="436"/>
      <c r="G48" s="436"/>
      <c r="H48" s="437"/>
      <c r="I48" s="227" t="s">
        <v>286</v>
      </c>
      <c r="J48" s="225">
        <v>0.5</v>
      </c>
      <c r="K48" s="228"/>
      <c r="L48" s="230"/>
      <c r="N48" s="154"/>
    </row>
    <row r="49" spans="2:14" ht="18" customHeight="1">
      <c r="B49" s="450" t="s">
        <v>235</v>
      </c>
      <c r="C49" s="415" t="s">
        <v>331</v>
      </c>
      <c r="D49" s="416"/>
      <c r="E49" s="416"/>
      <c r="F49" s="416"/>
      <c r="G49" s="416"/>
      <c r="H49" s="417"/>
      <c r="I49" s="234" t="s">
        <v>283</v>
      </c>
      <c r="J49" s="234">
        <v>1</v>
      </c>
      <c r="K49" s="234"/>
      <c r="L49" s="244"/>
      <c r="N49" s="154"/>
    </row>
    <row r="50" spans="2:14" ht="18">
      <c r="B50" s="451"/>
      <c r="C50" s="415" t="s">
        <v>332</v>
      </c>
      <c r="D50" s="416"/>
      <c r="E50" s="416"/>
      <c r="F50" s="416"/>
      <c r="G50" s="416"/>
      <c r="H50" s="417"/>
      <c r="I50" s="237" t="s">
        <v>283</v>
      </c>
      <c r="J50" s="237">
        <v>1</v>
      </c>
      <c r="K50" s="237"/>
      <c r="L50" s="245"/>
      <c r="N50" s="154"/>
    </row>
    <row r="51" spans="2:14" ht="18">
      <c r="B51" s="451"/>
      <c r="C51" s="415" t="s">
        <v>333</v>
      </c>
      <c r="D51" s="416"/>
      <c r="E51" s="416"/>
      <c r="F51" s="416"/>
      <c r="G51" s="416"/>
      <c r="H51" s="417"/>
      <c r="I51" s="237" t="s">
        <v>298</v>
      </c>
      <c r="J51" s="237">
        <v>1</v>
      </c>
      <c r="K51" s="237"/>
      <c r="L51" s="245"/>
      <c r="N51" s="154"/>
    </row>
    <row r="52" spans="2:14" ht="18">
      <c r="B52" s="451"/>
      <c r="C52" s="415" t="s">
        <v>285</v>
      </c>
      <c r="D52" s="416"/>
      <c r="E52" s="416"/>
      <c r="F52" s="416"/>
      <c r="G52" s="416"/>
      <c r="H52" s="417"/>
      <c r="I52" s="237" t="s">
        <v>288</v>
      </c>
      <c r="J52" s="237">
        <v>1</v>
      </c>
      <c r="K52" s="237"/>
      <c r="L52" s="245"/>
      <c r="N52" s="154"/>
    </row>
    <row r="53" spans="2:14" ht="18">
      <c r="B53" s="451"/>
      <c r="C53" s="418" t="s">
        <v>287</v>
      </c>
      <c r="D53" s="419"/>
      <c r="E53" s="419"/>
      <c r="F53" s="419"/>
      <c r="G53" s="419"/>
      <c r="H53" s="420"/>
      <c r="I53" s="237" t="s">
        <v>286</v>
      </c>
      <c r="J53" s="237">
        <v>0.5</v>
      </c>
      <c r="K53" s="237"/>
      <c r="L53" s="245"/>
      <c r="N53" s="154"/>
    </row>
    <row r="54" spans="2:14" ht="18">
      <c r="B54" s="443" t="s">
        <v>236</v>
      </c>
      <c r="C54" s="445" t="s">
        <v>334</v>
      </c>
      <c r="D54" s="446"/>
      <c r="E54" s="446"/>
      <c r="F54" s="446"/>
      <c r="G54" s="446"/>
      <c r="H54" s="447"/>
      <c r="I54" s="229" t="s">
        <v>283</v>
      </c>
      <c r="J54" s="229">
        <v>3</v>
      </c>
      <c r="K54" s="229"/>
      <c r="L54" s="246"/>
      <c r="N54" s="154"/>
    </row>
    <row r="55" spans="2:14" ht="18">
      <c r="B55" s="444"/>
      <c r="C55" s="445" t="s">
        <v>335</v>
      </c>
      <c r="D55" s="446"/>
      <c r="E55" s="446"/>
      <c r="F55" s="446"/>
      <c r="G55" s="446"/>
      <c r="H55" s="447"/>
      <c r="I55" s="227" t="s">
        <v>283</v>
      </c>
      <c r="J55" s="227">
        <v>2</v>
      </c>
      <c r="K55" s="227"/>
      <c r="L55" s="247"/>
      <c r="N55" s="154"/>
    </row>
    <row r="56" spans="2:14" ht="25.5" customHeight="1">
      <c r="B56" s="444"/>
      <c r="C56" s="445" t="s">
        <v>336</v>
      </c>
      <c r="D56" s="446"/>
      <c r="E56" s="446"/>
      <c r="F56" s="446"/>
      <c r="G56" s="446"/>
      <c r="H56" s="447"/>
      <c r="I56" s="227" t="s">
        <v>283</v>
      </c>
      <c r="J56" s="227">
        <v>8</v>
      </c>
      <c r="K56" s="227"/>
      <c r="L56" s="247"/>
      <c r="N56" s="154"/>
    </row>
    <row r="57" spans="2:14" ht="26.25" customHeight="1">
      <c r="B57" s="444"/>
      <c r="C57" s="445" t="s">
        <v>337</v>
      </c>
      <c r="D57" s="446"/>
      <c r="E57" s="446"/>
      <c r="F57" s="446"/>
      <c r="G57" s="446"/>
      <c r="H57" s="447"/>
      <c r="I57" s="227" t="s">
        <v>283</v>
      </c>
      <c r="J57" s="227">
        <v>8</v>
      </c>
      <c r="K57" s="227"/>
      <c r="L57" s="247"/>
      <c r="N57" s="154"/>
    </row>
    <row r="58" spans="2:14" ht="18">
      <c r="B58" s="444"/>
      <c r="C58" s="426" t="s">
        <v>285</v>
      </c>
      <c r="D58" s="427"/>
      <c r="E58" s="427"/>
      <c r="F58" s="427"/>
      <c r="G58" s="427"/>
      <c r="H58" s="428"/>
      <c r="I58" s="227" t="s">
        <v>286</v>
      </c>
      <c r="J58" s="227">
        <v>1</v>
      </c>
      <c r="K58" s="227"/>
      <c r="L58" s="247"/>
      <c r="N58" s="154"/>
    </row>
    <row r="59" spans="2:14" ht="18">
      <c r="B59" s="444"/>
      <c r="C59" s="435" t="s">
        <v>287</v>
      </c>
      <c r="D59" s="436"/>
      <c r="E59" s="436"/>
      <c r="F59" s="436"/>
      <c r="G59" s="436"/>
      <c r="H59" s="437"/>
      <c r="I59" s="233" t="s">
        <v>286</v>
      </c>
      <c r="J59" s="233">
        <v>1</v>
      </c>
      <c r="K59" s="233"/>
      <c r="L59" s="250"/>
      <c r="N59" s="154"/>
    </row>
    <row r="60" spans="2:14" ht="18">
      <c r="B60" s="450" t="s">
        <v>237</v>
      </c>
      <c r="C60" s="418" t="s">
        <v>338</v>
      </c>
      <c r="D60" s="419"/>
      <c r="E60" s="419"/>
      <c r="F60" s="419"/>
      <c r="G60" s="419"/>
      <c r="H60" s="420"/>
      <c r="I60" s="231" t="s">
        <v>298</v>
      </c>
      <c r="J60" s="231">
        <v>1</v>
      </c>
      <c r="K60" s="231"/>
      <c r="L60" s="248"/>
      <c r="N60" s="154"/>
    </row>
    <row r="61" spans="2:14" ht="18" customHeight="1">
      <c r="B61" s="451"/>
      <c r="C61" s="418" t="s">
        <v>339</v>
      </c>
      <c r="D61" s="419"/>
      <c r="E61" s="419"/>
      <c r="F61" s="419"/>
      <c r="G61" s="419"/>
      <c r="H61" s="420"/>
      <c r="I61" s="226" t="s">
        <v>298</v>
      </c>
      <c r="J61" s="226">
        <v>1</v>
      </c>
      <c r="K61" s="226"/>
      <c r="L61" s="249"/>
      <c r="N61" s="154"/>
    </row>
    <row r="62" spans="2:14" ht="18">
      <c r="B62" s="451"/>
      <c r="C62" s="418" t="s">
        <v>340</v>
      </c>
      <c r="D62" s="419"/>
      <c r="E62" s="419"/>
      <c r="F62" s="419"/>
      <c r="G62" s="419"/>
      <c r="H62" s="420"/>
      <c r="I62" s="226" t="s">
        <v>298</v>
      </c>
      <c r="J62" s="226">
        <v>1</v>
      </c>
      <c r="K62" s="226"/>
      <c r="L62" s="249"/>
      <c r="N62" s="154"/>
    </row>
    <row r="63" spans="2:14" ht="18">
      <c r="B63" s="451"/>
      <c r="C63" s="415" t="s">
        <v>285</v>
      </c>
      <c r="D63" s="416"/>
      <c r="E63" s="416"/>
      <c r="F63" s="416"/>
      <c r="G63" s="416"/>
      <c r="H63" s="417"/>
      <c r="I63" s="226" t="s">
        <v>286</v>
      </c>
      <c r="J63" s="226">
        <v>2</v>
      </c>
      <c r="K63" s="226"/>
      <c r="L63" s="249"/>
      <c r="N63" s="154"/>
    </row>
    <row r="64" spans="2:14" ht="18">
      <c r="B64" s="451"/>
      <c r="C64" s="418" t="s">
        <v>287</v>
      </c>
      <c r="D64" s="419"/>
      <c r="E64" s="419"/>
      <c r="F64" s="419"/>
      <c r="G64" s="419"/>
      <c r="H64" s="420"/>
      <c r="I64" s="226" t="s">
        <v>286</v>
      </c>
      <c r="J64" s="226">
        <v>1</v>
      </c>
      <c r="K64" s="226"/>
      <c r="L64" s="249"/>
      <c r="N64" s="154"/>
    </row>
    <row r="65" spans="2:14" ht="18">
      <c r="B65" s="443" t="s">
        <v>239</v>
      </c>
      <c r="C65" s="453" t="s">
        <v>341</v>
      </c>
      <c r="D65" s="454"/>
      <c r="E65" s="454"/>
      <c r="F65" s="454"/>
      <c r="G65" s="454"/>
      <c r="H65" s="455"/>
      <c r="I65" s="229" t="s">
        <v>298</v>
      </c>
      <c r="J65" s="229">
        <v>1</v>
      </c>
      <c r="K65" s="229"/>
      <c r="L65" s="246"/>
      <c r="N65" s="154"/>
    </row>
    <row r="66" spans="2:14" ht="18">
      <c r="B66" s="444"/>
      <c r="C66" s="445" t="s">
        <v>342</v>
      </c>
      <c r="D66" s="446"/>
      <c r="E66" s="446"/>
      <c r="F66" s="446"/>
      <c r="G66" s="446"/>
      <c r="H66" s="447"/>
      <c r="I66" s="227" t="s">
        <v>298</v>
      </c>
      <c r="J66" s="227">
        <v>1</v>
      </c>
      <c r="K66" s="227"/>
      <c r="L66" s="247"/>
      <c r="N66" s="154"/>
    </row>
    <row r="67" spans="2:14" ht="18">
      <c r="B67" s="444"/>
      <c r="C67" s="445" t="s">
        <v>343</v>
      </c>
      <c r="D67" s="446"/>
      <c r="E67" s="446"/>
      <c r="F67" s="446"/>
      <c r="G67" s="446"/>
      <c r="H67" s="447"/>
      <c r="I67" s="227" t="s">
        <v>298</v>
      </c>
      <c r="J67" s="227">
        <v>18</v>
      </c>
      <c r="K67" s="227"/>
      <c r="L67" s="247"/>
      <c r="N67" s="154"/>
    </row>
    <row r="68" spans="2:14" ht="18">
      <c r="B68" s="444"/>
      <c r="C68" s="445" t="s">
        <v>344</v>
      </c>
      <c r="D68" s="446"/>
      <c r="E68" s="446"/>
      <c r="F68" s="446"/>
      <c r="G68" s="446"/>
      <c r="H68" s="447"/>
      <c r="I68" s="227" t="s">
        <v>298</v>
      </c>
      <c r="J68" s="227">
        <v>2</v>
      </c>
      <c r="K68" s="227"/>
      <c r="L68" s="247"/>
      <c r="N68" s="154"/>
    </row>
    <row r="69" spans="2:14" ht="18">
      <c r="B69" s="444"/>
      <c r="C69" s="426" t="s">
        <v>285</v>
      </c>
      <c r="D69" s="427"/>
      <c r="E69" s="427"/>
      <c r="F69" s="427"/>
      <c r="G69" s="427"/>
      <c r="H69" s="428"/>
      <c r="I69" s="227" t="s">
        <v>288</v>
      </c>
      <c r="J69" s="227">
        <v>3</v>
      </c>
      <c r="K69" s="227"/>
      <c r="L69" s="247"/>
      <c r="N69" s="154"/>
    </row>
    <row r="70" spans="2:14" ht="18">
      <c r="B70" s="444"/>
      <c r="C70" s="435" t="s">
        <v>287</v>
      </c>
      <c r="D70" s="436"/>
      <c r="E70" s="436"/>
      <c r="F70" s="436"/>
      <c r="G70" s="436"/>
      <c r="H70" s="437"/>
      <c r="I70" s="227" t="s">
        <v>286</v>
      </c>
      <c r="J70" s="227">
        <v>2</v>
      </c>
      <c r="K70" s="227"/>
      <c r="L70" s="247"/>
      <c r="N70" s="154"/>
    </row>
    <row r="71" spans="2:14" ht="14.65" customHeight="1">
      <c r="B71" s="154"/>
      <c r="C71" s="440" t="s">
        <v>304</v>
      </c>
      <c r="D71" s="440"/>
      <c r="E71" s="440"/>
      <c r="F71" s="440"/>
      <c r="G71" s="440"/>
      <c r="H71" s="440"/>
      <c r="I71" s="161" t="s">
        <v>305</v>
      </c>
      <c r="J71" s="162">
        <f>SUM(J22:J70)</f>
        <v>112.5</v>
      </c>
      <c r="K71" s="163" t="e">
        <f>SUM(K22,K24,#REF!,#REF!,#REF!,#REF!,#REF!,#REF!,#REF!,#REF!,#REF!,#REF!,#REF!,#REF!,#REF!,#REF!,#REF!)</f>
        <v>#REF!</v>
      </c>
      <c r="N71" s="154"/>
    </row>
    <row r="72" spans="2:14" ht="18">
      <c r="C72" s="440"/>
      <c r="D72" s="440"/>
      <c r="E72" s="440"/>
      <c r="F72" s="440"/>
      <c r="G72" s="440"/>
      <c r="H72" s="440"/>
      <c r="I72" s="160" t="s">
        <v>306</v>
      </c>
      <c r="J72" s="159">
        <f>J24+J25+J31+J32+J42+J43+J38+J39</f>
        <v>9</v>
      </c>
      <c r="K72" s="159" t="e">
        <f>#REF!+#REF!</f>
        <v>#REF!</v>
      </c>
    </row>
    <row r="73" spans="2:14" ht="18">
      <c r="I73" s="441" t="s">
        <v>307</v>
      </c>
      <c r="J73" s="155" t="s">
        <v>308</v>
      </c>
      <c r="K73" s="155" t="s">
        <v>309</v>
      </c>
    </row>
    <row r="74" spans="2:14" ht="15" customHeight="1">
      <c r="I74" s="442"/>
      <c r="J74" s="156">
        <f>J71-J72</f>
        <v>103.5</v>
      </c>
      <c r="K74" s="156" t="e">
        <f>K71+K72</f>
        <v>#REF!</v>
      </c>
    </row>
    <row r="75" spans="2:14" ht="15" customHeight="1">
      <c r="B75" s="145" t="s">
        <v>310</v>
      </c>
    </row>
    <row r="76" spans="2:14" ht="18"/>
    <row r="77" spans="2:14" ht="18"/>
  </sheetData>
  <mergeCells count="62">
    <mergeCell ref="B60:B64"/>
    <mergeCell ref="C60:H60"/>
    <mergeCell ref="B65:B70"/>
    <mergeCell ref="C65:H65"/>
    <mergeCell ref="C66:H66"/>
    <mergeCell ref="C67:H67"/>
    <mergeCell ref="C68:H68"/>
    <mergeCell ref="C69:H69"/>
    <mergeCell ref="C70:H70"/>
    <mergeCell ref="C53:H53"/>
    <mergeCell ref="C56:H56"/>
    <mergeCell ref="C57:H57"/>
    <mergeCell ref="C63:H63"/>
    <mergeCell ref="C64:H64"/>
    <mergeCell ref="C61:H61"/>
    <mergeCell ref="C62:H62"/>
    <mergeCell ref="B40:B43"/>
    <mergeCell ref="B44:B48"/>
    <mergeCell ref="C48:H48"/>
    <mergeCell ref="B49:B53"/>
    <mergeCell ref="B54:B59"/>
    <mergeCell ref="C58:H58"/>
    <mergeCell ref="C59:H59"/>
    <mergeCell ref="C54:H54"/>
    <mergeCell ref="C55:H55"/>
    <mergeCell ref="C45:H45"/>
    <mergeCell ref="C46:H46"/>
    <mergeCell ref="C47:H47"/>
    <mergeCell ref="C49:H49"/>
    <mergeCell ref="C50:H50"/>
    <mergeCell ref="C51:H51"/>
    <mergeCell ref="C52:H52"/>
    <mergeCell ref="D3:I6"/>
    <mergeCell ref="B3:C6"/>
    <mergeCell ref="I73:I74"/>
    <mergeCell ref="C33:H33"/>
    <mergeCell ref="C71:H72"/>
    <mergeCell ref="B26:B32"/>
    <mergeCell ref="B33:B39"/>
    <mergeCell ref="C35:H35"/>
    <mergeCell ref="C36:H36"/>
    <mergeCell ref="C37:H37"/>
    <mergeCell ref="C38:H38"/>
    <mergeCell ref="C40:H40"/>
    <mergeCell ref="C41:H41"/>
    <mergeCell ref="C42:H42"/>
    <mergeCell ref="C43:H43"/>
    <mergeCell ref="C44:H44"/>
    <mergeCell ref="C34:H34"/>
    <mergeCell ref="C23:H23"/>
    <mergeCell ref="C26:H26"/>
    <mergeCell ref="C30:H30"/>
    <mergeCell ref="C31:H31"/>
    <mergeCell ref="C32:H32"/>
    <mergeCell ref="C27:H27"/>
    <mergeCell ref="B22:B25"/>
    <mergeCell ref="C21:H21"/>
    <mergeCell ref="C29:H29"/>
    <mergeCell ref="C22:H22"/>
    <mergeCell ref="C24:H24"/>
    <mergeCell ref="C28:H28"/>
    <mergeCell ref="C25:H25"/>
  </mergeCells>
  <dataValidations count="13">
    <dataValidation allowBlank="1" showInputMessage="1" showErrorMessage="1" prompt="&lt;&lt;Fecha en que inicia el sprint&gt;&gt;" sqref="C9:C10" xr:uid="{21C12632-62A3-44C3-B124-7D89A00924AF}"/>
    <dataValidation allowBlank="1" showInputMessage="1" showErrorMessage="1" prompt="&lt;&lt;Cantidad de diashabiles en el sprint&gt;&gt;" sqref="C11" xr:uid="{AD044695-E6CA-4E07-B9DD-408B09191138}"/>
    <dataValidation allowBlank="1" showInputMessage="1" showErrorMessage="1" prompt="&lt;&lt;Cantidad de personas a trabajar en el sprint&gt;&gt;" sqref="C12" xr:uid="{A8D1BE29-0A67-4554-B484-83708DBF8D65}"/>
    <dataValidation allowBlank="1" showInputMessage="1" showErrorMessage="1" prompt="&lt;&lt;Horas diarias de trabajo por persona&gt;&gt;" sqref="C13" xr:uid="{1B09AA8F-A2CE-45A0-A968-79FA0EB6ED57}"/>
    <dataValidation allowBlank="1" showInputMessage="1" showErrorMessage="1" prompt="&lt;&lt;Multiplicar  el tamaño del equipo por la cantidad de horas diarias&gt;&gt;" sqref="C14" xr:uid="{3F0FA2A2-2A23-445F-A77F-EBB387CD8ADC}"/>
    <dataValidation allowBlank="1" showInputMessage="1" showErrorMessage="1" prompt="&lt;&lt;Se debe sumar las horas por cada integrante a invertir en daily, refinamiento, retrospectiva y review&gt;&gt;" sqref="C15" xr:uid="{C6FE6503-84AD-4CCE-8F8E-D0D53C416B4D}"/>
    <dataValidation allowBlank="1" showInputMessage="1" showErrorMessage="1" prompt="&lt;&lt;Resta entre la capacidad total y horas de eventos del &gt;&gt;" sqref="C16" xr:uid="{6DF472F5-B3EB-4708-904B-F6549BE41589}"/>
    <dataValidation allowBlank="1" showInputMessage="1" showErrorMessage="1" prompt="&lt;&lt;Debe ser igual a las horas planeadas del sprint&gt;&gt;" sqref="C17" xr:uid="{58F9FA0D-E863-4545-9BAA-81706C2CDE6B}"/>
    <dataValidation allowBlank="1" showInputMessage="1" showErrorMessage="1" prompt="(Capacidad planeada/capacidad real desarrollo)*100) Este valir debe estar muy cerca al 100%" sqref="C18" xr:uid="{F2DE8851-9C3F-4EFC-8158-2CDC0098F3BC}"/>
    <dataValidation allowBlank="1" showInputMessage="1" showErrorMessage="1" prompt="&lt;&lt;Horas proyectadas para el sprint&gt;&gt;" sqref="F9" xr:uid="{3B025EAE-F3D5-40E3-9B3D-066152127DEE}"/>
    <dataValidation allowBlank="1" showInputMessage="1" showErrorMessage="1" prompt="&lt;&lt;Horas proyectadas para el dia, osea la sumatoria de horas diarias por integrante&gt;&gt;" sqref="G9" xr:uid="{A6095B7D-2F0A-4490-A9ED-A43A254AE169}"/>
    <dataValidation allowBlank="1" showInputMessage="1" showErrorMessage="1" prompt="&lt;&lt;Horas reales consumidas de todo el equipo en el día&gt;&gt;" sqref="H9" xr:uid="{1C7029A5-444A-41C4-BF12-96156AEE407B}"/>
    <dataValidation allowBlank="1" showInputMessage="1" showErrorMessage="1" prompt="&lt;&lt;Campo calculado entre Horas disponibles actuales - horas reales consumidas&gt;&gt;" sqref="I9" xr:uid="{E01146FF-577F-4555-91E1-2FEF26A381C5}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2280-90D7-4B18-9EBE-D598BDFC6279}">
  <dimension ref="B1:N14"/>
  <sheetViews>
    <sheetView workbookViewId="0">
      <selection activeCell="B14" sqref="B14"/>
    </sheetView>
  </sheetViews>
  <sheetFormatPr baseColWidth="10" defaultColWidth="10.7109375" defaultRowHeight="18"/>
  <cols>
    <col min="1" max="1" width="6.5703125" style="86" customWidth="1"/>
    <col min="2" max="2" width="13.42578125" style="86" customWidth="1"/>
    <col min="3" max="3" width="7" style="86" customWidth="1"/>
    <col min="4" max="4" width="12" style="86" customWidth="1"/>
    <col min="5" max="5" width="7.28515625" style="86" customWidth="1"/>
    <col min="6" max="6" width="12.7109375" style="86" bestFit="1" customWidth="1"/>
    <col min="7" max="7" width="14" style="86" customWidth="1"/>
    <col min="8" max="8" width="1.7109375" style="86" customWidth="1"/>
    <col min="9" max="13" width="10.7109375" style="86"/>
    <col min="14" max="14" width="12.28515625" style="86" customWidth="1"/>
    <col min="15" max="16384" width="10.7109375" style="86"/>
  </cols>
  <sheetData>
    <row r="1" spans="2:14" ht="18.75" thickBot="1"/>
    <row r="2" spans="2:14">
      <c r="B2" s="111"/>
      <c r="C2" s="112"/>
      <c r="D2" s="112"/>
      <c r="E2" s="458" t="s">
        <v>345</v>
      </c>
      <c r="F2" s="458"/>
      <c r="G2" s="458"/>
      <c r="H2" s="458"/>
      <c r="I2" s="458"/>
      <c r="J2" s="458"/>
      <c r="K2" s="458"/>
      <c r="L2" s="458"/>
      <c r="M2" s="458"/>
      <c r="N2" s="459"/>
    </row>
    <row r="3" spans="2:14">
      <c r="B3" s="113"/>
      <c r="E3" s="460"/>
      <c r="F3" s="460"/>
      <c r="G3" s="460"/>
      <c r="H3" s="460"/>
      <c r="I3" s="460"/>
      <c r="J3" s="460"/>
      <c r="K3" s="460"/>
      <c r="L3" s="460"/>
      <c r="M3" s="460"/>
      <c r="N3" s="461"/>
    </row>
    <row r="4" spans="2:14">
      <c r="B4" s="113"/>
      <c r="E4" s="460"/>
      <c r="F4" s="460"/>
      <c r="G4" s="460"/>
      <c r="H4" s="460"/>
      <c r="I4" s="460"/>
      <c r="J4" s="460"/>
      <c r="K4" s="460"/>
      <c r="L4" s="460"/>
      <c r="M4" s="460"/>
      <c r="N4" s="461"/>
    </row>
    <row r="5" spans="2:14" ht="18.75" thickBot="1">
      <c r="B5" s="114"/>
      <c r="C5" s="115"/>
      <c r="D5" s="115"/>
      <c r="E5" s="462"/>
      <c r="F5" s="462"/>
      <c r="G5" s="462"/>
      <c r="H5" s="462"/>
      <c r="I5" s="462"/>
      <c r="J5" s="462"/>
      <c r="K5" s="462"/>
      <c r="L5" s="462"/>
      <c r="M5" s="462"/>
      <c r="N5" s="463"/>
    </row>
    <row r="6" spans="2:14" ht="60.4" customHeight="1">
      <c r="B6" s="168" t="s">
        <v>112</v>
      </c>
      <c r="C6" s="173" t="s">
        <v>346</v>
      </c>
      <c r="D6" s="169" t="s">
        <v>347</v>
      </c>
      <c r="E6" s="173" t="s">
        <v>348</v>
      </c>
      <c r="F6" s="173" t="s">
        <v>349</v>
      </c>
      <c r="G6" s="174" t="s">
        <v>120</v>
      </c>
      <c r="I6" s="168" t="s">
        <v>112</v>
      </c>
      <c r="J6" s="173" t="s">
        <v>346</v>
      </c>
      <c r="K6" s="169" t="s">
        <v>347</v>
      </c>
      <c r="L6" s="173" t="s">
        <v>348</v>
      </c>
      <c r="M6" s="173" t="s">
        <v>349</v>
      </c>
      <c r="N6" s="174" t="s">
        <v>120</v>
      </c>
    </row>
    <row r="7" spans="2:14">
      <c r="B7" s="456"/>
      <c r="C7" s="109">
        <v>1</v>
      </c>
      <c r="D7" s="144"/>
      <c r="E7" s="109"/>
      <c r="F7" s="109"/>
      <c r="G7" s="92"/>
      <c r="I7" s="456"/>
      <c r="J7" s="110">
        <v>1</v>
      </c>
      <c r="K7" s="144"/>
      <c r="L7" s="109"/>
      <c r="M7" s="109"/>
      <c r="N7" s="92"/>
    </row>
    <row r="8" spans="2:14">
      <c r="B8" s="456"/>
      <c r="C8" s="109">
        <v>2</v>
      </c>
      <c r="D8" s="144"/>
      <c r="E8" s="109"/>
      <c r="F8" s="109"/>
      <c r="G8" s="92"/>
      <c r="I8" s="456"/>
      <c r="J8" s="109">
        <v>2</v>
      </c>
      <c r="K8" s="144"/>
      <c r="L8" s="109"/>
      <c r="M8" s="109"/>
      <c r="N8" s="92"/>
    </row>
    <row r="9" spans="2:14">
      <c r="B9" s="456"/>
      <c r="C9" s="109">
        <v>3</v>
      </c>
      <c r="D9" s="144"/>
      <c r="E9" s="109"/>
      <c r="F9" s="109"/>
      <c r="G9" s="92"/>
      <c r="I9" s="456"/>
      <c r="J9" s="109">
        <v>3</v>
      </c>
      <c r="K9" s="144"/>
      <c r="L9" s="109"/>
      <c r="M9" s="109"/>
      <c r="N9" s="92"/>
    </row>
    <row r="10" spans="2:14">
      <c r="B10" s="456"/>
      <c r="C10" s="109">
        <v>4</v>
      </c>
      <c r="D10" s="144"/>
      <c r="E10" s="109"/>
      <c r="F10" s="109"/>
      <c r="G10" s="92"/>
      <c r="I10" s="456"/>
      <c r="J10" s="109">
        <v>4</v>
      </c>
      <c r="K10" s="144"/>
      <c r="L10" s="109"/>
      <c r="M10" s="109"/>
      <c r="N10" s="92"/>
    </row>
    <row r="11" spans="2:14">
      <c r="B11" s="456"/>
      <c r="C11" s="109">
        <v>5</v>
      </c>
      <c r="D11" s="144"/>
      <c r="E11" s="109"/>
      <c r="F11" s="109"/>
      <c r="G11" s="92"/>
      <c r="I11" s="456"/>
      <c r="J11" s="109">
        <v>5</v>
      </c>
      <c r="K11" s="144"/>
      <c r="L11" s="109"/>
      <c r="M11" s="109"/>
      <c r="N11" s="92"/>
    </row>
    <row r="12" spans="2:14" ht="18.75" thickBot="1">
      <c r="B12" s="457"/>
      <c r="C12" s="175">
        <v>6</v>
      </c>
      <c r="D12" s="176"/>
      <c r="E12" s="175"/>
      <c r="F12" s="175"/>
      <c r="G12" s="95"/>
      <c r="I12" s="457"/>
      <c r="J12" s="175">
        <v>6</v>
      </c>
      <c r="K12" s="176"/>
      <c r="L12" s="175"/>
      <c r="M12" s="175"/>
      <c r="N12" s="95"/>
    </row>
    <row r="14" spans="2:14">
      <c r="B14" s="145" t="s">
        <v>350</v>
      </c>
      <c r="D14" s="146"/>
    </row>
  </sheetData>
  <mergeCells count="3">
    <mergeCell ref="B7:B12"/>
    <mergeCell ref="I7:I12"/>
    <mergeCell ref="E2:N5"/>
  </mergeCells>
  <phoneticPr fontId="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761D-0F23-413B-85F3-FA576263C618}">
  <dimension ref="B3:N17"/>
  <sheetViews>
    <sheetView showGridLines="0" workbookViewId="0">
      <selection activeCell="G11" sqref="G11"/>
    </sheetView>
  </sheetViews>
  <sheetFormatPr baseColWidth="10" defaultColWidth="11.5703125" defaultRowHeight="18"/>
  <cols>
    <col min="1" max="1" width="6.5703125" style="99" customWidth="1"/>
    <col min="2" max="2" width="11.5703125" style="99"/>
    <col min="3" max="3" width="51.28515625" style="99" customWidth="1"/>
    <col min="4" max="4" width="39.28515625" style="99" customWidth="1"/>
    <col min="5" max="5" width="41" style="99" customWidth="1"/>
    <col min="6" max="6" width="20.28515625" style="99" bestFit="1" customWidth="1"/>
    <col min="7" max="7" width="23.7109375" style="99" customWidth="1"/>
    <col min="8" max="16384" width="11.5703125" style="99"/>
  </cols>
  <sheetData>
    <row r="3" spans="2:14" ht="18.75" thickBot="1"/>
    <row r="4" spans="2:14">
      <c r="B4" s="466"/>
      <c r="C4" s="467"/>
      <c r="D4" s="360" t="s">
        <v>351</v>
      </c>
      <c r="E4" s="470"/>
      <c r="F4" s="470"/>
      <c r="G4" s="471"/>
      <c r="H4" s="7"/>
      <c r="I4" s="7"/>
      <c r="J4" s="7"/>
      <c r="K4" s="7"/>
      <c r="L4" s="7"/>
      <c r="M4" s="7"/>
      <c r="N4" s="7"/>
    </row>
    <row r="5" spans="2:14">
      <c r="B5" s="468"/>
      <c r="C5" s="469"/>
      <c r="D5" s="380"/>
      <c r="E5" s="380"/>
      <c r="F5" s="380"/>
      <c r="G5" s="472"/>
      <c r="H5" s="7"/>
      <c r="I5" s="7"/>
      <c r="J5" s="7"/>
      <c r="K5" s="7"/>
      <c r="L5" s="7"/>
      <c r="M5" s="7"/>
      <c r="N5" s="7"/>
    </row>
    <row r="6" spans="2:14">
      <c r="B6" s="468"/>
      <c r="C6" s="469"/>
      <c r="D6" s="380"/>
      <c r="E6" s="380"/>
      <c r="F6" s="380"/>
      <c r="G6" s="472"/>
      <c r="H6" s="7"/>
      <c r="I6" s="7"/>
      <c r="J6" s="7"/>
      <c r="K6" s="7"/>
      <c r="L6" s="7"/>
      <c r="M6" s="7"/>
      <c r="N6" s="7"/>
    </row>
    <row r="7" spans="2:14" ht="18.75" thickBot="1">
      <c r="B7" s="468"/>
      <c r="C7" s="469"/>
      <c r="D7" s="380"/>
      <c r="E7" s="380"/>
      <c r="F7" s="380"/>
      <c r="G7" s="472"/>
      <c r="H7" s="7"/>
      <c r="I7" s="7"/>
      <c r="J7" s="7"/>
      <c r="K7" s="7"/>
      <c r="L7" s="7"/>
      <c r="M7" s="7"/>
      <c r="N7" s="7"/>
    </row>
    <row r="8" spans="2:14">
      <c r="B8" s="168" t="s">
        <v>218</v>
      </c>
      <c r="C8" s="169" t="s">
        <v>352</v>
      </c>
      <c r="D8" s="169" t="s">
        <v>353</v>
      </c>
      <c r="E8" s="169" t="s">
        <v>189</v>
      </c>
      <c r="F8" s="169" t="s">
        <v>6</v>
      </c>
      <c r="G8" s="170" t="s">
        <v>2</v>
      </c>
    </row>
    <row r="9" spans="2:14" s="153" customFormat="1" ht="18.75" thickBot="1">
      <c r="B9" s="464"/>
      <c r="C9" s="186"/>
      <c r="D9" s="187"/>
      <c r="E9" s="187"/>
      <c r="F9" s="187"/>
      <c r="G9" s="188"/>
    </row>
    <row r="10" spans="2:14" s="153" customFormat="1" ht="18.75" thickBot="1">
      <c r="B10" s="464"/>
      <c r="C10" s="164"/>
      <c r="D10" s="164"/>
      <c r="E10" s="187"/>
      <c r="F10" s="187"/>
      <c r="G10" s="188"/>
    </row>
    <row r="11" spans="2:14" s="153" customFormat="1" ht="18.75" thickBot="1">
      <c r="B11" s="464"/>
      <c r="C11" s="164"/>
      <c r="D11" s="165"/>
      <c r="E11" s="187"/>
      <c r="F11" s="187"/>
      <c r="G11" s="188"/>
    </row>
    <row r="12" spans="2:14" s="153" customFormat="1" ht="18.75" thickBot="1">
      <c r="B12" s="464"/>
      <c r="C12" s="164"/>
      <c r="D12" s="164"/>
      <c r="E12" s="187"/>
      <c r="F12" s="187"/>
      <c r="G12" s="188"/>
    </row>
    <row r="13" spans="2:14" s="153" customFormat="1" ht="18.75" thickBot="1">
      <c r="B13" s="464"/>
      <c r="C13" s="164"/>
      <c r="D13" s="164"/>
      <c r="E13" s="187"/>
      <c r="F13" s="187"/>
      <c r="G13" s="188"/>
    </row>
    <row r="14" spans="2:14" s="153" customFormat="1" ht="18.75" thickBot="1">
      <c r="B14" s="464"/>
      <c r="C14" s="166"/>
      <c r="D14" s="165"/>
      <c r="E14" s="187"/>
      <c r="F14" s="187"/>
      <c r="G14" s="188"/>
    </row>
    <row r="15" spans="2:14" s="153" customFormat="1" ht="18.75" thickBot="1">
      <c r="B15" s="464"/>
      <c r="C15" s="166"/>
      <c r="D15" s="164"/>
      <c r="E15" s="187"/>
      <c r="F15" s="187"/>
      <c r="G15" s="188"/>
    </row>
    <row r="16" spans="2:14" s="153" customFormat="1" ht="18.75" thickBot="1">
      <c r="B16" s="465"/>
      <c r="C16" s="171"/>
      <c r="D16" s="172"/>
      <c r="E16" s="187"/>
      <c r="F16" s="187"/>
      <c r="G16" s="188"/>
    </row>
    <row r="17" spans="3:7">
      <c r="C17" s="167"/>
      <c r="D17" s="167"/>
      <c r="E17" s="167"/>
      <c r="F17" s="167"/>
      <c r="G17" s="167"/>
    </row>
  </sheetData>
  <mergeCells count="3">
    <mergeCell ref="B9:B16"/>
    <mergeCell ref="B4:C7"/>
    <mergeCell ref="D4:G7"/>
  </mergeCells>
  <dataValidations count="5">
    <dataValidation allowBlank="1" showInputMessage="1" showErrorMessage="1" prompt="&lt;&lt;Escriba lo que el equipo identifica que les permite cumplir con sus objetivos, ejemplo: Continuar cumpliendo con los lineamientos del marco SCRUM.&gt;&gt;" sqref="C9:C16" xr:uid="{AFF40EF6-1ABF-4586-BCF6-6EC21895FB51}"/>
    <dataValidation allowBlank="1" showInputMessage="1" showErrorMessage="1" prompt="&lt;&lt;Escriba lo que el equipo identifica que deben mejorar para cumplir con sus objetivos, Ejemplo: Se sugiere que en las reuniones de Planning  asista un líder técnico en las reuniones que requieran su presencia y apoyo (Review y/o Planning &gt;&gt;" sqref="D9:D16" xr:uid="{46DA1327-3504-44E7-B689-90498B1C571F}"/>
    <dataValidation allowBlank="1" showInputMessage="1" showErrorMessage="1" prompt="&lt;&lt;Escriba el plan de acción de lo que se debe mejorar,  Ejemplo: Se realizará reunión con Lider Técnico Back y Lider Front, para revisar la posibilidad de que al menos 1 de los 2 nos acompañen en las reuniones donde se requiera  participación y apoyo&gt;&gt;" sqref="E9:E16" xr:uid="{CAD77B86-7B3F-4422-971F-132480FFBAAD}"/>
    <dataValidation allowBlank="1" showInputMessage="1" showErrorMessage="1" prompt="&lt;&lt;Nombre del responsable del plan de acción: ejemplo Juan Pablo Rengifo&gt;&gt;" sqref="F9:F16" xr:uid="{05FD0BDF-C674-4ABF-8036-6BE3141EC9F3}"/>
    <dataValidation allowBlank="1" showInputMessage="1" showErrorMessage="1" prompt="&lt;&lt;Fecha máxima en la que se debe ejecutar el plan de acción Ejemplo 2/01/2024&gt;&gt;" sqref="G9:G16" xr:uid="{99FAD764-DF1F-4BD4-A9D0-D684FAD29F7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3A69-4A0A-4A20-822F-D2CA244C5C77}">
  <dimension ref="A1:M11"/>
  <sheetViews>
    <sheetView workbookViewId="0">
      <selection activeCell="J9" sqref="J9:J11"/>
    </sheetView>
  </sheetViews>
  <sheetFormatPr baseColWidth="10" defaultColWidth="11.42578125" defaultRowHeight="15"/>
  <cols>
    <col min="1" max="1" width="13.7109375" bestFit="1" customWidth="1"/>
  </cols>
  <sheetData>
    <row r="1" spans="1:13">
      <c r="A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</row>
    <row r="2" spans="1:13">
      <c r="A2" t="s">
        <v>31</v>
      </c>
      <c r="D2" t="s">
        <v>35</v>
      </c>
      <c r="G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</row>
    <row r="3" spans="1:13">
      <c r="A3" t="s">
        <v>30</v>
      </c>
      <c r="D3" t="s">
        <v>42</v>
      </c>
      <c r="G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</row>
    <row r="4" spans="1:13">
      <c r="A4" t="s">
        <v>49</v>
      </c>
      <c r="D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</row>
    <row r="5" spans="1:13">
      <c r="A5" t="s">
        <v>56</v>
      </c>
      <c r="I5" t="s">
        <v>57</v>
      </c>
      <c r="J5" t="s">
        <v>58</v>
      </c>
      <c r="K5" t="s">
        <v>59</v>
      </c>
      <c r="L5" t="s">
        <v>60</v>
      </c>
      <c r="M5" t="s">
        <v>61</v>
      </c>
    </row>
    <row r="6" spans="1:13">
      <c r="A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</row>
    <row r="7" spans="1:13">
      <c r="I7" t="s">
        <v>68</v>
      </c>
      <c r="J7" t="s">
        <v>69</v>
      </c>
      <c r="L7" t="s">
        <v>70</v>
      </c>
    </row>
    <row r="8" spans="1:13">
      <c r="I8" t="s">
        <v>71</v>
      </c>
      <c r="J8" t="s">
        <v>72</v>
      </c>
      <c r="L8" t="s">
        <v>73</v>
      </c>
    </row>
    <row r="9" spans="1:13">
      <c r="J9" t="s">
        <v>74</v>
      </c>
      <c r="L9" t="s">
        <v>75</v>
      </c>
    </row>
    <row r="10" spans="1:13">
      <c r="J10" t="s">
        <v>76</v>
      </c>
      <c r="L10" t="s">
        <v>77</v>
      </c>
    </row>
    <row r="11" spans="1:13">
      <c r="J11" t="s">
        <v>71</v>
      </c>
      <c r="L11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FA9E-A75C-48CB-B42A-765D39218C3A}">
  <dimension ref="A1:IV17"/>
  <sheetViews>
    <sheetView zoomScale="80" zoomScaleNormal="80" workbookViewId="0">
      <selection activeCell="G15" sqref="G15"/>
    </sheetView>
  </sheetViews>
  <sheetFormatPr baseColWidth="10" defaultColWidth="11.42578125" defaultRowHeight="19.5" thickTop="1" thickBottom="1"/>
  <cols>
    <col min="1" max="1" width="3" style="10" customWidth="1"/>
    <col min="2" max="2" width="45.7109375" style="10" customWidth="1"/>
    <col min="3" max="3" width="86.7109375" style="10" customWidth="1"/>
    <col min="4" max="4" width="2.7109375" style="10" customWidth="1"/>
    <col min="5" max="5" width="11.42578125" style="10"/>
    <col min="6" max="6" width="1" style="10" customWidth="1"/>
    <col min="7" max="7" width="85.28515625" style="10" customWidth="1"/>
    <col min="8" max="16384" width="11.42578125" style="10"/>
  </cols>
  <sheetData>
    <row r="1" spans="1:256" thickTop="1" thickBot="1">
      <c r="A1" s="2"/>
      <c r="B1" s="2"/>
      <c r="C1" s="2"/>
      <c r="D1" s="2"/>
      <c r="E1" s="9"/>
    </row>
    <row r="2" spans="1:256" ht="33" customHeight="1" thickTop="1" thickBot="1">
      <c r="A2" s="8"/>
      <c r="B2" s="305"/>
      <c r="C2" s="307" t="s">
        <v>79</v>
      </c>
      <c r="D2" s="8"/>
      <c r="E2" s="9"/>
    </row>
    <row r="3" spans="1:256" ht="43.5" customHeight="1" thickTop="1" thickBot="1">
      <c r="A3" s="8"/>
      <c r="B3" s="306"/>
      <c r="C3" s="308"/>
      <c r="D3" s="8"/>
      <c r="E3" s="9"/>
    </row>
    <row r="4" spans="1:256" thickTop="1" thickBot="1">
      <c r="A4" s="8"/>
      <c r="B4" s="46"/>
      <c r="C4" s="46"/>
      <c r="D4" s="8"/>
      <c r="E4" s="9"/>
    </row>
    <row r="5" spans="1:256" thickTop="1" thickBot="1">
      <c r="A5" s="8"/>
      <c r="B5" s="47" t="s">
        <v>80</v>
      </c>
      <c r="C5" s="47" t="s">
        <v>81</v>
      </c>
      <c r="D5" s="8"/>
      <c r="E5" s="9"/>
    </row>
    <row r="6" spans="1:256" ht="37.15" customHeight="1" thickTop="1" thickBot="1">
      <c r="A6" s="8"/>
      <c r="B6" s="21" t="s">
        <v>82</v>
      </c>
      <c r="C6" s="12" t="s">
        <v>83</v>
      </c>
      <c r="D6" s="8"/>
      <c r="E6" s="9"/>
    </row>
    <row r="7" spans="1:256" ht="91.5" thickTop="1" thickBot="1">
      <c r="A7" s="8"/>
      <c r="B7" s="21" t="s">
        <v>84</v>
      </c>
      <c r="C7" s="12" t="s">
        <v>85</v>
      </c>
      <c r="D7" s="8"/>
      <c r="E7" s="9"/>
      <c r="G7" s="13"/>
    </row>
    <row r="8" spans="1:256" ht="37.5" thickTop="1" thickBot="1">
      <c r="A8" s="8"/>
      <c r="B8" s="21" t="s">
        <v>86</v>
      </c>
      <c r="C8" s="12" t="s">
        <v>87</v>
      </c>
      <c r="D8" s="8"/>
      <c r="E8" s="9"/>
      <c r="F8" s="14"/>
      <c r="G8" s="15"/>
      <c r="H8" s="9"/>
    </row>
    <row r="9" spans="1:256" ht="55.5" thickTop="1" thickBot="1">
      <c r="A9" s="8"/>
      <c r="B9" s="11" t="s">
        <v>88</v>
      </c>
      <c r="C9" s="12" t="s">
        <v>89</v>
      </c>
      <c r="D9" s="8"/>
      <c r="E9" s="9"/>
      <c r="G9" s="16"/>
    </row>
    <row r="10" spans="1:256" ht="37.5" thickTop="1" thickBot="1">
      <c r="A10" s="8"/>
      <c r="B10" s="11" t="s">
        <v>90</v>
      </c>
      <c r="C10" s="12" t="s">
        <v>91</v>
      </c>
      <c r="D10" s="8"/>
      <c r="E10" s="9"/>
      <c r="G10" s="17"/>
    </row>
    <row r="11" spans="1:256" ht="37.5" thickTop="1" thickBot="1">
      <c r="A11" s="8"/>
      <c r="B11" s="11" t="s">
        <v>92</v>
      </c>
      <c r="C11" s="12" t="s">
        <v>93</v>
      </c>
      <c r="D11" s="8"/>
      <c r="E11" s="9"/>
      <c r="F11" s="14"/>
      <c r="G11" s="15"/>
      <c r="H11" s="9"/>
    </row>
    <row r="12" spans="1:256" ht="51.75" customHeight="1" thickTop="1" thickBot="1">
      <c r="A12" s="8"/>
      <c r="B12" s="11" t="s">
        <v>94</v>
      </c>
      <c r="C12" s="12" t="s">
        <v>95</v>
      </c>
      <c r="D12" s="8"/>
      <c r="E12" s="9"/>
      <c r="G12" s="16"/>
    </row>
    <row r="13" spans="1:256" ht="37.5" thickTop="1" thickBot="1">
      <c r="A13" s="8"/>
      <c r="B13" s="11" t="s">
        <v>96</v>
      </c>
      <c r="C13" s="12" t="s">
        <v>97</v>
      </c>
      <c r="D13" s="8"/>
      <c r="E13" s="9"/>
    </row>
    <row r="14" spans="1:256" ht="37.5" thickTop="1" thickBot="1">
      <c r="A14" s="8"/>
      <c r="B14" s="11" t="s">
        <v>98</v>
      </c>
      <c r="C14" s="12" t="s">
        <v>99</v>
      </c>
      <c r="D14" s="8"/>
      <c r="E14" s="9"/>
      <c r="G14" s="18"/>
    </row>
    <row r="15" spans="1:256" ht="37.5" thickTop="1" thickBot="1">
      <c r="A15" s="8"/>
      <c r="B15" s="11" t="s">
        <v>100</v>
      </c>
      <c r="C15" s="12" t="s">
        <v>101</v>
      </c>
      <c r="D15" s="8"/>
      <c r="E15" s="9"/>
    </row>
    <row r="16" spans="1:256" thickTop="1" thickBot="1">
      <c r="A16" s="8"/>
      <c r="B16" s="8"/>
      <c r="C16" s="8"/>
      <c r="D16" s="8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4" thickTop="1" thickBot="1">
      <c r="A17" s="16"/>
      <c r="B17" s="16"/>
      <c r="C17" s="16"/>
      <c r="D17" s="16"/>
    </row>
  </sheetData>
  <sheetProtection formatCells="0" formatColumns="0" formatRows="0" insertColumns="0" insertRows="0" insertHyperlinks="0" deleteColumns="0" deleteRows="0" sort="0" autoFilter="0" pivotTables="0"/>
  <mergeCells count="2">
    <mergeCell ref="B2:B3"/>
    <mergeCell ref="C2:C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C59D-E3FA-4E42-9B09-CDAD80DDEB12}">
  <dimension ref="A1:CG501"/>
  <sheetViews>
    <sheetView showGridLines="0" topLeftCell="A2" workbookViewId="0">
      <selection activeCell="C46" sqref="C46:D46"/>
    </sheetView>
  </sheetViews>
  <sheetFormatPr baseColWidth="10" defaultColWidth="8.7109375" defaultRowHeight="18"/>
  <cols>
    <col min="1" max="1" width="2.7109375" style="7" customWidth="1"/>
    <col min="2" max="2" width="4.28515625" style="32" customWidth="1"/>
    <col min="3" max="3" width="4.5703125" style="32" customWidth="1"/>
    <col min="4" max="4" width="72.7109375" style="32" bestFit="1" customWidth="1"/>
    <col min="5" max="5" width="11.42578125" style="32" customWidth="1"/>
    <col min="6" max="6" width="10.42578125" style="33" customWidth="1"/>
    <col min="7" max="9" width="9.42578125" style="33" customWidth="1"/>
    <col min="10" max="10" width="10" style="32" customWidth="1"/>
    <col min="11" max="11" width="8.28515625" style="32" customWidth="1"/>
    <col min="12" max="12" width="29.7109375" style="34" customWidth="1"/>
    <col min="13" max="52" width="0" style="7" hidden="1" customWidth="1"/>
    <col min="53" max="84" width="8.7109375" style="7"/>
    <col min="85" max="85" width="11.5703125" style="7" customWidth="1"/>
    <col min="86" max="16384" width="8.7109375" style="7"/>
  </cols>
  <sheetData>
    <row r="1" spans="1:85" hidden="1">
      <c r="B1" s="22" t="s">
        <v>102</v>
      </c>
      <c r="C1" s="22" t="s">
        <v>102</v>
      </c>
      <c r="D1" s="23"/>
      <c r="E1" s="24"/>
      <c r="F1" s="24"/>
      <c r="G1" s="24"/>
      <c r="H1" s="24"/>
      <c r="I1" s="24"/>
      <c r="J1" s="23"/>
      <c r="K1" s="23"/>
      <c r="L1" s="25"/>
    </row>
    <row r="2" spans="1:85" ht="18.75" thickBot="1">
      <c r="B2" s="26"/>
      <c r="C2" s="26"/>
      <c r="D2" s="23"/>
      <c r="E2" s="24"/>
      <c r="F2" s="24"/>
      <c r="G2" s="24"/>
      <c r="H2" s="24"/>
      <c r="I2" s="24"/>
      <c r="J2" s="23"/>
      <c r="K2" s="23"/>
      <c r="L2" s="25"/>
    </row>
    <row r="3" spans="1:85" ht="14.65" customHeight="1">
      <c r="B3" s="310"/>
      <c r="C3" s="311"/>
      <c r="D3" s="312"/>
      <c r="E3" s="319" t="s">
        <v>103</v>
      </c>
      <c r="F3" s="320"/>
      <c r="G3" s="320"/>
      <c r="H3" s="320"/>
      <c r="I3" s="320"/>
      <c r="J3" s="320"/>
      <c r="K3" s="320"/>
      <c r="L3" s="321"/>
    </row>
    <row r="4" spans="1:85" ht="14.65" customHeight="1">
      <c r="B4" s="313"/>
      <c r="C4" s="314"/>
      <c r="D4" s="315"/>
      <c r="E4" s="322"/>
      <c r="F4" s="323"/>
      <c r="G4" s="323"/>
      <c r="H4" s="323"/>
      <c r="I4" s="323"/>
      <c r="J4" s="323"/>
      <c r="K4" s="323"/>
      <c r="L4" s="324"/>
      <c r="BA4" s="27"/>
      <c r="CG4" s="7" t="s">
        <v>104</v>
      </c>
    </row>
    <row r="5" spans="1:85" ht="15" customHeight="1">
      <c r="B5" s="313"/>
      <c r="C5" s="314"/>
      <c r="D5" s="315"/>
      <c r="E5" s="322"/>
      <c r="F5" s="323"/>
      <c r="G5" s="323"/>
      <c r="H5" s="323"/>
      <c r="I5" s="323"/>
      <c r="J5" s="323"/>
      <c r="K5" s="323"/>
      <c r="L5" s="324"/>
      <c r="BA5" s="27"/>
      <c r="CG5" s="7" t="s">
        <v>31</v>
      </c>
    </row>
    <row r="6" spans="1:85" ht="25.15" customHeight="1" thickBot="1">
      <c r="B6" s="316"/>
      <c r="C6" s="317"/>
      <c r="D6" s="318"/>
      <c r="E6" s="325"/>
      <c r="F6" s="326"/>
      <c r="G6" s="326"/>
      <c r="H6" s="326"/>
      <c r="I6" s="326"/>
      <c r="J6" s="326"/>
      <c r="K6" s="326"/>
      <c r="L6" s="327"/>
      <c r="CG6" s="7" t="s">
        <v>30</v>
      </c>
    </row>
    <row r="7" spans="1:85" ht="13.9" customHeight="1" thickBot="1">
      <c r="B7" s="341"/>
      <c r="C7" s="341"/>
      <c r="D7" s="341"/>
      <c r="E7" s="341"/>
      <c r="F7" s="341"/>
      <c r="G7" s="341"/>
      <c r="H7" s="341"/>
      <c r="I7" s="341"/>
      <c r="J7" s="341"/>
      <c r="K7" s="341"/>
      <c r="L7" s="341"/>
      <c r="CG7" s="7" t="s">
        <v>56</v>
      </c>
    </row>
    <row r="8" spans="1:85" ht="29.65" customHeight="1" thickBot="1">
      <c r="B8" s="336" t="s">
        <v>105</v>
      </c>
      <c r="C8" s="337"/>
      <c r="D8" s="337"/>
      <c r="E8" s="337"/>
      <c r="F8" s="338" t="s">
        <v>31</v>
      </c>
      <c r="G8" s="338"/>
      <c r="H8" s="338"/>
      <c r="I8" s="338"/>
      <c r="J8" s="338"/>
      <c r="K8" s="338"/>
      <c r="L8" s="339"/>
    </row>
    <row r="9" spans="1:85" ht="29.65" customHeight="1" thickBot="1">
      <c r="B9" s="331" t="s">
        <v>106</v>
      </c>
      <c r="C9" s="332"/>
      <c r="D9" s="332"/>
      <c r="E9" s="332"/>
      <c r="F9" s="342" t="s">
        <v>107</v>
      </c>
      <c r="G9" s="342"/>
      <c r="H9" s="342"/>
      <c r="I9" s="342"/>
      <c r="J9" s="342"/>
      <c r="K9" s="342"/>
      <c r="L9" s="343"/>
      <c r="M9" s="28"/>
    </row>
    <row r="10" spans="1:85" ht="30" customHeight="1" thickBot="1">
      <c r="B10" s="328" t="s">
        <v>108</v>
      </c>
      <c r="C10" s="329"/>
      <c r="D10" s="329"/>
      <c r="E10" s="330"/>
      <c r="F10" s="333">
        <f>SUM(J15:J69)</f>
        <v>0</v>
      </c>
      <c r="G10" s="334"/>
      <c r="H10" s="334"/>
      <c r="I10" s="334"/>
      <c r="J10" s="334"/>
      <c r="K10" s="334"/>
      <c r="L10" s="335"/>
      <c r="BA10" s="27"/>
    </row>
    <row r="11" spans="1:85" ht="5.2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85" s="29" customFormat="1" ht="33.75">
      <c r="A12" s="7"/>
      <c r="B12" s="340" t="s">
        <v>109</v>
      </c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BA12" s="30"/>
    </row>
    <row r="13" spans="1:85" ht="37.15" customHeight="1">
      <c r="B13" s="64" t="s">
        <v>110</v>
      </c>
      <c r="C13" s="64" t="s">
        <v>111</v>
      </c>
      <c r="D13" s="64" t="s">
        <v>112</v>
      </c>
      <c r="E13" s="64" t="s">
        <v>113</v>
      </c>
      <c r="F13" s="64" t="s">
        <v>114</v>
      </c>
      <c r="G13" s="64" t="s">
        <v>115</v>
      </c>
      <c r="H13" s="64" t="s">
        <v>116</v>
      </c>
      <c r="I13" s="64" t="s">
        <v>117</v>
      </c>
      <c r="J13" s="64" t="s">
        <v>118</v>
      </c>
      <c r="K13" s="64" t="s">
        <v>119</v>
      </c>
      <c r="L13" s="64" t="s">
        <v>120</v>
      </c>
      <c r="M13" s="65"/>
      <c r="BA13" s="27"/>
    </row>
    <row r="14" spans="1:85" ht="15" customHeight="1">
      <c r="B14" s="344">
        <v>0</v>
      </c>
      <c r="C14" s="345" t="s">
        <v>121</v>
      </c>
      <c r="D14" s="345"/>
      <c r="E14" s="66"/>
      <c r="F14" s="66"/>
      <c r="G14" s="66"/>
      <c r="H14" s="66"/>
      <c r="I14" s="66"/>
      <c r="J14" s="66"/>
      <c r="K14" s="66"/>
      <c r="L14" s="66" t="s">
        <v>122</v>
      </c>
      <c r="M14" s="48"/>
    </row>
    <row r="15" spans="1:85" ht="15" customHeight="1">
      <c r="B15" s="344"/>
      <c r="C15" s="49" t="s">
        <v>123</v>
      </c>
      <c r="D15" s="50"/>
      <c r="E15" s="51"/>
      <c r="F15" s="52"/>
      <c r="G15" s="52"/>
      <c r="H15" s="52"/>
      <c r="I15" s="52"/>
      <c r="J15" s="53">
        <f>ROUND((G15+4*H15+I15)/6, 0)</f>
        <v>0</v>
      </c>
      <c r="K15" s="54"/>
      <c r="L15" s="55"/>
      <c r="M15" s="48"/>
    </row>
    <row r="16" spans="1:85" ht="15" customHeight="1">
      <c r="B16" s="344"/>
      <c r="C16" s="49" t="s">
        <v>124</v>
      </c>
      <c r="D16" s="50"/>
      <c r="E16" s="51"/>
      <c r="F16" s="52"/>
      <c r="G16" s="52"/>
      <c r="H16" s="52"/>
      <c r="I16" s="52"/>
      <c r="J16" s="53">
        <f t="shared" ref="J16:J37" si="0">ROUND((G16+4*H16+I16)/6, 0)</f>
        <v>0</v>
      </c>
      <c r="K16" s="54"/>
      <c r="L16" s="55"/>
      <c r="M16" s="48"/>
    </row>
    <row r="17" spans="2:54" ht="15" customHeight="1">
      <c r="B17" s="344"/>
      <c r="C17" s="49" t="s">
        <v>125</v>
      </c>
      <c r="D17" s="50"/>
      <c r="E17" s="51"/>
      <c r="F17" s="56"/>
      <c r="G17" s="52"/>
      <c r="H17" s="52"/>
      <c r="I17" s="52"/>
      <c r="J17" s="53">
        <f t="shared" si="0"/>
        <v>0</v>
      </c>
      <c r="K17" s="54"/>
      <c r="L17" s="55"/>
      <c r="M17" s="48"/>
      <c r="BB17" s="31"/>
    </row>
    <row r="18" spans="2:54" ht="16.899999999999999" customHeight="1">
      <c r="B18" s="344">
        <v>1</v>
      </c>
      <c r="C18" s="345" t="s">
        <v>121</v>
      </c>
      <c r="D18" s="345"/>
      <c r="E18" s="67"/>
      <c r="F18" s="67"/>
      <c r="G18" s="67"/>
      <c r="H18" s="67"/>
      <c r="I18" s="67"/>
      <c r="J18" s="67"/>
      <c r="K18" s="67"/>
      <c r="L18" s="68"/>
      <c r="M18" s="48"/>
    </row>
    <row r="19" spans="2:54" ht="16.899999999999999" customHeight="1">
      <c r="B19" s="344"/>
      <c r="C19" s="49" t="s">
        <v>126</v>
      </c>
      <c r="D19" s="50"/>
      <c r="E19" s="51"/>
      <c r="F19" s="52"/>
      <c r="G19" s="52"/>
      <c r="H19" s="52"/>
      <c r="I19" s="52"/>
      <c r="J19" s="53">
        <f t="shared" si="0"/>
        <v>0</v>
      </c>
      <c r="K19" s="54"/>
      <c r="L19" s="55"/>
      <c r="M19" s="48"/>
    </row>
    <row r="20" spans="2:54" ht="16.899999999999999" customHeight="1">
      <c r="B20" s="344"/>
      <c r="C20" s="49" t="s">
        <v>127</v>
      </c>
      <c r="D20" s="50"/>
      <c r="E20" s="51"/>
      <c r="F20" s="52"/>
      <c r="G20" s="52"/>
      <c r="H20" s="52"/>
      <c r="I20" s="52"/>
      <c r="J20" s="53">
        <f t="shared" si="0"/>
        <v>0</v>
      </c>
      <c r="K20" s="54"/>
      <c r="L20" s="55"/>
      <c r="M20" s="48"/>
    </row>
    <row r="21" spans="2:54" ht="17.649999999999999" customHeight="1">
      <c r="B21" s="344"/>
      <c r="C21" s="49" t="s">
        <v>128</v>
      </c>
      <c r="D21" s="50"/>
      <c r="E21" s="51"/>
      <c r="F21" s="52"/>
      <c r="G21" s="52"/>
      <c r="H21" s="52"/>
      <c r="I21" s="52"/>
      <c r="J21" s="53">
        <f t="shared" si="0"/>
        <v>0</v>
      </c>
      <c r="K21" s="54"/>
      <c r="L21" s="55"/>
      <c r="M21" s="48"/>
    </row>
    <row r="22" spans="2:54" ht="15" customHeight="1">
      <c r="B22" s="344">
        <v>2</v>
      </c>
      <c r="C22" s="345" t="s">
        <v>121</v>
      </c>
      <c r="D22" s="345"/>
      <c r="E22" s="67"/>
      <c r="F22" s="67"/>
      <c r="G22" s="67"/>
      <c r="H22" s="67"/>
      <c r="I22" s="67"/>
      <c r="J22" s="67"/>
      <c r="K22" s="67"/>
      <c r="L22" s="68"/>
      <c r="M22" s="48"/>
    </row>
    <row r="23" spans="2:54" ht="15" customHeight="1">
      <c r="B23" s="344"/>
      <c r="C23" s="49" t="s">
        <v>129</v>
      </c>
      <c r="D23" s="50"/>
      <c r="E23" s="51"/>
      <c r="F23" s="52"/>
      <c r="G23" s="52"/>
      <c r="H23" s="52"/>
      <c r="I23" s="52"/>
      <c r="J23" s="53">
        <f t="shared" si="0"/>
        <v>0</v>
      </c>
      <c r="K23" s="54"/>
      <c r="L23" s="55"/>
      <c r="M23" s="48"/>
    </row>
    <row r="24" spans="2:54" ht="15" customHeight="1">
      <c r="B24" s="344"/>
      <c r="C24" s="49" t="s">
        <v>130</v>
      </c>
      <c r="D24" s="50"/>
      <c r="E24" s="51"/>
      <c r="F24" s="52"/>
      <c r="G24" s="52"/>
      <c r="H24" s="52"/>
      <c r="I24" s="52"/>
      <c r="J24" s="53">
        <f t="shared" si="0"/>
        <v>0</v>
      </c>
      <c r="K24" s="54"/>
      <c r="L24" s="55"/>
      <c r="M24" s="48"/>
    </row>
    <row r="25" spans="2:54" ht="15" customHeight="1">
      <c r="B25" s="344"/>
      <c r="C25" s="49" t="s">
        <v>131</v>
      </c>
      <c r="D25" s="50"/>
      <c r="E25" s="51"/>
      <c r="F25" s="52"/>
      <c r="G25" s="52"/>
      <c r="H25" s="52"/>
      <c r="I25" s="52"/>
      <c r="J25" s="53">
        <f t="shared" si="0"/>
        <v>0</v>
      </c>
      <c r="K25" s="54"/>
      <c r="L25" s="55"/>
      <c r="M25" s="48"/>
    </row>
    <row r="26" spans="2:54" ht="15" customHeight="1">
      <c r="B26" s="344">
        <v>3</v>
      </c>
      <c r="C26" s="345" t="s">
        <v>121</v>
      </c>
      <c r="D26" s="345"/>
      <c r="E26" s="67"/>
      <c r="F26" s="67"/>
      <c r="G26" s="67"/>
      <c r="H26" s="67"/>
      <c r="I26" s="67"/>
      <c r="J26" s="67"/>
      <c r="K26" s="67"/>
      <c r="L26" s="68"/>
      <c r="M26" s="48"/>
    </row>
    <row r="27" spans="2:54" ht="15" customHeight="1">
      <c r="B27" s="344"/>
      <c r="C27" s="57" t="s">
        <v>132</v>
      </c>
      <c r="D27" s="58"/>
      <c r="E27" s="51"/>
      <c r="F27" s="59"/>
      <c r="G27" s="59"/>
      <c r="H27" s="59"/>
      <c r="I27" s="59"/>
      <c r="J27" s="53">
        <f t="shared" si="0"/>
        <v>0</v>
      </c>
      <c r="K27" s="60"/>
      <c r="L27" s="61"/>
      <c r="M27" s="48"/>
    </row>
    <row r="28" spans="2:54" ht="15" customHeight="1">
      <c r="B28" s="344"/>
      <c r="C28" s="57" t="s">
        <v>133</v>
      </c>
      <c r="D28" s="58"/>
      <c r="E28" s="51"/>
      <c r="F28" s="59"/>
      <c r="G28" s="59"/>
      <c r="H28" s="59"/>
      <c r="I28" s="59"/>
      <c r="J28" s="53">
        <f t="shared" si="0"/>
        <v>0</v>
      </c>
      <c r="K28" s="60"/>
      <c r="L28" s="61"/>
      <c r="M28" s="48"/>
    </row>
    <row r="29" spans="2:54" ht="15" customHeight="1">
      <c r="B29" s="344"/>
      <c r="C29" s="57" t="s">
        <v>134</v>
      </c>
      <c r="D29" s="58"/>
      <c r="E29" s="51"/>
      <c r="F29" s="59"/>
      <c r="G29" s="59"/>
      <c r="H29" s="59"/>
      <c r="I29" s="59"/>
      <c r="J29" s="53">
        <f t="shared" si="0"/>
        <v>0</v>
      </c>
      <c r="K29" s="60"/>
      <c r="L29" s="61"/>
      <c r="M29" s="48"/>
    </row>
    <row r="30" spans="2:54" ht="15" customHeight="1">
      <c r="B30" s="344">
        <v>4</v>
      </c>
      <c r="C30" s="345" t="s">
        <v>121</v>
      </c>
      <c r="D30" s="345"/>
      <c r="E30" s="67"/>
      <c r="F30" s="67"/>
      <c r="G30" s="67"/>
      <c r="H30" s="67"/>
      <c r="I30" s="67"/>
      <c r="J30" s="67"/>
      <c r="K30" s="67"/>
      <c r="L30" s="68"/>
      <c r="M30" s="48"/>
    </row>
    <row r="31" spans="2:54" ht="15" customHeight="1">
      <c r="B31" s="344"/>
      <c r="C31" s="57" t="s">
        <v>135</v>
      </c>
      <c r="D31" s="58"/>
      <c r="E31" s="51"/>
      <c r="F31" s="59"/>
      <c r="G31" s="59"/>
      <c r="H31" s="59"/>
      <c r="I31" s="59"/>
      <c r="J31" s="53">
        <f t="shared" si="0"/>
        <v>0</v>
      </c>
      <c r="K31" s="60"/>
      <c r="L31" s="61"/>
      <c r="M31" s="48"/>
    </row>
    <row r="32" spans="2:54" ht="15" customHeight="1">
      <c r="B32" s="344"/>
      <c r="C32" s="57" t="s">
        <v>136</v>
      </c>
      <c r="D32" s="58"/>
      <c r="E32" s="51"/>
      <c r="F32" s="59"/>
      <c r="G32" s="59"/>
      <c r="H32" s="59"/>
      <c r="I32" s="59"/>
      <c r="J32" s="53">
        <f t="shared" si="0"/>
        <v>0</v>
      </c>
      <c r="K32" s="60"/>
      <c r="L32" s="61"/>
      <c r="M32" s="48"/>
    </row>
    <row r="33" spans="2:13" ht="15" customHeight="1">
      <c r="B33" s="344"/>
      <c r="C33" s="57" t="s">
        <v>137</v>
      </c>
      <c r="D33" s="58"/>
      <c r="E33" s="51"/>
      <c r="F33" s="59"/>
      <c r="G33" s="59"/>
      <c r="H33" s="59"/>
      <c r="I33" s="59"/>
      <c r="J33" s="53">
        <f t="shared" si="0"/>
        <v>0</v>
      </c>
      <c r="K33" s="60"/>
      <c r="L33" s="61"/>
      <c r="M33" s="48"/>
    </row>
    <row r="34" spans="2:13" ht="15" customHeight="1">
      <c r="B34" s="344">
        <v>5</v>
      </c>
      <c r="C34" s="345" t="s">
        <v>121</v>
      </c>
      <c r="D34" s="345"/>
      <c r="E34" s="67"/>
      <c r="F34" s="67"/>
      <c r="G34" s="67"/>
      <c r="H34" s="67"/>
      <c r="I34" s="67"/>
      <c r="J34" s="68"/>
      <c r="K34" s="67"/>
      <c r="L34" s="68"/>
      <c r="M34" s="48"/>
    </row>
    <row r="35" spans="2:13" ht="15" customHeight="1">
      <c r="B35" s="344"/>
      <c r="C35" s="57" t="s">
        <v>138</v>
      </c>
      <c r="D35" s="58"/>
      <c r="E35" s="51"/>
      <c r="F35" s="59"/>
      <c r="G35" s="59"/>
      <c r="H35" s="59"/>
      <c r="I35" s="59"/>
      <c r="J35" s="53">
        <f t="shared" si="0"/>
        <v>0</v>
      </c>
      <c r="K35" s="60"/>
      <c r="L35" s="61"/>
      <c r="M35" s="48"/>
    </row>
    <row r="36" spans="2:13" ht="15" customHeight="1">
      <c r="B36" s="344"/>
      <c r="C36" s="57" t="s">
        <v>139</v>
      </c>
      <c r="D36" s="58"/>
      <c r="E36" s="62"/>
      <c r="F36" s="59"/>
      <c r="G36" s="59"/>
      <c r="H36" s="59"/>
      <c r="I36" s="59"/>
      <c r="J36" s="53">
        <f t="shared" si="0"/>
        <v>0</v>
      </c>
      <c r="K36" s="60"/>
      <c r="L36" s="61"/>
      <c r="M36" s="48"/>
    </row>
    <row r="37" spans="2:13" ht="15" customHeight="1">
      <c r="B37" s="344"/>
      <c r="C37" s="57" t="s">
        <v>140</v>
      </c>
      <c r="D37" s="58"/>
      <c r="E37" s="62"/>
      <c r="F37" s="59"/>
      <c r="G37" s="59"/>
      <c r="H37" s="59"/>
      <c r="I37" s="59"/>
      <c r="J37" s="53">
        <f t="shared" si="0"/>
        <v>0</v>
      </c>
      <c r="K37" s="60"/>
      <c r="L37" s="61"/>
      <c r="M37" s="48"/>
    </row>
    <row r="38" spans="2:13" ht="15" customHeight="1">
      <c r="B38" s="344">
        <v>6</v>
      </c>
      <c r="C38" s="345" t="s">
        <v>121</v>
      </c>
      <c r="D38" s="345"/>
      <c r="E38" s="67"/>
      <c r="F38" s="67"/>
      <c r="G38" s="67"/>
      <c r="H38" s="67"/>
      <c r="I38" s="67"/>
      <c r="J38" s="68"/>
      <c r="K38" s="67"/>
      <c r="L38" s="68"/>
      <c r="M38" s="48"/>
    </row>
    <row r="39" spans="2:13" ht="15" customHeight="1">
      <c r="B39" s="344"/>
      <c r="C39" s="57" t="s">
        <v>141</v>
      </c>
      <c r="D39" s="58"/>
      <c r="E39" s="51"/>
      <c r="F39" s="59"/>
      <c r="G39" s="59"/>
      <c r="H39" s="59"/>
      <c r="I39" s="59"/>
      <c r="J39" s="53">
        <f>ROUND((G39+4*H39+I39)/6, 0)</f>
        <v>0</v>
      </c>
      <c r="K39" s="60"/>
      <c r="L39" s="61"/>
      <c r="M39" s="48"/>
    </row>
    <row r="40" spans="2:13" ht="15" customHeight="1">
      <c r="B40" s="344"/>
      <c r="C40" s="57" t="s">
        <v>142</v>
      </c>
      <c r="D40" s="58"/>
      <c r="E40" s="62"/>
      <c r="F40" s="59"/>
      <c r="G40" s="59"/>
      <c r="H40" s="59"/>
      <c r="I40" s="59"/>
      <c r="J40" s="53">
        <f>ROUND((G40+4*H40+I40)/6, 0)</f>
        <v>0</v>
      </c>
      <c r="K40" s="60"/>
      <c r="L40" s="61"/>
      <c r="M40" s="48"/>
    </row>
    <row r="41" spans="2:13" ht="15" customHeight="1">
      <c r="B41" s="344"/>
      <c r="C41" s="57" t="s">
        <v>143</v>
      </c>
      <c r="D41" s="58"/>
      <c r="E41" s="62"/>
      <c r="F41" s="59"/>
      <c r="G41" s="59"/>
      <c r="H41" s="59"/>
      <c r="I41" s="59"/>
      <c r="J41" s="53">
        <f>ROUND((G41+4*H41+I41)/6, 0)</f>
        <v>0</v>
      </c>
      <c r="K41" s="60"/>
      <c r="L41" s="61"/>
      <c r="M41" s="48"/>
    </row>
    <row r="42" spans="2:13" ht="15" customHeight="1">
      <c r="B42" s="344">
        <v>7</v>
      </c>
      <c r="C42" s="345" t="s">
        <v>121</v>
      </c>
      <c r="D42" s="345"/>
      <c r="E42" s="67"/>
      <c r="F42" s="67"/>
      <c r="G42" s="67"/>
      <c r="H42" s="67"/>
      <c r="I42" s="67"/>
      <c r="J42" s="68"/>
      <c r="K42" s="67"/>
      <c r="L42" s="68"/>
      <c r="M42" s="48"/>
    </row>
    <row r="43" spans="2:13" ht="15" customHeight="1">
      <c r="B43" s="344"/>
      <c r="C43" s="57" t="s">
        <v>144</v>
      </c>
      <c r="D43" s="58"/>
      <c r="E43" s="51"/>
      <c r="F43" s="59"/>
      <c r="G43" s="59"/>
      <c r="H43" s="59"/>
      <c r="I43" s="59"/>
      <c r="J43" s="53">
        <f>ROUND((G43+4*H43+I43)/6, 0)</f>
        <v>0</v>
      </c>
      <c r="K43" s="60"/>
      <c r="L43" s="61"/>
      <c r="M43" s="48"/>
    </row>
    <row r="44" spans="2:13" ht="15" customHeight="1">
      <c r="B44" s="344"/>
      <c r="C44" s="57" t="s">
        <v>145</v>
      </c>
      <c r="D44" s="58"/>
      <c r="E44" s="62"/>
      <c r="F44" s="59"/>
      <c r="G44" s="59"/>
      <c r="H44" s="59"/>
      <c r="I44" s="59"/>
      <c r="J44" s="53">
        <f>ROUND((G44+4*H44+I44)/6, 0)</f>
        <v>0</v>
      </c>
      <c r="K44" s="60"/>
      <c r="L44" s="61"/>
      <c r="M44" s="48"/>
    </row>
    <row r="45" spans="2:13" ht="15" customHeight="1">
      <c r="B45" s="344"/>
      <c r="C45" s="57" t="s">
        <v>146</v>
      </c>
      <c r="D45" s="58"/>
      <c r="E45" s="62"/>
      <c r="F45" s="59"/>
      <c r="G45" s="59"/>
      <c r="H45" s="59"/>
      <c r="I45" s="59"/>
      <c r="J45" s="53">
        <f>ROUND((G45+4*H45+I45)/6, 0)</f>
        <v>0</v>
      </c>
      <c r="K45" s="60"/>
      <c r="L45" s="61"/>
      <c r="M45" s="48"/>
    </row>
    <row r="46" spans="2:13" ht="15" customHeight="1">
      <c r="B46" s="344">
        <v>8</v>
      </c>
      <c r="C46" s="345" t="s">
        <v>121</v>
      </c>
      <c r="D46" s="345"/>
      <c r="E46" s="67"/>
      <c r="F46" s="67"/>
      <c r="G46" s="67"/>
      <c r="H46" s="67"/>
      <c r="I46" s="67"/>
      <c r="J46" s="68"/>
      <c r="K46" s="67"/>
      <c r="L46" s="68"/>
      <c r="M46" s="48"/>
    </row>
    <row r="47" spans="2:13" ht="15" customHeight="1">
      <c r="B47" s="344"/>
      <c r="C47" s="57" t="s">
        <v>147</v>
      </c>
      <c r="D47" s="58"/>
      <c r="E47" s="51"/>
      <c r="F47" s="59"/>
      <c r="G47" s="59"/>
      <c r="H47" s="59"/>
      <c r="I47" s="59"/>
      <c r="J47" s="53">
        <f>ROUND((G47+4*H47+I47)/6, 0)</f>
        <v>0</v>
      </c>
      <c r="K47" s="60"/>
      <c r="L47" s="61"/>
      <c r="M47" s="48"/>
    </row>
    <row r="48" spans="2:13" ht="15" customHeight="1">
      <c r="B48" s="344"/>
      <c r="C48" s="57" t="s">
        <v>148</v>
      </c>
      <c r="D48" s="58"/>
      <c r="E48" s="62"/>
      <c r="F48" s="59"/>
      <c r="G48" s="59"/>
      <c r="H48" s="59"/>
      <c r="I48" s="59"/>
      <c r="J48" s="53">
        <f>ROUND((G48+4*H48+I48)/6, 0)</f>
        <v>0</v>
      </c>
      <c r="K48" s="60"/>
      <c r="L48" s="61"/>
      <c r="M48" s="48"/>
    </row>
    <row r="49" spans="2:13" ht="15" customHeight="1">
      <c r="B49" s="344"/>
      <c r="C49" s="57" t="s">
        <v>149</v>
      </c>
      <c r="D49" s="58"/>
      <c r="E49" s="62"/>
      <c r="F49" s="59"/>
      <c r="G49" s="59"/>
      <c r="H49" s="59"/>
      <c r="I49" s="59"/>
      <c r="J49" s="53">
        <f>ROUND((G49+4*H49+I49)/6, 0)</f>
        <v>0</v>
      </c>
      <c r="K49" s="60"/>
      <c r="L49" s="61"/>
      <c r="M49" s="48"/>
    </row>
    <row r="50" spans="2:13" ht="15" customHeight="1">
      <c r="B50" s="344">
        <v>9</v>
      </c>
      <c r="C50" s="345" t="s">
        <v>121</v>
      </c>
      <c r="D50" s="345"/>
      <c r="E50" s="67"/>
      <c r="F50" s="67"/>
      <c r="G50" s="67"/>
      <c r="H50" s="67"/>
      <c r="I50" s="67"/>
      <c r="J50" s="68"/>
      <c r="K50" s="67"/>
      <c r="L50" s="68"/>
      <c r="M50" s="48"/>
    </row>
    <row r="51" spans="2:13" ht="15" customHeight="1">
      <c r="B51" s="344"/>
      <c r="C51" s="57" t="s">
        <v>150</v>
      </c>
      <c r="D51" s="58"/>
      <c r="E51" s="51"/>
      <c r="F51" s="59"/>
      <c r="G51" s="59"/>
      <c r="H51" s="59"/>
      <c r="I51" s="59"/>
      <c r="J51" s="53">
        <f>ROUND((G51+4*H51+I51)/6, 0)</f>
        <v>0</v>
      </c>
      <c r="K51" s="60"/>
      <c r="L51" s="61"/>
      <c r="M51" s="48"/>
    </row>
    <row r="52" spans="2:13" ht="15" customHeight="1">
      <c r="B52" s="344"/>
      <c r="C52" s="57" t="s">
        <v>151</v>
      </c>
      <c r="D52" s="58"/>
      <c r="E52" s="62"/>
      <c r="F52" s="59"/>
      <c r="G52" s="59"/>
      <c r="H52" s="59"/>
      <c r="I52" s="59"/>
      <c r="J52" s="53">
        <f>ROUND((G52+4*H52+I52)/6, 0)</f>
        <v>0</v>
      </c>
      <c r="K52" s="60"/>
      <c r="L52" s="61"/>
      <c r="M52" s="48"/>
    </row>
    <row r="53" spans="2:13" ht="15" customHeight="1">
      <c r="B53" s="344"/>
      <c r="C53" s="57" t="s">
        <v>152</v>
      </c>
      <c r="D53" s="58"/>
      <c r="E53" s="62"/>
      <c r="F53" s="59"/>
      <c r="G53" s="59"/>
      <c r="H53" s="59"/>
      <c r="I53" s="59"/>
      <c r="J53" s="53">
        <f>ROUND((G53+4*H53+I53)/6, 0)</f>
        <v>0</v>
      </c>
      <c r="K53" s="60"/>
      <c r="L53" s="61"/>
      <c r="M53" s="48"/>
    </row>
    <row r="54" spans="2:13" ht="15" customHeight="1">
      <c r="B54" s="344">
        <v>10</v>
      </c>
      <c r="C54" s="345" t="s">
        <v>121</v>
      </c>
      <c r="D54" s="345"/>
      <c r="E54" s="67"/>
      <c r="F54" s="67"/>
      <c r="G54" s="67"/>
      <c r="H54" s="67"/>
      <c r="I54" s="67"/>
      <c r="J54" s="68"/>
      <c r="K54" s="67"/>
      <c r="L54" s="68"/>
      <c r="M54" s="48"/>
    </row>
    <row r="55" spans="2:13" ht="15" customHeight="1">
      <c r="B55" s="344"/>
      <c r="C55" s="57" t="s">
        <v>153</v>
      </c>
      <c r="D55" s="58"/>
      <c r="E55" s="51"/>
      <c r="F55" s="59"/>
      <c r="G55" s="59"/>
      <c r="H55" s="59"/>
      <c r="I55" s="59"/>
      <c r="J55" s="53">
        <f>ROUND((G55+4*H55+I55)/6, 0)</f>
        <v>0</v>
      </c>
      <c r="K55" s="60"/>
      <c r="L55" s="61"/>
      <c r="M55" s="48"/>
    </row>
    <row r="56" spans="2:13" ht="15" customHeight="1">
      <c r="B56" s="344"/>
      <c r="C56" s="57" t="s">
        <v>154</v>
      </c>
      <c r="D56" s="58"/>
      <c r="E56" s="62"/>
      <c r="F56" s="59"/>
      <c r="G56" s="59"/>
      <c r="H56" s="59"/>
      <c r="I56" s="59"/>
      <c r="J56" s="53">
        <f>ROUND((G56+4*H56+I56)/6, 0)</f>
        <v>0</v>
      </c>
      <c r="K56" s="60"/>
      <c r="L56" s="61"/>
      <c r="M56" s="48"/>
    </row>
    <row r="57" spans="2:13" ht="15" customHeight="1">
      <c r="B57" s="344"/>
      <c r="C57" s="57" t="s">
        <v>155</v>
      </c>
      <c r="D57" s="58"/>
      <c r="E57" s="62"/>
      <c r="F57" s="59"/>
      <c r="G57" s="59"/>
      <c r="H57" s="59"/>
      <c r="I57" s="59"/>
      <c r="J57" s="53">
        <f>ROUND((G57+4*H57+I57)/6, 0)</f>
        <v>0</v>
      </c>
      <c r="K57" s="60"/>
      <c r="L57" s="61"/>
      <c r="M57" s="48"/>
    </row>
    <row r="58" spans="2:13" ht="15" customHeight="1">
      <c r="B58" s="344">
        <v>11</v>
      </c>
      <c r="C58" s="345" t="s">
        <v>121</v>
      </c>
      <c r="D58" s="345"/>
      <c r="E58" s="67"/>
      <c r="F58" s="67"/>
      <c r="G58" s="67"/>
      <c r="H58" s="67"/>
      <c r="I58" s="67"/>
      <c r="J58" s="68"/>
      <c r="K58" s="67"/>
      <c r="L58" s="68"/>
      <c r="M58" s="48"/>
    </row>
    <row r="59" spans="2:13" ht="15" customHeight="1">
      <c r="B59" s="344"/>
      <c r="C59" s="57" t="s">
        <v>156</v>
      </c>
      <c r="D59" s="58"/>
      <c r="E59" s="51"/>
      <c r="F59" s="59"/>
      <c r="G59" s="59"/>
      <c r="H59" s="59"/>
      <c r="I59" s="59"/>
      <c r="J59" s="53">
        <f>ROUND((G59+4*H59+I59)/6, 0)</f>
        <v>0</v>
      </c>
      <c r="K59" s="60"/>
      <c r="L59" s="61"/>
      <c r="M59" s="48"/>
    </row>
    <row r="60" spans="2:13" ht="15" customHeight="1">
      <c r="B60" s="344"/>
      <c r="C60" s="57" t="s">
        <v>157</v>
      </c>
      <c r="D60" s="58"/>
      <c r="E60" s="62"/>
      <c r="F60" s="59"/>
      <c r="G60" s="59"/>
      <c r="H60" s="59"/>
      <c r="I60" s="59"/>
      <c r="J60" s="53">
        <f>ROUND((G60+4*H60+I60)/6, 0)</f>
        <v>0</v>
      </c>
      <c r="K60" s="60"/>
      <c r="L60" s="61"/>
      <c r="M60" s="48"/>
    </row>
    <row r="61" spans="2:13" ht="15" customHeight="1">
      <c r="B61" s="344"/>
      <c r="C61" s="57" t="s">
        <v>158</v>
      </c>
      <c r="D61" s="58"/>
      <c r="E61" s="62"/>
      <c r="F61" s="59"/>
      <c r="G61" s="59"/>
      <c r="H61" s="59"/>
      <c r="I61" s="59"/>
      <c r="J61" s="53">
        <f>ROUND((G61+4*H61+I61)/6, 0)</f>
        <v>0</v>
      </c>
      <c r="K61" s="60"/>
      <c r="L61" s="61"/>
      <c r="M61" s="48"/>
    </row>
    <row r="62" spans="2:13" ht="15" customHeight="1">
      <c r="B62" s="344">
        <v>12</v>
      </c>
      <c r="C62" s="345" t="s">
        <v>121</v>
      </c>
      <c r="D62" s="345"/>
      <c r="E62" s="67"/>
      <c r="F62" s="67"/>
      <c r="G62" s="67"/>
      <c r="H62" s="67"/>
      <c r="I62" s="67"/>
      <c r="J62" s="68"/>
      <c r="K62" s="67"/>
      <c r="L62" s="68"/>
      <c r="M62" s="48"/>
    </row>
    <row r="63" spans="2:13" ht="15" customHeight="1">
      <c r="B63" s="344"/>
      <c r="C63" s="57" t="s">
        <v>159</v>
      </c>
      <c r="D63" s="58"/>
      <c r="E63" s="51"/>
      <c r="F63" s="59"/>
      <c r="G63" s="59"/>
      <c r="H63" s="59"/>
      <c r="I63" s="59"/>
      <c r="J63" s="53">
        <f>ROUND((G63+4*H63+I63)/6, 0)</f>
        <v>0</v>
      </c>
      <c r="K63" s="60"/>
      <c r="L63" s="61"/>
      <c r="M63" s="48"/>
    </row>
    <row r="64" spans="2:13" ht="15" customHeight="1">
      <c r="B64" s="344"/>
      <c r="C64" s="57" t="s">
        <v>160</v>
      </c>
      <c r="D64" s="58"/>
      <c r="E64" s="62"/>
      <c r="F64" s="59"/>
      <c r="G64" s="59"/>
      <c r="H64" s="59"/>
      <c r="I64" s="59"/>
      <c r="J64" s="53">
        <f>ROUND((G64+4*H64+I64)/6, 0)</f>
        <v>0</v>
      </c>
      <c r="K64" s="60"/>
      <c r="L64" s="61"/>
      <c r="M64" s="48"/>
    </row>
    <row r="65" spans="2:13" ht="15" customHeight="1">
      <c r="B65" s="344"/>
      <c r="C65" s="57" t="s">
        <v>161</v>
      </c>
      <c r="D65" s="58"/>
      <c r="E65" s="62"/>
      <c r="F65" s="59"/>
      <c r="G65" s="59"/>
      <c r="H65" s="59"/>
      <c r="I65" s="59"/>
      <c r="J65" s="53">
        <f>ROUND((G65+4*H65+I65)/6, 0)</f>
        <v>0</v>
      </c>
      <c r="K65" s="60"/>
      <c r="L65" s="61"/>
      <c r="M65" s="48"/>
    </row>
    <row r="66" spans="2:13" ht="15" customHeight="1">
      <c r="B66" s="344">
        <v>13</v>
      </c>
      <c r="C66" s="345" t="s">
        <v>121</v>
      </c>
      <c r="D66" s="345"/>
      <c r="E66" s="67"/>
      <c r="F66" s="67"/>
      <c r="G66" s="67"/>
      <c r="H66" s="67"/>
      <c r="I66" s="67"/>
      <c r="J66" s="68"/>
      <c r="K66" s="67"/>
      <c r="L66" s="68"/>
      <c r="M66" s="48"/>
    </row>
    <row r="67" spans="2:13" ht="15" customHeight="1">
      <c r="B67" s="344"/>
      <c r="C67" s="57" t="s">
        <v>162</v>
      </c>
      <c r="D67" s="58"/>
      <c r="E67" s="51"/>
      <c r="F67" s="59"/>
      <c r="G67" s="59"/>
      <c r="H67" s="59"/>
      <c r="I67" s="59"/>
      <c r="J67" s="53">
        <f>ROUND((G67+4*H67+I67)/6, 0)</f>
        <v>0</v>
      </c>
      <c r="K67" s="60"/>
      <c r="L67" s="61"/>
      <c r="M67" s="48"/>
    </row>
    <row r="68" spans="2:13" ht="15" customHeight="1">
      <c r="B68" s="344"/>
      <c r="C68" s="57" t="s">
        <v>163</v>
      </c>
      <c r="D68" s="58"/>
      <c r="E68" s="62"/>
      <c r="F68" s="59"/>
      <c r="G68" s="59"/>
      <c r="H68" s="59"/>
      <c r="I68" s="59"/>
      <c r="J68" s="53">
        <f>ROUND((G68+4*H68+I68)/6, 0)</f>
        <v>0</v>
      </c>
      <c r="K68" s="60"/>
      <c r="L68" s="61"/>
      <c r="M68" s="48"/>
    </row>
    <row r="69" spans="2:13" ht="15" customHeight="1">
      <c r="B69" s="344"/>
      <c r="C69" s="57" t="s">
        <v>164</v>
      </c>
      <c r="D69" s="58"/>
      <c r="E69" s="62"/>
      <c r="F69" s="59"/>
      <c r="G69" s="59"/>
      <c r="H69" s="59"/>
      <c r="I69" s="59"/>
      <c r="J69" s="53">
        <f>ROUND((G69+4*H69+I69)/6, 0)</f>
        <v>0</v>
      </c>
      <c r="K69" s="60"/>
      <c r="L69" s="61"/>
      <c r="M69" s="48"/>
    </row>
    <row r="70" spans="2:13" ht="24">
      <c r="E70" s="33"/>
      <c r="F70" s="309" t="s">
        <v>165</v>
      </c>
      <c r="G70" s="309"/>
      <c r="H70" s="309"/>
      <c r="I70" s="309"/>
      <c r="J70" s="63">
        <v>0</v>
      </c>
    </row>
    <row r="71" spans="2:13" ht="15" customHeight="1">
      <c r="E71" s="33"/>
    </row>
    <row r="72" spans="2:13" ht="15" customHeight="1">
      <c r="E72" s="33"/>
    </row>
    <row r="73" spans="2:13" ht="15" customHeight="1">
      <c r="E73" s="33"/>
    </row>
    <row r="74" spans="2:13" ht="15" customHeight="1">
      <c r="E74" s="33"/>
    </row>
    <row r="75" spans="2:13" ht="15" customHeight="1">
      <c r="E75" s="33"/>
    </row>
    <row r="76" spans="2:13" ht="15" customHeight="1">
      <c r="E76" s="33"/>
    </row>
    <row r="77" spans="2:13" ht="15" customHeight="1">
      <c r="E77" s="33"/>
    </row>
    <row r="78" spans="2:13" ht="15" customHeight="1">
      <c r="E78" s="33"/>
    </row>
    <row r="79" spans="2:13" ht="15" customHeight="1">
      <c r="E79" s="33"/>
    </row>
    <row r="80" spans="2:13" ht="15" customHeight="1">
      <c r="E80" s="33"/>
    </row>
    <row r="81" spans="5:5" ht="15" customHeight="1">
      <c r="E81" s="33"/>
    </row>
    <row r="82" spans="5:5" ht="15" customHeight="1">
      <c r="E82" s="33"/>
    </row>
    <row r="83" spans="5:5" ht="15" customHeight="1">
      <c r="E83" s="33"/>
    </row>
    <row r="84" spans="5:5" ht="15" customHeight="1">
      <c r="E84" s="33"/>
    </row>
    <row r="85" spans="5:5" ht="15" customHeight="1">
      <c r="E85" s="33"/>
    </row>
    <row r="86" spans="5:5" ht="15" customHeight="1">
      <c r="E86" s="33"/>
    </row>
    <row r="87" spans="5:5" ht="15" customHeight="1">
      <c r="E87" s="33"/>
    </row>
    <row r="88" spans="5:5" ht="15" customHeight="1">
      <c r="E88" s="33"/>
    </row>
    <row r="89" spans="5:5" ht="15" customHeight="1">
      <c r="E89" s="33"/>
    </row>
    <row r="90" spans="5:5" ht="15" customHeight="1">
      <c r="E90" s="33"/>
    </row>
    <row r="91" spans="5:5" ht="15" customHeight="1">
      <c r="E91" s="33"/>
    </row>
    <row r="92" spans="5:5" ht="15" customHeight="1">
      <c r="E92" s="33"/>
    </row>
    <row r="93" spans="5:5" ht="15" customHeight="1">
      <c r="E93" s="33"/>
    </row>
    <row r="94" spans="5:5" ht="15" customHeight="1">
      <c r="E94" s="33"/>
    </row>
    <row r="95" spans="5:5" ht="15" customHeight="1">
      <c r="E95" s="33"/>
    </row>
    <row r="96" spans="5:5" ht="15" customHeight="1">
      <c r="E96" s="33"/>
    </row>
    <row r="97" spans="5:5" ht="15" customHeight="1">
      <c r="E97" s="33"/>
    </row>
    <row r="98" spans="5:5" ht="15" customHeight="1">
      <c r="E98" s="33"/>
    </row>
    <row r="99" spans="5:5" ht="15" customHeight="1">
      <c r="E99" s="33"/>
    </row>
    <row r="100" spans="5:5" ht="15" customHeight="1">
      <c r="E100" s="33"/>
    </row>
    <row r="101" spans="5:5" ht="15" customHeight="1">
      <c r="E101" s="33"/>
    </row>
    <row r="102" spans="5:5" ht="15" customHeight="1">
      <c r="E102" s="33"/>
    </row>
    <row r="103" spans="5:5" ht="15" customHeight="1">
      <c r="E103" s="33"/>
    </row>
    <row r="104" spans="5:5" ht="15" customHeight="1">
      <c r="E104" s="33"/>
    </row>
    <row r="105" spans="5:5" ht="15" customHeight="1">
      <c r="E105" s="33"/>
    </row>
    <row r="106" spans="5:5" ht="15" customHeight="1">
      <c r="E106" s="33"/>
    </row>
    <row r="107" spans="5:5" ht="15" customHeight="1">
      <c r="E107" s="33"/>
    </row>
    <row r="108" spans="5:5" ht="15" customHeight="1">
      <c r="E108" s="33"/>
    </row>
    <row r="109" spans="5:5" ht="15" customHeight="1">
      <c r="E109" s="33"/>
    </row>
    <row r="110" spans="5:5" ht="15" customHeight="1">
      <c r="E110" s="33"/>
    </row>
    <row r="111" spans="5:5" ht="15" customHeight="1">
      <c r="E111" s="33"/>
    </row>
    <row r="112" spans="5:5" ht="15" customHeight="1">
      <c r="E112" s="33"/>
    </row>
    <row r="113" spans="5:5" ht="15" customHeight="1">
      <c r="E113" s="33"/>
    </row>
    <row r="114" spans="5:5" ht="15" customHeight="1">
      <c r="E114" s="33"/>
    </row>
    <row r="115" spans="5:5" ht="15" customHeight="1">
      <c r="E115" s="33"/>
    </row>
    <row r="116" spans="5:5" ht="15" customHeight="1">
      <c r="E116" s="33"/>
    </row>
    <row r="117" spans="5:5" ht="15" customHeight="1">
      <c r="E117" s="33"/>
    </row>
    <row r="118" spans="5:5" ht="15" customHeight="1">
      <c r="E118" s="33"/>
    </row>
    <row r="119" spans="5:5" ht="15" customHeight="1">
      <c r="E119" s="33"/>
    </row>
    <row r="120" spans="5:5" ht="15" customHeight="1">
      <c r="E120" s="33"/>
    </row>
    <row r="121" spans="5:5" ht="15" customHeight="1">
      <c r="E121" s="33"/>
    </row>
    <row r="122" spans="5:5" ht="15" customHeight="1">
      <c r="E122" s="33"/>
    </row>
    <row r="123" spans="5:5" ht="15" customHeight="1">
      <c r="E123" s="33"/>
    </row>
    <row r="124" spans="5:5" ht="15" customHeight="1">
      <c r="E124" s="33"/>
    </row>
    <row r="125" spans="5:5" ht="15" customHeight="1">
      <c r="E125" s="33"/>
    </row>
    <row r="126" spans="5:5" ht="15" customHeight="1">
      <c r="E126" s="33"/>
    </row>
    <row r="127" spans="5:5" ht="15" customHeight="1">
      <c r="E127" s="33"/>
    </row>
    <row r="128" spans="5:5" ht="15" customHeight="1">
      <c r="E128" s="33"/>
    </row>
    <row r="129" spans="5:5" ht="15" customHeight="1">
      <c r="E129" s="33"/>
    </row>
    <row r="130" spans="5:5" ht="15" customHeight="1">
      <c r="E130" s="33"/>
    </row>
    <row r="131" spans="5:5" ht="15" customHeight="1">
      <c r="E131" s="33"/>
    </row>
    <row r="132" spans="5:5" ht="15" customHeight="1">
      <c r="E132" s="33"/>
    </row>
    <row r="133" spans="5:5" ht="15" customHeight="1">
      <c r="E133" s="33"/>
    </row>
    <row r="134" spans="5:5" ht="15" customHeight="1">
      <c r="E134" s="33"/>
    </row>
    <row r="135" spans="5:5" ht="15" customHeight="1">
      <c r="E135" s="33"/>
    </row>
    <row r="136" spans="5:5" ht="15" customHeight="1">
      <c r="E136" s="33"/>
    </row>
    <row r="137" spans="5:5" ht="15" customHeight="1">
      <c r="E137" s="33"/>
    </row>
    <row r="138" spans="5:5" ht="15" customHeight="1">
      <c r="E138" s="33"/>
    </row>
    <row r="139" spans="5:5" ht="15" customHeight="1">
      <c r="E139" s="33"/>
    </row>
    <row r="140" spans="5:5" ht="15" customHeight="1">
      <c r="E140" s="33"/>
    </row>
    <row r="141" spans="5:5" ht="15" customHeight="1">
      <c r="E141" s="33"/>
    </row>
    <row r="142" spans="5:5" ht="15" customHeight="1">
      <c r="E142" s="33"/>
    </row>
    <row r="143" spans="5:5" ht="15" customHeight="1">
      <c r="E143" s="33"/>
    </row>
    <row r="144" spans="5:5" ht="15" customHeight="1">
      <c r="E144" s="33"/>
    </row>
    <row r="145" spans="5:5" ht="15" customHeight="1">
      <c r="E145" s="33"/>
    </row>
    <row r="146" spans="5:5" ht="15" customHeight="1">
      <c r="E146" s="33"/>
    </row>
    <row r="147" spans="5:5" ht="15" customHeight="1">
      <c r="E147" s="33"/>
    </row>
    <row r="148" spans="5:5" ht="15" customHeight="1">
      <c r="E148" s="33"/>
    </row>
    <row r="149" spans="5:5" ht="15" customHeight="1">
      <c r="E149" s="33"/>
    </row>
    <row r="150" spans="5:5" ht="15" customHeight="1">
      <c r="E150" s="33"/>
    </row>
    <row r="151" spans="5:5" ht="15" customHeight="1">
      <c r="E151" s="33"/>
    </row>
    <row r="152" spans="5:5" ht="15" customHeight="1">
      <c r="E152" s="33"/>
    </row>
    <row r="153" spans="5:5" ht="15" customHeight="1">
      <c r="E153" s="33"/>
    </row>
    <row r="154" spans="5:5" ht="15" customHeight="1">
      <c r="E154" s="33"/>
    </row>
    <row r="155" spans="5:5" ht="15" customHeight="1">
      <c r="E155" s="33"/>
    </row>
    <row r="156" spans="5:5" ht="15" customHeight="1">
      <c r="E156" s="33"/>
    </row>
    <row r="157" spans="5:5" ht="15" customHeight="1">
      <c r="E157" s="33"/>
    </row>
    <row r="158" spans="5:5" ht="15" customHeight="1">
      <c r="E158" s="33"/>
    </row>
    <row r="159" spans="5:5" ht="15" customHeight="1">
      <c r="E159" s="33"/>
    </row>
    <row r="160" spans="5:5" ht="15" customHeight="1">
      <c r="E160" s="33"/>
    </row>
    <row r="161" spans="5:5" ht="15" customHeight="1">
      <c r="E161" s="33"/>
    </row>
    <row r="162" spans="5:5" ht="15" customHeight="1">
      <c r="E162" s="33"/>
    </row>
    <row r="163" spans="5:5" ht="15" customHeight="1">
      <c r="E163" s="33"/>
    </row>
    <row r="164" spans="5:5" ht="15" customHeight="1">
      <c r="E164" s="33"/>
    </row>
    <row r="165" spans="5:5" ht="15" customHeight="1">
      <c r="E165" s="33"/>
    </row>
    <row r="166" spans="5:5" ht="15" customHeight="1">
      <c r="E166" s="33"/>
    </row>
    <row r="167" spans="5:5" ht="15" customHeight="1">
      <c r="E167" s="33"/>
    </row>
    <row r="168" spans="5:5" ht="15" customHeight="1">
      <c r="E168" s="33"/>
    </row>
    <row r="169" spans="5:5" ht="15" customHeight="1">
      <c r="E169" s="33"/>
    </row>
    <row r="170" spans="5:5" ht="15" customHeight="1">
      <c r="E170" s="33"/>
    </row>
    <row r="171" spans="5:5" ht="15" customHeight="1">
      <c r="E171" s="33"/>
    </row>
    <row r="172" spans="5:5" ht="15" customHeight="1">
      <c r="E172" s="33"/>
    </row>
    <row r="173" spans="5:5" ht="15" customHeight="1">
      <c r="E173" s="33"/>
    </row>
    <row r="174" spans="5:5" ht="15" customHeight="1">
      <c r="E174" s="33"/>
    </row>
    <row r="175" spans="5:5" ht="15" customHeight="1">
      <c r="E175" s="33"/>
    </row>
    <row r="176" spans="5:5" ht="15" customHeight="1">
      <c r="E176" s="33"/>
    </row>
    <row r="177" spans="5:5" ht="15" customHeight="1">
      <c r="E177" s="33"/>
    </row>
    <row r="178" spans="5:5" ht="15" customHeight="1">
      <c r="E178" s="33"/>
    </row>
    <row r="179" spans="5:5" ht="15" customHeight="1">
      <c r="E179" s="33"/>
    </row>
    <row r="180" spans="5:5" ht="15" customHeight="1">
      <c r="E180" s="33"/>
    </row>
    <row r="181" spans="5:5" ht="15" customHeight="1">
      <c r="E181" s="33"/>
    </row>
    <row r="182" spans="5:5" ht="15" customHeight="1">
      <c r="E182" s="33"/>
    </row>
    <row r="183" spans="5:5" ht="15" customHeight="1">
      <c r="E183" s="33"/>
    </row>
    <row r="184" spans="5:5" ht="15" customHeight="1">
      <c r="E184" s="33"/>
    </row>
    <row r="185" spans="5:5" ht="15" customHeight="1">
      <c r="E185" s="33"/>
    </row>
    <row r="186" spans="5:5" ht="15" customHeight="1">
      <c r="E186" s="33"/>
    </row>
    <row r="187" spans="5:5" ht="15" customHeight="1">
      <c r="E187" s="33"/>
    </row>
    <row r="188" spans="5:5" ht="15" customHeight="1">
      <c r="E188" s="33"/>
    </row>
    <row r="189" spans="5:5" ht="15" customHeight="1">
      <c r="E189" s="33"/>
    </row>
    <row r="190" spans="5:5" ht="15" customHeight="1">
      <c r="E190" s="33"/>
    </row>
    <row r="191" spans="5:5" ht="15" customHeight="1">
      <c r="E191" s="33"/>
    </row>
    <row r="192" spans="5:5" ht="15" customHeight="1">
      <c r="E192" s="33"/>
    </row>
    <row r="193" spans="5:5" ht="15" customHeight="1">
      <c r="E193" s="33"/>
    </row>
    <row r="194" spans="5:5" ht="15" customHeight="1">
      <c r="E194" s="33"/>
    </row>
    <row r="195" spans="5:5" ht="15" customHeight="1">
      <c r="E195" s="33"/>
    </row>
    <row r="196" spans="5:5" ht="15" customHeight="1">
      <c r="E196" s="33"/>
    </row>
    <row r="197" spans="5:5" ht="15" customHeight="1">
      <c r="E197" s="33"/>
    </row>
    <row r="198" spans="5:5" ht="15" customHeight="1">
      <c r="E198" s="33"/>
    </row>
    <row r="199" spans="5:5" ht="15" customHeight="1">
      <c r="E199" s="33"/>
    </row>
    <row r="200" spans="5:5" ht="15" customHeight="1">
      <c r="E200" s="33"/>
    </row>
    <row r="201" spans="5:5" ht="15" customHeight="1">
      <c r="E201" s="33"/>
    </row>
    <row r="202" spans="5:5" ht="15" customHeight="1">
      <c r="E202" s="33"/>
    </row>
    <row r="203" spans="5:5" ht="15" customHeight="1">
      <c r="E203" s="33"/>
    </row>
    <row r="204" spans="5:5" ht="15" customHeight="1">
      <c r="E204" s="33"/>
    </row>
    <row r="205" spans="5:5" ht="15" customHeight="1">
      <c r="E205" s="33"/>
    </row>
    <row r="206" spans="5:5" ht="15" customHeight="1">
      <c r="E206" s="33"/>
    </row>
    <row r="207" spans="5:5" ht="15" customHeight="1">
      <c r="E207" s="33"/>
    </row>
    <row r="208" spans="5:5" ht="15" customHeight="1">
      <c r="E208" s="33"/>
    </row>
    <row r="209" spans="5:5" ht="15" customHeight="1">
      <c r="E209" s="33"/>
    </row>
    <row r="210" spans="5:5" ht="15" customHeight="1">
      <c r="E210" s="33"/>
    </row>
    <row r="211" spans="5:5" ht="15" customHeight="1">
      <c r="E211" s="33"/>
    </row>
    <row r="212" spans="5:5" ht="15" customHeight="1">
      <c r="E212" s="33"/>
    </row>
    <row r="213" spans="5:5" ht="15" customHeight="1">
      <c r="E213" s="33"/>
    </row>
    <row r="214" spans="5:5" ht="15" customHeight="1">
      <c r="E214" s="33"/>
    </row>
    <row r="215" spans="5:5" ht="15" customHeight="1">
      <c r="E215" s="33"/>
    </row>
    <row r="216" spans="5:5" ht="15" customHeight="1">
      <c r="E216" s="33"/>
    </row>
    <row r="217" spans="5:5" ht="15" customHeight="1">
      <c r="E217" s="33"/>
    </row>
    <row r="218" spans="5:5" ht="15" customHeight="1">
      <c r="E218" s="33"/>
    </row>
    <row r="219" spans="5:5" ht="15" customHeight="1">
      <c r="E219" s="33"/>
    </row>
    <row r="220" spans="5:5" ht="15" customHeight="1">
      <c r="E220" s="33"/>
    </row>
    <row r="221" spans="5:5" ht="15" customHeight="1">
      <c r="E221" s="33"/>
    </row>
    <row r="222" spans="5:5" ht="15" customHeight="1">
      <c r="E222" s="33"/>
    </row>
    <row r="223" spans="5:5" ht="15" customHeight="1">
      <c r="E223" s="33"/>
    </row>
    <row r="224" spans="5:5" ht="15" customHeight="1">
      <c r="E224" s="33"/>
    </row>
    <row r="225" spans="5:5" ht="15" customHeight="1">
      <c r="E225" s="33"/>
    </row>
    <row r="226" spans="5:5" ht="15" customHeight="1">
      <c r="E226" s="33"/>
    </row>
    <row r="227" spans="5:5" ht="15" customHeight="1">
      <c r="E227" s="33"/>
    </row>
    <row r="228" spans="5:5" ht="15" customHeight="1">
      <c r="E228" s="33"/>
    </row>
    <row r="229" spans="5:5" ht="15" customHeight="1">
      <c r="E229" s="33"/>
    </row>
    <row r="230" spans="5:5" ht="15" customHeight="1">
      <c r="E230" s="33"/>
    </row>
    <row r="231" spans="5:5" ht="15" customHeight="1">
      <c r="E231" s="33"/>
    </row>
    <row r="232" spans="5:5" ht="15" customHeight="1">
      <c r="E232" s="33"/>
    </row>
    <row r="233" spans="5:5" ht="15" customHeight="1">
      <c r="E233" s="33"/>
    </row>
    <row r="234" spans="5:5" ht="15" customHeight="1">
      <c r="E234" s="33"/>
    </row>
    <row r="235" spans="5:5" ht="15" customHeight="1">
      <c r="E235" s="33"/>
    </row>
    <row r="236" spans="5:5" ht="15" customHeight="1">
      <c r="E236" s="33"/>
    </row>
    <row r="237" spans="5:5" ht="15" customHeight="1">
      <c r="E237" s="33"/>
    </row>
    <row r="238" spans="5:5" ht="15" customHeight="1">
      <c r="E238" s="33"/>
    </row>
    <row r="239" spans="5:5" ht="15" customHeight="1">
      <c r="E239" s="33"/>
    </row>
    <row r="240" spans="5:5" ht="15" customHeight="1">
      <c r="E240" s="33"/>
    </row>
    <row r="241" spans="5:5" ht="15" customHeight="1">
      <c r="E241" s="33"/>
    </row>
    <row r="242" spans="5:5" ht="15" customHeight="1">
      <c r="E242" s="33"/>
    </row>
    <row r="243" spans="5:5" ht="15" customHeight="1">
      <c r="E243" s="33"/>
    </row>
    <row r="244" spans="5:5" ht="15" customHeight="1">
      <c r="E244" s="33"/>
    </row>
    <row r="245" spans="5:5" ht="15" customHeight="1">
      <c r="E245" s="33"/>
    </row>
    <row r="246" spans="5:5" ht="15" customHeight="1">
      <c r="E246" s="33"/>
    </row>
    <row r="247" spans="5:5" ht="15" customHeight="1">
      <c r="E247" s="33"/>
    </row>
    <row r="248" spans="5:5" ht="15" customHeight="1">
      <c r="E248" s="33"/>
    </row>
    <row r="249" spans="5:5" ht="15" customHeight="1">
      <c r="E249" s="33"/>
    </row>
    <row r="250" spans="5:5" ht="15" customHeight="1">
      <c r="E250" s="33"/>
    </row>
    <row r="251" spans="5:5" ht="15" customHeight="1">
      <c r="E251" s="33"/>
    </row>
    <row r="252" spans="5:5" ht="15" customHeight="1">
      <c r="E252" s="33"/>
    </row>
    <row r="253" spans="5:5" ht="15" customHeight="1">
      <c r="E253" s="33"/>
    </row>
    <row r="254" spans="5:5" ht="15" customHeight="1">
      <c r="E254" s="33"/>
    </row>
    <row r="255" spans="5:5" ht="15" customHeight="1">
      <c r="E255" s="33"/>
    </row>
    <row r="256" spans="5:5" ht="15" customHeight="1">
      <c r="E256" s="33"/>
    </row>
    <row r="257" spans="5:5" ht="15" customHeight="1">
      <c r="E257" s="33"/>
    </row>
    <row r="258" spans="5:5" ht="15" customHeight="1">
      <c r="E258" s="33"/>
    </row>
    <row r="259" spans="5:5" ht="15" customHeight="1">
      <c r="E259" s="33"/>
    </row>
    <row r="260" spans="5:5" ht="15" customHeight="1">
      <c r="E260" s="33"/>
    </row>
    <row r="261" spans="5:5" ht="15" customHeight="1">
      <c r="E261" s="33"/>
    </row>
    <row r="262" spans="5:5" ht="15" customHeight="1">
      <c r="E262" s="33"/>
    </row>
    <row r="263" spans="5:5" ht="15" customHeight="1">
      <c r="E263" s="33"/>
    </row>
    <row r="264" spans="5:5" ht="15" customHeight="1">
      <c r="E264" s="33"/>
    </row>
    <row r="265" spans="5:5" ht="15" customHeight="1">
      <c r="E265" s="33"/>
    </row>
    <row r="266" spans="5:5" ht="15" customHeight="1">
      <c r="E266" s="33"/>
    </row>
    <row r="267" spans="5:5" ht="15" customHeight="1">
      <c r="E267" s="33"/>
    </row>
    <row r="268" spans="5:5" ht="15" customHeight="1">
      <c r="E268" s="33"/>
    </row>
    <row r="269" spans="5:5" ht="15" customHeight="1">
      <c r="E269" s="33"/>
    </row>
    <row r="270" spans="5:5" ht="15" customHeight="1">
      <c r="E270" s="33"/>
    </row>
    <row r="271" spans="5:5" ht="15" customHeight="1">
      <c r="E271" s="33"/>
    </row>
    <row r="272" spans="5:5" ht="15" customHeight="1">
      <c r="E272" s="33"/>
    </row>
    <row r="273" spans="5:5" ht="15" customHeight="1">
      <c r="E273" s="33"/>
    </row>
    <row r="274" spans="5:5" ht="15" customHeight="1">
      <c r="E274" s="33"/>
    </row>
    <row r="275" spans="5:5" ht="15" customHeight="1">
      <c r="E275" s="33"/>
    </row>
    <row r="276" spans="5:5" ht="15" customHeight="1">
      <c r="E276" s="33"/>
    </row>
    <row r="277" spans="5:5" ht="15" customHeight="1">
      <c r="E277" s="33"/>
    </row>
    <row r="278" spans="5:5" ht="15" customHeight="1">
      <c r="E278" s="33"/>
    </row>
    <row r="279" spans="5:5" ht="15" customHeight="1">
      <c r="E279" s="33"/>
    </row>
    <row r="280" spans="5:5" ht="15" customHeight="1">
      <c r="E280" s="33"/>
    </row>
    <row r="281" spans="5:5" ht="15" customHeight="1">
      <c r="E281" s="33"/>
    </row>
    <row r="282" spans="5:5" ht="15" customHeight="1">
      <c r="E282" s="33"/>
    </row>
    <row r="283" spans="5:5" ht="15" customHeight="1">
      <c r="E283" s="33"/>
    </row>
    <row r="284" spans="5:5" ht="15" customHeight="1">
      <c r="E284" s="33"/>
    </row>
    <row r="285" spans="5:5" ht="15" customHeight="1">
      <c r="E285" s="33"/>
    </row>
    <row r="286" spans="5:5" ht="15" customHeight="1">
      <c r="E286" s="33"/>
    </row>
    <row r="287" spans="5:5" ht="15" customHeight="1">
      <c r="E287" s="33"/>
    </row>
    <row r="288" spans="5:5" ht="15" customHeight="1">
      <c r="E288" s="33"/>
    </row>
    <row r="289" spans="5:5" ht="15" customHeight="1">
      <c r="E289" s="33"/>
    </row>
    <row r="290" spans="5:5" ht="15" customHeight="1">
      <c r="E290" s="33"/>
    </row>
    <row r="291" spans="5:5" ht="15" customHeight="1">
      <c r="E291" s="33"/>
    </row>
    <row r="292" spans="5:5" ht="15" customHeight="1">
      <c r="E292" s="33"/>
    </row>
    <row r="293" spans="5:5" ht="15" customHeight="1">
      <c r="E293" s="33"/>
    </row>
    <row r="294" spans="5:5" ht="15" customHeight="1">
      <c r="E294" s="33"/>
    </row>
    <row r="295" spans="5:5" ht="15" customHeight="1">
      <c r="E295" s="33"/>
    </row>
    <row r="296" spans="5:5" ht="15" customHeight="1">
      <c r="E296" s="33"/>
    </row>
    <row r="297" spans="5:5" ht="15" customHeight="1">
      <c r="E297" s="33"/>
    </row>
    <row r="298" spans="5:5" ht="15" customHeight="1">
      <c r="E298" s="33"/>
    </row>
    <row r="299" spans="5:5" ht="15" customHeight="1">
      <c r="E299" s="33"/>
    </row>
    <row r="300" spans="5:5" ht="15" customHeight="1">
      <c r="E300" s="33"/>
    </row>
    <row r="301" spans="5:5" ht="15" customHeight="1">
      <c r="E301" s="33"/>
    </row>
    <row r="302" spans="5:5" ht="15" customHeight="1">
      <c r="E302" s="33"/>
    </row>
    <row r="303" spans="5:5" ht="15" customHeight="1">
      <c r="E303" s="33"/>
    </row>
    <row r="304" spans="5:5" ht="15" customHeight="1">
      <c r="E304" s="33"/>
    </row>
    <row r="305" spans="5:5" ht="15" customHeight="1">
      <c r="E305" s="33"/>
    </row>
    <row r="306" spans="5:5" ht="15" customHeight="1">
      <c r="E306" s="33"/>
    </row>
    <row r="307" spans="5:5" ht="15" customHeight="1">
      <c r="E307" s="33"/>
    </row>
    <row r="308" spans="5:5" ht="15" customHeight="1">
      <c r="E308" s="33"/>
    </row>
    <row r="309" spans="5:5" ht="15" customHeight="1">
      <c r="E309" s="33"/>
    </row>
    <row r="310" spans="5:5" ht="15" customHeight="1">
      <c r="E310" s="33"/>
    </row>
    <row r="311" spans="5:5" ht="15" customHeight="1">
      <c r="E311" s="33"/>
    </row>
    <row r="312" spans="5:5" ht="15" customHeight="1">
      <c r="E312" s="33"/>
    </row>
    <row r="313" spans="5:5" ht="15" customHeight="1">
      <c r="E313" s="33"/>
    </row>
    <row r="314" spans="5:5" ht="15" customHeight="1">
      <c r="E314" s="33"/>
    </row>
    <row r="315" spans="5:5" ht="15" customHeight="1">
      <c r="E315" s="33"/>
    </row>
    <row r="316" spans="5:5" ht="15" customHeight="1">
      <c r="E316" s="33"/>
    </row>
    <row r="317" spans="5:5" ht="15" customHeight="1">
      <c r="E317" s="33"/>
    </row>
    <row r="318" spans="5:5" ht="15" customHeight="1">
      <c r="E318" s="33"/>
    </row>
    <row r="319" spans="5:5" ht="15" customHeight="1">
      <c r="E319" s="33"/>
    </row>
    <row r="320" spans="5:5" ht="15" customHeight="1">
      <c r="E320" s="33"/>
    </row>
    <row r="321" spans="5:5" ht="15" customHeight="1">
      <c r="E321" s="33"/>
    </row>
    <row r="322" spans="5:5" ht="15" customHeight="1">
      <c r="E322" s="33"/>
    </row>
    <row r="323" spans="5:5" ht="15" customHeight="1">
      <c r="E323" s="33"/>
    </row>
    <row r="324" spans="5:5" ht="15" customHeight="1">
      <c r="E324" s="33"/>
    </row>
    <row r="325" spans="5:5" ht="15" customHeight="1">
      <c r="E325" s="33"/>
    </row>
    <row r="326" spans="5:5" ht="15" customHeight="1">
      <c r="E326" s="33"/>
    </row>
    <row r="327" spans="5:5" ht="15" customHeight="1">
      <c r="E327" s="33"/>
    </row>
    <row r="328" spans="5:5" ht="15" customHeight="1">
      <c r="E328" s="33"/>
    </row>
    <row r="329" spans="5:5" ht="15" customHeight="1">
      <c r="E329" s="33"/>
    </row>
    <row r="330" spans="5:5" ht="15" customHeight="1">
      <c r="E330" s="33"/>
    </row>
    <row r="331" spans="5:5" ht="15" customHeight="1">
      <c r="E331" s="33"/>
    </row>
    <row r="332" spans="5:5" ht="15" customHeight="1">
      <c r="E332" s="33"/>
    </row>
    <row r="333" spans="5:5" ht="15" customHeight="1">
      <c r="E333" s="33"/>
    </row>
    <row r="334" spans="5:5" ht="15" customHeight="1">
      <c r="E334" s="33"/>
    </row>
    <row r="335" spans="5:5" ht="15" customHeight="1">
      <c r="E335" s="33"/>
    </row>
    <row r="336" spans="5:5" ht="15" customHeight="1">
      <c r="E336" s="33"/>
    </row>
    <row r="337" spans="5:5" ht="15" customHeight="1">
      <c r="E337" s="33"/>
    </row>
    <row r="338" spans="5:5" ht="15" customHeight="1">
      <c r="E338" s="33"/>
    </row>
    <row r="339" spans="5:5" ht="15" customHeight="1">
      <c r="E339" s="33"/>
    </row>
    <row r="340" spans="5:5" ht="15" customHeight="1">
      <c r="E340" s="33"/>
    </row>
    <row r="341" spans="5:5" ht="15" customHeight="1">
      <c r="E341" s="33"/>
    </row>
    <row r="342" spans="5:5" ht="15" customHeight="1">
      <c r="E342" s="33"/>
    </row>
    <row r="343" spans="5:5" ht="15" customHeight="1">
      <c r="E343" s="33"/>
    </row>
    <row r="344" spans="5:5" ht="15" customHeight="1">
      <c r="E344" s="33"/>
    </row>
    <row r="345" spans="5:5" ht="15" customHeight="1">
      <c r="E345" s="33"/>
    </row>
    <row r="346" spans="5:5" ht="15" customHeight="1">
      <c r="E346" s="33"/>
    </row>
    <row r="347" spans="5:5" ht="15" customHeight="1">
      <c r="E347" s="33"/>
    </row>
    <row r="348" spans="5:5" ht="15" customHeight="1">
      <c r="E348" s="33"/>
    </row>
    <row r="349" spans="5:5" ht="15" customHeight="1">
      <c r="E349" s="33"/>
    </row>
    <row r="350" spans="5:5" ht="15" customHeight="1">
      <c r="E350" s="33"/>
    </row>
    <row r="351" spans="5:5" ht="15" customHeight="1">
      <c r="E351" s="33"/>
    </row>
    <row r="352" spans="5:5" ht="15" customHeight="1">
      <c r="E352" s="33"/>
    </row>
    <row r="353" spans="5:5" ht="15" customHeight="1">
      <c r="E353" s="33"/>
    </row>
    <row r="354" spans="5:5" ht="15" customHeight="1">
      <c r="E354" s="33"/>
    </row>
    <row r="355" spans="5:5" ht="15" customHeight="1">
      <c r="E355" s="33"/>
    </row>
    <row r="356" spans="5:5" ht="15" customHeight="1">
      <c r="E356" s="33"/>
    </row>
    <row r="357" spans="5:5" ht="15" customHeight="1">
      <c r="E357" s="33"/>
    </row>
    <row r="358" spans="5:5" ht="15" customHeight="1">
      <c r="E358" s="33"/>
    </row>
    <row r="359" spans="5:5" ht="15" customHeight="1">
      <c r="E359" s="33"/>
    </row>
    <row r="360" spans="5:5" ht="15" customHeight="1">
      <c r="E360" s="33"/>
    </row>
    <row r="361" spans="5:5" ht="15" customHeight="1">
      <c r="E361" s="33"/>
    </row>
    <row r="362" spans="5:5" ht="15" customHeight="1">
      <c r="E362" s="33"/>
    </row>
    <row r="363" spans="5:5" ht="15" customHeight="1">
      <c r="E363" s="33"/>
    </row>
    <row r="364" spans="5:5" ht="15" customHeight="1">
      <c r="E364" s="33"/>
    </row>
    <row r="365" spans="5:5" ht="15" customHeight="1">
      <c r="E365" s="33"/>
    </row>
    <row r="366" spans="5:5" ht="15" customHeight="1">
      <c r="E366" s="33"/>
    </row>
    <row r="367" spans="5:5" ht="15" customHeight="1">
      <c r="E367" s="33"/>
    </row>
    <row r="368" spans="5:5" ht="15" customHeight="1">
      <c r="E368" s="33"/>
    </row>
    <row r="369" spans="5:5" ht="15" customHeight="1">
      <c r="E369" s="33"/>
    </row>
    <row r="370" spans="5:5" ht="15" customHeight="1">
      <c r="E370" s="33"/>
    </row>
    <row r="371" spans="5:5" ht="15" customHeight="1">
      <c r="E371" s="33"/>
    </row>
    <row r="372" spans="5:5" ht="15" customHeight="1">
      <c r="E372" s="33"/>
    </row>
    <row r="373" spans="5:5" ht="15" customHeight="1">
      <c r="E373" s="33"/>
    </row>
    <row r="374" spans="5:5" ht="15" customHeight="1">
      <c r="E374" s="33"/>
    </row>
    <row r="375" spans="5:5" ht="15" customHeight="1">
      <c r="E375" s="33"/>
    </row>
    <row r="376" spans="5:5" ht="15" customHeight="1">
      <c r="E376" s="33"/>
    </row>
    <row r="377" spans="5:5" ht="15" customHeight="1">
      <c r="E377" s="33"/>
    </row>
    <row r="378" spans="5:5" ht="15" customHeight="1">
      <c r="E378" s="33"/>
    </row>
    <row r="379" spans="5:5" ht="15" customHeight="1">
      <c r="E379" s="33"/>
    </row>
    <row r="380" spans="5:5" ht="15" customHeight="1">
      <c r="E380" s="33"/>
    </row>
    <row r="381" spans="5:5" ht="15" customHeight="1">
      <c r="E381" s="33"/>
    </row>
    <row r="382" spans="5:5" ht="15" customHeight="1">
      <c r="E382" s="33"/>
    </row>
    <row r="383" spans="5:5" ht="15" customHeight="1">
      <c r="E383" s="33"/>
    </row>
    <row r="384" spans="5:5" ht="15" customHeight="1">
      <c r="E384" s="33"/>
    </row>
    <row r="385" spans="5:5" ht="15" customHeight="1">
      <c r="E385" s="33"/>
    </row>
    <row r="386" spans="5:5" ht="15" customHeight="1">
      <c r="E386" s="33"/>
    </row>
    <row r="387" spans="5:5" ht="15" customHeight="1">
      <c r="E387" s="33"/>
    </row>
    <row r="388" spans="5:5" ht="15" customHeight="1">
      <c r="E388" s="33"/>
    </row>
    <row r="389" spans="5:5" ht="15" customHeight="1">
      <c r="E389" s="33"/>
    </row>
    <row r="390" spans="5:5" ht="15" customHeight="1">
      <c r="E390" s="33"/>
    </row>
    <row r="391" spans="5:5" ht="15" customHeight="1">
      <c r="E391" s="33"/>
    </row>
    <row r="392" spans="5:5" ht="15" customHeight="1">
      <c r="E392" s="33"/>
    </row>
    <row r="393" spans="5:5" ht="15" customHeight="1">
      <c r="E393" s="33"/>
    </row>
    <row r="394" spans="5:5" ht="15" customHeight="1">
      <c r="E394" s="33"/>
    </row>
    <row r="395" spans="5:5" ht="15" customHeight="1">
      <c r="E395" s="33"/>
    </row>
    <row r="396" spans="5:5" ht="15" customHeight="1">
      <c r="E396" s="33"/>
    </row>
    <row r="397" spans="5:5" ht="15" customHeight="1">
      <c r="E397" s="33"/>
    </row>
    <row r="398" spans="5:5" ht="15" customHeight="1">
      <c r="E398" s="33"/>
    </row>
    <row r="399" spans="5:5" ht="15" customHeight="1">
      <c r="E399" s="33"/>
    </row>
    <row r="400" spans="5:5" ht="15" customHeight="1">
      <c r="E400" s="33"/>
    </row>
    <row r="401" spans="5:5" ht="15" customHeight="1">
      <c r="E401" s="33"/>
    </row>
    <row r="402" spans="5:5" ht="15" customHeight="1">
      <c r="E402" s="33"/>
    </row>
    <row r="403" spans="5:5" ht="15" customHeight="1">
      <c r="E403" s="33"/>
    </row>
    <row r="404" spans="5:5" ht="15" customHeight="1">
      <c r="E404" s="33"/>
    </row>
    <row r="405" spans="5:5" ht="15" customHeight="1">
      <c r="E405" s="33"/>
    </row>
    <row r="406" spans="5:5" ht="15" customHeight="1">
      <c r="E406" s="33"/>
    </row>
    <row r="407" spans="5:5" ht="15" customHeight="1">
      <c r="E407" s="33"/>
    </row>
    <row r="408" spans="5:5" ht="15" customHeight="1">
      <c r="E408" s="33"/>
    </row>
    <row r="409" spans="5:5" ht="15" customHeight="1">
      <c r="E409" s="33"/>
    </row>
    <row r="410" spans="5:5" ht="15" customHeight="1">
      <c r="E410" s="33"/>
    </row>
    <row r="411" spans="5:5" ht="15" customHeight="1">
      <c r="E411" s="33"/>
    </row>
    <row r="412" spans="5:5" ht="15" customHeight="1">
      <c r="E412" s="33"/>
    </row>
    <row r="413" spans="5:5" ht="15" customHeight="1">
      <c r="E413" s="33"/>
    </row>
    <row r="414" spans="5:5" ht="15" customHeight="1">
      <c r="E414" s="33"/>
    </row>
    <row r="415" spans="5:5" ht="15" customHeight="1">
      <c r="E415" s="33"/>
    </row>
    <row r="416" spans="5:5" ht="15" customHeight="1">
      <c r="E416" s="33"/>
    </row>
    <row r="417" spans="5:5" ht="15" customHeight="1">
      <c r="E417" s="33"/>
    </row>
    <row r="418" spans="5:5" ht="15" customHeight="1">
      <c r="E418" s="33"/>
    </row>
    <row r="419" spans="5:5" ht="15" customHeight="1">
      <c r="E419" s="33"/>
    </row>
    <row r="420" spans="5:5" ht="15" customHeight="1">
      <c r="E420" s="33"/>
    </row>
    <row r="421" spans="5:5" ht="15" customHeight="1">
      <c r="E421" s="33"/>
    </row>
    <row r="422" spans="5:5" ht="15" customHeight="1">
      <c r="E422" s="33"/>
    </row>
    <row r="423" spans="5:5" ht="15" customHeight="1">
      <c r="E423" s="33"/>
    </row>
    <row r="424" spans="5:5" ht="15" customHeight="1">
      <c r="E424" s="33"/>
    </row>
    <row r="425" spans="5:5" ht="15" customHeight="1">
      <c r="E425" s="33"/>
    </row>
    <row r="426" spans="5:5" ht="15" customHeight="1">
      <c r="E426" s="33"/>
    </row>
    <row r="427" spans="5:5" ht="15" customHeight="1">
      <c r="E427" s="33"/>
    </row>
    <row r="428" spans="5:5" ht="15" customHeight="1">
      <c r="E428" s="33"/>
    </row>
    <row r="429" spans="5:5" ht="15" customHeight="1">
      <c r="E429" s="33"/>
    </row>
    <row r="430" spans="5:5" ht="15" customHeight="1">
      <c r="E430" s="33"/>
    </row>
    <row r="431" spans="5:5" ht="15" customHeight="1">
      <c r="E431" s="33"/>
    </row>
    <row r="432" spans="5:5" ht="15" customHeight="1">
      <c r="E432" s="33"/>
    </row>
    <row r="433" spans="5:5" ht="15" customHeight="1">
      <c r="E433" s="33"/>
    </row>
    <row r="434" spans="5:5" ht="15" customHeight="1">
      <c r="E434" s="33"/>
    </row>
    <row r="435" spans="5:5" ht="15" customHeight="1">
      <c r="E435" s="33"/>
    </row>
    <row r="436" spans="5:5" ht="15" customHeight="1">
      <c r="E436" s="33"/>
    </row>
    <row r="437" spans="5:5" ht="15" customHeight="1">
      <c r="E437" s="33"/>
    </row>
    <row r="438" spans="5:5" ht="15" customHeight="1">
      <c r="E438" s="33"/>
    </row>
    <row r="439" spans="5:5" ht="15" customHeight="1">
      <c r="E439" s="33"/>
    </row>
    <row r="440" spans="5:5" ht="15" customHeight="1">
      <c r="E440" s="33"/>
    </row>
    <row r="441" spans="5:5" ht="15" customHeight="1">
      <c r="E441" s="33"/>
    </row>
    <row r="442" spans="5:5" ht="15" customHeight="1">
      <c r="E442" s="33"/>
    </row>
    <row r="443" spans="5:5" ht="15" customHeight="1">
      <c r="E443" s="33"/>
    </row>
    <row r="444" spans="5:5" ht="15" customHeight="1">
      <c r="E444" s="33"/>
    </row>
    <row r="445" spans="5:5" ht="15" customHeight="1">
      <c r="E445" s="33"/>
    </row>
    <row r="446" spans="5:5" ht="15" customHeight="1">
      <c r="E446" s="33"/>
    </row>
    <row r="447" spans="5:5" ht="15" customHeight="1">
      <c r="E447" s="33"/>
    </row>
    <row r="448" spans="5:5" ht="15" customHeight="1">
      <c r="E448" s="33"/>
    </row>
    <row r="449" spans="5:5" ht="15" customHeight="1">
      <c r="E449" s="33"/>
    </row>
    <row r="450" spans="5:5" ht="15" customHeight="1">
      <c r="E450" s="33"/>
    </row>
    <row r="451" spans="5:5" ht="15" customHeight="1">
      <c r="E451" s="33"/>
    </row>
    <row r="452" spans="5:5" ht="15" customHeight="1">
      <c r="E452" s="33"/>
    </row>
    <row r="453" spans="5:5" ht="15" customHeight="1">
      <c r="E453" s="33"/>
    </row>
    <row r="454" spans="5:5" ht="15" customHeight="1">
      <c r="E454" s="33"/>
    </row>
    <row r="455" spans="5:5" ht="15" customHeight="1">
      <c r="E455" s="33"/>
    </row>
    <row r="456" spans="5:5" ht="15" customHeight="1">
      <c r="E456" s="33"/>
    </row>
    <row r="457" spans="5:5" ht="15" customHeight="1">
      <c r="E457" s="33"/>
    </row>
    <row r="458" spans="5:5" ht="15" customHeight="1">
      <c r="E458" s="33"/>
    </row>
    <row r="459" spans="5:5" ht="15" customHeight="1">
      <c r="E459" s="33"/>
    </row>
    <row r="460" spans="5:5" ht="15" customHeight="1">
      <c r="E460" s="33"/>
    </row>
    <row r="461" spans="5:5" ht="15" customHeight="1">
      <c r="E461" s="33"/>
    </row>
    <row r="462" spans="5:5" ht="15" customHeight="1">
      <c r="E462" s="33"/>
    </row>
    <row r="463" spans="5:5" ht="15" customHeight="1">
      <c r="E463" s="33"/>
    </row>
    <row r="464" spans="5:5" ht="15" customHeight="1">
      <c r="E464" s="33"/>
    </row>
    <row r="465" spans="5:5" ht="15" customHeight="1">
      <c r="E465" s="33"/>
    </row>
    <row r="466" spans="5:5" ht="15" customHeight="1">
      <c r="E466" s="33"/>
    </row>
    <row r="467" spans="5:5" ht="15" customHeight="1">
      <c r="E467" s="33"/>
    </row>
    <row r="468" spans="5:5" ht="15" customHeight="1">
      <c r="E468" s="33"/>
    </row>
    <row r="469" spans="5:5" ht="15" customHeight="1">
      <c r="E469" s="33"/>
    </row>
    <row r="470" spans="5:5" ht="15" customHeight="1">
      <c r="E470" s="33"/>
    </row>
    <row r="471" spans="5:5" ht="15" customHeight="1">
      <c r="E471" s="33"/>
    </row>
    <row r="472" spans="5:5" ht="15" customHeight="1">
      <c r="E472" s="33"/>
    </row>
    <row r="473" spans="5:5" ht="15" customHeight="1">
      <c r="E473" s="33"/>
    </row>
    <row r="474" spans="5:5" ht="15" customHeight="1">
      <c r="E474" s="33"/>
    </row>
    <row r="475" spans="5:5" ht="15" customHeight="1">
      <c r="E475" s="33"/>
    </row>
    <row r="476" spans="5:5" ht="15" customHeight="1">
      <c r="E476" s="33"/>
    </row>
    <row r="477" spans="5:5" ht="15" customHeight="1">
      <c r="E477" s="33"/>
    </row>
    <row r="478" spans="5:5" ht="15" customHeight="1">
      <c r="E478" s="33"/>
    </row>
    <row r="479" spans="5:5" ht="15" customHeight="1">
      <c r="E479" s="33"/>
    </row>
    <row r="480" spans="5:5" ht="15" customHeight="1">
      <c r="E480" s="33"/>
    </row>
    <row r="481" spans="5:5" ht="15" customHeight="1">
      <c r="E481" s="33"/>
    </row>
    <row r="482" spans="5:5" ht="15" customHeight="1">
      <c r="E482" s="33"/>
    </row>
    <row r="483" spans="5:5" ht="15" customHeight="1">
      <c r="E483" s="33"/>
    </row>
    <row r="484" spans="5:5" ht="15" customHeight="1">
      <c r="E484" s="33"/>
    </row>
    <row r="485" spans="5:5" ht="15" customHeight="1">
      <c r="E485" s="33"/>
    </row>
    <row r="486" spans="5:5" ht="15" customHeight="1">
      <c r="E486" s="33"/>
    </row>
    <row r="487" spans="5:5" ht="15" customHeight="1">
      <c r="E487" s="33"/>
    </row>
    <row r="488" spans="5:5" ht="15" customHeight="1">
      <c r="E488" s="33"/>
    </row>
    <row r="489" spans="5:5" ht="15" customHeight="1">
      <c r="E489" s="33"/>
    </row>
    <row r="490" spans="5:5" ht="15" customHeight="1">
      <c r="E490" s="33"/>
    </row>
    <row r="491" spans="5:5" ht="15" customHeight="1">
      <c r="E491" s="33"/>
    </row>
    <row r="492" spans="5:5" ht="15" customHeight="1">
      <c r="E492" s="33"/>
    </row>
    <row r="493" spans="5:5" ht="15" customHeight="1">
      <c r="E493" s="33"/>
    </row>
    <row r="494" spans="5:5" ht="15" customHeight="1">
      <c r="E494" s="33"/>
    </row>
    <row r="495" spans="5:5" ht="15" customHeight="1">
      <c r="E495" s="33"/>
    </row>
    <row r="496" spans="5:5" ht="15" customHeight="1">
      <c r="E496" s="33"/>
    </row>
    <row r="497" spans="5:5" ht="15" customHeight="1">
      <c r="E497" s="33"/>
    </row>
    <row r="498" spans="5:5" ht="15" customHeight="1">
      <c r="E498" s="33"/>
    </row>
    <row r="499" spans="5:5" ht="15" customHeight="1">
      <c r="E499" s="33"/>
    </row>
    <row r="500" spans="5:5" ht="15" customHeight="1">
      <c r="E500" s="33"/>
    </row>
    <row r="501" spans="5:5">
      <c r="E501" s="33"/>
    </row>
  </sheetData>
  <mergeCells count="39">
    <mergeCell ref="B62:B65"/>
    <mergeCell ref="C62:D62"/>
    <mergeCell ref="B66:B69"/>
    <mergeCell ref="C66:D66"/>
    <mergeCell ref="B50:B53"/>
    <mergeCell ref="C50:D50"/>
    <mergeCell ref="B54:B57"/>
    <mergeCell ref="C54:D54"/>
    <mergeCell ref="B58:B61"/>
    <mergeCell ref="C58:D58"/>
    <mergeCell ref="B38:B41"/>
    <mergeCell ref="C38:D38"/>
    <mergeCell ref="B42:B45"/>
    <mergeCell ref="C42:D42"/>
    <mergeCell ref="B46:B49"/>
    <mergeCell ref="C46:D46"/>
    <mergeCell ref="B26:B29"/>
    <mergeCell ref="B30:B33"/>
    <mergeCell ref="B34:B37"/>
    <mergeCell ref="C22:D22"/>
    <mergeCell ref="C26:D26"/>
    <mergeCell ref="C30:D30"/>
    <mergeCell ref="C34:D34"/>
    <mergeCell ref="F70:I70"/>
    <mergeCell ref="B3:D6"/>
    <mergeCell ref="E3:L6"/>
    <mergeCell ref="B10:E10"/>
    <mergeCell ref="B9:E9"/>
    <mergeCell ref="F10:L10"/>
    <mergeCell ref="B8:E8"/>
    <mergeCell ref="F8:L8"/>
    <mergeCell ref="B12:M12"/>
    <mergeCell ref="B7:L7"/>
    <mergeCell ref="F9:L9"/>
    <mergeCell ref="B14:B17"/>
    <mergeCell ref="C14:D14"/>
    <mergeCell ref="B18:B21"/>
    <mergeCell ref="C18:D18"/>
    <mergeCell ref="B22:B25"/>
  </mergeCells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BC2E42-95EB-44A2-BD62-97AD3C1AAA12}">
          <x14:formula1>
            <xm:f>Datos!$A$2:$A$6</xm:f>
          </x14:formula1>
          <xm:sqref>F8:L8</xm:sqref>
        </x14:dataValidation>
        <x14:dataValidation type="list" allowBlank="1" showInputMessage="1" showErrorMessage="1" xr:uid="{FFE65AA3-BB66-482A-9816-5BABAF9CAD77}">
          <x14:formula1>
            <xm:f>Datos!$D$2:$D$4</xm:f>
          </x14:formula1>
          <xm:sqref>E15:E17 E19:E21 E23:E25 E27:E29 E31:E33 E35 E39 E43 E47 E51 E55 E59 E63 E67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9E10-28DD-443F-989D-B2A475642557}">
  <dimension ref="B1:L18"/>
  <sheetViews>
    <sheetView topLeftCell="A5" workbookViewId="0">
      <selection activeCell="E23" sqref="E23"/>
    </sheetView>
  </sheetViews>
  <sheetFormatPr baseColWidth="10" defaultColWidth="10.7109375" defaultRowHeight="18"/>
  <cols>
    <col min="1" max="1" width="6.5703125" style="32" customWidth="1"/>
    <col min="2" max="2" width="12.7109375" style="32" customWidth="1"/>
    <col min="3" max="6" width="10.7109375" style="32"/>
    <col min="7" max="7" width="12.7109375" style="32" customWidth="1"/>
    <col min="8" max="16384" width="10.7109375" style="32"/>
  </cols>
  <sheetData>
    <row r="1" spans="2:12" ht="14.65" customHeight="1">
      <c r="D1" s="346" t="s">
        <v>166</v>
      </c>
      <c r="E1" s="346"/>
      <c r="F1" s="346"/>
      <c r="G1" s="346"/>
      <c r="H1" s="346"/>
      <c r="I1" s="346"/>
      <c r="J1" s="346"/>
      <c r="K1" s="69"/>
      <c r="L1" s="69"/>
    </row>
    <row r="2" spans="2:12" ht="14.65" customHeight="1">
      <c r="D2" s="346"/>
      <c r="E2" s="346"/>
      <c r="F2" s="346"/>
      <c r="G2" s="346"/>
      <c r="H2" s="346"/>
      <c r="I2" s="346"/>
      <c r="J2" s="346"/>
      <c r="K2" s="69"/>
      <c r="L2" s="69"/>
    </row>
    <row r="3" spans="2:12" ht="14.65" customHeight="1">
      <c r="D3" s="346"/>
      <c r="E3" s="346"/>
      <c r="F3" s="346"/>
      <c r="G3" s="346"/>
      <c r="H3" s="346"/>
      <c r="I3" s="346"/>
      <c r="J3" s="346"/>
      <c r="K3" s="69"/>
      <c r="L3" s="69"/>
    </row>
    <row r="4" spans="2:12" ht="14.65" customHeight="1">
      <c r="D4" s="346"/>
      <c r="E4" s="346"/>
      <c r="F4" s="346"/>
      <c r="G4" s="346"/>
      <c r="H4" s="346"/>
      <c r="I4" s="346"/>
      <c r="J4" s="346"/>
      <c r="K4" s="69"/>
      <c r="L4" s="69"/>
    </row>
    <row r="5" spans="2:12" ht="18.75" thickBot="1"/>
    <row r="6" spans="2:12" ht="18.75" thickBot="1">
      <c r="B6" s="354" t="s">
        <v>167</v>
      </c>
      <c r="C6" s="355"/>
      <c r="D6" s="352"/>
      <c r="E6" s="352"/>
      <c r="F6" s="352"/>
      <c r="G6" s="81" t="s">
        <v>168</v>
      </c>
      <c r="H6" s="352"/>
      <c r="I6" s="352"/>
      <c r="J6" s="353"/>
    </row>
    <row r="7" spans="2:12" ht="18.75" thickBot="1">
      <c r="B7" s="356" t="s">
        <v>169</v>
      </c>
      <c r="C7" s="357"/>
      <c r="D7" s="358"/>
      <c r="E7" s="358"/>
      <c r="F7" s="358"/>
      <c r="G7" s="82" t="s">
        <v>170</v>
      </c>
      <c r="H7" s="358"/>
      <c r="I7" s="358"/>
      <c r="J7" s="359"/>
    </row>
    <row r="8" spans="2:12" ht="18.75" thickBot="1">
      <c r="B8" s="347" t="s">
        <v>171</v>
      </c>
      <c r="C8" s="348"/>
      <c r="D8" s="349"/>
      <c r="E8" s="349"/>
      <c r="F8" s="350"/>
      <c r="H8" s="351"/>
      <c r="I8" s="351"/>
      <c r="J8" s="351"/>
    </row>
    <row r="11" spans="2:12" ht="18.75" thickBot="1"/>
    <row r="12" spans="2:12" ht="72.75" thickBot="1">
      <c r="B12" s="83" t="s">
        <v>172</v>
      </c>
      <c r="C12" s="84" t="s">
        <v>173</v>
      </c>
      <c r="D12" s="85" t="s">
        <v>174</v>
      </c>
    </row>
    <row r="13" spans="2:12">
      <c r="B13" s="70" t="s">
        <v>175</v>
      </c>
      <c r="C13" s="71"/>
      <c r="D13" s="72"/>
    </row>
    <row r="14" spans="2:12">
      <c r="B14" s="73" t="s">
        <v>176</v>
      </c>
      <c r="C14" s="48"/>
      <c r="D14" s="74"/>
    </row>
    <row r="15" spans="2:12">
      <c r="B15" s="73" t="s">
        <v>177</v>
      </c>
      <c r="C15" s="48"/>
      <c r="D15" s="74"/>
    </row>
    <row r="16" spans="2:12">
      <c r="B16" s="73" t="s">
        <v>178</v>
      </c>
      <c r="C16" s="48"/>
      <c r="D16" s="74"/>
    </row>
    <row r="17" spans="2:4" ht="18.75" thickBot="1">
      <c r="B17" s="75" t="s">
        <v>179</v>
      </c>
      <c r="C17" s="76"/>
      <c r="D17" s="77"/>
    </row>
    <row r="18" spans="2:4" ht="18.75" thickBot="1">
      <c r="B18" s="78" t="s">
        <v>180</v>
      </c>
      <c r="C18" s="79">
        <f>SUM(C13:C17)</f>
        <v>0</v>
      </c>
      <c r="D18" s="80">
        <f>SUM(D13:D17)</f>
        <v>0</v>
      </c>
    </row>
  </sheetData>
  <mergeCells count="10">
    <mergeCell ref="D1:J4"/>
    <mergeCell ref="B8:C8"/>
    <mergeCell ref="D8:F8"/>
    <mergeCell ref="H8:J8"/>
    <mergeCell ref="D6:F6"/>
    <mergeCell ref="H6:J6"/>
    <mergeCell ref="B6:C6"/>
    <mergeCell ref="B7:C7"/>
    <mergeCell ref="D7:F7"/>
    <mergeCell ref="H7:J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CB59-FBAA-4EF4-8917-F2919ADC37EE}">
  <dimension ref="A2:P16"/>
  <sheetViews>
    <sheetView showGridLines="0" workbookViewId="0">
      <selection activeCell="B6" sqref="B6:G6"/>
    </sheetView>
  </sheetViews>
  <sheetFormatPr baseColWidth="10" defaultColWidth="10.7109375" defaultRowHeight="18"/>
  <cols>
    <col min="1" max="1" width="6.5703125" style="86" customWidth="1"/>
    <col min="2" max="13" width="10.7109375" style="86"/>
    <col min="14" max="14" width="13.7109375" style="86" customWidth="1"/>
    <col min="15" max="15" width="10.7109375" style="86"/>
    <col min="16" max="16" width="12.7109375" style="86" customWidth="1"/>
    <col min="17" max="16384" width="10.7109375" style="86"/>
  </cols>
  <sheetData>
    <row r="2" spans="1:16" ht="18.75" thickBot="1"/>
    <row r="3" spans="1:16">
      <c r="A3" s="99"/>
      <c r="B3" s="366"/>
      <c r="C3" s="367"/>
      <c r="D3" s="360" t="s">
        <v>181</v>
      </c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1"/>
    </row>
    <row r="4" spans="1:16">
      <c r="B4" s="368"/>
      <c r="C4" s="369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3"/>
    </row>
    <row r="5" spans="1:16" ht="18.75" thickBot="1">
      <c r="B5" s="370"/>
      <c r="C5" s="371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5"/>
    </row>
    <row r="6" spans="1:16" ht="18.75" thickBot="1">
      <c r="B6" s="377" t="s">
        <v>182</v>
      </c>
      <c r="C6" s="378"/>
      <c r="D6" s="378"/>
      <c r="E6" s="378"/>
      <c r="F6" s="378"/>
      <c r="G6" s="379"/>
      <c r="H6" s="374" t="s">
        <v>183</v>
      </c>
      <c r="I6" s="375"/>
      <c r="J6" s="375"/>
      <c r="K6" s="375"/>
      <c r="L6" s="376"/>
      <c r="M6" s="374" t="s">
        <v>184</v>
      </c>
      <c r="N6" s="375"/>
      <c r="O6" s="375"/>
      <c r="P6" s="376"/>
    </row>
    <row r="7" spans="1:16" ht="18.75" thickBot="1">
      <c r="B7" s="98" t="s">
        <v>84</v>
      </c>
      <c r="C7" s="96" t="s">
        <v>185</v>
      </c>
      <c r="D7" s="372" t="s">
        <v>186</v>
      </c>
      <c r="E7" s="372"/>
      <c r="F7" s="372" t="s">
        <v>187</v>
      </c>
      <c r="G7" s="373"/>
      <c r="H7" s="98" t="s">
        <v>185</v>
      </c>
      <c r="I7" s="372" t="s">
        <v>186</v>
      </c>
      <c r="J7" s="372"/>
      <c r="K7" s="372" t="s">
        <v>187</v>
      </c>
      <c r="L7" s="373"/>
      <c r="M7" s="98" t="s">
        <v>188</v>
      </c>
      <c r="N7" s="96" t="s">
        <v>189</v>
      </c>
      <c r="O7" s="96" t="s">
        <v>190</v>
      </c>
      <c r="P7" s="97" t="s">
        <v>6</v>
      </c>
    </row>
    <row r="8" spans="1:16">
      <c r="B8" s="87"/>
      <c r="C8" s="88"/>
      <c r="D8" s="88"/>
      <c r="E8" s="88"/>
      <c r="F8" s="88"/>
      <c r="G8" s="89"/>
      <c r="H8" s="87"/>
      <c r="I8" s="88"/>
      <c r="J8" s="88"/>
      <c r="K8" s="88"/>
      <c r="L8" s="89"/>
      <c r="M8" s="87"/>
      <c r="N8" s="88"/>
      <c r="O8" s="88"/>
      <c r="P8" s="89"/>
    </row>
    <row r="9" spans="1:16">
      <c r="B9" s="90"/>
      <c r="C9" s="91"/>
      <c r="D9" s="91"/>
      <c r="E9" s="91"/>
      <c r="F9" s="91"/>
      <c r="G9" s="92"/>
      <c r="H9" s="90"/>
      <c r="I9" s="91"/>
      <c r="J9" s="91"/>
      <c r="K9" s="91"/>
      <c r="L9" s="92"/>
      <c r="M9" s="90"/>
      <c r="N9" s="91"/>
      <c r="O9" s="91"/>
      <c r="P9" s="92"/>
    </row>
    <row r="10" spans="1:16">
      <c r="B10" s="90"/>
      <c r="C10" s="91"/>
      <c r="D10" s="91"/>
      <c r="E10" s="91"/>
      <c r="F10" s="91"/>
      <c r="G10" s="92"/>
      <c r="H10" s="90"/>
      <c r="I10" s="91"/>
      <c r="J10" s="91"/>
      <c r="K10" s="91"/>
      <c r="L10" s="92"/>
      <c r="M10" s="90"/>
      <c r="N10" s="91"/>
      <c r="O10" s="91"/>
      <c r="P10" s="92"/>
    </row>
    <row r="11" spans="1:16">
      <c r="B11" s="90"/>
      <c r="C11" s="91"/>
      <c r="D11" s="91"/>
      <c r="E11" s="91"/>
      <c r="F11" s="91"/>
      <c r="G11" s="92"/>
      <c r="H11" s="90"/>
      <c r="I11" s="91"/>
      <c r="J11" s="91"/>
      <c r="K11" s="91"/>
      <c r="L11" s="92"/>
      <c r="M11" s="90"/>
      <c r="N11" s="91"/>
      <c r="O11" s="91"/>
      <c r="P11" s="92"/>
    </row>
    <row r="12" spans="1:16">
      <c r="B12" s="90"/>
      <c r="C12" s="91"/>
      <c r="D12" s="91"/>
      <c r="E12" s="91"/>
      <c r="F12" s="91"/>
      <c r="G12" s="92"/>
      <c r="H12" s="90"/>
      <c r="I12" s="91"/>
      <c r="J12" s="91"/>
      <c r="K12" s="91"/>
      <c r="L12" s="92"/>
      <c r="M12" s="90"/>
      <c r="N12" s="91"/>
      <c r="O12" s="91"/>
      <c r="P12" s="92"/>
    </row>
    <row r="13" spans="1:16">
      <c r="B13" s="90"/>
      <c r="C13" s="91"/>
      <c r="D13" s="91"/>
      <c r="E13" s="91"/>
      <c r="F13" s="91"/>
      <c r="G13" s="92"/>
      <c r="H13" s="90"/>
      <c r="I13" s="91"/>
      <c r="J13" s="91"/>
      <c r="K13" s="91"/>
      <c r="L13" s="92"/>
      <c r="M13" s="90"/>
      <c r="N13" s="91"/>
      <c r="O13" s="91"/>
      <c r="P13" s="92"/>
    </row>
    <row r="14" spans="1:16">
      <c r="B14" s="90"/>
      <c r="C14" s="91"/>
      <c r="D14" s="91"/>
      <c r="E14" s="91"/>
      <c r="F14" s="91"/>
      <c r="G14" s="92"/>
      <c r="H14" s="90"/>
      <c r="I14" s="91"/>
      <c r="J14" s="91"/>
      <c r="K14" s="91"/>
      <c r="L14" s="92"/>
      <c r="M14" s="90"/>
      <c r="N14" s="91"/>
      <c r="O14" s="91"/>
      <c r="P14" s="92"/>
    </row>
    <row r="15" spans="1:16">
      <c r="B15" s="90"/>
      <c r="C15" s="91"/>
      <c r="D15" s="91"/>
      <c r="E15" s="91"/>
      <c r="F15" s="91"/>
      <c r="G15" s="92"/>
      <c r="H15" s="90"/>
      <c r="I15" s="91"/>
      <c r="J15" s="91"/>
      <c r="K15" s="91"/>
      <c r="L15" s="92"/>
      <c r="M15" s="90"/>
      <c r="N15" s="91"/>
      <c r="O15" s="91"/>
      <c r="P15" s="92"/>
    </row>
    <row r="16" spans="1:16" ht="18.75" thickBot="1">
      <c r="B16" s="93"/>
      <c r="C16" s="94"/>
      <c r="D16" s="94"/>
      <c r="E16" s="94"/>
      <c r="F16" s="94"/>
      <c r="G16" s="95"/>
      <c r="H16" s="93"/>
      <c r="I16" s="94"/>
      <c r="J16" s="94"/>
      <c r="K16" s="94"/>
      <c r="L16" s="95"/>
      <c r="M16" s="93"/>
      <c r="N16" s="94"/>
      <c r="O16" s="94"/>
      <c r="P16" s="95"/>
    </row>
  </sheetData>
  <mergeCells count="9">
    <mergeCell ref="D3:P5"/>
    <mergeCell ref="B3:C5"/>
    <mergeCell ref="K7:L7"/>
    <mergeCell ref="H6:L6"/>
    <mergeCell ref="M6:P6"/>
    <mergeCell ref="D7:E7"/>
    <mergeCell ref="F7:G7"/>
    <mergeCell ref="B6:G6"/>
    <mergeCell ref="I7:J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A55B-BDE3-41F0-BE44-E10D9E5BFD74}">
  <dimension ref="B1:P27"/>
  <sheetViews>
    <sheetView showGridLines="0" workbookViewId="0">
      <selection activeCell="F9" sqref="F9"/>
    </sheetView>
  </sheetViews>
  <sheetFormatPr baseColWidth="10" defaultColWidth="10.7109375" defaultRowHeight="15"/>
  <cols>
    <col min="1" max="1" width="6.5703125" style="139" customWidth="1"/>
    <col min="2" max="2" width="10.7109375" style="139"/>
    <col min="3" max="3" width="34.42578125" style="139" customWidth="1"/>
    <col min="4" max="4" width="14.7109375" style="139" customWidth="1"/>
    <col min="5" max="5" width="26.5703125" style="139" customWidth="1"/>
    <col min="6" max="6" width="27.28515625" style="139" customWidth="1"/>
    <col min="7" max="7" width="31.7109375" style="139" customWidth="1"/>
    <col min="8" max="16384" width="10.7109375" style="139"/>
  </cols>
  <sheetData>
    <row r="1" spans="2:16" s="99" customFormat="1" ht="18.75" thickBot="1"/>
    <row r="2" spans="2:16" s="99" customFormat="1" ht="18">
      <c r="B2" s="102"/>
      <c r="C2" s="103"/>
      <c r="D2" s="360" t="s">
        <v>191</v>
      </c>
      <c r="E2" s="360"/>
      <c r="F2" s="360"/>
      <c r="G2" s="361"/>
    </row>
    <row r="3" spans="2:16" s="99" customFormat="1" ht="18">
      <c r="B3" s="104"/>
      <c r="C3" s="100"/>
      <c r="D3" s="362"/>
      <c r="E3" s="362"/>
      <c r="F3" s="362"/>
      <c r="G3" s="363"/>
    </row>
    <row r="4" spans="2:16" s="99" customFormat="1" ht="18">
      <c r="B4" s="104"/>
      <c r="C4" s="100"/>
      <c r="D4" s="362"/>
      <c r="E4" s="362"/>
      <c r="F4" s="362"/>
      <c r="G4" s="363"/>
    </row>
    <row r="5" spans="2:16" s="99" customFormat="1" ht="18.75" thickBot="1">
      <c r="B5" s="105"/>
      <c r="C5" s="101"/>
      <c r="D5" s="364"/>
      <c r="E5" s="364"/>
      <c r="F5" s="364"/>
      <c r="G5" s="365"/>
    </row>
    <row r="6" spans="2:16" s="99" customFormat="1" ht="36">
      <c r="B6" s="108" t="s">
        <v>192</v>
      </c>
      <c r="C6" s="107" t="s">
        <v>5</v>
      </c>
      <c r="D6" s="106" t="s">
        <v>193</v>
      </c>
      <c r="E6" s="107" t="s">
        <v>194</v>
      </c>
      <c r="F6" s="108" t="s">
        <v>195</v>
      </c>
      <c r="G6" s="107" t="s">
        <v>196</v>
      </c>
    </row>
    <row r="7" spans="2:16">
      <c r="B7" s="135"/>
      <c r="C7" s="136"/>
      <c r="D7" s="135"/>
      <c r="E7" s="137"/>
      <c r="F7" s="135"/>
      <c r="G7" s="138"/>
      <c r="P7" s="140" t="s">
        <v>197</v>
      </c>
    </row>
    <row r="8" spans="2:16">
      <c r="B8" s="135"/>
      <c r="C8" s="135"/>
      <c r="D8" s="135"/>
      <c r="E8" s="135"/>
      <c r="F8" s="135"/>
      <c r="G8" s="135"/>
      <c r="P8" s="140" t="s">
        <v>198</v>
      </c>
    </row>
    <row r="9" spans="2:16">
      <c r="B9" s="135"/>
      <c r="C9" s="135"/>
      <c r="D9" s="135"/>
      <c r="E9" s="135"/>
      <c r="F9" s="135"/>
      <c r="G9" s="135"/>
      <c r="P9" s="140" t="s">
        <v>199</v>
      </c>
    </row>
    <row r="10" spans="2:16">
      <c r="B10" s="135"/>
      <c r="C10" s="135"/>
      <c r="D10" s="135"/>
      <c r="E10" s="135"/>
      <c r="F10" s="135"/>
      <c r="G10" s="135"/>
      <c r="P10" s="140"/>
    </row>
    <row r="11" spans="2:16">
      <c r="B11" s="135"/>
      <c r="C11" s="135"/>
      <c r="D11" s="135"/>
      <c r="E11" s="135"/>
      <c r="F11" s="135"/>
      <c r="G11" s="135"/>
      <c r="P11" s="140"/>
    </row>
    <row r="12" spans="2:16">
      <c r="B12" s="135"/>
      <c r="C12" s="135"/>
      <c r="D12" s="135"/>
      <c r="E12" s="135"/>
      <c r="F12" s="135"/>
      <c r="G12" s="135"/>
      <c r="P12" s="140"/>
    </row>
    <row r="13" spans="2:16">
      <c r="B13" s="135"/>
      <c r="C13" s="135"/>
      <c r="D13" s="135"/>
      <c r="E13" s="135"/>
      <c r="F13" s="135"/>
      <c r="G13" s="135"/>
    </row>
    <row r="14" spans="2:16">
      <c r="B14" s="135"/>
      <c r="C14" s="135"/>
      <c r="D14" s="135"/>
      <c r="E14" s="135"/>
      <c r="F14" s="135"/>
      <c r="G14" s="135"/>
    </row>
    <row r="15" spans="2:16">
      <c r="B15" s="135"/>
      <c r="C15" s="135"/>
      <c r="D15" s="135"/>
      <c r="E15" s="135"/>
      <c r="F15" s="135"/>
      <c r="G15" s="135"/>
    </row>
    <row r="16" spans="2:16">
      <c r="B16" s="135"/>
      <c r="C16" s="135"/>
      <c r="D16" s="135"/>
      <c r="E16" s="135"/>
      <c r="F16" s="135"/>
      <c r="G16" s="135"/>
    </row>
    <row r="17" spans="2:7">
      <c r="B17" s="135"/>
      <c r="C17" s="135"/>
      <c r="D17" s="135"/>
      <c r="E17" s="135"/>
      <c r="F17" s="135"/>
      <c r="G17" s="135"/>
    </row>
    <row r="18" spans="2:7">
      <c r="B18" s="135"/>
      <c r="C18" s="135"/>
      <c r="D18" s="135"/>
      <c r="E18" s="135"/>
      <c r="F18" s="135"/>
      <c r="G18" s="135"/>
    </row>
    <row r="19" spans="2:7">
      <c r="B19" s="135"/>
      <c r="C19" s="135"/>
      <c r="D19" s="135"/>
      <c r="E19" s="135"/>
      <c r="F19" s="135"/>
      <c r="G19" s="135"/>
    </row>
    <row r="20" spans="2:7">
      <c r="B20" s="135"/>
      <c r="C20" s="135"/>
      <c r="D20" s="135"/>
      <c r="E20" s="135"/>
      <c r="F20" s="135"/>
      <c r="G20" s="135"/>
    </row>
    <row r="21" spans="2:7">
      <c r="B21" s="135"/>
      <c r="C21" s="135"/>
      <c r="D21" s="135"/>
      <c r="E21" s="135"/>
      <c r="F21" s="135"/>
      <c r="G21" s="135"/>
    </row>
    <row r="22" spans="2:7">
      <c r="B22" s="135"/>
      <c r="C22" s="135"/>
      <c r="D22" s="135"/>
      <c r="E22" s="135"/>
      <c r="F22" s="135"/>
      <c r="G22" s="135"/>
    </row>
    <row r="23" spans="2:7">
      <c r="B23" s="135"/>
      <c r="C23" s="135"/>
      <c r="D23" s="135"/>
      <c r="E23" s="135"/>
      <c r="F23" s="135"/>
      <c r="G23" s="135"/>
    </row>
    <row r="24" spans="2:7">
      <c r="B24" s="135"/>
      <c r="C24" s="135"/>
      <c r="D24" s="135"/>
      <c r="E24" s="135"/>
      <c r="F24" s="135"/>
      <c r="G24" s="135"/>
    </row>
    <row r="25" spans="2:7">
      <c r="B25" s="135"/>
      <c r="C25" s="135"/>
      <c r="D25" s="135"/>
      <c r="E25" s="135"/>
      <c r="F25" s="135"/>
      <c r="G25" s="135"/>
    </row>
    <row r="26" spans="2:7">
      <c r="B26" s="135"/>
      <c r="C26" s="135"/>
      <c r="D26" s="135"/>
      <c r="E26" s="135"/>
      <c r="F26" s="135"/>
      <c r="G26" s="135"/>
    </row>
    <row r="27" spans="2:7">
      <c r="B27" s="135"/>
      <c r="C27" s="135"/>
      <c r="D27" s="135"/>
      <c r="E27" s="135"/>
      <c r="F27" s="135"/>
      <c r="G27" s="135"/>
    </row>
  </sheetData>
  <mergeCells count="1">
    <mergeCell ref="D2:G5"/>
  </mergeCells>
  <dataValidations xWindow="530" yWindow="680" count="3">
    <dataValidation allowBlank="1" showInputMessage="1" showErrorMessage="1" prompt="Se redacta de la siguiente manera: Probabilidad de que &lt;se preseente el riesgo&gt;, generado por &lt;causa que genera el riesgo&gt;; ocacionando &lt;Impacto&gt;." sqref="C7:C27" xr:uid="{76967466-54D7-45DA-ACBE-0C86CEF99322}"/>
    <dataValidation type="list" allowBlank="1" showInputMessage="1" showErrorMessage="1" prompt="Alta: Se espera que ocurra._x000a_Media: Puedo o no puede ocurrir_x000a_Baja: No se espera que ocurra." sqref="E7:E27" xr:uid="{74C38896-E57E-497E-81E9-B93CF4E6F72E}">
      <formula1>$P$7:$P$9</formula1>
    </dataValidation>
    <dataValidation type="list" allowBlank="1" showInputMessage="1" showErrorMessage="1" prompt="Alta: Afecta costos, alcance, tiempo y caliadd._x000a_Media: Puedo o no puede afectar_x000a_Baja: Impacto insignifcante" sqref="F7:F27" xr:uid="{4B1E7A60-7ED3-4907-A900-BC69B9724C88}">
      <formula1>$P$7:$P$9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7F15-3B13-4F0B-ACE3-9FF124223BEC}">
  <dimension ref="B1:M45"/>
  <sheetViews>
    <sheetView showGridLines="0" zoomScale="90" zoomScaleNormal="90" workbookViewId="0">
      <selection activeCell="B6" sqref="B6"/>
    </sheetView>
  </sheetViews>
  <sheetFormatPr baseColWidth="10" defaultColWidth="10.7109375" defaultRowHeight="18"/>
  <cols>
    <col min="1" max="1" width="6.5703125" style="99" customWidth="1"/>
    <col min="2" max="2" width="4.28515625" style="99" customWidth="1"/>
    <col min="3" max="3" width="18.28515625" style="99" customWidth="1"/>
    <col min="4" max="4" width="21.5703125" style="99" customWidth="1"/>
    <col min="5" max="5" width="16.28515625" style="99" customWidth="1"/>
    <col min="6" max="6" width="16.7109375" style="99" customWidth="1"/>
    <col min="7" max="7" width="19.28515625" style="99" customWidth="1"/>
    <col min="8" max="8" width="10.7109375" style="99"/>
    <col min="9" max="9" width="20.28515625" style="99" customWidth="1"/>
    <col min="10" max="10" width="15.28515625" style="99" customWidth="1"/>
    <col min="11" max="11" width="13.7109375" style="99" customWidth="1"/>
    <col min="12" max="12" width="14.42578125" style="99" customWidth="1"/>
    <col min="13" max="13" width="48.5703125" style="99" customWidth="1"/>
    <col min="14" max="16384" width="10.7109375" style="99"/>
  </cols>
  <sheetData>
    <row r="1" spans="2:13" ht="18.75" thickBot="1"/>
    <row r="2" spans="2:13" ht="18" customHeight="1">
      <c r="B2" s="102"/>
      <c r="C2" s="116"/>
      <c r="D2" s="117"/>
      <c r="E2" s="360" t="s">
        <v>200</v>
      </c>
      <c r="F2" s="360"/>
      <c r="G2" s="360"/>
      <c r="H2" s="360"/>
      <c r="I2" s="360"/>
      <c r="J2" s="360"/>
      <c r="K2" s="360"/>
      <c r="L2" s="360"/>
      <c r="M2" s="361"/>
    </row>
    <row r="3" spans="2:13" ht="18" customHeight="1">
      <c r="B3" s="118"/>
      <c r="D3" s="119"/>
      <c r="E3" s="362"/>
      <c r="F3" s="362"/>
      <c r="G3" s="362"/>
      <c r="H3" s="362"/>
      <c r="I3" s="362"/>
      <c r="J3" s="362"/>
      <c r="K3" s="362"/>
      <c r="L3" s="362"/>
      <c r="M3" s="363"/>
    </row>
    <row r="4" spans="2:13" ht="18" customHeight="1" thickBot="1">
      <c r="B4" s="120"/>
      <c r="C4" s="121"/>
      <c r="D4" s="122"/>
      <c r="E4" s="364"/>
      <c r="F4" s="364"/>
      <c r="G4" s="364"/>
      <c r="H4" s="364"/>
      <c r="I4" s="364"/>
      <c r="J4" s="364"/>
      <c r="K4" s="364"/>
      <c r="L4" s="364"/>
      <c r="M4" s="365"/>
    </row>
    <row r="5" spans="2:13" ht="33">
      <c r="B5" s="131" t="s">
        <v>201</v>
      </c>
      <c r="C5" s="132" t="s">
        <v>202</v>
      </c>
      <c r="D5" s="132" t="s">
        <v>42</v>
      </c>
      <c r="E5" s="133" t="s">
        <v>203</v>
      </c>
      <c r="F5" s="133" t="s">
        <v>204</v>
      </c>
      <c r="G5" s="133" t="s">
        <v>205</v>
      </c>
      <c r="H5" s="133" t="s">
        <v>206</v>
      </c>
      <c r="I5" s="133" t="s">
        <v>207</v>
      </c>
      <c r="J5" s="133" t="s">
        <v>208</v>
      </c>
      <c r="K5" s="133" t="s">
        <v>209</v>
      </c>
      <c r="L5" s="133" t="s">
        <v>4</v>
      </c>
      <c r="M5" s="134" t="s">
        <v>120</v>
      </c>
    </row>
    <row r="6" spans="2:13" ht="197.45" customHeight="1">
      <c r="B6" s="190">
        <v>1</v>
      </c>
      <c r="C6" s="189" t="s">
        <v>210</v>
      </c>
      <c r="D6" s="191" t="s">
        <v>211</v>
      </c>
      <c r="E6" s="192">
        <v>1</v>
      </c>
      <c r="F6" s="192">
        <v>8</v>
      </c>
      <c r="G6" s="192">
        <v>23</v>
      </c>
      <c r="H6" s="192"/>
      <c r="I6" s="192"/>
      <c r="J6" s="192"/>
      <c r="K6" s="192" t="s">
        <v>36</v>
      </c>
      <c r="L6" s="192" t="s">
        <v>212</v>
      </c>
      <c r="M6" s="193" t="s">
        <v>213</v>
      </c>
    </row>
    <row r="7" spans="2:13" ht="139.9" customHeight="1">
      <c r="B7" s="177">
        <v>2</v>
      </c>
      <c r="C7" s="189" t="s">
        <v>214</v>
      </c>
      <c r="D7" s="196" t="s">
        <v>215</v>
      </c>
      <c r="E7" s="192">
        <v>1</v>
      </c>
      <c r="F7" s="192">
        <v>34</v>
      </c>
      <c r="G7" s="192">
        <v>79</v>
      </c>
      <c r="H7" s="192"/>
      <c r="I7" s="192"/>
      <c r="J7" s="192"/>
      <c r="K7" s="192" t="s">
        <v>36</v>
      </c>
      <c r="L7" s="192" t="s">
        <v>212</v>
      </c>
      <c r="M7" s="197" t="s">
        <v>216</v>
      </c>
    </row>
    <row r="8" spans="2:13">
      <c r="B8" s="177"/>
      <c r="C8" s="189"/>
      <c r="D8" s="178"/>
      <c r="E8" s="179"/>
      <c r="F8" s="179"/>
      <c r="G8" s="179"/>
      <c r="H8" s="179"/>
      <c r="I8" s="179"/>
      <c r="J8" s="179"/>
      <c r="K8" s="179"/>
      <c r="L8" s="179"/>
      <c r="M8" s="194"/>
    </row>
    <row r="9" spans="2:13">
      <c r="B9" s="123"/>
      <c r="C9" s="124"/>
      <c r="D9" s="124"/>
      <c r="E9" s="125"/>
      <c r="F9" s="125"/>
      <c r="G9" s="125"/>
      <c r="H9" s="125"/>
      <c r="I9" s="125"/>
      <c r="J9" s="125"/>
      <c r="K9" s="125"/>
      <c r="L9" s="125"/>
      <c r="M9" s="195"/>
    </row>
    <row r="10" spans="2:13">
      <c r="B10" s="123"/>
      <c r="C10" s="124"/>
      <c r="D10" s="124"/>
      <c r="E10" s="125"/>
      <c r="F10" s="125"/>
      <c r="G10" s="125"/>
      <c r="H10" s="125"/>
      <c r="I10" s="125"/>
      <c r="J10" s="125"/>
      <c r="K10" s="125"/>
      <c r="L10" s="125"/>
      <c r="M10" s="195"/>
    </row>
    <row r="11" spans="2:13">
      <c r="B11" s="123"/>
      <c r="C11" s="124"/>
      <c r="D11" s="124"/>
      <c r="E11" s="125"/>
      <c r="F11" s="125"/>
      <c r="G11" s="125"/>
      <c r="H11" s="125"/>
      <c r="I11" s="125"/>
      <c r="J11" s="125"/>
      <c r="K11" s="125"/>
      <c r="L11" s="125"/>
      <c r="M11" s="126"/>
    </row>
    <row r="12" spans="2:13">
      <c r="B12" s="123"/>
      <c r="C12" s="124"/>
      <c r="D12" s="124"/>
      <c r="E12" s="125"/>
      <c r="F12" s="125"/>
      <c r="G12" s="125"/>
      <c r="H12" s="125"/>
      <c r="I12" s="125"/>
      <c r="J12" s="125"/>
      <c r="K12" s="125"/>
      <c r="L12" s="125"/>
      <c r="M12" s="126"/>
    </row>
    <row r="13" spans="2:13">
      <c r="B13" s="123"/>
      <c r="C13" s="124"/>
      <c r="D13" s="124"/>
      <c r="E13" s="125"/>
      <c r="F13" s="125"/>
      <c r="G13" s="125"/>
      <c r="H13" s="125"/>
      <c r="I13" s="125"/>
      <c r="J13" s="125"/>
      <c r="K13" s="125"/>
      <c r="L13" s="125"/>
      <c r="M13" s="126"/>
    </row>
    <row r="14" spans="2:13">
      <c r="B14" s="123"/>
      <c r="C14" s="124"/>
      <c r="D14" s="124"/>
      <c r="E14" s="125"/>
      <c r="F14" s="125"/>
      <c r="G14" s="125"/>
      <c r="H14" s="125"/>
      <c r="I14" s="125"/>
      <c r="J14" s="125"/>
      <c r="K14" s="125"/>
      <c r="L14" s="125"/>
      <c r="M14" s="126"/>
    </row>
    <row r="15" spans="2:13">
      <c r="B15" s="123"/>
      <c r="C15" s="124"/>
      <c r="D15" s="124"/>
      <c r="E15" s="125"/>
      <c r="F15" s="125"/>
      <c r="G15" s="125"/>
      <c r="H15" s="125"/>
      <c r="I15" s="125"/>
      <c r="J15" s="125"/>
      <c r="K15" s="125"/>
      <c r="L15" s="125"/>
      <c r="M15" s="126"/>
    </row>
    <row r="16" spans="2:13">
      <c r="B16" s="123"/>
      <c r="C16" s="124"/>
      <c r="D16" s="124"/>
      <c r="E16" s="125"/>
      <c r="F16" s="125"/>
      <c r="G16" s="125"/>
      <c r="H16" s="125"/>
      <c r="I16" s="125"/>
      <c r="J16" s="125"/>
      <c r="K16" s="125"/>
      <c r="L16" s="125"/>
      <c r="M16" s="126"/>
    </row>
    <row r="17" spans="2:13">
      <c r="B17" s="123"/>
      <c r="C17" s="124"/>
      <c r="D17" s="124"/>
      <c r="E17" s="125"/>
      <c r="F17" s="125"/>
      <c r="G17" s="125"/>
      <c r="H17" s="125"/>
      <c r="I17" s="125"/>
      <c r="J17" s="125"/>
      <c r="K17" s="125"/>
      <c r="L17" s="125"/>
      <c r="M17" s="126"/>
    </row>
    <row r="18" spans="2:13">
      <c r="B18" s="123"/>
      <c r="C18" s="124"/>
      <c r="D18" s="124"/>
      <c r="E18" s="125"/>
      <c r="F18" s="125"/>
      <c r="G18" s="125"/>
      <c r="H18" s="125"/>
      <c r="I18" s="125"/>
      <c r="J18" s="125"/>
      <c r="K18" s="125"/>
      <c r="L18" s="125"/>
      <c r="M18" s="126"/>
    </row>
    <row r="19" spans="2:13">
      <c r="B19" s="123"/>
      <c r="C19" s="124"/>
      <c r="D19" s="124"/>
      <c r="E19" s="125"/>
      <c r="F19" s="125"/>
      <c r="G19" s="125"/>
      <c r="H19" s="125"/>
      <c r="I19" s="125"/>
      <c r="J19" s="125"/>
      <c r="K19" s="125"/>
      <c r="L19" s="125"/>
      <c r="M19" s="126"/>
    </row>
    <row r="20" spans="2:13">
      <c r="B20" s="123"/>
      <c r="C20" s="124"/>
      <c r="D20" s="124"/>
      <c r="E20" s="125"/>
      <c r="F20" s="125"/>
      <c r="G20" s="125"/>
      <c r="H20" s="125"/>
      <c r="I20" s="125"/>
      <c r="J20" s="125"/>
      <c r="K20" s="125"/>
      <c r="L20" s="125"/>
      <c r="M20" s="126"/>
    </row>
    <row r="21" spans="2:13">
      <c r="B21" s="123"/>
      <c r="C21" s="124"/>
      <c r="D21" s="124"/>
      <c r="E21" s="125"/>
      <c r="F21" s="125"/>
      <c r="G21" s="125"/>
      <c r="H21" s="125"/>
      <c r="I21" s="125"/>
      <c r="J21" s="125"/>
      <c r="K21" s="125"/>
      <c r="L21" s="125"/>
      <c r="M21" s="126"/>
    </row>
    <row r="22" spans="2:13">
      <c r="B22" s="123"/>
      <c r="C22" s="124"/>
      <c r="D22" s="124"/>
      <c r="E22" s="125"/>
      <c r="F22" s="125"/>
      <c r="G22" s="125"/>
      <c r="H22" s="125"/>
      <c r="I22" s="125"/>
      <c r="J22" s="125"/>
      <c r="K22" s="125"/>
      <c r="L22" s="125"/>
      <c r="M22" s="126"/>
    </row>
    <row r="23" spans="2:13">
      <c r="B23" s="123"/>
      <c r="C23" s="124"/>
      <c r="D23" s="124"/>
      <c r="E23" s="125"/>
      <c r="F23" s="125"/>
      <c r="G23" s="125"/>
      <c r="H23" s="125"/>
      <c r="I23" s="125"/>
      <c r="J23" s="125"/>
      <c r="K23" s="125"/>
      <c r="L23" s="125"/>
      <c r="M23" s="126"/>
    </row>
    <row r="24" spans="2:13">
      <c r="B24" s="123"/>
      <c r="C24" s="124"/>
      <c r="D24" s="124"/>
      <c r="E24" s="125"/>
      <c r="F24" s="125"/>
      <c r="G24" s="125"/>
      <c r="H24" s="125"/>
      <c r="I24" s="125"/>
      <c r="J24" s="125"/>
      <c r="K24" s="125"/>
      <c r="L24" s="125"/>
      <c r="M24" s="126"/>
    </row>
    <row r="25" spans="2:13">
      <c r="B25" s="123"/>
      <c r="C25" s="124"/>
      <c r="D25" s="124"/>
      <c r="E25" s="125"/>
      <c r="F25" s="125"/>
      <c r="G25" s="125"/>
      <c r="H25" s="125"/>
      <c r="I25" s="125"/>
      <c r="J25" s="125"/>
      <c r="K25" s="125"/>
      <c r="L25" s="125"/>
      <c r="M25" s="126"/>
    </row>
    <row r="26" spans="2:13">
      <c r="B26" s="123"/>
      <c r="C26" s="124"/>
      <c r="D26" s="124"/>
      <c r="E26" s="125"/>
      <c r="F26" s="125"/>
      <c r="G26" s="125"/>
      <c r="H26" s="125"/>
      <c r="I26" s="125"/>
      <c r="J26" s="125"/>
      <c r="K26" s="125"/>
      <c r="L26" s="125"/>
      <c r="M26" s="126"/>
    </row>
    <row r="27" spans="2:13">
      <c r="B27" s="123"/>
      <c r="C27" s="124"/>
      <c r="D27" s="124"/>
      <c r="E27" s="125"/>
      <c r="F27" s="125"/>
      <c r="G27" s="125"/>
      <c r="H27" s="125"/>
      <c r="I27" s="125"/>
      <c r="J27" s="125"/>
      <c r="K27" s="125"/>
      <c r="L27" s="125"/>
      <c r="M27" s="126"/>
    </row>
    <row r="28" spans="2:13">
      <c r="B28" s="123"/>
      <c r="C28" s="124"/>
      <c r="D28" s="124"/>
      <c r="E28" s="125"/>
      <c r="F28" s="125"/>
      <c r="G28" s="125"/>
      <c r="H28" s="125"/>
      <c r="I28" s="125"/>
      <c r="J28" s="125"/>
      <c r="K28" s="125"/>
      <c r="L28" s="125"/>
      <c r="M28" s="126"/>
    </row>
    <row r="29" spans="2:13">
      <c r="B29" s="123"/>
      <c r="C29" s="124"/>
      <c r="D29" s="124"/>
      <c r="E29" s="125"/>
      <c r="F29" s="125"/>
      <c r="G29" s="125"/>
      <c r="H29" s="125"/>
      <c r="I29" s="125"/>
      <c r="J29" s="125"/>
      <c r="K29" s="125"/>
      <c r="L29" s="125"/>
      <c r="M29" s="126"/>
    </row>
    <row r="30" spans="2:13">
      <c r="B30" s="123"/>
      <c r="C30" s="124"/>
      <c r="D30" s="124"/>
      <c r="E30" s="125"/>
      <c r="F30" s="125"/>
      <c r="G30" s="125"/>
      <c r="H30" s="125"/>
      <c r="I30" s="125"/>
      <c r="J30" s="125"/>
      <c r="K30" s="125"/>
      <c r="L30" s="125"/>
      <c r="M30" s="126"/>
    </row>
    <row r="31" spans="2:13">
      <c r="B31" s="123"/>
      <c r="C31" s="124"/>
      <c r="D31" s="124"/>
      <c r="E31" s="125"/>
      <c r="F31" s="125"/>
      <c r="G31" s="125"/>
      <c r="H31" s="125"/>
      <c r="I31" s="125"/>
      <c r="J31" s="125"/>
      <c r="K31" s="125"/>
      <c r="L31" s="125"/>
      <c r="M31" s="126"/>
    </row>
    <row r="32" spans="2:13">
      <c r="B32" s="123"/>
      <c r="C32" s="124"/>
      <c r="D32" s="124"/>
      <c r="E32" s="125"/>
      <c r="F32" s="125"/>
      <c r="G32" s="125"/>
      <c r="H32" s="125"/>
      <c r="I32" s="125"/>
      <c r="J32" s="125"/>
      <c r="K32" s="125"/>
      <c r="L32" s="125"/>
      <c r="M32" s="126"/>
    </row>
    <row r="33" spans="2:13">
      <c r="B33" s="123"/>
      <c r="C33" s="124"/>
      <c r="D33" s="124"/>
      <c r="E33" s="125"/>
      <c r="F33" s="125"/>
      <c r="G33" s="125"/>
      <c r="H33" s="125"/>
      <c r="I33" s="125"/>
      <c r="J33" s="125"/>
      <c r="K33" s="125"/>
      <c r="L33" s="125"/>
      <c r="M33" s="126"/>
    </row>
    <row r="34" spans="2:13">
      <c r="B34" s="123"/>
      <c r="C34" s="124"/>
      <c r="D34" s="124"/>
      <c r="E34" s="125"/>
      <c r="F34" s="125"/>
      <c r="G34" s="125"/>
      <c r="H34" s="125"/>
      <c r="I34" s="125"/>
      <c r="J34" s="125"/>
      <c r="K34" s="125"/>
      <c r="L34" s="125"/>
      <c r="M34" s="126"/>
    </row>
    <row r="35" spans="2:13">
      <c r="B35" s="123"/>
      <c r="C35" s="124"/>
      <c r="D35" s="124"/>
      <c r="E35" s="125"/>
      <c r="F35" s="125"/>
      <c r="G35" s="125"/>
      <c r="H35" s="125"/>
      <c r="I35" s="125"/>
      <c r="J35" s="125"/>
      <c r="K35" s="125"/>
      <c r="L35" s="125"/>
      <c r="M35" s="126"/>
    </row>
    <row r="36" spans="2:13">
      <c r="B36" s="123"/>
      <c r="C36" s="124"/>
      <c r="D36" s="124"/>
      <c r="E36" s="125"/>
      <c r="F36" s="125"/>
      <c r="G36" s="125"/>
      <c r="H36" s="125"/>
      <c r="I36" s="125"/>
      <c r="J36" s="125"/>
      <c r="K36" s="125"/>
      <c r="L36" s="125"/>
      <c r="M36" s="126"/>
    </row>
    <row r="37" spans="2:13">
      <c r="B37" s="123"/>
      <c r="C37" s="124"/>
      <c r="D37" s="124"/>
      <c r="E37" s="125"/>
      <c r="F37" s="125"/>
      <c r="G37" s="125"/>
      <c r="H37" s="125"/>
      <c r="I37" s="125"/>
      <c r="J37" s="125"/>
      <c r="K37" s="125"/>
      <c r="L37" s="125"/>
      <c r="M37" s="126"/>
    </row>
    <row r="38" spans="2:13">
      <c r="B38" s="123"/>
      <c r="C38" s="124"/>
      <c r="D38" s="124"/>
      <c r="E38" s="125"/>
      <c r="F38" s="125"/>
      <c r="G38" s="125"/>
      <c r="H38" s="125"/>
      <c r="I38" s="125"/>
      <c r="J38" s="125"/>
      <c r="K38" s="125"/>
      <c r="L38" s="125"/>
      <c r="M38" s="126"/>
    </row>
    <row r="39" spans="2:13">
      <c r="B39" s="123"/>
      <c r="C39" s="124"/>
      <c r="D39" s="124"/>
      <c r="E39" s="125"/>
      <c r="F39" s="125"/>
      <c r="G39" s="125"/>
      <c r="H39" s="125"/>
      <c r="I39" s="125"/>
      <c r="J39" s="125"/>
      <c r="K39" s="125"/>
      <c r="L39" s="125"/>
      <c r="M39" s="126"/>
    </row>
    <row r="40" spans="2:13">
      <c r="B40" s="123"/>
      <c r="C40" s="124"/>
      <c r="D40" s="124"/>
      <c r="E40" s="125"/>
      <c r="F40" s="125"/>
      <c r="G40" s="125"/>
      <c r="H40" s="125"/>
      <c r="I40" s="125"/>
      <c r="J40" s="125"/>
      <c r="K40" s="125"/>
      <c r="L40" s="125"/>
      <c r="M40" s="126"/>
    </row>
    <row r="41" spans="2:13">
      <c r="B41" s="123"/>
      <c r="C41" s="124"/>
      <c r="D41" s="124"/>
      <c r="E41" s="125"/>
      <c r="F41" s="125"/>
      <c r="G41" s="125"/>
      <c r="H41" s="125"/>
      <c r="I41" s="125"/>
      <c r="J41" s="125"/>
      <c r="K41" s="125"/>
      <c r="L41" s="125"/>
      <c r="M41" s="126"/>
    </row>
    <row r="42" spans="2:13">
      <c r="B42" s="123"/>
      <c r="C42" s="124"/>
      <c r="D42" s="124"/>
      <c r="E42" s="125"/>
      <c r="F42" s="125"/>
      <c r="G42" s="125"/>
      <c r="H42" s="125"/>
      <c r="I42" s="125"/>
      <c r="J42" s="125"/>
      <c r="K42" s="125"/>
      <c r="L42" s="125"/>
      <c r="M42" s="126"/>
    </row>
    <row r="43" spans="2:13">
      <c r="B43" s="123"/>
      <c r="C43" s="124"/>
      <c r="D43" s="124"/>
      <c r="E43" s="125"/>
      <c r="F43" s="125"/>
      <c r="G43" s="125"/>
      <c r="H43" s="125"/>
      <c r="I43" s="125"/>
      <c r="J43" s="125"/>
      <c r="K43" s="125"/>
      <c r="L43" s="125"/>
      <c r="M43" s="126"/>
    </row>
    <row r="44" spans="2:13">
      <c r="B44" s="123"/>
      <c r="C44" s="124"/>
      <c r="D44" s="124"/>
      <c r="E44" s="125"/>
      <c r="F44" s="125"/>
      <c r="G44" s="125"/>
      <c r="H44" s="125"/>
      <c r="I44" s="125"/>
      <c r="J44" s="125"/>
      <c r="K44" s="125"/>
      <c r="L44" s="125"/>
      <c r="M44" s="126"/>
    </row>
    <row r="45" spans="2:13" ht="18.75" thickBot="1">
      <c r="B45" s="127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30"/>
    </row>
  </sheetData>
  <mergeCells count="1">
    <mergeCell ref="E2:M4"/>
  </mergeCells>
  <dataValidations count="2">
    <dataValidation allowBlank="1" showInputMessage="1" showErrorMessage="1" prompt="Gestion de plantación (Semilla, cultivo, corte)" sqref="C6:C45" xr:uid="{1137EBA2-669D-424E-81B0-848F28DF64BF}"/>
    <dataValidation allowBlank="1" showInputMessage="1" showErrorMessage="1" prompt="Estas pueden ser:_x000a_Gestion de fases Web_x000a_Gestion de proceso por fase web_x000a_Visualizar fases de plantacion en el movil" sqref="D6:D45" xr:uid="{8DA7F6D2-51C1-433E-9BB1-C46D89D6C6E6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EC74-9FFF-4390-B937-C40AA86E6958}">
  <dimension ref="B3:M14"/>
  <sheetViews>
    <sheetView showGridLines="0" topLeftCell="A6" workbookViewId="0">
      <selection activeCell="B8" sqref="B8"/>
    </sheetView>
  </sheetViews>
  <sheetFormatPr baseColWidth="10" defaultColWidth="10.7109375" defaultRowHeight="18"/>
  <cols>
    <col min="1" max="1" width="6.5703125" style="99" customWidth="1"/>
    <col min="2" max="2" width="10.7109375" style="99"/>
    <col min="3" max="3" width="16.28515625" style="99" customWidth="1"/>
    <col min="4" max="5" width="16.42578125" style="99" customWidth="1"/>
    <col min="6" max="6" width="18.42578125" style="99" customWidth="1"/>
    <col min="7" max="16384" width="10.7109375" style="99"/>
  </cols>
  <sheetData>
    <row r="3" spans="2:13">
      <c r="D3" s="380" t="s">
        <v>217</v>
      </c>
      <c r="E3" s="380"/>
      <c r="F3" s="380"/>
      <c r="G3" s="380"/>
      <c r="H3" s="380"/>
      <c r="I3" s="380"/>
      <c r="J3" s="380"/>
      <c r="K3" s="380"/>
      <c r="L3" s="380"/>
      <c r="M3" s="380"/>
    </row>
    <row r="4" spans="2:13">
      <c r="D4" s="380"/>
      <c r="E4" s="380"/>
      <c r="F4" s="380"/>
      <c r="G4" s="380"/>
      <c r="H4" s="380"/>
      <c r="I4" s="380"/>
      <c r="J4" s="380"/>
      <c r="K4" s="380"/>
      <c r="L4" s="380"/>
      <c r="M4" s="380"/>
    </row>
    <row r="5" spans="2:13">
      <c r="D5" s="380"/>
      <c r="E5" s="380"/>
      <c r="F5" s="380"/>
      <c r="G5" s="380"/>
      <c r="H5" s="380"/>
      <c r="I5" s="380"/>
      <c r="J5" s="380"/>
      <c r="K5" s="380"/>
      <c r="L5" s="380"/>
      <c r="M5" s="380"/>
    </row>
    <row r="6" spans="2:13" ht="18.75" thickBot="1">
      <c r="D6" s="380"/>
      <c r="E6" s="380"/>
      <c r="F6" s="380"/>
      <c r="G6" s="380"/>
      <c r="H6" s="380"/>
      <c r="I6" s="380"/>
      <c r="J6" s="380"/>
      <c r="K6" s="380"/>
      <c r="L6" s="380"/>
      <c r="M6" s="380"/>
    </row>
    <row r="7" spans="2:13" ht="54.75" thickBot="1">
      <c r="B7" s="98" t="s">
        <v>218</v>
      </c>
      <c r="C7" s="141" t="s">
        <v>219</v>
      </c>
      <c r="D7" s="141" t="s">
        <v>220</v>
      </c>
      <c r="E7" s="141" t="s">
        <v>221</v>
      </c>
      <c r="F7" s="142" t="s">
        <v>222</v>
      </c>
    </row>
    <row r="8" spans="2:13">
      <c r="B8" s="180"/>
      <c r="C8" s="181"/>
      <c r="D8" s="181"/>
      <c r="E8" s="181"/>
      <c r="F8" s="181"/>
    </row>
    <row r="9" spans="2:13">
      <c r="B9" s="143"/>
      <c r="C9" s="125"/>
      <c r="D9" s="125"/>
      <c r="E9" s="125"/>
      <c r="F9" s="125"/>
    </row>
    <row r="10" spans="2:13">
      <c r="B10" s="143"/>
      <c r="C10" s="125"/>
      <c r="D10" s="125"/>
      <c r="E10" s="125"/>
      <c r="F10" s="125">
        <f>F9-E10</f>
        <v>0</v>
      </c>
    </row>
    <row r="11" spans="2:13">
      <c r="B11" s="143"/>
      <c r="C11" s="125"/>
      <c r="D11" s="125"/>
      <c r="E11" s="125"/>
      <c r="F11" s="125">
        <f t="shared" ref="F11:F14" si="0">F10-E11</f>
        <v>0</v>
      </c>
    </row>
    <row r="12" spans="2:13">
      <c r="B12" s="143"/>
      <c r="C12" s="125"/>
      <c r="D12" s="125"/>
      <c r="E12" s="125"/>
      <c r="F12" s="125">
        <f t="shared" si="0"/>
        <v>0</v>
      </c>
    </row>
    <row r="13" spans="2:13">
      <c r="B13" s="143"/>
      <c r="C13" s="125"/>
      <c r="D13" s="125"/>
      <c r="E13" s="125"/>
      <c r="F13" s="125">
        <f t="shared" si="0"/>
        <v>0</v>
      </c>
    </row>
    <row r="14" spans="2:13">
      <c r="B14" s="143"/>
      <c r="C14" s="125"/>
      <c r="D14" s="125"/>
      <c r="E14" s="125"/>
      <c r="F14" s="125">
        <f t="shared" si="0"/>
        <v>0</v>
      </c>
    </row>
  </sheetData>
  <mergeCells count="1">
    <mergeCell ref="D3:M6"/>
  </mergeCells>
  <dataValidations count="5">
    <dataValidation allowBlank="1" showInputMessage="1" showErrorMessage="1" prompt="Nro Sprint" sqref="B8:B14" xr:uid="{5592981B-EE42-4678-BC75-CD0E19241655}"/>
    <dataValidation allowBlank="1" showInputMessage="1" showErrorMessage="1" prompt="&lt;&lt;Horas proyectadas del todo proyecto&gt;&gt;" sqref="C8:C14" xr:uid="{17696250-0D35-4D0F-A712-E2E1B612360B}"/>
    <dataValidation allowBlank="1" showInputMessage="1" showErrorMessage="1" prompt="&lt;&lt;Horas proyectadas para el sprint&gt;&gt;" sqref="D8:D14" xr:uid="{42DA5CE5-A1B5-44A9-B6CA-9A3335F72EC5}"/>
    <dataValidation allowBlank="1" showInputMessage="1" showErrorMessage="1" prompt="&lt;&lt;Horas reales consumidas de todo el equipo en el sprint&gt;&gt;" sqref="E8:E14" xr:uid="{5E054122-724D-44EE-826F-52AE2AE41B5E}"/>
    <dataValidation allowBlank="1" showInputMessage="1" showErrorMessage="1" prompt="&lt;&lt;Campo calculado entre Horas disponibles actuales - horas reales consumidas&gt;&gt;" sqref="F8:F14" xr:uid="{334C94DE-D7F1-44DD-9EFD-8BEFB8839ECA}"/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D A A B Q S w M E F A A C A A g A B 2 h H V f I I u I G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B E 1 z i m D F M g C 4 R c m 6 / A 5 r 3 P 9 g f C Z m z d O C i u b L g t g C w R y P s D f w B Q S w M E F A A C A A g A B 2 h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o R 1 W c k B L k o A A A A N k A A A A T A B w A R m 9 y b X V s Y X M v U 2 V j d G l v b j E u b S C i G A A o o B Q A A A A A A A A A A A A A A A A A A A A A A A A A A A B t j T 0 L g z A Q h v d A / s O R L h Z E c B Y n 6 d o O F T q I Q 9 R r G 0 x y k k S w i P + 9 K V l 7 y w v v x 3 M e x 6 D I w j 1 p W X H G m X 9 L h x O 0 c t C y h B o 0 B s 4 g 3 s 2 p F 9 r o X L Y R d d G s z q E N D 3 L z Q D R n 5 7 2 7 S o O 1 S E v R H 1 1 D N s R K n y f A S b R q I R i l G Z S c S E T U r 4 t F 6 6 T 1 T 3 K m I b 0 a 2 3 4 W 9 F l 6 l + + 7 S G 5 E 5 h B i B A G 3 c B x n z p T 9 D 6 6 + U E s B A i 0 A F A A C A A g A B 2 h H V f I I u I G k A A A A 9 g A A A B I A A A A A A A A A A A A A A A A A A A A A A E N v b m Z p Z y 9 Q Y W N r Y W d l L n h t b F B L A Q I t A B Q A A g A I A A d o R 1 U P y u m r p A A A A O k A A A A T A A A A A A A A A A A A A A A A A P A A A A B b Q 2 9 u d G V u d F 9 U e X B l c 1 0 u e G 1 s U E s B A i 0 A F A A C A A g A B 2 h H V Z y Q E u S g A A A A 2 Q A A A B M A A A A A A A A A A A A A A A A A 4 Q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c A A A A A A A C m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1 Q x N z o 1 O T o 0 N C 4 y M z M 0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2 9 s d W 1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x L 0 F 1 d G 9 S Z W 1 v d m V k Q 2 9 s d W 1 u c z E u e 0 N v b H V t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O 9 e m d c j 7 T K H U p 8 h m t K 7 N A A A A A A I A A A A A A B B m A A A A A Q A A I A A A A E 2 v U V V H 1 x n m 5 G v S b q 4 z 4 p l a + 6 o w T i 7 o K q z V 5 J l P p M O P A A A A A A 6 A A A A A A g A A I A A A A A o P Z j Z j S I 4 l D G G Y h Z e W o T Q 8 N + w k B C D / i F t f G v e + Z o O 7 U A A A A C A P C B y r t z R N D b d k V p M i X q / k b U 3 C e o b h D / a i G 4 R T s 6 A K J I d t s r R 6 Z s E L + K s I s L j H N / H E L X + w N z O y v A f o H n F g i 4 n a m E F F 3 H B 9 f G d g g n U A i v M t Q A A A A J O R e X 0 S x E B 8 U 2 q A i n P B s k V Y z X o d d + e b z W 1 L H i 3 k d u A J 0 v 2 / 6 E l V R G n W 6 R U G 6 i Y p j r h 1 e g L r H o C a z p w b u m h S f t s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db22fe1-b914-4868-8239-1077c6b16129">
      <UserInfo>
        <DisplayName>NT Service\spsearch</DisplayName>
        <AccountId>10</AccountId>
        <AccountType/>
      </UserInfo>
      <UserInfo>
        <DisplayName>Laura Zamora</DisplayName>
        <AccountId>13</AccountId>
        <AccountType/>
      </UserInfo>
      <UserInfo>
        <DisplayName>Carol  Ortega</DisplayName>
        <AccountId>71</AccountId>
        <AccountType/>
      </UserInfo>
      <UserInfo>
        <DisplayName>Miguel Angel Cuadros Cordoba</DisplayName>
        <AccountId>60</AccountId>
        <AccountType/>
      </UserInfo>
      <UserInfo>
        <DisplayName>Dany Yamileth Arias Ochoa</DisplayName>
        <AccountId>62</AccountId>
        <AccountType/>
      </UserInfo>
    </SharedWithUsers>
    <lcf76f155ced4ddcb4097134ff3c332f xmlns="295ba34a-435f-4cf0-8970-4ec66e48d4ba">
      <Terms xmlns="http://schemas.microsoft.com/office/infopath/2007/PartnerControls"/>
    </lcf76f155ced4ddcb4097134ff3c332f>
    <TaxCatchAll xmlns="3db22fe1-b914-4868-8239-1077c6b16129" xsi:nil="true"/>
    <MediaLengthInSeconds xmlns="295ba34a-435f-4cf0-8970-4ec66e48d4ba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A9D62CD004684DBBEE5BE302BB9601" ma:contentTypeVersion="17" ma:contentTypeDescription="Crear nuevo documento." ma:contentTypeScope="" ma:versionID="7aededc135bc8724f6848ef61995f490">
  <xsd:schema xmlns:xsd="http://www.w3.org/2001/XMLSchema" xmlns:xs="http://www.w3.org/2001/XMLSchema" xmlns:p="http://schemas.microsoft.com/office/2006/metadata/properties" xmlns:ns2="3db22fe1-b914-4868-8239-1077c6b16129" xmlns:ns3="295ba34a-435f-4cf0-8970-4ec66e48d4ba" targetNamespace="http://schemas.microsoft.com/office/2006/metadata/properties" ma:root="true" ma:fieldsID="80f1e762ae59597c5594f93fded710c2" ns2:_="" ns3:_="">
    <xsd:import namespace="3db22fe1-b914-4868-8239-1077c6b16129"/>
    <xsd:import namespace="295ba34a-435f-4cf0-8970-4ec66e48d4b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2fe1-b914-4868-8239-1077c6b161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48d06ff-346a-45f3-a2bd-ab708fadc0a5}" ma:internalName="TaxCatchAll" ma:showField="CatchAllData" ma:web="3db22fe1-b914-4868-8239-1077c6b161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ba34a-435f-4cf0-8970-4ec66e48d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2b89047-e68f-4dae-884c-9c52cd259c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678BC8-B621-4F98-BE96-6CB735EBC4F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F3E375E-6372-4ED7-AEC0-F291A7840B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FFA240-A55C-4848-910E-FD8458E8E578}">
  <ds:schemaRefs>
    <ds:schemaRef ds:uri="http://schemas.microsoft.com/office/2006/metadata/properties"/>
    <ds:schemaRef ds:uri="http://schemas.microsoft.com/office/infopath/2007/PartnerControls"/>
    <ds:schemaRef ds:uri="3db22fe1-b914-4868-8239-1077c6b16129"/>
    <ds:schemaRef ds:uri="295ba34a-435f-4cf0-8970-4ec66e48d4ba"/>
  </ds:schemaRefs>
</ds:datastoreItem>
</file>

<file path=customXml/itemProps4.xml><?xml version="1.0" encoding="utf-8"?>
<ds:datastoreItem xmlns:ds="http://schemas.openxmlformats.org/officeDocument/2006/customXml" ds:itemID="{54D4725C-367C-4C7A-A27B-F2B19D466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b22fe1-b914-4868-8239-1077c6b16129"/>
    <ds:schemaRef ds:uri="295ba34a-435f-4cf0-8970-4ec66e48d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Revisiones</vt:lpstr>
      <vt:lpstr>Datos</vt:lpstr>
      <vt:lpstr>GuiaHU</vt:lpstr>
      <vt:lpstr>Componente Backend</vt:lpstr>
      <vt:lpstr>Datos del proyecto</vt:lpstr>
      <vt:lpstr>MatrizCompetencias</vt:lpstr>
      <vt:lpstr>Matriz de riesgos</vt:lpstr>
      <vt:lpstr>PB</vt:lpstr>
      <vt:lpstr>Grafica burndown chart</vt:lpstr>
      <vt:lpstr>PB (2)</vt:lpstr>
      <vt:lpstr>Sprint Backlog 3</vt:lpstr>
      <vt:lpstr>Sprint Backlog 2</vt:lpstr>
      <vt:lpstr>HorasXpersona</vt:lpstr>
      <vt:lpstr>Retrospectivas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Jaider Steven Mazabuel</dc:creator>
  <cp:keywords/>
  <dc:description/>
  <cp:lastModifiedBy>Rosa Maria Quilindo Ledezma</cp:lastModifiedBy>
  <cp:revision/>
  <dcterms:created xsi:type="dcterms:W3CDTF">2022-06-22T22:32:25Z</dcterms:created>
  <dcterms:modified xsi:type="dcterms:W3CDTF">2024-04-03T22:12:47Z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0x0101009CA9D62CD004684DBBEE5BE302BB9601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