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minQV\Documents\Rosa\QA\Requeromientos_generales_Odoo\iTops\iTop_001007\sprint_2\Gestion\"/>
    </mc:Choice>
  </mc:AlternateContent>
  <xr:revisionPtr revIDLastSave="0" documentId="13_ncr:1_{DFEB4A77-4F7C-4023-81E9-AF95468A301C}" xr6:coauthVersionLast="47" xr6:coauthVersionMax="47" xr10:uidLastSave="{00000000-0000-0000-0000-000000000000}"/>
  <bookViews>
    <workbookView xWindow="-180" yWindow="420" windowWidth="11280" windowHeight="9000" activeTab="2" xr2:uid="{70215698-7592-455D-BFA8-ED6D220A9EC6}"/>
  </bookViews>
  <sheets>
    <sheet name="Revisiones" sheetId="2" r:id="rId1"/>
    <sheet name="EstrategiaPruebas" sheetId="3" r:id="rId2"/>
    <sheet name="DiseñoEjecución" sheetId="8" r:id="rId3"/>
    <sheet name="Métricas" sheetId="5" r:id="rId4"/>
    <sheet name="CierreSprint" sheetId="6" r:id="rId5"/>
    <sheet name="Parametros" sheetId="7" r:id="rId6"/>
  </sheets>
  <definedNames>
    <definedName name="Aplica" localSheetId="5">Parametros!$B$2:$B$3</definedName>
    <definedName name="Aplica">#REF!</definedName>
    <definedName name="AplicaCP">Parametros!$B$2:$B$4</definedName>
    <definedName name="_xlnm.Print_Area" localSheetId="4">CierreSprint!$A$1:$I$62</definedName>
    <definedName name="_xlnm.Print_Area" localSheetId="1">EstrategiaPruebas!$A$1:$J$40</definedName>
    <definedName name="Resultado">Parametros!$A$2:$A$4</definedName>
    <definedName name="Resultado_obtenido" localSheetId="5">Parametros!$A$2:$A$4</definedName>
    <definedName name="Resultado_obtenido">#REF!</definedName>
    <definedName name="Tipo_Prueba" localSheetId="5">Parametros!#REF!</definedName>
    <definedName name="Tipo_Prueba">#REF!</definedName>
    <definedName name="tipoCP">Parametros!#REF!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6" l="1"/>
  <c r="B59" i="6" s="1"/>
  <c r="I6" i="6"/>
  <c r="I7" i="6"/>
  <c r="I8" i="5" l="1"/>
  <c r="G8" i="5"/>
  <c r="E8" i="5"/>
  <c r="C45" i="6" l="1"/>
  <c r="H42" i="6" s="1"/>
  <c r="F44" i="6"/>
  <c r="B23" i="6"/>
  <c r="H13" i="6"/>
  <c r="D13" i="6"/>
  <c r="H12" i="6"/>
  <c r="D12" i="6"/>
  <c r="I8" i="6"/>
  <c r="D8" i="6"/>
  <c r="D6" i="6"/>
  <c r="K9" i="5"/>
  <c r="I9" i="5"/>
  <c r="G9" i="5"/>
  <c r="E9" i="5"/>
  <c r="B8" i="5"/>
  <c r="A4" i="5"/>
  <c r="H32" i="3"/>
  <c r="H31" i="3"/>
  <c r="H30" i="3"/>
  <c r="B11" i="3"/>
  <c r="F8" i="5" l="1"/>
  <c r="C8" i="5"/>
  <c r="C9" i="5" s="1"/>
  <c r="H8" i="5"/>
  <c r="J8" i="5"/>
  <c r="B9" i="5"/>
  <c r="F9" i="5" s="1"/>
  <c r="D8" i="5" l="1"/>
  <c r="J9" i="5"/>
  <c r="H9" i="5"/>
  <c r="D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20" authorId="0" shapeId="0" xr:uid="{B3D8F844-D6A4-4AC8-895E-B80E31615886}">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1" authorId="0" shapeId="0" xr:uid="{CC77761B-FF01-4BB0-9EC1-7CF2240EC7CC}">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2" authorId="0" shapeId="0" xr:uid="{4F4E2A8F-D6C3-40FB-8893-161A72DD0DFD}">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3" authorId="0" shapeId="0" xr:uid="{0F0F51E6-26CB-4FE3-B4D7-85567305D7A7}">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17" authorId="0" shapeId="0" xr:uid="{2D51A26A-75FC-4E14-BF12-CBA2A55EC57D}">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18" authorId="0" shapeId="0" xr:uid="{B6119EF8-39B9-45F4-AEB1-42BC201752A3}">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19" authorId="0" shapeId="0" xr:uid="{D21C38D8-28B4-4E16-86D6-3F774E40DAF3}">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0" authorId="0" shapeId="0" xr:uid="{1E100876-BD3B-488C-AF75-7C4699AB4DB4}">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sharedStrings.xml><?xml version="1.0" encoding="utf-8"?>
<sst xmlns="http://schemas.openxmlformats.org/spreadsheetml/2006/main" count="368" uniqueCount="269">
  <si>
    <t>HISTORIAL DE VERSIONES Y REVISIONES</t>
  </si>
  <si>
    <t>Versión</t>
  </si>
  <si>
    <t>Fecha</t>
  </si>
  <si>
    <t>Acción</t>
  </si>
  <si>
    <t>Estado</t>
  </si>
  <si>
    <t>Descripción</t>
  </si>
  <si>
    <t>Responsable</t>
  </si>
  <si>
    <t>1.0</t>
  </si>
  <si>
    <t>C</t>
  </si>
  <si>
    <t>Creación documento</t>
  </si>
  <si>
    <t>EPG</t>
  </si>
  <si>
    <t>2.0</t>
  </si>
  <si>
    <t>M</t>
  </si>
  <si>
    <t>Se realiza modificación total al documento. Adición Cierre, Certificación y ajustes a las otras hojas. Logo y colores estandar</t>
  </si>
  <si>
    <t>Freddy Silva</t>
  </si>
  <si>
    <t>R</t>
  </si>
  <si>
    <t>A</t>
  </si>
  <si>
    <t>Se aprueba el uso del documento</t>
  </si>
  <si>
    <t xml:space="preserve">Duber Sanmartín </t>
  </si>
  <si>
    <t>Descripción de valores para el campo Acción</t>
  </si>
  <si>
    <r>
      <t xml:space="preserve">C – </t>
    </r>
    <r>
      <rPr>
        <sz val="8"/>
        <rFont val="Lato"/>
        <family val="2"/>
      </rPr>
      <t>Creación de documento</t>
    </r>
  </si>
  <si>
    <r>
      <t xml:space="preserve">D – </t>
    </r>
    <r>
      <rPr>
        <sz val="8"/>
        <rFont val="Lato"/>
        <family val="2"/>
      </rPr>
      <t>Distribución  (Entrega) del documento</t>
    </r>
  </si>
  <si>
    <r>
      <t xml:space="preserve">M – </t>
    </r>
    <r>
      <rPr>
        <sz val="8"/>
        <rFont val="Lato"/>
        <family val="2"/>
      </rPr>
      <t>Modificaciones del Documento</t>
    </r>
  </si>
  <si>
    <r>
      <t xml:space="preserve">G – </t>
    </r>
    <r>
      <rPr>
        <sz val="8"/>
        <rFont val="Lato"/>
        <family val="2"/>
      </rPr>
      <t>Generación de nueva versión/ subversión</t>
    </r>
  </si>
  <si>
    <r>
      <t xml:space="preserve">A – </t>
    </r>
    <r>
      <rPr>
        <sz val="8"/>
        <rFont val="Lato"/>
        <family val="2"/>
      </rPr>
      <t>Aprobación del documento</t>
    </r>
  </si>
  <si>
    <r>
      <t xml:space="preserve">R </t>
    </r>
    <r>
      <rPr>
        <sz val="8"/>
        <rFont val="Lato"/>
        <family val="2"/>
      </rPr>
      <t>– Revisión del documento.</t>
    </r>
  </si>
  <si>
    <t>Descripción de valores para el campo Estado</t>
  </si>
  <si>
    <t>Borrador – Documento en proceso de construcción y modificación.</t>
  </si>
  <si>
    <t xml:space="preserve">Aprobado – Documento que ha sido aceptado por el responsable de la aprobación ya sea de parte de Q-Vision y/o cliente.  </t>
  </si>
  <si>
    <t>Cambios de versión – subversión</t>
  </si>
  <si>
    <r>
      <t>Cambios subversión:</t>
    </r>
    <r>
      <rPr>
        <sz val="9"/>
        <rFont val="Lato"/>
        <family val="2"/>
      </rPr>
      <t xml:space="preserve"> Se realizan cambios de subversión cada que se refina el documento, complementa o se hacen cambios pequeños, es decir de poco impacto en el plan de pruebas.</t>
    </r>
  </si>
  <si>
    <r>
      <t>Cambios versión:</t>
    </r>
    <r>
      <rPr>
        <sz val="9"/>
        <rFont val="Lato"/>
        <family val="2"/>
      </rPr>
      <t xml:space="preserve"> se presenta cuando se realiza un cambio significativo al documento en el cual se evidencie que se modifica algo sustancial en el proceso a probar.</t>
    </r>
  </si>
  <si>
    <t>ESTRATEGIA DE PRUEBAS</t>
  </si>
  <si>
    <t>Cliente/Área</t>
  </si>
  <si>
    <t>Fecha inicio sprint</t>
  </si>
  <si>
    <t>Nombre proyecto</t>
  </si>
  <si>
    <t>Fecha fin sprint</t>
  </si>
  <si>
    <t>Aplicación/Modulo</t>
  </si>
  <si>
    <t>Días sprint</t>
  </si>
  <si>
    <t>PROPOSITO</t>
  </si>
  <si>
    <t>ROLES</t>
  </si>
  <si>
    <t>Team Developer</t>
  </si>
  <si>
    <t>Producto Owner</t>
  </si>
  <si>
    <t>Analista de pruebas</t>
  </si>
  <si>
    <t>Scrum Master</t>
  </si>
  <si>
    <t>ALCANCE</t>
  </si>
  <si>
    <t>ID HU</t>
  </si>
  <si>
    <t>Nombre historia de usuario</t>
  </si>
  <si>
    <t>Comentarios de la sesión</t>
  </si>
  <si>
    <t>FUERA DE ALCANCE / RESTRICCIONES</t>
  </si>
  <si>
    <t>RIESGOS</t>
  </si>
  <si>
    <t>Probabilidad</t>
  </si>
  <si>
    <t>Impacto</t>
  </si>
  <si>
    <t>Severidad</t>
  </si>
  <si>
    <t>Plan de acción</t>
  </si>
  <si>
    <t>ESTRATEGIA DE PRUEBAS (Marque con una X)</t>
  </si>
  <si>
    <t>Supuestos</t>
  </si>
  <si>
    <t>Ambiente</t>
  </si>
  <si>
    <t>Pruebas UAT</t>
  </si>
  <si>
    <t>Observaciones</t>
  </si>
  <si>
    <t>Id Historia de Usuario</t>
  </si>
  <si>
    <t>Id Caso de prueba</t>
  </si>
  <si>
    <t>Nombre del caso de prueba</t>
  </si>
  <si>
    <t>Resumen</t>
  </si>
  <si>
    <t>Precondiciones</t>
  </si>
  <si>
    <t>Pasos</t>
  </si>
  <si>
    <t>Resultado esperado</t>
  </si>
  <si>
    <t>Resultado ejecución</t>
  </si>
  <si>
    <t>Responsable ejecución</t>
  </si>
  <si>
    <t>MÉTRICAS DEL SPRINT</t>
  </si>
  <si>
    <t>CP Previstos</t>
  </si>
  <si>
    <t>CP Ejecutados</t>
  </si>
  <si>
    <t>CP Pasaron</t>
  </si>
  <si>
    <t>CP Fallaron</t>
  </si>
  <si>
    <t>CP No aplican</t>
  </si>
  <si>
    <t>Defectos encontrados</t>
  </si>
  <si>
    <t>Comentarios diarios</t>
  </si>
  <si>
    <t>Dia 1</t>
  </si>
  <si>
    <t>Dia 2</t>
  </si>
  <si>
    <t>Dia 3</t>
  </si>
  <si>
    <t>Dia 4</t>
  </si>
  <si>
    <t>CIERRE/CERTIFICACIÓN SPRINT</t>
  </si>
  <si>
    <t>DATOS GENERALES DEL PROYECTO</t>
  </si>
  <si>
    <t>Resolución</t>
  </si>
  <si>
    <t>No aceptar</t>
  </si>
  <si>
    <t>FUERA DE ALCANCE</t>
  </si>
  <si>
    <t>ESTADO FINAL SPRINT</t>
  </si>
  <si>
    <t>Historias de Usuario</t>
  </si>
  <si>
    <t>Total CP</t>
  </si>
  <si>
    <t xml:space="preserve"> CP Fallidos/No aplica</t>
  </si>
  <si>
    <t xml:space="preserve">Comentarios </t>
  </si>
  <si>
    <t>ESTADO DEFECTOS REPORTADOS</t>
  </si>
  <si>
    <t xml:space="preserve">Severidad </t>
  </si>
  <si>
    <t xml:space="preserve">Estado </t>
  </si>
  <si>
    <t xml:space="preserve">Total </t>
  </si>
  <si>
    <t>Total defectos reportados</t>
  </si>
  <si>
    <t>Alta</t>
  </si>
  <si>
    <t xml:space="preserve">Cerrado </t>
  </si>
  <si>
    <t>Media</t>
  </si>
  <si>
    <t>Abierto</t>
  </si>
  <si>
    <t>Baja</t>
  </si>
  <si>
    <t xml:space="preserve">Total  </t>
  </si>
  <si>
    <t>LECCIONES APRENDIDAS</t>
  </si>
  <si>
    <t>CONCLUSIÓN</t>
  </si>
  <si>
    <t>Resultado Obtenido</t>
  </si>
  <si>
    <t>Aplica_CP</t>
  </si>
  <si>
    <t>Tipo de Caso de Prueba</t>
  </si>
  <si>
    <t>Pasó</t>
  </si>
  <si>
    <t>Si</t>
  </si>
  <si>
    <t>Alto</t>
  </si>
  <si>
    <t>Funcional</t>
  </si>
  <si>
    <t>Aceptar</t>
  </si>
  <si>
    <t>Falló</t>
  </si>
  <si>
    <t>No</t>
  </si>
  <si>
    <t>Medio</t>
  </si>
  <si>
    <t>Regla de Negocio</t>
  </si>
  <si>
    <t>No aplica</t>
  </si>
  <si>
    <t>Bajo</t>
  </si>
  <si>
    <t>Configuración</t>
  </si>
  <si>
    <t>DISEÑO/EJECUCIÓN SPRINT</t>
  </si>
  <si>
    <t>Area People Qvision</t>
  </si>
  <si>
    <t>Juan Pablo Julio Niño</t>
  </si>
  <si>
    <t>Rosa Maria Quilindo Ledezma</t>
  </si>
  <si>
    <t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t>
  </si>
  <si>
    <t>Probabilidad de no entregar oportunamente debido a cambio de alcance del proyecto</t>
  </si>
  <si>
    <t>Tiempos cortos para la entrega del proyecto</t>
  </si>
  <si>
    <t>Disponibilidad de los ambiente</t>
  </si>
  <si>
    <t>Realizar un analisis exhaustivo del alcance del proyecto y anticipar cualquier cambio potencial</t>
  </si>
  <si>
    <t xml:space="preserve">Asignar los recursos de manera efectiva y eficiente ,asegurando que esten alineados con las tareas prioritarias y plazos del proyecto </t>
  </si>
  <si>
    <t xml:space="preserve">Se identifican los ambientes necesarios para el desarrollo , pruebas y despliegue del proyecto </t>
  </si>
  <si>
    <t xml:space="preserve">
• La aplicación debe estar correctamente instalada en el ambiente de pruebas.
• La aplicación ha sido verificada en el ambiente de pruebas por el desarrollador, previo a su entrega al equipo de calidad.
• En caso de que el aplicativo tenga interacción con otros módulos o aplicaciones la comunicación entre estos estarán disponibles y en un nivel óptimo siempre.
• Se cuenta con la documentación actualizada, siendo esta la última versión y sobre la cual se llevará a cabo el proceso de pruebas.
&lt;&lt;Adicionar los supuestos que considere necesarios&gt;&gt;</t>
  </si>
  <si>
    <t>ODOO QA=
http://192.168.100.134:8093/web/database/selector</t>
  </si>
  <si>
    <t>CP001</t>
  </si>
  <si>
    <t>Rosa Maria Quilindo Ledezma.</t>
  </si>
  <si>
    <t>CP002</t>
  </si>
  <si>
    <t>CP003</t>
  </si>
  <si>
    <t>CP004</t>
  </si>
  <si>
    <t>CP005</t>
  </si>
  <si>
    <t>CP006</t>
  </si>
  <si>
    <t>CP007</t>
  </si>
  <si>
    <t>CP009</t>
  </si>
  <si>
    <t>CP008</t>
  </si>
  <si>
    <t>CP010</t>
  </si>
  <si>
    <t>Las pruebas UAT  seran realizadas por Viviana Torres  Product Owner .
Se realizará una Review en el sprint.</t>
  </si>
  <si>
    <t>Viviana Torres Restrepo</t>
  </si>
  <si>
    <t>Luis Gregorio Toro</t>
  </si>
  <si>
    <t>Cada vez me vuelvo más detallada en la creación de casos de prueba y analizo más a fondo cada funcionalidad del sistema. Esta atención meticulosa a los detalles me ha permitido identificar y abordar posibles problemas antes de que se conviertan en obstáculos durante el desarrollo y la implementación. A través de este proceso, he aprendido que una revisión exhaustiva y un análisis cuidadoso no solo mejoran la calidad de los casos de prueba, sino que también aseguran una funcionalidad más robusta y confiable del sistema. Esta práctica de enfoque minucioso es esencial para garantizar que todas las necesidades y expectativas de los usuarios finales se cumplan de manera efectiva.</t>
  </si>
  <si>
    <t>Cristerios de aceptación</t>
  </si>
  <si>
    <t xml:space="preserve">C10. </t>
  </si>
  <si>
    <t>CP011</t>
  </si>
  <si>
    <t>CP012</t>
  </si>
  <si>
    <t>CP013</t>
  </si>
  <si>
    <t>CP015</t>
  </si>
  <si>
    <t>CP016</t>
  </si>
  <si>
    <t>La hoja de vida debe contener una sección de habilidades técnicas y habilidades blandas</t>
  </si>
  <si>
    <t xml:space="preserve">C7. </t>
  </si>
  <si>
    <t>CP017</t>
  </si>
  <si>
    <t>Requerimiento 5 iTop R-001007</t>
  </si>
  <si>
    <t>iTop R-001007</t>
  </si>
  <si>
    <t>iTop R-001007 Sprint 2</t>
  </si>
  <si>
    <t>Hoja de vida</t>
  </si>
  <si>
    <t>C1</t>
  </si>
  <si>
    <t>Descarga de Hoja de Vida en PDF</t>
  </si>
  <si>
    <t xml:space="preserve">El jefe o director debe porder descargar  la hoja de vida del empleado en formato .pdf </t>
  </si>
  <si>
    <t>C1.</t>
  </si>
  <si>
    <t>Implementar una funcionalidad que permita a los jefes o directores  descargar la hoja de vida de los colaboradores exclusivamente en formato PDF.</t>
  </si>
  <si>
    <t>*El usuario ha iniciado sesión como jefe o dorector al sistema.
*El jefe o director debe tener acceso a la información del empleado en el sistema.
*El sistema debe tener la funcionalidad de descarga de hojas de vida en formato .pdf habilitada.*Existe el botón imprimir.</t>
  </si>
  <si>
    <t xml:space="preserve">1-ingresar al ERP odoo con credenciales de jefe o director              2-dar clic en el usuario                                                                                                 3- dar clic en "Mi perfil"                                                                                                   4-dar clic en el icono de "imprimir".                                                          5-Seleccionar la opción 'Imprimir '.                                                                   6- verificar que si se descarga la hoja de vida del empleado en formato .pdf
</t>
  </si>
  <si>
    <t>Verificación del Encabezado del PDF</t>
  </si>
  <si>
    <t>1-ingresar al ERP odoo con credenciales de jefe o director              2-dar clic en el usuario                                                                                                 3- dar clic en "Mi perfil"                                                                                                   4-dar clic en el icono de "imprimir".                                                          5-Seleccionar la opción 'Imprimir '.                                                                   6- Abrir el archivo .pdf descargado.
7-Verificar que el logotipo de Qvision está presente en el encabezado del documento.</t>
  </si>
  <si>
    <t>se verifica que el documento en formato .pdf  tiene el logotipo de Qvision como encabezado.</t>
  </si>
  <si>
    <t>Verificación del Pie de Página del PDF</t>
  </si>
  <si>
    <t xml:space="preserve">al ingresar al sistema ERP odoo con credenciales de jefe o director , se logra validar que el desde su perfil puede descargar la  hoja de vida de un colaborador correctamente.                             El sistema descarga un documento en formato .pdf.
        </t>
  </si>
  <si>
    <t>se verifica el documento en formato .pdf   tiene  el pie de página con un mensaje corporativo "Cobertura global sin fronteras  Colombia-Mexico-Panama-Estados Uidos-España-Guatemala-Costa Rica-Slavador ", iconos de redes sociales, el teléfono y la página web.</t>
  </si>
  <si>
    <t>Verificación de Enlaces en Iconos de Redes Sociales</t>
  </si>
  <si>
    <t xml:space="preserve"> En este caso de prueba se verifica que el usuario con rol de jefe o director   ingrese al ERP odoo y navegue hasta "Mi perfil", exista el botón imprimir y al darle clic el sistema le permita descargar  la hoja de vida del empleado en formato .pdf con el encabezado y pie de página correctos.</t>
  </si>
  <si>
    <t xml:space="preserve">  En este caso de prueba se verificar que el encabezado del PDF descargado por el jefe o director  contenga el logotipo de Qvision.</t>
  </si>
  <si>
    <t xml:space="preserve"> En este caso de prueba se verifica que los iconos de redes sociales en el pie de página del PDF tengan enlaces a las respectivas páginas.</t>
  </si>
  <si>
    <t>se verifica  que existen los iconos de redes sociales en la hoja de vida y cada icono de red social en el pie de página  tiene un enlace funcional que redirige a la página correspondiente de la red social.</t>
  </si>
  <si>
    <t>C7</t>
  </si>
  <si>
    <t>Visualización y No Impresión de "Otros Conocimientos"</t>
  </si>
  <si>
    <t>1-ingresar al ERP odoo con credenciales de empleado.              2-dar clic en el usuario                                                                                                 3- dar clic en "Mi perfil"                                                                      4- dar clic en el boton "Editar"                                                        5-dar clic en el boton "agregar" dentro a seccion "Hablidades"                                                                                   6- En el campo "Tipo habilidad" seleccionar la categoria "Otros conocimientos"                                                                                                         7-llenar los campos "Habilidad", "nivel habilidad"                  8-Dar clic en el boton "Guardar y cerrar"                                                   9- imprimir la hoja de vida desde el boton "Imprimir"                  10-verificar que la categoria "Otros conocimientos" no se ea reflejada en la hoja de vida descargada.</t>
  </si>
  <si>
    <t>Al ingresar al sistema se valida que  La categoría 'Otros conocimientos' se muestra en la interfaz de Odoo dentro de la seccion "Habilidades" en el campo "Tipo de habilidades" y la categoría 'Otros conocimientos' no se incluye en la impresión de la hoja de vida.</t>
  </si>
  <si>
    <t>Exclusión de 'Certificados' e 'Idiomas' como Tipos de Habilidad</t>
  </si>
  <si>
    <t>Este caso de prueba se asegura de que el campo  'Tipo de habilidad' sea una lista desplegable con las siguientes  opciones: Habilidades blandas - Gerente general y CTO, Habilidades blandas - Gerentes regionales,Habilidades blandas - Líderes, Directores, coordinadores y senior, Habilidades blandas - Analistas (administrativos) y semisenior, Habilidades blandas - Auxiliares, asistentes y junior, Herramientas, Bases de datos, Lenguajes de programación, Metodologías, Otros conocimientos</t>
  </si>
  <si>
    <t xml:space="preserve">*El usuario ha iniciado sesión como empleado regular.                                             *El colaborador debe estar dentro de "Mi perfil"                                   *Existe el campo "Tipo hablidades"  </t>
  </si>
  <si>
    <t xml:space="preserve">al ingresar al sistema con credenciales de empleado se valida que la lista desplegable  dentro del campo "Tipo habilidad" en la sección "Habilidades" contiene todas las opciones: :  Habilidades blandas - Gerente general y CTO, Habilidades blandas - Gerentes regionales,Habilidades blandas - Líderes, Directores, coordinadores y senior, Habilidades blandas - Analistas (administrativos) y semisenior, Habilidades blandas - Auxiliares, asistentes y junior, Herramientas, Bases de datos, Lenguajes de programación, Metodologías, Otros conocimientos
</t>
  </si>
  <si>
    <t>CP018</t>
  </si>
  <si>
    <t>CP019</t>
  </si>
  <si>
    <t>Visualización del formulario de habilidades</t>
  </si>
  <si>
    <t>Al ingresar al sistema se valida que el formulario que esta dentro la sección "Habilidades" muestra los campos 'Tipo de habilidad', 'Habilidad', 'Nivel' y 'Progreso'.</t>
  </si>
  <si>
    <t>Este caso de prueba se asegura de que el campo ‘Habilidad' muestre una lista desplegable cuyas opciones dependen del tipo de habilidad seleccionada.                                                                                         °Si el usuario selecciona "Habilidades blandas-Gerente general y CTO" las opciones son:                                                                                     *Liderazgo *Pensamiento estratégico *Comunicación efectiva *Relaciones de negocio *Inteligencia emocional *Toma de decisiones estratégica *Gestión del cambio *Resiliencia  
*Visión estratégica del negocio *Innovación *Agile Mindset
 °Si el usuario selecciona "Habilidades blandas-Gerente regionales" las opciones son:                                                       *Trabajo en equipo *Aprendizaje continuo *Habilidades de negociación *Visión de futuro *Flexibilidad *Liderazgo *Inteligencia emocional *Toma de decisiones táctica *Pensamiento analítico y critico *Planificación estratégica *Gestión y desarrollo de equipos *Comunicación estratégica *Gestión del riesgo  
°Si el usuario selecciona "Habilidades blandas-Lideres, directores, coordinadores y senior" las opciones son: *Liderazgo * Comunicación Asertiva * Negociación * Aprendizaje continuo * Desarrollo de las personas * Inteligencia emocional * Gestión del cambio * Trabajo en equipo * Flexibilidad * Resolución de problemas * Toma de decisiones operativa * Organización y Priorización * Pensamiento analítico
°Si el usuario selecciona "Habilidades blandas-Analistas (administrativos) y semisenior " las opciones son: * Comunicación y escucha activa * Manejo y gestión del conflicto * Trabajo en equipo * Gestión del tiempo * Aprendizaje continuo * Pensamiento Analítico 
* Resolución de problemas * Flexibilidad y adaptación * Orientación al resultado *Proactividad
°Si el usuario selecciona "Habilidades blandas-Auxiliares, asistentes y junior" las opciones son: 
* Comunicación y escucha activa * Manejo y gestión del conflicto * Trabajo en equipo * Aprendizaje continuo * Gestión del tiempo * Flexibilidad y adaptación * Atención al detalle * Orientación al resultado * Proactividad</t>
  </si>
  <si>
    <t>*El usuario ha iniciado sesión como empleado regular.                                             *El colaborador debe estar dentro de "Mi perfil"                                   *Existe el campo "Tipo hablidades"                                   *Deben existir habilidades configuradas en el sistema.</t>
  </si>
  <si>
    <t>al ingresar al sistema se valida que las habilidades blandas deben mostrar el listado asociado en el archivo de habilidades blandas de acuerdo a los cargos organizacionales.</t>
  </si>
  <si>
    <t>Opciones del campo 'Habilidad' habilidades blandas.</t>
  </si>
  <si>
    <t>al ingresar al sistema se valida que las habilidades de tipo Metodologías, Herramientas, Bases de datos y Lenguajes de programación deben mostrar el listado de habilidades existentes en el ambiente de pruebas.</t>
  </si>
  <si>
    <t>C8</t>
  </si>
  <si>
    <t>La hoja de vida debe contener una sección de idiomas</t>
  </si>
  <si>
    <t>Visualización de Idiomas fuera de la Sección de Habilidades</t>
  </si>
  <si>
    <t>verificar que se guarde informacion de idiomas</t>
  </si>
  <si>
    <t>Presencia de la Sección de Experiencia</t>
  </si>
  <si>
    <t>Nota Informativa en el Formulario de Experiencia</t>
  </si>
  <si>
    <t>Este caso de prueba se asegura de verificar que los tipos de habilidad 'Certificados' e 'Idiomas' no aparezcan en la sección de "Habilidades" en la lista desplegable de 'Tipo de habilidad', en la sección de crear habilidades desde mi perfil.</t>
  </si>
  <si>
    <t xml:space="preserve">1-ingresar al ERP odoo con credenciales de empleado.              
2-dar clic en el usuario                                                                                                 
3- dar clic en "Mi perfil"                                                                      
4- dar clic en el botón "Editar"                                                        
5-dar clic en el botón "agregar" dentro de la sección "Habilidades"                                                                                   6- En el campo "Tipo habilidad" verificar que en la lista desplegable no aparezcan ni "Idiomas" ni "Certificados".      </t>
  </si>
  <si>
    <t>Al ingresar al sistema se valida que la  lista desplegable en el campo "Tipo habilidad" dentro de la sección "Habilidades"no contine'Certificados' ni 'Idiomas' como opciones.</t>
  </si>
  <si>
    <t xml:space="preserve">*El usuario ha iniciado sesión como empleado regular.                                    
 *El colaborador debe estar en “mi perfil”                                *Existe el campo "Tipo hablidades"  </t>
  </si>
  <si>
    <t>En este caso de prueba se verifica que el sistema muestra un formulario con los campos 'Tipo de habilidad', 'Habilidad', 'Nivel' y 'Progreso' dentro de la sección "Habilidades", desde mi perfil.</t>
  </si>
  <si>
    <t>*El usuario ha iniciado sesión como empleado regular.                                    
*El colaborador debe estar en “mi perfil”  
*Existe el campo "Tipo habilidades"</t>
  </si>
  <si>
    <t xml:space="preserve">1-ingresar al ERP odoo con credenciales de empleado.              
2-dar clic en el usuario                                                                                                 
3- dar clic en "Mi perfil"                                                                      
4- dar clic en el botón "Editar"                                                        
5-dar clic en el botón "agregar" dentro de la sección "Habilidades"                                                                                   6-Verificar que los campos 'Tipo de habilidad', 'Habilidad', 'Nivel' y 'Progreso' están presentes.             </t>
  </si>
  <si>
    <t>opciones de "Tipo de habilidad"</t>
  </si>
  <si>
    <t>1-ingresar al ERP odoo con credenciales de empleado.              
2-dar clic en el usuario                                                                                                 
3- dar clic en "Mi perfil"                                                                      
4- dar clic en el botón "Editar"                                                        
5-dar clic en el botón "agregar" dentro de la sección "Habilidades"                                                                                   6- En el campo "Tipo habilidad" verificar que existan las siguientes opciones en la lista desplegable :  Habilidades blandas - Gerente general y CTO, Habilidades blandas - Gerentes regionales, Habilidades blandas - Líderes, Directores, coordinadores y senior, Habilidades blandas - Analistas (administrativos) y semisenior, Habilidades blandas - Auxiliares, asistentes y junior, Herramientas, Bases de datos, Lenguajes de programación, Metodologías, Otros conocimientos</t>
  </si>
  <si>
    <t>1-ingresar al ERP odoo con credenciales de empleado.              
2-dar clic en el usuario                                                                                                 
3- dar clic en "Mi perfil"                                                                      
4- dar clic en el botón "Editar"                                                        
5-dar clic en el botón "agregar" dentro a sección "Habilidades"                                                                               6- Verificar que las opciones del campo 'Habilidad' se actualicen según el tipo de habilidad seleccionado.                                             
°Si el usuario selecciona "Habilidades blandas-Gerente general y CTO" las opciones son:                                                                                     *Liderazgo *Pensamiento estratégico *Comunicación efectiva *Relaciones de negocio *Inteligencia emocional *Toma de decisiones estratégica *Gestión del cambio *Resiliencia  
*Visión estratégica del negocio *Innovación *Agile Mindset
 °Si el usuario selecciona "Habilidades blandas-Gerente regionales" las opciones son:                                                       *Trabajo en equipo *Aprendizaje continuo *Habilidades de negociación *Visión de futuro *Flexibilidad *Liderazgo *Inteligencia emocional *Toma de decisiones táctica *Pensamiento analítico y critico *Planificación estratégica *Gestión y desarrollo de equipos *Comunicación estratégica *Gestión del riesgo  
°Si el usuario selecciona "Habilidades blandas-Lideres, directores, coordinadores y senior" las opciones son: *Liderazgo * Comunicación Asertiva * Negociación * Aprendizaje continuo * Desarrollo de las personas * Inteligencia emocional * Gestión del cambio * Trabajo en equipo * Flexibilidad * Resolución de problemas * Toma de decisiones operativa * Organización y Priorización * Pensamiento analítico
°Si el usuario selecciona "Habilidades blandas-Analistas (administrativos) y semisenior " las opciones son: * Comunicación y escucha activa * Manejo y gestión del conflicto * Trabajo en equipo * Gestión del tiempo * Aprendizaje continuo * Pensamiento Analítico 
* Resolución de problemas * Flexibilidad y adaptación * Orientación al resultado *Proactividad
°Si el usuario selecciona "Habilidades blandas-Auxiliares, asistentes y junior" las opciones son: 
* Comunicación y escucha activa * Manejo y gestión del conflicto * Trabajo en equipo * Aprendizaje continuo * Gestión del tiempo * Flexibilidad y adaptación * Atención al detalle * Orientación al resultado * Proactividad</t>
  </si>
  <si>
    <t>Este caso de prueba se asegura de que el campo ‘Habilidad' al seleccionar habilidades tipo metodologías, herramientas, Bases de datos, Lenguajes de programación se muestre el listado de las siguientes habilidades ya existentes en el ambiente de pruebas:  
Metodologias:
*ISTQB 
*Adaptive Software Development (ASD) 
*Agile Inception 
*CMMI 
*COBIT 
*Design Sprint 
*eXtreme 
*Programming (XP) 
*Feature-Driven Development (FDD) 
*ITIL 
*Kanban 
*PERT 
*PRINCE2 
*Project Management 
*Professional (PMP) 
*Scrum Developers 
*Scrum Fundamentos 
*Scrum Master 
*Scrum Product Owner 
*Scrumban 
*Test-Driven Development (TDD) 
*TOGAF 
*Scrum 
*Kanban 
*Lean 
*Extreme Programming (XP) 
*Crystal 
*Dynamic Systems Development Method (DSDM) 
*Feature-Driven Development (FDD) 
*Agile Unified Process (AUP) 
*Scrum of Scrums 
*SAFe (Scaled Agile Framework) 
*LeSS (Large-Scale Scrum) 
*Nexus 
*DaD (Disciplined Agile Delivery) 
*Agile Modeling 
*Agile Data 
*Enterprise Scrum 
*Holacracy 
*Sociocracy 
*Dual Track Scrum 
*Rapid Application 
*Development (RAD) 
*Rational Unified Process (RUP) 
*Spiral 
*Systems Development Life Cycle (SDLC) 
*Waterfall Model 
*V-Model 
*Incremental Model 
*Iterative Model 
*Prototype Model 
*RAD 
*Model 
*Software Prototyping 
*Six Sigma 
*Management 3.0 
*matriz de Eisenhower 
*PMO 
*Design Thinking 
*tradicional
Herramientas:
Amazon AI services
Amazon Web Services
Android Studio OS
Api Umbrella OS
Appium OS
Atom OS
Automation Anywhere
Azure
Azure AI services
Azure DevOps
Bamboo
Bizagi
Bonita Software
Brakets OS
Cucumber OS
Docker
Eclipse OS
Google AI services
Google Cloud
Google Developers
Gradle OS
Intellij Idea Community
Intellij Idea Ultimate
Jbehave OS
Jenkins OS
Jmeter OS
Junit OS
Kubernetes OS
Maven OS
NetBeans OS
Pentaho
PHP Storm
Postman OS
Power Bi Premium
PowerBi Pro
Pull Over Macro
Pycharm OS 
Pycharm Profesional
Rational IBM
Rocket Bot (Develop)
Rocket Bot (Docker on Premise)
Rocket Bot (Server)
Sauce Labs (Live Testing)
Sauce Labs (Real Device Cloud)
Sauce Labs (Virtual Cloud)
Selenium OS
Serenity OS
Soap UI OS
Soap UI Pro
Sublime Text OS
Swagger
Tableu Creator
Tableu Explorer
Tableu Viewer
Tensor flow OS
UI Path
Visual Studio Comunity OS
Visual Studio Enterprise
Visual Studio Profesional
VS Code OS
Watson
Weka OS
Xcode OS
GitHub
GitLab
OutSystems
ServiceNow App Engine
CloudBees
Visual Studio
Salesforce Platform
Xcode
AWS Cloud
CircleCI
Quickbase
Postman
Syncfusion Essential Studio Enterprise Edition
Neptune DXP
Airtable
Jenkins
Eclipse
Lenguajes de programación:
.NET
C#
C++
Elixir
Erlang
Go
Haskell
Java
JavaScript
Kotlin
Lava
Lenguaje de programación R
Matlab
Objective-C
Pascal
Perl
PHP
Postscript
Python
Ruby
Rust
Scala
Scheme
SQL
Swift
TypeScript
Visual Basic
R
Bash/Shell (todos los shells)
C
HTML/CSS
Groovy
Lua
Dart
Julia
Shell
COBOL
Fortran
Assembly
VBA
XML
Bases de datos:
Cassandra
DB2
Firebird
IBM Informix
IMS
MariaDB
Microsoft Access
Microsoft SQL Server
MongoDB
MySQL
NoSQL
Oracle
PostgreSQL
Redis
SQL Server
Sybase ASE
Elasticsearch
IBM Db
SQLite
Snowflake
Splunk
Microsoft Azure Synapse Analytics
Couchbase Server
IBM Cloud Databases
IBM Cloudant
Amazon DynamoDB
InterSystems IRIS
Astra DB
Otros conocimientos:
Contabilidad básica
Análisis financiero
Presupuesto personal
Planificación financiera
Inversiones en acciones
Inversiones en bonos
Gestión de cartera de inversiones
Evaluación de riesgos financieros
Valoración de empresas
Modelado financiero
Finanzas corporativas
Gestión de efectivo
Análisis de estados financieros
Finanzas internacionales
Tributación
Auditoría
Control de costos
Gestión de activos fijos
Finanzas públicas
Banca y servicios financieros
Derivados financieros
Gestión de riesgos empresariales
Gestión de crédito
Planificación de pensiones
Análisis de crédito
Fusiones y adquisiciones
Gestión de tesorería
Arbitraje financiero
Banca de inversión
Finanzas personales
Gestión de deudas
Financiamiento de proyectos
Evaluación de inversiones
Análisis de mercado de capitales
Gestión de recursos humanos
Evaluación de créditos hipotecarios
Gestión de riesgo cambiario
Finanzas de bienes raíces
Valoración de derivados
Contabilidad de costos
Cálculo de depreciación
Análisis de flujo de efectivo
Estrategias de inversión a largo plazo
Planificación de jubilación anticipada
Análisis de desempeño financiero
Finanzas sostenibles
Regulación financiera
Seguros y reaseguros
Gestión de portafolio de seguros
Cobertura de riesgos
Impuestos internacionales
Planificación de sucesión
Financiamiento de comercio internacional
Inversión socialmente responsable (ISR)Valoración de startups
Crowdfunding financiero
Gestión de activos digitales
Tecnología financiera (fintech)
Análisis de criptomonedas
Contabilidad forense
Cumplimiento normativo
Estrategias de negociación financiera
Finanzas islámicas
Consultoría financiera
Gestión de activos alternativos
Financiamiento de energías renovables
Análisis de riesgo país
Estrategias de diversificación de inversiones
Análisis de datos financieros
Financiamiento de bienes raíces comerciales
Análisis de rentabilidad
Financiamiento de proyectos de infraestructura
Planificación fiscal
Control de fraudes financieros
Reestructuración financiera
Valoración de arte y coleccionables
Planificación de herencia
Evaluación de inversiones en tecnología
Evaluación de contratos financieros
Control de costos de producción</t>
  </si>
  <si>
    <t>1-ingresar al ERP odoo con credenciales de empleado.              
2-dar clic en el usuario                                                                                                 
3- dar clic en "Mi perfil"                                                                      
4- dar clic en el botón "Editar"                                                        
5-dar clic en el botón "agregar" dentro la sección "Hablidades"                                                                               6- Verificar que las opciones del campo 'Habilidad'  al seleccionar habilidades tipo metodologías, herramientas, Bases de datos, Lenguajes de programación se muestre el listado de las siguientes habilidades ya existentes en el ambiente de pruebas:                                                                             
Metodologias:
*ISTQB 
*Adaptive Software Development (ASD) 
*Agile Inception 
*CMMI 
*COBIT 
*Design Sprint 
*eXtreme 
*Programming (XP) 
*Feature-Driven Development (FDD) 
*ITIL 
*Kanban 
*PERT 
*PRINCE2 
*Project Management 
*Professional (PMP) 
*Scrum Developers 
*Scrum Fundamentos 
*Scrum Master 
*Scrum Product Owner 
*Scrumban 
*Test-Driven Development (TDD) 
*TOGAF 
*Scrum 
*Kanban 
*Lean 
*Extreme Programming (XP) 
*Crystal 
*Dynamic Systems Development Method (DSDM) 
*Feature-Driven Development (FDD) 
*Agile Unified Process (AUP) 
*Scrum of Scrums 
*SAFe (Scaled Agile Framework) 
*LeSS (Large-Scale Scrum) 
*Nexus 
*DaD (Disciplined Agile Delivery) 
*Agile Modeling 
*Agile Data 
*Enterprise Scrum 
*Holacracy 
*Sociocracy 
*Dual Track Scrum 
*Rapid Application 
*Development (RAD) 
*Rational Unified Process (RUP) 
*Spiral 
*Systems Development Life Cycle (SDLC) 
*Waterfall Model 
*V-Model 
*Incremental Model 
*Iterative Model 
*Prototype Model 
*RAD 
*Model 
*Software Prototyping 
*Six Sigma 
*Management 3.0 
*matriz de Eisenhower 
*PMO 
*Design Thinking 
*tradicional
Herramientas:
Amazon AI services
Amazon Web Services
Android Studio OS
Api Umbrella OS
Appium OS
Atom OS
Automation Anywhere
Azure
Azure AI services
Azure DevOps
Bamboo
Bizagi
Bonita Software
Brakets OS
Cucumber OS
Docker
Eclipse OS
Google AI services
Google Cloud
Google Developers
Gradle OS
Intellij Idea Community
Intellij Idea Ultimate
Jbehave OS
Jenkins OS
Jmeter OS
Junit OS
Kubernetes OS
Maven OS
NetBeans OS
Pentaho
PHP Storm
Postman OS
Power Bi Premium
PowerBi Pro
Pull Over Macro
Pycharm OS 
Pycharm Profesional
Rational IBM
Rocket Bot (Develop)
Rocket Bot (Docker on Premise)
Rocket Bot (Server)
Sauce Labs (Live Testing)
Sauce Labs (Real Device Cloud)
Sauce Labs (Virtual Cloud)
Selenium OS
Serenity OS
Soap UI OS
Soap UI Pro
Sublime Text OS
Swagger
Tableu Creator
Tableu Explorer
Tableu Viewer
Tensor flow OS
UI Path
Visual Studio Comunity OS
Visual Studio Enterprise
Visual Studio Profesional
VS Code OS
Watson
Weka OS
Xcode OS
GitHub
GitLab
OutSystems
ServiceNow App Engine
CloudBees
Visual Studio
Salesforce Platform
Xcode
AWS Cloud
CircleCI
Quickbase
Postman
Syncfusion Essential Studio Enterprise Edition
Neptune DXP
Airtable
Jenkins
Eclipse
Lenguajes de programación:
.NET
C#
C++
Elixir
Erlang
Go
Haskell
Java
JavaScript
Kotlin
Lava
Lenguaje de programación R
Matlab
Objective-C
Pascal
Perl
PHP
Postscript
Python
Ruby
Rust
Scala
Scheme
SQL
Swift
TypeScript
Visual Basic
R
Bash/Shell (todos los shells)
C
HTML/CSS
Groovy
Lua
Dart
Julia
Shell
COBOL
Fortran
Assembly
VBA
XML
Bases de datos:
Cassandra
DB2
Firebird
IBM Informix
IMS
MariaDB
Microsoft Access
Microsoft SQL Server
MongoDB
MySQL
NoSQL
Oracle
PostgreSQL
Redis
SQL Server
Sybase ASE
Elasticsearch
IBM Db
SQLite
Snowflake
Splunk
Microsoft Azure Synapse Analytics
Couchbase Server
IBM Cloud Databases
IBM Cloudant
Amazon DynamoDB
InterSystems IRIS
Astra DB
Otros conocimientos:
Contabilidad básica
Análisis financiero
Presupuesto personal
Planificación financiera
Inversiones en acciones
Inversiones en bonos
Gestión de cartera de inversiones
Evaluación de riesgos financieros
Valoración de empresas
Modelado financiero
Finanzas corporativas
Gestión de efectivo
Análisis de estados financieros
Finanzas internacionales
Tributación
Auditoría
Control de costos
Gestión de activos fijos
Finanzas públicas
Banca y servicios financieros
Derivados financieros
Gestión de riesgos empresariales
Gestión de crédito
Planificación de pensiones
Análisis de crédito
Fusiones y adquisiciones
Gestión de tesorería
Arbitraje financiero
Banca de inversión
Finanzas personales
Gestión de deudas
Financiamiento de proyectos
Evaluación de inversiones
Análisis de mercado de capitales
Gestión de recursos humanos
Evaluación de créditos hipotecarios
Gestión de riesgo cambiario
Finanzas de bienes raíces
Valoración de derivados
Contabilidad de costos
Cálculo de depreciación
Análisis de flujo de efectivo
Estrategias de inversión a largo plazo
Planificación de jubilación anticipada
Análisis de desempeño financiero
Finanzas sostenibles
Regulación financiera
Seguros y reaseguros
Gestión de portafolio de seguros
Cobertura de riesgos
Impuestos internacionales
Planificación de sucesión
Financiamiento de comercio internacional
Inversión socialmente responsable (ISR)Valoración de startups
Crowdfunding financiero
Gestión de activos digitales
Tecnología financiera (fintech)
Análisis de criptomonedas
Contabilidad forense
Cumplimiento normativo
Estrategias de negociación financiera
Finanzas islámicas
Consultoría financiera
Gestión de activos alternativos
Financiamiento de energías renovables
Análisis de riesgo país
Estrategias de diversificación de inversiones
Análisis de datos financieros
Financiamiento de bienes raíces comerciales
Análisis de rentabilidad
Financiamiento de proyectos de infraestructura
Planificación fiscal
Control de fraudes financieros
Reestructuración financiera
Valoración de arte y coleccionables
Planificación de herencia
Evaluación de inversiones en tecnología
Evaluación de contratos financieros
Control de costos de producción</t>
  </si>
  <si>
    <t>Opciones del campo 'Habilidad' de las habilidades de tipo Metodologías, herramientas, lenguaje de programación, base de datos, otros conocimientos.</t>
  </si>
  <si>
    <t>Este caso de prueba se asegura de verificar que el idioma aparezca fuera de la sección de habilidades en la hoja de vida, dentro de “curriculum vitae” en el módulo evaluación de desempeño.</t>
  </si>
  <si>
    <t>*El usuario ha iniciado sesión como empleado regular. 
*El colaborador debe estar dentro del módulo Evaluación de desempeño.                                   
*El colaborador debe estar en “mi perfil”  
*Existe la sección "habilidades"</t>
  </si>
  <si>
    <t>1-ingresar al ERP odoo con credenciales de empleado.              
2-dar clic en el usuario                                                                                                 
3- dar clic en "Mi perfil"                                                                      
4- dar clic en el botón "Editar"                                                      
5-Verificar la ubicación de la información de idiomas y niveles en la hoja de vida, debe estar por fuera de la sección de “Habilidades”.
6- verificar que la información de idiomas y nivel este en una sección de “Idiomas”</t>
  </si>
  <si>
    <t>Al ingresar al sistema se valida la información de idiomas y niveles debe aparecer en una sección independiente  llamada "Idiomas", fuera de la sección de habilidades en la hoja de vida.</t>
  </si>
  <si>
    <t>Visualización de botón "crear una nueva entrada " en la sección idiomas.</t>
  </si>
  <si>
    <t>Este caso de prueba se asegura de verificar que exista el botón "crear nueva entrada" fuera de la sección habilidades en la hoja de vida y dentro de la sección “Idiomas”, al darle clic al botón deberá abrir un  formulario de "Crear idioma" con los campos "Idioma" y "Nivel".</t>
  </si>
  <si>
    <t>*El usuario ha iniciado sesión como empleado regular. 
*El colaborador debe estar dentro del módulo Evaluación de desempeño.                                   
*El colaborador debe estar en “mi perfil”  
*Existe la sección "Idiomas".</t>
  </si>
  <si>
    <t xml:space="preserve">1-ingresar al ERP odoo con credenciales de empleado.              
2-dar clic en el usuario                                                                                                 
3- dar clic en "Mi perfil"                                                                      
4- dar clic en el botón "Editar"                                                      
5-Verificar que exista el botón “crear una nueva entrada” dentro de la sección “Idiomas”.
6-dar clic en el botón “crear una nueva entrada”.
7-verificar que abra el formulario de “crear idioma” con los campos "Idioma" y "Nivel".    </t>
  </si>
  <si>
    <t>Al ingresar al sistema se valida que existe el botón "crear nueva entrada" de idiomas y al darle clic abre el formulario para llenar información de idiomas.</t>
  </si>
  <si>
    <t>*El usuario ha iniciado sesión como empleado regular. 
*El colaborador debe estar dentro del módulo Evaluación de desempeño.                                   
*El colaborador debe estar en “mi perfil”  
*Existe la sección "Idiomas"</t>
  </si>
  <si>
    <t>Este caso de prueba se asegura que el sistema permita guardar la información que el empleado agrega en la categoría "Idiomas" cuando de clic en el botón guardar, dentro de “Mi perfil”,” curriculum vitae” en el módulo “Evaluación de desarrollo laboral”.</t>
  </si>
  <si>
    <t>1-ingresar al ERP odoo con credenciales de empleado.              
2-dar clic en el usuario                                                                                                 
3- dar clic en "Mi perfil"     
4-dar clic en el botón “Editar”                                                                  
5- dar clic en el botón "crear nueva entrada"                                                                                              6-llenar los campos "Idioma" y "Nivel"                                             
7-dar clic en el botón "Guardar y cerrar".</t>
  </si>
  <si>
    <t>Al ingresar al sistema se valida que el sistema permite guardar la información ingresada en la categoria "Idiomas" por el usuario correctamente.</t>
  </si>
  <si>
    <t>CP014</t>
  </si>
  <si>
    <t>Este caso de prueba se asegura que el sistema permita mostrar una validación que no permita guardar idioma con dos niveles en la  categoría "Idiomas" cuando de clic en el botón guardar, dentro de “Mi perfil”,” curriculum vitae” en el módulo “Evaluación de desarrollo laboral”.</t>
  </si>
  <si>
    <t>Al ingresar al Erp se valida que el sistema no permite guardar la información ingresada en la categoria "Idiomas" por el usuario cuando se colocan dos niveles en un mismo idioma.</t>
  </si>
  <si>
    <t>verificar validación que no permita guardar dos niveles en el mismo idioma.</t>
  </si>
  <si>
    <t>1-ingresar al ERP odoo con credenciales de empleado.              
2-dar clic en el usuario                                                                                                 
3- dar clic en "Mi perfil"     
4-dar clic en el botón “Editar”               
5-dar clic en el botón “Agregar”                                                   
6-llenar los campos "Idioma" y "Nivel".
7- dar clic en el botón guardar y cerrar para intentar guardar otro nivel diferente.
8-verificar que el sistema muestre validación.</t>
  </si>
  <si>
    <t xml:space="preserve">verificar campos en modo lectura </t>
  </si>
  <si>
    <t>En este caso de prueba se va a verificar que hay una sección independiente para la experiencia laboral, con todos los registros ingresados por el colaborador dentro de “Mi perfil”,” curriculum vitae” en el módulo “Evaluación de desarrollo laboral”.</t>
  </si>
  <si>
    <t>*El usuario ha iniciado sesión como empleado regular. 
*El colaborador debe estar dentro del módulo Evaluación de desempeño.                                   
*El colaborador debe estar en “mi perfil”  
*Existe la sección "Experiencia"</t>
  </si>
  <si>
    <t>Al ingresar al sistema se valida la información de experiencia debe aparecer en una sección independiente  llamada "Experiencia".</t>
  </si>
  <si>
    <t>Funciones para Experiencia en Q-vision</t>
  </si>
  <si>
    <t>1-ingresar al ERP odoo con credenciales de empleado.              
2-dar clic en el usuario                                                                                                 
3- dar clic en "Mi perfil"     
4-dar clic en el botón “Editar”
5-dar clic en el botón “Agregar” en “Experiencia”
6-seleccionar “Tipo experiencia”
7- seleccionar en el campo “Empresa” “Q-Vision Technologies”
8- Verificar que cuando se escoge en “empresa” “Q-Vision Technologies” se carguen las funciones dependiendo el cargo del colaborador.</t>
  </si>
  <si>
    <t>En este caso de prueba se va a verificar que las funciones para la experiencia laboral en Q-vision se  cargan automáticamente en el sistema en el espacio “Funciones”, las funciones se cargan dependiendo el cargo del colaborador, dentro de “Mi perfil”,” curriculum vitae” en el módulo “Evaluación de desarrollo laboral”.</t>
  </si>
  <si>
    <t>informacion de experiencia si se escoge "Otra"</t>
  </si>
  <si>
    <t>El formulario de experiencia laboral en Odoo contiene el campo 'Empresa' de tipo desplegable con las opciones 'Qvision Technologies' y 'Otra'.
Al seleccionar 'Otra', el sistema le habilita los siguientes campos: Nombre de la empresa, Cargo, fecha de inicio, fecha de finalizacion Sector, Ciudad laboral,Funciones y permie guardar la informacion registrada correctamente.</t>
  </si>
  <si>
    <t xml:space="preserve"> Las funciones asociadas a la experiencia laboral en Q-vision se muestran correctamente en el sistema al momento de escoger en "Empresa" "Q-Vision Technologies".</t>
  </si>
  <si>
    <t>En este caso de prueba se verifica que al seleccionar 'Q-vision Technologies' en el campo "Empresa",  el sistema carga automaticamente  las funciones asociadas al cargo,  el nombre de "Q-Vision Technologies" en el campo 'Nombre de la empresa'  y el Cargo, esto se visualiza en modo de  solo lectura.</t>
  </si>
  <si>
    <t xml:space="preserve">El formulario de experiencia laboral en Odoo contiene la nota informativa en la parte superior con el texto especificado, que dice lo siguiente : Ingrese únicamente la información relevante a su perfil profesiona actual'. </t>
  </si>
  <si>
    <t xml:space="preserve">En este caso de prueba se va a verificar que en odoo el formulario de experiencia debe contar con nota informativa en la parte superior que diga lo siguiente: ' Ingrese únicamente la información relevante a su perfil profesional actual'. </t>
  </si>
  <si>
    <t xml:space="preserve">1-ingresar al ERP odoo con credenciales de empleado.               
2-dar clic en el usuario                                                                                                  
3- dar clic en "Mi perfil"      
4-dar clic en el botón “Editar” 
5-dar clic en el botón “Agregar” en “Experiencia” 
6- Verificar que el formulario contiene una nota informativa en la parte superior con el 
texto: "Ingrese únicamente la información relevante a su perfil profesional actual". </t>
  </si>
  <si>
    <t>En este caso de prueba se va a verificar que cuando el colaborador seleccione la opción "Otra" en el campo "Empresa" el sistema habilite los siguientes campos para llenar: Nombre de la empresa, Cargo, fecha de inicio, fecha de finalización Sector, Ciudad laboral, Funciones y permitir guardar la información registrada correctamente.</t>
  </si>
  <si>
    <t>1-ingresar al ERP odoo con credenciales de empleado.              
2-dar clic en el usuario                                                                                                 
3- dar clic en "Mi perfil"     
4-dar clic en el botón “Editar”
5-dar clic en el botón “Agregar” en “Experiencia”
6- seleccionar tipo “Experiencia”
7-en el campo Empresa seleccionar la opción “Otra”
8-Verificar que se habiliten los siguientes campos:  Nombre de la empresa, Cargo, fecha de inicio, fecha de finalización Sector, Ciudad laboral, Funciones.
9-llenar los campos que se habilitan.
10-dar clic en el botón “Guardar y cerrar”
11-verificar que se guarde toda la información que el colaborador ingrese.
12- dar clic en el botón “Guardar”</t>
  </si>
  <si>
    <t>1-ingresar al ERP odoo con credenciales de empleado.              
2-dar clic en el usuario                                                                                                 
3- dar clic en "Mi perfil"     
4-dar clic en el botón “Editar”
5-dar clic en el botón “Agregar” en “Experiencia”
6- seleccionar tipo “Experiencia”
7-en el campo Empresa seleccionar la opción “Q-Vision Technologies”
8-Verificar que cuando se seleccione la opción “Q-Vision Technologies”  se carguen automáticamente los campos “Nombre de la empresa” y “Cargo”  en modo lectura.</t>
  </si>
  <si>
    <t xml:space="preserve"> Los campos “Nombre de la empresa” y “Cargo”  en modo lectura se cargan automaticamente cuando se seleccióna la opción “Q-Vision Technologies” en el campo "Empresa" y se cargan en modo lectura.</t>
  </si>
  <si>
    <t xml:space="preserve"> La hoja de vida debe contener una sección de idiomas</t>
  </si>
  <si>
    <t>C8.</t>
  </si>
  <si>
    <t xml:space="preserve"> La hoja de vida debe contener una sección para visulizar las certificaciones </t>
  </si>
  <si>
    <t xml:space="preserve"> La hoja de vida debe contener una sección para visualizar la experiencia </t>
  </si>
  <si>
    <t>C11.</t>
  </si>
  <si>
    <t>Desarrollar y desplegar un formulario en el sistema de gestión de habilidades que permita a los usuarios ingresar y gestionar diferentes tipos de habilidades (blandas, herramientas, metodologías, etc.), asegurando que las opciones disponibles y los datos ingresados se ajusten a los roles organizacionales y requerimientos específicos, con restricciones claras sobre la visibilidad y categorización de ciertas habilidades.</t>
  </si>
  <si>
    <t>Separar la sección de idiomas del formulario de habilidades, de manera que los idiomas y sus niveles se visualicen en una sección independiente,</t>
  </si>
  <si>
    <t>desaparecer de la lista desplegable de "Tipo de hablidades" la opción certificados.</t>
  </si>
  <si>
    <t>Desarrollar un formulario de experiencia laboral en Odoo que permita a los colaboradores ingresar información relevante a su perfil profesional actual,</t>
  </si>
  <si>
    <t>1-ingresar al ERP odoo con credenciales de empleado.              
2-dar clic en el usuario                                                                                                 
3- dar clic en "Mi perfil"     
4-Verificar que exista la sección “Experiencia".</t>
  </si>
  <si>
    <t>no se da ejecución ya que no existen certificados para cargar.</t>
  </si>
  <si>
    <t>El jefe o director debe poder descargar la hoja de vida del empleado en formato .pdf</t>
  </si>
  <si>
    <t>Este caso de prueba se asegura de que la hoja de vida del colaborador descargada contenga un pie de página con un mensaje corporativo "Cobertura global sin fronteras Colombia-México-Panamá-Estados Unidos-España-Guatemala-Costa Rica-Salvador ", iconos de redes sociales, el teléfono y la página web.</t>
  </si>
  <si>
    <t>1-ingresar al ERP odoo con credenciales de jefe o director              
2-dar clic en el usuario                                                                                                 
3- dar clic en "Mi perfil"                                                                                                   
4-dar clic en el icono de "imprimir".                                                          
5-Seleccionar la opción 'Imprimir '.                                                                   
6- Abrir el archivo .pdf descargado.
7-Verificar que el pie de página incluye:                                         
*Un mensaje corporativo “Cobertura global sin fronteras Colombia-México-Panamá-Estados Unidos-España-Guatemala-Costa Rica-Salvador “,                                                                            *Iconos de redes sociales (Facebook, Instagram, X, LinkedIn, YouTube)                                                                       *El teléfono y la página web.</t>
  </si>
  <si>
    <t>*El usuario ha iniciado sesión como jefe o director al sistema.
*El jefe o director debe tener acceso a la información del empleado en el sistema.
*El sistema debe tener la funcionalidad de descarga de hojas de vida en formato .pdf habilitada.               *Existe el botón imprimir.                       
*Los iconos de redes sociales deben tener enlaces configurados.</t>
  </si>
  <si>
    <t>Este caso de prueba se asegura de validar que cuando el jefe o director desde el módulo Evaluación de desempeño, mi perfil al seleccionar la categoría 'Otros conocimientos' dentro del campo “Tipo habilidades " se muestre en el sistema Odoo pero no se imprima en la hoja de vida.</t>
  </si>
  <si>
    <t xml:space="preserve">*El usuario ha iniciado sesión como empleado.
*El sistema debe tener la funcionalidad de descarga de hojas de vida en formato .pdf habilitada.               *Existe el botón imprimir.          
*Existe el campo "Tipo habilidades"  </t>
  </si>
  <si>
    <t>1-ingresar al ERP odoo con credenciales de jefe o director              
2-dar clic en el usuario                                                                                                 
3- dar clic en "Mi perfil"                                                                                                   
4-dar clic en el icono de "imprimir".                                                          
5-Seleccionar la opción 'Imprimir '.                                                                   
6- Abrir el archivo .pdf descargado.                                                                               
7-Verificar que existan los iconos de redes sociales en el pie de página.                                                                                                                                   8-Hacer clic en cada uno de los iconos de redes sociales en el pie de página.
9-Verificar que cada icono redirige a la página correcta de la red social correspondiente.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</si>
</sst>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0"/>
      <name val="Arial"/>
    </font>
    <font>
      <sz val="11"/>
      <color theme="1"/>
      <name val="Lato"/>
      <family val="2"/>
    </font>
    <font>
      <b/>
      <sz val="16"/>
      <color theme="0"/>
      <name val="Lato"/>
      <family val="2"/>
    </font>
    <font>
      <b/>
      <sz val="10"/>
      <color rgb="FFFFFFFF"/>
      <name val="Lato"/>
      <family val="2"/>
    </font>
    <font>
      <sz val="10"/>
      <name val="Lato"/>
      <family val="2"/>
    </font>
    <font>
      <sz val="10"/>
      <name val="Arial"/>
      <family val="2"/>
    </font>
    <font>
      <b/>
      <sz val="10"/>
      <name val="Lato"/>
      <family val="2"/>
    </font>
    <font>
      <b/>
      <sz val="8"/>
      <name val="Lato"/>
      <family val="2"/>
    </font>
    <font>
      <sz val="8"/>
      <name val="Lato"/>
      <family val="2"/>
    </font>
    <font>
      <b/>
      <sz val="9"/>
      <name val="Lato"/>
      <family val="2"/>
    </font>
    <font>
      <sz val="9"/>
      <name val="Lato"/>
      <family val="2"/>
    </font>
    <font>
      <b/>
      <sz val="18"/>
      <color theme="0"/>
      <name val="Lato"/>
      <family val="2"/>
    </font>
    <font>
      <b/>
      <sz val="12"/>
      <name val="Lato"/>
      <family val="2"/>
    </font>
    <font>
      <b/>
      <sz val="9"/>
      <color theme="0"/>
      <name val="Lato"/>
      <family val="2"/>
    </font>
    <font>
      <b/>
      <sz val="10"/>
      <color theme="0"/>
      <name val="Lato"/>
      <family val="2"/>
    </font>
    <font>
      <sz val="9"/>
      <color rgb="FFFF0000"/>
      <name val="Lato"/>
      <family val="2"/>
    </font>
    <font>
      <sz val="9"/>
      <color theme="0"/>
      <name val="Lato"/>
      <family val="2"/>
    </font>
    <font>
      <b/>
      <sz val="12"/>
      <color theme="0"/>
      <name val="Lato"/>
      <family val="2"/>
    </font>
    <font>
      <sz val="11"/>
      <name val="Lato"/>
      <family val="2"/>
    </font>
    <font>
      <b/>
      <sz val="8"/>
      <color theme="0"/>
      <name val="Lato"/>
      <family val="2"/>
    </font>
    <font>
      <sz val="10"/>
      <color theme="0"/>
      <name val="Lato"/>
      <family val="2"/>
    </font>
    <font>
      <b/>
      <sz val="12"/>
      <color rgb="FFFFFFFF"/>
      <name val="Lato"/>
      <family val="2"/>
    </font>
    <font>
      <sz val="10"/>
      <color rgb="FF000000"/>
      <name val="Lato"/>
      <family val="2"/>
    </font>
    <font>
      <b/>
      <sz val="10"/>
      <color indexed="9"/>
      <name val="Arial"/>
      <family val="2"/>
    </font>
    <font>
      <sz val="8"/>
      <name val="Calibri"/>
      <family val="2"/>
      <scheme val="minor"/>
    </font>
    <font>
      <sz val="12"/>
      <color rgb="FF0D0D0D"/>
      <name val="Segoe UI"/>
      <family val="2"/>
    </font>
    <font>
      <sz val="11"/>
      <color rgb="FF0D0D0D"/>
      <name val="Calibri"/>
      <family val="2"/>
    </font>
  </fonts>
  <fills count="12">
    <fill>
      <patternFill patternType="none"/>
    </fill>
    <fill>
      <patternFill patternType="gray125"/>
    </fill>
    <fill>
      <patternFill patternType="solid">
        <fgColor theme="4" tint="-0.499984740745262"/>
        <bgColor indexed="64"/>
      </patternFill>
    </fill>
    <fill>
      <patternFill patternType="solid">
        <fgColor rgb="FF1F497D"/>
        <bgColor indexed="64"/>
      </patternFill>
    </fill>
    <fill>
      <patternFill patternType="solid">
        <fgColor rgb="FFE9EDF4"/>
        <bgColor indexed="64"/>
      </patternFill>
    </fill>
    <fill>
      <patternFill patternType="solid">
        <fgColor rgb="FFC65911"/>
        <bgColor indexed="64"/>
      </patternFill>
    </fill>
    <fill>
      <patternFill patternType="solid">
        <fgColor theme="0"/>
        <bgColor indexed="64"/>
      </patternFill>
    </fill>
    <fill>
      <patternFill patternType="solid">
        <fgColor rgb="FFC65911"/>
        <bgColor rgb="FF2E75B6"/>
      </patternFill>
    </fill>
    <fill>
      <patternFill patternType="solid">
        <fgColor theme="4" tint="-0.499984740745262"/>
        <bgColor rgb="FFD9D9D9"/>
      </patternFill>
    </fill>
    <fill>
      <patternFill patternType="solid">
        <fgColor theme="4" tint="-0.499984740745262"/>
        <bgColor rgb="FFBFBFBF"/>
      </patternFill>
    </fill>
    <fill>
      <patternFill patternType="solid">
        <fgColor indexed="54"/>
        <bgColor indexed="64"/>
      </patternFill>
    </fill>
    <fill>
      <patternFill patternType="solid">
        <fgColor theme="5" tint="-0.249977111117893"/>
        <bgColor indexed="64"/>
      </patternFill>
    </fill>
  </fills>
  <borders count="36">
    <border>
      <left/>
      <right/>
      <top/>
      <bottom/>
      <diagonal/>
    </border>
    <border>
      <left/>
      <right/>
      <top/>
      <bottom style="medium">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medium">
        <color theme="4" tint="-0.24994659260841701"/>
      </left>
      <right style="medium">
        <color theme="4" tint="-0.24994659260841701"/>
      </right>
      <top style="medium">
        <color theme="4" tint="-0.24994659260841701"/>
      </top>
      <bottom/>
      <diagonal/>
    </border>
    <border>
      <left style="medium">
        <color theme="4" tint="-0.24994659260841701"/>
      </left>
      <right style="medium">
        <color theme="4" tint="-0.24994659260841701"/>
      </right>
      <top/>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style="thin">
        <color theme="4" tint="-0.24994659260841701"/>
      </left>
      <right style="thin">
        <color theme="4" tint="-0.24994659260841701"/>
      </right>
      <top style="thin">
        <color theme="4" tint="-0.2499465926084170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4" tint="-0.24994659260841701"/>
      </left>
      <right style="thin">
        <color theme="4" tint="-0.24994659260841701"/>
      </right>
      <top/>
      <bottom style="thin">
        <color theme="4" tint="-0.24994659260841701"/>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6" fillId="0" borderId="0"/>
    <xf numFmtId="9" fontId="6" fillId="0" borderId="0" applyFont="0" applyFill="0" applyBorder="0" applyAlignment="0" applyProtection="0"/>
  </cellStyleXfs>
  <cellXfs count="241">
    <xf numFmtId="0" fontId="0" fillId="0" borderId="0" xfId="0"/>
    <xf numFmtId="0" fontId="2" fillId="0" borderId="0" xfId="1" applyFont="1"/>
    <xf numFmtId="0" fontId="4" fillId="3" borderId="2" xfId="1" applyFont="1" applyFill="1" applyBorder="1" applyAlignment="1">
      <alignment horizontal="center" vertical="center" wrapText="1" readingOrder="1"/>
    </xf>
    <xf numFmtId="0" fontId="5" fillId="4" borderId="3" xfId="1" applyFont="1" applyFill="1" applyBorder="1" applyAlignment="1">
      <alignment horizontal="center" vertical="top" wrapText="1"/>
    </xf>
    <xf numFmtId="14" fontId="5" fillId="4" borderId="3" xfId="1" applyNumberFormat="1" applyFont="1" applyFill="1" applyBorder="1" applyAlignment="1">
      <alignment horizontal="center" vertical="top" wrapText="1"/>
    </xf>
    <xf numFmtId="0" fontId="2" fillId="0" borderId="0" xfId="1" applyFont="1" applyAlignment="1">
      <alignment horizontal="center"/>
    </xf>
    <xf numFmtId="0" fontId="5" fillId="4" borderId="3" xfId="1" applyFont="1" applyFill="1" applyBorder="1" applyAlignment="1">
      <alignment horizontal="center" vertical="center" wrapText="1"/>
    </xf>
    <xf numFmtId="14" fontId="5" fillId="4" borderId="3" xfId="1" applyNumberFormat="1" applyFont="1" applyFill="1" applyBorder="1" applyAlignment="1">
      <alignment horizontal="center" vertical="center" wrapText="1"/>
    </xf>
    <xf numFmtId="0" fontId="5" fillId="4" borderId="3" xfId="1" applyFont="1" applyFill="1" applyBorder="1" applyAlignment="1">
      <alignment horizontal="left" vertical="center" wrapText="1"/>
    </xf>
    <xf numFmtId="0" fontId="7" fillId="0" borderId="0" xfId="2" applyFont="1" applyAlignment="1">
      <alignment horizontal="left"/>
    </xf>
    <xf numFmtId="0" fontId="8" fillId="0" borderId="0" xfId="2" applyFont="1" applyAlignment="1">
      <alignment horizontal="left"/>
    </xf>
    <xf numFmtId="0" fontId="9" fillId="0" borderId="0" xfId="2" applyFont="1" applyAlignment="1">
      <alignment horizontal="left"/>
    </xf>
    <xf numFmtId="0" fontId="10" fillId="0" borderId="0" xfId="2" applyFont="1"/>
    <xf numFmtId="0" fontId="11" fillId="0" borderId="0" xfId="1" applyFont="1" applyAlignment="1">
      <alignment vertical="top"/>
    </xf>
    <xf numFmtId="0" fontId="11" fillId="5" borderId="0" xfId="1" applyFont="1" applyFill="1" applyAlignment="1">
      <alignment vertical="top"/>
    </xf>
    <xf numFmtId="0" fontId="10" fillId="0" borderId="0" xfId="1" applyFont="1" applyAlignment="1">
      <alignment horizontal="center" vertical="top"/>
    </xf>
    <xf numFmtId="0" fontId="14" fillId="2" borderId="13" xfId="1" applyFont="1" applyFill="1" applyBorder="1" applyAlignment="1">
      <alignment vertical="center"/>
    </xf>
    <xf numFmtId="0" fontId="5" fillId="0" borderId="0" xfId="1" applyFont="1" applyAlignment="1">
      <alignment vertical="center"/>
    </xf>
    <xf numFmtId="14" fontId="11" fillId="0" borderId="13" xfId="1" applyNumberFormat="1" applyFont="1" applyBorder="1" applyAlignment="1">
      <alignment horizontal="center" vertical="top"/>
    </xf>
    <xf numFmtId="1" fontId="11" fillId="0" borderId="13" xfId="1" applyNumberFormat="1" applyFont="1" applyBorder="1" applyAlignment="1">
      <alignment horizontal="center" vertical="top"/>
    </xf>
    <xf numFmtId="0" fontId="5" fillId="0" borderId="0" xfId="1" applyFont="1" applyAlignment="1">
      <alignment horizontal="center" vertical="center"/>
    </xf>
    <xf numFmtId="0" fontId="5" fillId="0" borderId="0" xfId="1" applyFont="1" applyAlignment="1">
      <alignment vertical="top"/>
    </xf>
    <xf numFmtId="0" fontId="5" fillId="0" borderId="0" xfId="1" applyFont="1" applyAlignment="1">
      <alignment horizontal="center" vertical="top"/>
    </xf>
    <xf numFmtId="0" fontId="5" fillId="0" borderId="13" xfId="1" applyFont="1" applyBorder="1" applyAlignment="1">
      <alignment horizontal="center" vertical="center"/>
    </xf>
    <xf numFmtId="0" fontId="14" fillId="2" borderId="13" xfId="1" applyFont="1" applyFill="1" applyBorder="1" applyAlignment="1">
      <alignment vertical="top"/>
    </xf>
    <xf numFmtId="0" fontId="15" fillId="2" borderId="13" xfId="1" applyFont="1" applyFill="1" applyBorder="1" applyAlignment="1">
      <alignment horizontal="center" vertical="center"/>
    </xf>
    <xf numFmtId="0" fontId="11" fillId="0" borderId="13" xfId="1" applyFont="1" applyBorder="1" applyAlignment="1">
      <alignment horizontal="center" vertical="center"/>
    </xf>
    <xf numFmtId="0" fontId="11" fillId="0" borderId="14" xfId="1" applyFont="1" applyBorder="1" applyAlignment="1">
      <alignment horizontal="center" vertical="center" wrapText="1"/>
    </xf>
    <xf numFmtId="0" fontId="17" fillId="6" borderId="17" xfId="1" applyFont="1" applyFill="1" applyBorder="1" applyAlignment="1">
      <alignment vertical="top"/>
    </xf>
    <xf numFmtId="0" fontId="17" fillId="6" borderId="18" xfId="1" applyFont="1" applyFill="1" applyBorder="1" applyAlignment="1">
      <alignment vertical="top"/>
    </xf>
    <xf numFmtId="0" fontId="11" fillId="6" borderId="19" xfId="1" applyFont="1" applyFill="1" applyBorder="1" applyAlignment="1">
      <alignment vertical="top"/>
    </xf>
    <xf numFmtId="0" fontId="7" fillId="0" borderId="0" xfId="1" applyFont="1" applyAlignment="1">
      <alignment horizontal="center" vertical="top" wrapText="1"/>
    </xf>
    <xf numFmtId="0" fontId="5" fillId="0" borderId="0" xfId="1" applyFont="1" applyProtection="1">
      <protection locked="0" hidden="1"/>
    </xf>
    <xf numFmtId="0" fontId="11" fillId="0" borderId="0" xfId="1" applyFont="1" applyProtection="1">
      <protection locked="0" hidden="1"/>
    </xf>
    <xf numFmtId="1" fontId="9" fillId="0" borderId="13" xfId="1" applyNumberFormat="1" applyFont="1" applyBorder="1" applyAlignment="1" applyProtection="1">
      <alignment horizontal="center" vertical="center" wrapText="1"/>
      <protection hidden="1"/>
    </xf>
    <xf numFmtId="9" fontId="9" fillId="0" borderId="13" xfId="1" applyNumberFormat="1" applyFont="1" applyBorder="1" applyAlignment="1" applyProtection="1">
      <alignment horizontal="center" vertical="center" wrapText="1"/>
      <protection hidden="1"/>
    </xf>
    <xf numFmtId="1" fontId="14" fillId="2" borderId="13" xfId="1" applyNumberFormat="1" applyFont="1" applyFill="1" applyBorder="1" applyAlignment="1" applyProtection="1">
      <alignment horizontal="center" vertical="center"/>
      <protection hidden="1"/>
    </xf>
    <xf numFmtId="9" fontId="14" fillId="2" borderId="13" xfId="3" applyFont="1" applyFill="1" applyBorder="1" applyAlignment="1" applyProtection="1">
      <alignment horizontal="center" vertical="center"/>
      <protection hidden="1"/>
    </xf>
    <xf numFmtId="10" fontId="5" fillId="0" borderId="0" xfId="3" applyNumberFormat="1" applyFont="1" applyProtection="1">
      <protection locked="0" hidden="1"/>
    </xf>
    <xf numFmtId="0" fontId="5" fillId="0" borderId="16" xfId="1" applyFont="1" applyBorder="1" applyAlignment="1" applyProtection="1">
      <alignment horizontal="center"/>
      <protection locked="0" hidden="1"/>
    </xf>
    <xf numFmtId="9" fontId="5" fillId="0" borderId="0" xfId="3" applyFont="1" applyProtection="1">
      <protection locked="0" hidden="1"/>
    </xf>
    <xf numFmtId="0" fontId="5" fillId="0" borderId="4" xfId="1" applyFont="1" applyBorder="1" applyProtection="1">
      <protection locked="0"/>
    </xf>
    <xf numFmtId="0" fontId="5" fillId="0" borderId="5" xfId="1" applyFont="1" applyBorder="1" applyProtection="1">
      <protection locked="0"/>
    </xf>
    <xf numFmtId="0" fontId="5" fillId="0" borderId="0" xfId="1" applyFont="1" applyProtection="1">
      <protection locked="0"/>
    </xf>
    <xf numFmtId="0" fontId="5" fillId="0" borderId="7" xfId="1" applyFont="1" applyBorder="1" applyProtection="1">
      <protection locked="0"/>
    </xf>
    <xf numFmtId="0" fontId="5" fillId="0" borderId="9" xfId="1" applyFont="1" applyBorder="1" applyProtection="1">
      <protection locked="0"/>
    </xf>
    <xf numFmtId="0" fontId="5" fillId="0" borderId="10" xfId="1" applyFont="1" applyBorder="1" applyProtection="1">
      <protection locked="0"/>
    </xf>
    <xf numFmtId="0" fontId="10" fillId="0" borderId="0" xfId="1" applyFont="1" applyAlignment="1" applyProtection="1">
      <alignment horizontal="center" vertical="top"/>
      <protection locked="0"/>
    </xf>
    <xf numFmtId="14" fontId="11" fillId="0" borderId="13" xfId="1" applyNumberFormat="1" applyFont="1" applyBorder="1" applyAlignment="1" applyProtection="1">
      <alignment horizontal="center" vertical="center"/>
      <protection hidden="1"/>
    </xf>
    <xf numFmtId="0" fontId="11" fillId="0" borderId="13" xfId="1" applyFont="1" applyBorder="1" applyAlignment="1" applyProtection="1">
      <alignment horizontal="center" vertical="center"/>
      <protection locked="0"/>
    </xf>
    <xf numFmtId="0" fontId="15" fillId="6" borderId="0" xfId="1" applyFont="1" applyFill="1" applyAlignment="1" applyProtection="1">
      <alignment vertical="center"/>
      <protection locked="0"/>
    </xf>
    <xf numFmtId="1" fontId="11" fillId="0" borderId="0" xfId="1" applyNumberFormat="1" applyFont="1" applyAlignment="1" applyProtection="1">
      <alignment horizontal="left" vertical="top"/>
      <protection locked="0"/>
    </xf>
    <xf numFmtId="0" fontId="11" fillId="0" borderId="0" xfId="1" applyFont="1" applyAlignment="1" applyProtection="1">
      <alignment vertical="top"/>
      <protection locked="0"/>
    </xf>
    <xf numFmtId="0" fontId="5" fillId="0" borderId="0" xfId="1" applyFont="1" applyAlignment="1" applyProtection="1">
      <alignment vertical="center"/>
      <protection locked="0"/>
    </xf>
    <xf numFmtId="0" fontId="5" fillId="0" borderId="0" xfId="1" applyFont="1" applyAlignment="1" applyProtection="1">
      <alignment vertical="top"/>
      <protection locked="0"/>
    </xf>
    <xf numFmtId="0" fontId="5" fillId="0" borderId="0" xfId="1" applyFont="1" applyAlignment="1" applyProtection="1">
      <alignment horizontal="center" vertical="center"/>
      <protection locked="0"/>
    </xf>
    <xf numFmtId="0" fontId="5" fillId="0" borderId="13" xfId="1" applyFont="1" applyBorder="1" applyAlignment="1" applyProtection="1">
      <alignment horizontal="center" vertical="center"/>
      <protection hidden="1"/>
    </xf>
    <xf numFmtId="0" fontId="21" fillId="0" borderId="0" xfId="1" applyFont="1" applyAlignment="1" applyProtection="1">
      <alignment horizontal="center" vertical="top"/>
      <protection locked="0"/>
    </xf>
    <xf numFmtId="0" fontId="5" fillId="0" borderId="0" xfId="1" applyFont="1" applyAlignment="1" applyProtection="1">
      <alignment horizontal="center" vertical="top"/>
      <protection locked="0"/>
    </xf>
    <xf numFmtId="0" fontId="21" fillId="0" borderId="0" xfId="1" applyFont="1" applyAlignment="1" applyProtection="1">
      <alignment vertical="top"/>
      <protection locked="0"/>
    </xf>
    <xf numFmtId="0" fontId="15" fillId="2" borderId="13" xfId="1" applyFont="1" applyFill="1" applyBorder="1" applyAlignment="1" applyProtection="1">
      <alignment horizontal="center" vertical="center"/>
      <protection locked="0"/>
    </xf>
    <xf numFmtId="0" fontId="14" fillId="8" borderId="13" xfId="1" applyFont="1" applyFill="1" applyBorder="1" applyAlignment="1" applyProtection="1">
      <alignment horizontal="center" vertical="center" wrapText="1"/>
      <protection locked="0"/>
    </xf>
    <xf numFmtId="0" fontId="23" fillId="0" borderId="13" xfId="1" applyFont="1" applyBorder="1" applyAlignment="1" applyProtection="1">
      <alignment horizontal="center" vertical="center" wrapText="1"/>
      <protection hidden="1"/>
    </xf>
    <xf numFmtId="0" fontId="19" fillId="0" borderId="0" xfId="1" applyFont="1" applyProtection="1">
      <protection locked="0"/>
    </xf>
    <xf numFmtId="1" fontId="5" fillId="0" borderId="0" xfId="1" applyNumberFormat="1" applyFont="1" applyProtection="1">
      <protection locked="0"/>
    </xf>
    <xf numFmtId="0" fontId="15" fillId="9" borderId="14" xfId="1" applyFont="1" applyFill="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locked="0"/>
    </xf>
    <xf numFmtId="0" fontId="15" fillId="0" borderId="0" xfId="1" applyFont="1" applyAlignment="1" applyProtection="1">
      <alignment horizontal="center" vertical="center"/>
      <protection locked="0"/>
    </xf>
    <xf numFmtId="0" fontId="15" fillId="2" borderId="13" xfId="1" applyFont="1" applyFill="1" applyBorder="1" applyProtection="1">
      <protection locked="0"/>
    </xf>
    <xf numFmtId="0" fontId="5" fillId="6" borderId="14" xfId="1" applyFont="1" applyFill="1" applyBorder="1" applyAlignment="1" applyProtection="1">
      <alignment horizontal="center" vertical="center"/>
      <protection locked="0"/>
    </xf>
    <xf numFmtId="0" fontId="5" fillId="0" borderId="13" xfId="1" applyFont="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hidden="1"/>
    </xf>
    <xf numFmtId="0" fontId="24" fillId="10" borderId="0" xfId="1" applyFont="1" applyFill="1"/>
    <xf numFmtId="0" fontId="1" fillId="0" borderId="0" xfId="1"/>
    <xf numFmtId="0" fontId="6" fillId="0" borderId="0" xfId="1" applyFont="1"/>
    <xf numFmtId="0" fontId="15" fillId="2" borderId="31"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left" vertical="top" wrapText="1"/>
    </xf>
    <xf numFmtId="0" fontId="0" fillId="0" borderId="13" xfId="0" applyBorder="1" applyAlignment="1">
      <alignment vertical="top" wrapText="1"/>
    </xf>
    <xf numFmtId="0" fontId="0" fillId="0" borderId="13" xfId="0" applyBorder="1" applyAlignment="1">
      <alignment vertical="center" wrapText="1"/>
    </xf>
    <xf numFmtId="0" fontId="27" fillId="0" borderId="0" xfId="0" applyFont="1" applyAlignment="1">
      <alignment vertical="top" wrapText="1"/>
    </xf>
    <xf numFmtId="0" fontId="0" fillId="0" borderId="14" xfId="0" applyBorder="1" applyAlignment="1">
      <alignment vertical="top" wrapText="1"/>
    </xf>
    <xf numFmtId="0" fontId="0" fillId="0" borderId="13" xfId="0" applyBorder="1" applyAlignment="1">
      <alignment vertical="center"/>
    </xf>
    <xf numFmtId="0" fontId="0" fillId="0" borderId="0" xfId="0" applyAlignment="1">
      <alignment vertical="center"/>
    </xf>
    <xf numFmtId="0" fontId="26" fillId="0" borderId="32" xfId="0" applyFont="1" applyBorder="1" applyAlignment="1">
      <alignment vertical="top" wrapText="1"/>
    </xf>
    <xf numFmtId="0" fontId="0" fillId="0" borderId="16" xfId="0" applyBorder="1" applyAlignment="1">
      <alignment vertical="top" wrapText="1"/>
    </xf>
    <xf numFmtId="0" fontId="14" fillId="8" borderId="32" xfId="1" applyFont="1" applyFill="1" applyBorder="1" applyAlignment="1" applyProtection="1">
      <alignment horizontal="center" vertical="center" wrapText="1"/>
      <protection locked="0"/>
    </xf>
    <xf numFmtId="0" fontId="0" fillId="0" borderId="13" xfId="0" applyBorder="1" applyAlignment="1">
      <alignment horizontal="center" vertical="center"/>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31" xfId="0" applyBorder="1" applyAlignment="1">
      <alignment vertical="top" wrapText="1"/>
    </xf>
    <xf numFmtId="0" fontId="0" fillId="0" borderId="17" xfId="0" applyBorder="1" applyAlignment="1">
      <alignment vertical="top" wrapText="1"/>
    </xf>
    <xf numFmtId="0" fontId="26" fillId="0" borderId="33" xfId="0" applyFont="1" applyBorder="1" applyAlignment="1">
      <alignment vertical="top" wrapText="1"/>
    </xf>
    <xf numFmtId="0" fontId="0" fillId="0" borderId="34" xfId="0" applyBorder="1" applyAlignment="1">
      <alignment vertical="top" wrapText="1"/>
    </xf>
    <xf numFmtId="0" fontId="0" fillId="0" borderId="27" xfId="0" applyBorder="1" applyAlignment="1">
      <alignment vertical="top" wrapText="1"/>
    </xf>
    <xf numFmtId="0" fontId="26" fillId="0" borderId="35" xfId="0" applyFont="1" applyBorder="1" applyAlignment="1">
      <alignment vertical="top" wrapText="1"/>
    </xf>
    <xf numFmtId="0" fontId="0" fillId="0" borderId="32" xfId="0" applyBorder="1" applyAlignment="1">
      <alignment horizontal="left" vertical="top" wrapText="1"/>
    </xf>
    <xf numFmtId="0" fontId="0" fillId="0" borderId="32" xfId="0" applyBorder="1" applyAlignment="1">
      <alignment vertical="top" wrapText="1"/>
    </xf>
    <xf numFmtId="0" fontId="0" fillId="0" borderId="0" xfId="0" applyAlignment="1">
      <alignment vertical="top" wrapText="1"/>
    </xf>
    <xf numFmtId="0" fontId="11" fillId="0" borderId="13" xfId="1" applyFont="1" applyBorder="1" applyAlignment="1">
      <alignment vertical="center"/>
    </xf>
    <xf numFmtId="0" fontId="11" fillId="0" borderId="13" xfId="1" applyFont="1" applyBorder="1" applyAlignment="1">
      <alignment vertical="top"/>
    </xf>
    <xf numFmtId="0" fontId="2" fillId="0" borderId="0" xfId="1" applyFont="1" applyAlignment="1">
      <alignment horizontal="center" vertical="center"/>
    </xf>
    <xf numFmtId="0" fontId="2" fillId="0" borderId="1" xfId="1" applyFont="1" applyBorder="1" applyAlignment="1">
      <alignment horizontal="center" vertical="center"/>
    </xf>
    <xf numFmtId="0" fontId="3" fillId="2" borderId="0" xfId="1" applyFont="1" applyFill="1" applyAlignment="1">
      <alignment horizontal="center" vertical="center"/>
    </xf>
    <xf numFmtId="0" fontId="3" fillId="2" borderId="1" xfId="1" applyFont="1" applyFill="1" applyBorder="1" applyAlignment="1">
      <alignment horizontal="center" vertical="center"/>
    </xf>
    <xf numFmtId="0" fontId="11" fillId="0" borderId="13" xfId="1" applyFont="1" applyBorder="1" applyAlignment="1">
      <alignment horizontal="center" vertical="top" wrapText="1"/>
    </xf>
    <xf numFmtId="0" fontId="11" fillId="0" borderId="13" xfId="1" applyFont="1" applyBorder="1" applyAlignment="1">
      <alignment horizontal="center" vertical="top"/>
    </xf>
    <xf numFmtId="0" fontId="11" fillId="0" borderId="13" xfId="1" applyFont="1" applyBorder="1" applyAlignment="1">
      <alignment horizontal="left" vertical="top" wrapText="1"/>
    </xf>
    <xf numFmtId="0" fontId="11" fillId="0" borderId="13" xfId="1" applyFont="1" applyBorder="1" applyAlignment="1">
      <alignment horizontal="left" vertical="top"/>
    </xf>
    <xf numFmtId="0" fontId="11" fillId="0" borderId="13" xfId="1" applyFont="1" applyBorder="1" applyAlignment="1">
      <alignment horizontal="center" vertical="center" wrapText="1"/>
    </xf>
    <xf numFmtId="0" fontId="11" fillId="0" borderId="13" xfId="1" applyFont="1" applyBorder="1" applyAlignment="1">
      <alignment horizontal="center" vertical="center"/>
    </xf>
    <xf numFmtId="0" fontId="14" fillId="2" borderId="13" xfId="1" applyFont="1" applyFill="1" applyBorder="1" applyAlignment="1">
      <alignment horizontal="center" vertical="top"/>
    </xf>
    <xf numFmtId="0" fontId="10" fillId="0" borderId="13" xfId="1" applyFont="1" applyBorder="1" applyAlignment="1">
      <alignment horizontal="center" vertical="center"/>
    </xf>
    <xf numFmtId="0" fontId="11" fillId="0" borderId="4" xfId="1" applyFont="1" applyBorder="1" applyAlignment="1">
      <alignment horizontal="center" vertical="top"/>
    </xf>
    <xf numFmtId="0" fontId="11" fillId="0" borderId="5" xfId="1" applyFont="1" applyBorder="1" applyAlignment="1">
      <alignment horizontal="center" vertical="top"/>
    </xf>
    <xf numFmtId="0" fontId="11" fillId="0" borderId="6" xfId="1" applyFont="1" applyBorder="1" applyAlignment="1">
      <alignment horizontal="center" vertical="top"/>
    </xf>
    <xf numFmtId="0" fontId="11" fillId="0" borderId="7" xfId="1" applyFont="1" applyBorder="1" applyAlignment="1">
      <alignment horizontal="center" vertical="top"/>
    </xf>
    <xf numFmtId="0" fontId="11" fillId="0" borderId="0" xfId="1" applyFont="1" applyAlignment="1">
      <alignment horizontal="center" vertical="top"/>
    </xf>
    <xf numFmtId="0" fontId="11" fillId="0" borderId="8" xfId="1" applyFont="1" applyBorder="1" applyAlignment="1">
      <alignment horizontal="center" vertical="top"/>
    </xf>
    <xf numFmtId="0" fontId="11" fillId="0" borderId="9" xfId="1" applyFont="1" applyBorder="1" applyAlignment="1">
      <alignment horizontal="center" vertical="top"/>
    </xf>
    <xf numFmtId="0" fontId="11" fillId="0" borderId="10" xfId="1" applyFont="1" applyBorder="1" applyAlignment="1">
      <alignment horizontal="center" vertical="top"/>
    </xf>
    <xf numFmtId="0" fontId="11" fillId="0" borderId="11" xfId="1" applyFont="1" applyBorder="1" applyAlignment="1">
      <alignment horizontal="center" vertical="top"/>
    </xf>
    <xf numFmtId="0" fontId="12" fillId="2" borderId="7" xfId="1" applyFont="1" applyFill="1" applyBorder="1" applyAlignment="1">
      <alignment horizontal="center" vertical="center"/>
    </xf>
    <xf numFmtId="0" fontId="12" fillId="2" borderId="0" xfId="1" applyFont="1" applyFill="1" applyAlignment="1">
      <alignment horizontal="center" vertical="center"/>
    </xf>
    <xf numFmtId="0" fontId="12" fillId="2" borderId="9" xfId="1" applyFont="1" applyFill="1" applyBorder="1" applyAlignment="1">
      <alignment horizontal="center" vertical="center"/>
    </xf>
    <xf numFmtId="0" fontId="12" fillId="2" borderId="10" xfId="1" applyFont="1" applyFill="1" applyBorder="1" applyAlignment="1">
      <alignment horizontal="center" vertical="center"/>
    </xf>
    <xf numFmtId="0" fontId="13" fillId="0" borderId="12" xfId="1" applyFont="1" applyBorder="1" applyAlignment="1">
      <alignment horizontal="center" vertical="center" wrapText="1"/>
    </xf>
    <xf numFmtId="0" fontId="15" fillId="2" borderId="0" xfId="1" applyFont="1" applyFill="1" applyAlignment="1">
      <alignment horizontal="center" vertical="top"/>
    </xf>
    <xf numFmtId="0" fontId="5" fillId="0" borderId="13" xfId="1" applyFont="1" applyBorder="1" applyAlignment="1">
      <alignment horizontal="center" vertical="center"/>
    </xf>
    <xf numFmtId="0" fontId="15" fillId="2" borderId="13" xfId="1" applyFont="1" applyFill="1" applyBorder="1" applyAlignment="1">
      <alignment horizontal="center" vertical="center"/>
    </xf>
    <xf numFmtId="0" fontId="11" fillId="0" borderId="14" xfId="1" applyFont="1" applyBorder="1" applyAlignment="1">
      <alignment horizontal="center" vertical="center" wrapText="1"/>
    </xf>
    <xf numFmtId="0" fontId="11" fillId="0" borderId="16" xfId="1" applyFont="1" applyBorder="1" applyAlignment="1">
      <alignment horizontal="center" vertical="center" wrapText="1"/>
    </xf>
    <xf numFmtId="1" fontId="11" fillId="0" borderId="14" xfId="1" applyNumberFormat="1" applyFont="1" applyBorder="1" applyAlignment="1">
      <alignment horizontal="center" vertical="center" wrapText="1"/>
    </xf>
    <xf numFmtId="1" fontId="11" fillId="0" borderId="16" xfId="1" applyNumberFormat="1" applyFont="1" applyBorder="1" applyAlignment="1">
      <alignment horizontal="center" vertical="center" wrapText="1"/>
    </xf>
    <xf numFmtId="0" fontId="16" fillId="0" borderId="13" xfId="1" applyFont="1" applyBorder="1" applyAlignment="1">
      <alignment horizontal="center" vertical="center" wrapText="1"/>
    </xf>
    <xf numFmtId="0" fontId="15" fillId="2" borderId="13" xfId="1" applyFont="1" applyFill="1" applyBorder="1" applyAlignment="1">
      <alignment horizontal="center" vertical="top"/>
    </xf>
    <xf numFmtId="0" fontId="14" fillId="2" borderId="14" xfId="1" applyFont="1" applyFill="1" applyBorder="1" applyAlignment="1">
      <alignment horizontal="center" vertical="center" wrapText="1"/>
    </xf>
    <xf numFmtId="0" fontId="14" fillId="2" borderId="15" xfId="1" applyFont="1" applyFill="1" applyBorder="1" applyAlignment="1">
      <alignment horizontal="center" vertical="center" wrapText="1"/>
    </xf>
    <xf numFmtId="0" fontId="14" fillId="2" borderId="16" xfId="1" applyFont="1" applyFill="1" applyBorder="1" applyAlignment="1">
      <alignment horizontal="center" vertical="center" wrapText="1"/>
    </xf>
    <xf numFmtId="0" fontId="15" fillId="2" borderId="14" xfId="1" applyFont="1" applyFill="1" applyBorder="1" applyAlignment="1">
      <alignment horizontal="center" vertical="center"/>
    </xf>
    <xf numFmtId="0" fontId="15" fillId="2" borderId="16" xfId="1" applyFont="1" applyFill="1" applyBorder="1" applyAlignment="1">
      <alignment horizontal="center" vertical="center"/>
    </xf>
    <xf numFmtId="0" fontId="14" fillId="2" borderId="14" xfId="1" applyFont="1" applyFill="1" applyBorder="1" applyAlignment="1">
      <alignment horizontal="center" vertical="center"/>
    </xf>
    <xf numFmtId="0" fontId="14" fillId="2" borderId="15" xfId="1" applyFont="1" applyFill="1" applyBorder="1" applyAlignment="1">
      <alignment horizontal="center" vertical="center"/>
    </xf>
    <xf numFmtId="0" fontId="5" fillId="0" borderId="13" xfId="1" applyFont="1" applyBorder="1" applyAlignment="1">
      <alignment horizontal="left" vertical="center"/>
    </xf>
    <xf numFmtId="0" fontId="14" fillId="6" borderId="14" xfId="1" applyFont="1" applyFill="1" applyBorder="1" applyAlignment="1">
      <alignment horizontal="center" vertical="top"/>
    </xf>
    <xf numFmtId="0" fontId="14" fillId="6" borderId="15" xfId="1" applyFont="1" applyFill="1" applyBorder="1" applyAlignment="1">
      <alignment horizontal="center" vertical="top"/>
    </xf>
    <xf numFmtId="0" fontId="14" fillId="6" borderId="16" xfId="1" applyFont="1" applyFill="1" applyBorder="1" applyAlignment="1">
      <alignment horizontal="center" vertical="top"/>
    </xf>
    <xf numFmtId="15" fontId="11" fillId="0" borderId="13" xfId="1" applyNumberFormat="1" applyFont="1" applyBorder="1" applyAlignment="1">
      <alignment horizontal="left" vertical="top" wrapText="1"/>
    </xf>
    <xf numFmtId="15" fontId="11" fillId="0" borderId="13" xfId="1" applyNumberFormat="1" applyFont="1" applyBorder="1" applyAlignment="1">
      <alignment horizontal="center" vertical="center" wrapText="1"/>
    </xf>
    <xf numFmtId="15" fontId="11" fillId="0" borderId="13" xfId="1" applyNumberFormat="1" applyFont="1" applyBorder="1" applyAlignment="1">
      <alignment horizontal="left" vertical="center" wrapText="1"/>
    </xf>
    <xf numFmtId="0" fontId="0" fillId="11" borderId="0" xfId="0" applyFill="1" applyAlignment="1">
      <alignment horizontal="center"/>
    </xf>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0" xfId="0" applyFont="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0" fontId="3" fillId="2" borderId="7" xfId="0" applyFont="1" applyFill="1" applyBorder="1" applyAlignment="1">
      <alignment horizontal="center" vertical="center" wrapText="1"/>
    </xf>
    <xf numFmtId="0" fontId="3" fillId="2" borderId="0" xfId="0" applyFont="1" applyFill="1" applyAlignment="1">
      <alignment horizontal="center" vertical="center" wrapText="1"/>
    </xf>
    <xf numFmtId="0" fontId="11" fillId="5" borderId="0" xfId="0" applyFont="1" applyFill="1" applyAlignment="1">
      <alignment horizontal="center"/>
    </xf>
    <xf numFmtId="0" fontId="5" fillId="0" borderId="13" xfId="1" applyFont="1" applyBorder="1" applyAlignment="1" applyProtection="1">
      <alignment horizontal="center"/>
      <protection locked="0" hidden="1"/>
    </xf>
    <xf numFmtId="0" fontId="5" fillId="0" borderId="20" xfId="1" applyFont="1" applyBorder="1" applyAlignment="1" applyProtection="1">
      <alignment horizontal="center"/>
      <protection locked="0" hidden="1"/>
    </xf>
    <xf numFmtId="0" fontId="5" fillId="0" borderId="21" xfId="1" applyFont="1" applyBorder="1" applyAlignment="1" applyProtection="1">
      <alignment horizontal="center"/>
      <protection locked="0" hidden="1"/>
    </xf>
    <xf numFmtId="0" fontId="5" fillId="0" borderId="22" xfId="1" applyFont="1" applyBorder="1" applyAlignment="1" applyProtection="1">
      <alignment horizontal="center"/>
      <protection locked="0" hidden="1"/>
    </xf>
    <xf numFmtId="0" fontId="18" fillId="2" borderId="20" xfId="1" applyFont="1" applyFill="1" applyBorder="1" applyAlignment="1" applyProtection="1">
      <alignment horizontal="center" vertical="center"/>
      <protection hidden="1"/>
    </xf>
    <xf numFmtId="0" fontId="18" fillId="2" borderId="21" xfId="1" applyFont="1" applyFill="1" applyBorder="1" applyAlignment="1" applyProtection="1">
      <alignment horizontal="center" vertical="center"/>
      <protection hidden="1"/>
    </xf>
    <xf numFmtId="0" fontId="18" fillId="2" borderId="22" xfId="1" applyFont="1" applyFill="1" applyBorder="1" applyAlignment="1" applyProtection="1">
      <alignment horizontal="center" vertical="center"/>
      <protection hidden="1"/>
    </xf>
    <xf numFmtId="0" fontId="19" fillId="0" borderId="23" xfId="1" applyFont="1" applyBorder="1" applyAlignment="1" applyProtection="1">
      <alignment horizontal="center" vertical="center"/>
      <protection hidden="1"/>
    </xf>
    <xf numFmtId="0" fontId="19" fillId="0" borderId="24" xfId="1" applyFont="1" applyBorder="1" applyAlignment="1" applyProtection="1">
      <alignment horizontal="center" vertical="center"/>
      <protection hidden="1"/>
    </xf>
    <xf numFmtId="0" fontId="19" fillId="0" borderId="25" xfId="1" applyFont="1" applyBorder="1" applyAlignment="1" applyProtection="1">
      <alignment horizontal="center" vertical="center"/>
      <protection hidden="1"/>
    </xf>
    <xf numFmtId="0" fontId="5" fillId="5" borderId="0" xfId="1" applyFont="1" applyFill="1" applyAlignment="1" applyProtection="1">
      <alignment horizontal="center"/>
      <protection locked="0" hidden="1"/>
    </xf>
    <xf numFmtId="0" fontId="11" fillId="5" borderId="0" xfId="1" applyFont="1" applyFill="1" applyAlignment="1" applyProtection="1">
      <alignment horizontal="center"/>
      <protection locked="0" hidden="1"/>
    </xf>
    <xf numFmtId="0" fontId="20" fillId="2" borderId="13" xfId="1" applyFont="1" applyFill="1" applyBorder="1" applyAlignment="1" applyProtection="1">
      <alignment horizontal="center" vertical="center" wrapText="1"/>
      <protection locked="0" hidden="1"/>
    </xf>
    <xf numFmtId="1" fontId="9" fillId="0" borderId="13" xfId="1" applyNumberFormat="1" applyFont="1" applyBorder="1" applyAlignment="1" applyProtection="1">
      <alignment horizontal="center" vertical="center" wrapText="1"/>
      <protection locked="0" hidden="1"/>
    </xf>
    <xf numFmtId="1" fontId="14" fillId="2" borderId="13" xfId="1" applyNumberFormat="1" applyFont="1" applyFill="1" applyBorder="1" applyAlignment="1" applyProtection="1">
      <alignment horizontal="center" vertical="center"/>
      <protection locked="0" hidden="1"/>
    </xf>
    <xf numFmtId="0" fontId="14" fillId="2" borderId="13" xfId="1" applyFont="1" applyFill="1" applyBorder="1" applyAlignment="1" applyProtection="1">
      <alignment horizontal="center" vertical="center"/>
      <protection locked="0" hidden="1"/>
    </xf>
    <xf numFmtId="0" fontId="21" fillId="2" borderId="0" xfId="1" applyFont="1" applyFill="1" applyAlignment="1" applyProtection="1">
      <alignment horizontal="center" vertical="center"/>
      <protection locked="0" hidden="1"/>
    </xf>
    <xf numFmtId="0" fontId="3" fillId="2" borderId="5" xfId="1" applyFont="1" applyFill="1" applyBorder="1" applyAlignment="1" applyProtection="1">
      <alignment horizontal="center" vertical="center"/>
      <protection hidden="1"/>
    </xf>
    <xf numFmtId="0" fontId="3" fillId="2" borderId="0" xfId="1" applyFont="1" applyFill="1" applyAlignment="1" applyProtection="1">
      <alignment horizontal="center" vertical="center"/>
      <protection hidden="1"/>
    </xf>
    <xf numFmtId="0" fontId="3" fillId="2" borderId="10" xfId="1" applyFont="1" applyFill="1" applyBorder="1" applyAlignment="1" applyProtection="1">
      <alignment horizontal="center" vertical="center"/>
      <protection hidden="1"/>
    </xf>
    <xf numFmtId="0" fontId="5" fillId="5" borderId="5" xfId="1" applyFont="1" applyFill="1" applyBorder="1" applyAlignment="1" applyProtection="1">
      <alignment horizontal="center"/>
      <protection locked="0"/>
    </xf>
    <xf numFmtId="0" fontId="5" fillId="5" borderId="0" xfId="1" applyFont="1" applyFill="1" applyAlignment="1" applyProtection="1">
      <alignment horizontal="center"/>
      <protection locked="0"/>
    </xf>
    <xf numFmtId="0" fontId="22" fillId="7" borderId="5" xfId="1" applyFont="1" applyFill="1" applyBorder="1" applyAlignment="1" applyProtection="1">
      <alignment horizontal="center" vertical="center"/>
      <protection locked="0"/>
    </xf>
    <xf numFmtId="0" fontId="14" fillId="2" borderId="13" xfId="1" applyFont="1" applyFill="1" applyBorder="1" applyAlignment="1" applyProtection="1">
      <alignment horizontal="center" vertical="top"/>
      <protection locked="0"/>
    </xf>
    <xf numFmtId="0" fontId="10" fillId="0" borderId="13" xfId="1" applyFont="1" applyBorder="1" applyAlignment="1" applyProtection="1">
      <alignment horizontal="center" vertical="center"/>
      <protection hidden="1"/>
    </xf>
    <xf numFmtId="0" fontId="15" fillId="2" borderId="0" xfId="1" applyFont="1" applyFill="1" applyAlignment="1" applyProtection="1">
      <alignment horizontal="center" vertical="center"/>
      <protection locked="0"/>
    </xf>
    <xf numFmtId="0" fontId="15" fillId="2" borderId="26" xfId="1" applyFont="1" applyFill="1" applyBorder="1" applyAlignment="1" applyProtection="1">
      <alignment horizontal="center" vertical="center"/>
      <protection locked="0"/>
    </xf>
    <xf numFmtId="0" fontId="15" fillId="2" borderId="13" xfId="1" applyFont="1" applyFill="1" applyBorder="1" applyAlignment="1" applyProtection="1">
      <alignment horizontal="center" vertical="center"/>
      <protection locked="0"/>
    </xf>
    <xf numFmtId="0" fontId="11" fillId="0" borderId="15" xfId="1" applyFont="1" applyBorder="1" applyAlignment="1">
      <alignment horizontal="center" vertical="center" wrapText="1"/>
    </xf>
    <xf numFmtId="0" fontId="11" fillId="0" borderId="14" xfId="1" applyFont="1" applyBorder="1" applyAlignment="1">
      <alignment horizontal="center" vertical="top" wrapText="1"/>
    </xf>
    <xf numFmtId="0" fontId="11" fillId="0" borderId="15" xfId="1" applyFont="1" applyBorder="1" applyAlignment="1">
      <alignment horizontal="center" vertical="top" wrapText="1"/>
    </xf>
    <xf numFmtId="0" fontId="11" fillId="0" borderId="16" xfId="1" applyFont="1" applyBorder="1" applyAlignment="1">
      <alignment horizontal="center" vertical="top" wrapText="1"/>
    </xf>
    <xf numFmtId="0" fontId="15" fillId="2" borderId="13" xfId="1" applyFont="1" applyFill="1" applyBorder="1" applyAlignment="1" applyProtection="1">
      <alignment horizontal="center" vertical="top"/>
      <protection locked="0"/>
    </xf>
    <xf numFmtId="0" fontId="11" fillId="0" borderId="17" xfId="1" applyFont="1" applyBorder="1" applyAlignment="1" applyProtection="1">
      <alignment horizontal="center" vertical="top" wrapText="1"/>
      <protection hidden="1"/>
    </xf>
    <xf numFmtId="0" fontId="11" fillId="0" borderId="18" xfId="1" applyFont="1" applyBorder="1" applyAlignment="1" applyProtection="1">
      <alignment horizontal="center" vertical="top" wrapText="1"/>
      <protection hidden="1"/>
    </xf>
    <xf numFmtId="0" fontId="11" fillId="0" borderId="19" xfId="1" applyFont="1" applyBorder="1" applyAlignment="1" applyProtection="1">
      <alignment horizontal="center" vertical="top" wrapText="1"/>
      <protection hidden="1"/>
    </xf>
    <xf numFmtId="0" fontId="11" fillId="0" borderId="27" xfId="1" applyFont="1" applyBorder="1" applyAlignment="1" applyProtection="1">
      <alignment horizontal="center" vertical="top" wrapText="1"/>
      <protection hidden="1"/>
    </xf>
    <xf numFmtId="0" fontId="11" fillId="0" borderId="28" xfId="1" applyFont="1" applyBorder="1" applyAlignment="1" applyProtection="1">
      <alignment horizontal="center" vertical="top" wrapText="1"/>
      <protection hidden="1"/>
    </xf>
    <xf numFmtId="0" fontId="11" fillId="0" borderId="29" xfId="1" applyFont="1" applyBorder="1" applyAlignment="1" applyProtection="1">
      <alignment horizontal="center" vertical="top" wrapText="1"/>
      <protection hidden="1"/>
    </xf>
    <xf numFmtId="0" fontId="23" fillId="0" borderId="14" xfId="1" applyFont="1" applyBorder="1" applyAlignment="1" applyProtection="1">
      <alignment horizontal="center" vertical="center" wrapText="1"/>
      <protection hidden="1"/>
    </xf>
    <xf numFmtId="0" fontId="23" fillId="0" borderId="16" xfId="1" applyFont="1" applyBorder="1" applyAlignment="1" applyProtection="1">
      <alignment horizontal="center" vertical="center" wrapText="1"/>
      <protection hidden="1"/>
    </xf>
    <xf numFmtId="0" fontId="14" fillId="8" borderId="13" xfId="1" applyFont="1" applyFill="1" applyBorder="1" applyAlignment="1" applyProtection="1">
      <alignment horizontal="center" vertical="center" wrapText="1"/>
      <protection locked="0"/>
    </xf>
    <xf numFmtId="0" fontId="14" fillId="8" borderId="14" xfId="1" applyFont="1" applyFill="1" applyBorder="1" applyAlignment="1" applyProtection="1">
      <alignment horizontal="center" vertical="center" wrapText="1"/>
      <protection locked="0"/>
    </xf>
    <xf numFmtId="0" fontId="14" fillId="8" borderId="15" xfId="1" applyFont="1" applyFill="1" applyBorder="1" applyAlignment="1" applyProtection="1">
      <alignment horizontal="center" vertical="center" wrapText="1"/>
      <protection locked="0"/>
    </xf>
    <xf numFmtId="0" fontId="14" fillId="8" borderId="16" xfId="1" applyFont="1" applyFill="1" applyBorder="1" applyAlignment="1" applyProtection="1">
      <alignment horizontal="center" vertical="center" wrapText="1"/>
      <protection locked="0"/>
    </xf>
    <xf numFmtId="0" fontId="22" fillId="7" borderId="0" xfId="1" applyFont="1" applyFill="1" applyAlignment="1" applyProtection="1">
      <alignment horizontal="center" vertical="center"/>
      <protection locked="0"/>
    </xf>
    <xf numFmtId="0" fontId="23" fillId="0" borderId="15" xfId="1" applyFont="1" applyBorder="1" applyAlignment="1" applyProtection="1">
      <alignment horizontal="center" vertical="center" wrapText="1"/>
      <protection hidden="1"/>
    </xf>
    <xf numFmtId="0" fontId="10" fillId="0" borderId="13" xfId="1" applyFont="1" applyBorder="1" applyAlignment="1" applyProtection="1">
      <alignment horizontal="center" vertical="top"/>
      <protection locked="0"/>
    </xf>
    <xf numFmtId="0" fontId="5" fillId="0" borderId="13" xfId="1" applyFont="1" applyBorder="1" applyAlignment="1" applyProtection="1">
      <alignment horizontal="center" vertical="center"/>
      <protection hidden="1"/>
    </xf>
    <xf numFmtId="0" fontId="14" fillId="2" borderId="14" xfId="1" applyFont="1" applyFill="1" applyBorder="1" applyAlignment="1" applyProtection="1">
      <alignment horizontal="center" vertical="top"/>
      <protection locked="0"/>
    </xf>
    <xf numFmtId="0" fontId="14" fillId="2" borderId="16" xfId="1" applyFont="1" applyFill="1" applyBorder="1" applyAlignment="1" applyProtection="1">
      <alignment horizontal="center" vertical="top"/>
      <protection locked="0"/>
    </xf>
    <xf numFmtId="0" fontId="15" fillId="2" borderId="0" xfId="1" applyFont="1" applyFill="1" applyAlignment="1" applyProtection="1">
      <alignment horizontal="center" vertical="top"/>
      <protection locked="0"/>
    </xf>
    <xf numFmtId="0" fontId="5" fillId="0" borderId="17" xfId="1" applyFont="1" applyBorder="1" applyAlignment="1" applyProtection="1">
      <alignment horizontal="left" vertical="top" wrapText="1"/>
      <protection hidden="1"/>
    </xf>
    <xf numFmtId="0" fontId="5" fillId="0" borderId="18" xfId="1" applyFont="1" applyBorder="1" applyAlignment="1" applyProtection="1">
      <alignment horizontal="left" vertical="top" wrapText="1"/>
      <protection hidden="1"/>
    </xf>
    <xf numFmtId="0" fontId="5" fillId="0" borderId="19" xfId="1" applyFont="1" applyBorder="1" applyAlignment="1" applyProtection="1">
      <alignment horizontal="left" vertical="top" wrapText="1"/>
      <protection hidden="1"/>
    </xf>
    <xf numFmtId="0" fontId="5" fillId="0" borderId="30" xfId="1" applyFont="1" applyBorder="1" applyAlignment="1" applyProtection="1">
      <alignment horizontal="left" vertical="top" wrapText="1"/>
      <protection hidden="1"/>
    </xf>
    <xf numFmtId="0" fontId="5" fillId="0" borderId="0" xfId="1" applyFont="1" applyAlignment="1" applyProtection="1">
      <alignment horizontal="left" vertical="top" wrapText="1"/>
      <protection hidden="1"/>
    </xf>
    <xf numFmtId="0" fontId="5" fillId="0" borderId="26" xfId="1" applyFont="1" applyBorder="1" applyAlignment="1" applyProtection="1">
      <alignment horizontal="left" vertical="top" wrapText="1"/>
      <protection hidden="1"/>
    </xf>
    <xf numFmtId="0" fontId="5" fillId="0" borderId="27" xfId="1" applyFont="1" applyBorder="1" applyAlignment="1" applyProtection="1">
      <alignment horizontal="left" vertical="top" wrapText="1"/>
      <protection hidden="1"/>
    </xf>
    <xf numFmtId="0" fontId="5" fillId="0" borderId="28" xfId="1" applyFont="1" applyBorder="1" applyAlignment="1" applyProtection="1">
      <alignment horizontal="left" vertical="top" wrapText="1"/>
      <protection hidden="1"/>
    </xf>
    <xf numFmtId="0" fontId="5" fillId="0" borderId="29" xfId="1" applyFont="1" applyBorder="1" applyAlignment="1" applyProtection="1">
      <alignment horizontal="left" vertical="top" wrapText="1"/>
      <protection hidden="1"/>
    </xf>
    <xf numFmtId="0" fontId="15" fillId="0" borderId="13" xfId="1" applyFont="1" applyBorder="1" applyAlignment="1" applyProtection="1">
      <alignment horizontal="center" vertical="center"/>
      <protection locked="0"/>
    </xf>
    <xf numFmtId="1" fontId="5" fillId="0" borderId="13" xfId="1" applyNumberFormat="1" applyFont="1" applyBorder="1" applyAlignment="1" applyProtection="1">
      <alignment horizontal="center"/>
      <protection locked="0"/>
    </xf>
    <xf numFmtId="0" fontId="5" fillId="0" borderId="17" xfId="1" applyFont="1" applyBorder="1" applyAlignment="1" applyProtection="1">
      <alignment horizontal="center"/>
      <protection locked="0"/>
    </xf>
    <xf numFmtId="0" fontId="5" fillId="0" borderId="18" xfId="1" applyFont="1" applyBorder="1" applyAlignment="1" applyProtection="1">
      <alignment horizontal="center"/>
      <protection locked="0"/>
    </xf>
    <xf numFmtId="0" fontId="5" fillId="0" borderId="19" xfId="1" applyFont="1" applyBorder="1" applyAlignment="1" applyProtection="1">
      <alignment horizontal="center"/>
      <protection locked="0"/>
    </xf>
    <xf numFmtId="0" fontId="5" fillId="0" borderId="27" xfId="1" applyFont="1" applyBorder="1" applyAlignment="1" applyProtection="1">
      <alignment horizontal="center"/>
      <protection locked="0"/>
    </xf>
    <xf numFmtId="0" fontId="5" fillId="0" borderId="28" xfId="1" applyFont="1" applyBorder="1" applyAlignment="1" applyProtection="1">
      <alignment horizontal="center"/>
      <protection locked="0"/>
    </xf>
    <xf numFmtId="0" fontId="5" fillId="0" borderId="29" xfId="1" applyFont="1" applyBorder="1" applyAlignment="1" applyProtection="1">
      <alignment horizontal="center"/>
      <protection locked="0"/>
    </xf>
    <xf numFmtId="0" fontId="5" fillId="0" borderId="17" xfId="1" applyFont="1" applyBorder="1" applyAlignment="1" applyProtection="1">
      <alignment horizontal="left" vertical="top" wrapText="1"/>
      <protection locked="0"/>
    </xf>
    <xf numFmtId="0" fontId="5" fillId="0" borderId="18" xfId="1" applyFont="1" applyBorder="1" applyAlignment="1" applyProtection="1">
      <alignment horizontal="left" vertical="top" wrapText="1"/>
      <protection locked="0"/>
    </xf>
    <xf numFmtId="0" fontId="5" fillId="0" borderId="19" xfId="1" applyFont="1" applyBorder="1" applyAlignment="1" applyProtection="1">
      <alignment horizontal="left" vertical="top" wrapText="1"/>
      <protection locked="0"/>
    </xf>
    <xf numFmtId="0" fontId="5" fillId="0" borderId="30" xfId="1" applyFont="1" applyBorder="1" applyAlignment="1" applyProtection="1">
      <alignment horizontal="left" vertical="top" wrapText="1"/>
      <protection locked="0"/>
    </xf>
    <xf numFmtId="0" fontId="5" fillId="0" borderId="0" xfId="1" applyFont="1" applyAlignment="1" applyProtection="1">
      <alignment horizontal="left" vertical="top" wrapText="1"/>
      <protection locked="0"/>
    </xf>
    <xf numFmtId="0" fontId="5" fillId="0" borderId="26" xfId="1" applyFont="1" applyBorder="1" applyAlignment="1" applyProtection="1">
      <alignment horizontal="left" vertical="top" wrapText="1"/>
      <protection locked="0"/>
    </xf>
    <xf numFmtId="0" fontId="5" fillId="0" borderId="27" xfId="1" applyFont="1" applyBorder="1" applyAlignment="1" applyProtection="1">
      <alignment horizontal="left" vertical="top" wrapText="1"/>
      <protection locked="0"/>
    </xf>
    <xf numFmtId="0" fontId="5" fillId="0" borderId="28" xfId="1" applyFont="1" applyBorder="1" applyAlignment="1" applyProtection="1">
      <alignment horizontal="left" vertical="top" wrapText="1"/>
      <protection locked="0"/>
    </xf>
    <xf numFmtId="0" fontId="5" fillId="0" borderId="29" xfId="1" applyFont="1" applyBorder="1" applyAlignment="1" applyProtection="1">
      <alignment horizontal="left" vertical="top" wrapText="1"/>
      <protection locked="0"/>
    </xf>
  </cellXfs>
  <cellStyles count="4">
    <cellStyle name="Normal" xfId="0" builtinId="0"/>
    <cellStyle name="Normal 2" xfId="1" xr:uid="{5201B309-7AB5-4D23-879A-595CDA3D2ED5}"/>
    <cellStyle name="Normal 2 2" xfId="2" xr:uid="{55D1671D-8C69-4329-98C8-DC5F97FA2D64}"/>
    <cellStyle name="Porcentaje 2" xfId="3" xr:uid="{76714F9E-9A01-4937-B567-33B40F2C9B2B}"/>
  </cellStyles>
  <dxfs count="5">
    <dxf>
      <fill>
        <patternFill>
          <bgColor rgb="FF00B050"/>
        </patternFill>
      </fill>
    </dxf>
    <dxf>
      <fill>
        <patternFill>
          <bgColor theme="6" tint="0.39994506668294322"/>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587400</xdr:colOff>
      <xdr:row>2</xdr:row>
      <xdr:rowOff>252300</xdr:rowOff>
    </xdr:to>
    <xdr:pic>
      <xdr:nvPicPr>
        <xdr:cNvPr id="2" name="Imagen 1" descr="Logotipo, nombre de la empresa  Descripción generada automáticamente">
          <a:extLst>
            <a:ext uri="{FF2B5EF4-FFF2-40B4-BE49-F238E27FC236}">
              <a16:creationId xmlns:a16="http://schemas.microsoft.com/office/drawing/2014/main" id="{42365579-C164-4EE8-89C5-1EAA065788D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40000" cy="900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24847</xdr:colOff>
      <xdr:row>0</xdr:row>
      <xdr:rowOff>68745</xdr:rowOff>
    </xdr:from>
    <xdr:to>
      <xdr:col>3</xdr:col>
      <xdr:colOff>11979</xdr:colOff>
      <xdr:row>2</xdr:row>
      <xdr:rowOff>282945</xdr:rowOff>
    </xdr:to>
    <xdr:pic>
      <xdr:nvPicPr>
        <xdr:cNvPr id="2" name="Imagen 1" descr="Logotipo, nombre de la empresa  Descripción generada automáticamente">
          <a:extLst>
            <a:ext uri="{FF2B5EF4-FFF2-40B4-BE49-F238E27FC236}">
              <a16:creationId xmlns:a16="http://schemas.microsoft.com/office/drawing/2014/main" id="{894BEE5A-BE4D-48A4-BB9F-1F38C14E3DF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47" y="68745"/>
          <a:ext cx="2341120" cy="9000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264583</xdr:colOff>
      <xdr:row>0</xdr:row>
      <xdr:rowOff>148166</xdr:rowOff>
    </xdr:from>
    <xdr:to>
      <xdr:col>2</xdr:col>
      <xdr:colOff>1314450</xdr:colOff>
      <xdr:row>4</xdr:row>
      <xdr:rowOff>0</xdr:rowOff>
    </xdr:to>
    <xdr:pic>
      <xdr:nvPicPr>
        <xdr:cNvPr id="2" name="Imagen 1" descr="Logotipo, nombre de la empresa  Descripción generada automáticamente">
          <a:extLst>
            <a:ext uri="{FF2B5EF4-FFF2-40B4-BE49-F238E27FC236}">
              <a16:creationId xmlns:a16="http://schemas.microsoft.com/office/drawing/2014/main" id="{5C59FFB8-9CA1-4ADA-8CF2-D5C674B331A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583" y="148166"/>
          <a:ext cx="2078567" cy="61383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190502</xdr:colOff>
      <xdr:row>0</xdr:row>
      <xdr:rowOff>51955</xdr:rowOff>
    </xdr:from>
    <xdr:to>
      <xdr:col>2</xdr:col>
      <xdr:colOff>432955</xdr:colOff>
      <xdr:row>2</xdr:row>
      <xdr:rowOff>155864</xdr:rowOff>
    </xdr:to>
    <xdr:pic>
      <xdr:nvPicPr>
        <xdr:cNvPr id="2" name="Imagen 1" descr="Logotipo, nombre de la empresa  Descripción generada automáticamente">
          <a:extLst>
            <a:ext uri="{FF2B5EF4-FFF2-40B4-BE49-F238E27FC236}">
              <a16:creationId xmlns:a16="http://schemas.microsoft.com/office/drawing/2014/main" id="{F54BB997-7177-4ECE-96B3-3935DB27976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7" y="51955"/>
          <a:ext cx="1271153" cy="542059"/>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142143</xdr:colOff>
      <xdr:row>0</xdr:row>
      <xdr:rowOff>83527</xdr:rowOff>
    </xdr:from>
    <xdr:to>
      <xdr:col>2</xdr:col>
      <xdr:colOff>732693</xdr:colOff>
      <xdr:row>2</xdr:row>
      <xdr:rowOff>188302</xdr:rowOff>
    </xdr:to>
    <xdr:pic>
      <xdr:nvPicPr>
        <xdr:cNvPr id="2" name="Imagen 1" descr="Logotipo, nombre de la empresa  Descripción generada automáticamente">
          <a:extLst>
            <a:ext uri="{FF2B5EF4-FFF2-40B4-BE49-F238E27FC236}">
              <a16:creationId xmlns:a16="http://schemas.microsoft.com/office/drawing/2014/main" id="{25125B70-F8B1-4765-92CE-9331FAB788D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143" y="83527"/>
          <a:ext cx="1676400" cy="69532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Freddy Humberto Silva Cardenas" id="{DA5FB527-FD0A-4C94-946F-71804FBCA2E1}" userId="S::fsilva@qvision.us::962579f7-b899-4aec-be99-57409b7c93b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0" dT="2022-10-03T15:23:17.68" personId="{DA5FB527-FD0A-4C94-946F-71804FBCA2E1}" id="{CC77761B-FF01-4BB0-9EC1-7CF2240EC7CC}">
    <text>Verificación de funcionalidades incluidas en el alcance a partir de casos de prueba
Verificaciones a las pantallas que componen el aplicativo
Navegabilidad de la aplicación, así como su comportamiento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5DDE-1600-4AF8-B72D-59C0DACDFB10}">
  <dimension ref="A1:F23"/>
  <sheetViews>
    <sheetView topLeftCell="A4" workbookViewId="0">
      <selection activeCell="F9" sqref="F9"/>
    </sheetView>
  </sheetViews>
  <sheetFormatPr baseColWidth="10" defaultColWidth="11.42578125" defaultRowHeight="18" x14ac:dyDescent="0.35"/>
  <cols>
    <col min="1" max="1" width="12.42578125" style="1" customWidth="1"/>
    <col min="2" max="2" width="13.85546875" style="1" customWidth="1"/>
    <col min="3" max="3" width="12.42578125" style="1" customWidth="1"/>
    <col min="4" max="4" width="11.42578125" style="1"/>
    <col min="5" max="5" width="48.28515625" style="1" customWidth="1"/>
    <col min="6" max="6" width="24.42578125" style="1" customWidth="1"/>
    <col min="7" max="16384" width="11.42578125" style="1"/>
  </cols>
  <sheetData>
    <row r="1" spans="1:6" ht="25.5" customHeight="1" x14ac:dyDescent="0.35">
      <c r="A1" s="101"/>
      <c r="B1" s="101"/>
      <c r="C1" s="101"/>
      <c r="D1" s="103" t="s">
        <v>0</v>
      </c>
      <c r="E1" s="103"/>
      <c r="F1" s="103"/>
    </row>
    <row r="2" spans="1:6" ht="25.5" customHeight="1" x14ac:dyDescent="0.35">
      <c r="A2" s="101"/>
      <c r="B2" s="101"/>
      <c r="C2" s="101"/>
      <c r="D2" s="103"/>
      <c r="E2" s="103"/>
      <c r="F2" s="103"/>
    </row>
    <row r="3" spans="1:6" ht="25.5" customHeight="1" thickBot="1" x14ac:dyDescent="0.4">
      <c r="A3" s="102"/>
      <c r="B3" s="102"/>
      <c r="C3" s="102"/>
      <c r="D3" s="104"/>
      <c r="E3" s="104"/>
      <c r="F3" s="104"/>
    </row>
    <row r="4" spans="1:6" ht="18.75" thickBot="1" x14ac:dyDescent="0.4">
      <c r="A4" s="2" t="s">
        <v>1</v>
      </c>
      <c r="B4" s="2" t="s">
        <v>2</v>
      </c>
      <c r="C4" s="2" t="s">
        <v>3</v>
      </c>
      <c r="D4" s="2" t="s">
        <v>4</v>
      </c>
      <c r="E4" s="2" t="s">
        <v>5</v>
      </c>
      <c r="F4" s="2" t="s">
        <v>6</v>
      </c>
    </row>
    <row r="5" spans="1:6" s="5" customFormat="1" ht="19.5" thickTop="1" thickBot="1" x14ac:dyDescent="0.4">
      <c r="A5" s="3" t="s">
        <v>7</v>
      </c>
      <c r="B5" s="4">
        <v>43101</v>
      </c>
      <c r="C5" s="4" t="s">
        <v>8</v>
      </c>
      <c r="D5" s="4"/>
      <c r="E5" s="3" t="s">
        <v>9</v>
      </c>
      <c r="F5" s="3" t="s">
        <v>10</v>
      </c>
    </row>
    <row r="6" spans="1:6" s="5" customFormat="1" ht="50.25" thickBot="1" x14ac:dyDescent="0.4">
      <c r="A6" s="6" t="s">
        <v>11</v>
      </c>
      <c r="B6" s="7">
        <v>44951</v>
      </c>
      <c r="C6" s="7" t="s">
        <v>12</v>
      </c>
      <c r="D6" s="7"/>
      <c r="E6" s="8" t="s">
        <v>13</v>
      </c>
      <c r="F6" s="6" t="s">
        <v>14</v>
      </c>
    </row>
    <row r="7" spans="1:6" s="5" customFormat="1" ht="18.75" thickBot="1" x14ac:dyDescent="0.4">
      <c r="A7" s="3" t="s">
        <v>11</v>
      </c>
      <c r="B7" s="4">
        <v>44960</v>
      </c>
      <c r="C7" s="4" t="s">
        <v>15</v>
      </c>
      <c r="D7" s="4" t="s">
        <v>16</v>
      </c>
      <c r="E7" s="3" t="s">
        <v>17</v>
      </c>
      <c r="F7" s="3" t="s">
        <v>18</v>
      </c>
    </row>
    <row r="9" spans="1:6" x14ac:dyDescent="0.35">
      <c r="A9" s="9" t="s">
        <v>19</v>
      </c>
    </row>
    <row r="10" spans="1:6" x14ac:dyDescent="0.35">
      <c r="A10" s="10" t="s">
        <v>20</v>
      </c>
    </row>
    <row r="11" spans="1:6" x14ac:dyDescent="0.35">
      <c r="A11" s="10" t="s">
        <v>21</v>
      </c>
    </row>
    <row r="12" spans="1:6" x14ac:dyDescent="0.35">
      <c r="A12" s="10" t="s">
        <v>22</v>
      </c>
    </row>
    <row r="13" spans="1:6" x14ac:dyDescent="0.35">
      <c r="A13" s="10" t="s">
        <v>23</v>
      </c>
    </row>
    <row r="14" spans="1:6" x14ac:dyDescent="0.35">
      <c r="A14" s="10" t="s">
        <v>24</v>
      </c>
    </row>
    <row r="15" spans="1:6" x14ac:dyDescent="0.35">
      <c r="A15" s="10" t="s">
        <v>25</v>
      </c>
    </row>
    <row r="16" spans="1:6" x14ac:dyDescent="0.35">
      <c r="A16" s="11"/>
    </row>
    <row r="17" spans="1:1" x14ac:dyDescent="0.35">
      <c r="A17" s="9" t="s">
        <v>26</v>
      </c>
    </row>
    <row r="18" spans="1:1" x14ac:dyDescent="0.35">
      <c r="A18" s="11" t="s">
        <v>27</v>
      </c>
    </row>
    <row r="19" spans="1:1" x14ac:dyDescent="0.35">
      <c r="A19" s="11" t="s">
        <v>28</v>
      </c>
    </row>
    <row r="20" spans="1:1" x14ac:dyDescent="0.35">
      <c r="A20" s="11"/>
    </row>
    <row r="21" spans="1:1" x14ac:dyDescent="0.35">
      <c r="A21" s="9" t="s">
        <v>29</v>
      </c>
    </row>
    <row r="22" spans="1:1" x14ac:dyDescent="0.35">
      <c r="A22" s="12" t="s">
        <v>30</v>
      </c>
    </row>
    <row r="23" spans="1:1" x14ac:dyDescent="0.35">
      <c r="A23" s="12" t="s">
        <v>31</v>
      </c>
    </row>
  </sheetData>
  <mergeCells count="2">
    <mergeCell ref="A1:C3"/>
    <mergeCell ref="D1: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CCC7-80E0-41D5-9CD8-6D5F1B2E703F}">
  <sheetPr>
    <pageSetUpPr fitToPage="1"/>
  </sheetPr>
  <dimension ref="A1:K96"/>
  <sheetViews>
    <sheetView showGridLines="0" view="pageBreakPreview" topLeftCell="B1" zoomScale="124" zoomScaleNormal="55" zoomScaleSheetLayoutView="124" workbookViewId="0">
      <pane ySplit="4" topLeftCell="A22" activePane="bottomLeft" state="frozen"/>
      <selection activeCell="F9" sqref="F9"/>
      <selection pane="bottomLeft" activeCell="B20" sqref="B20:J24"/>
    </sheetView>
  </sheetViews>
  <sheetFormatPr baseColWidth="10" defaultColWidth="11.42578125" defaultRowHeight="14.25" customHeight="1" zeroHeight="1" x14ac:dyDescent="0.25"/>
  <cols>
    <col min="1" max="1" width="3.140625" style="13" customWidth="1"/>
    <col min="2" max="2" width="14.42578125" style="13" customWidth="1"/>
    <col min="3" max="3" width="17.7109375" style="13" customWidth="1"/>
    <col min="4" max="4" width="4.42578125" style="13" customWidth="1"/>
    <col min="5" max="5" width="19.28515625" style="13" customWidth="1"/>
    <col min="6" max="6" width="29" style="13" customWidth="1"/>
    <col min="7" max="7" width="2.7109375" style="13" customWidth="1"/>
    <col min="8" max="8" width="25.140625" style="13" customWidth="1"/>
    <col min="9" max="9" width="3.28515625" style="13" customWidth="1"/>
    <col min="10" max="10" width="38.28515625" style="13" customWidth="1"/>
    <col min="11" max="16384" width="11.42578125" style="13"/>
  </cols>
  <sheetData>
    <row r="1" spans="1:11" ht="27" customHeight="1" x14ac:dyDescent="0.25">
      <c r="A1" s="113"/>
      <c r="B1" s="114"/>
      <c r="C1" s="114"/>
      <c r="D1" s="115"/>
      <c r="E1" s="122" t="s">
        <v>32</v>
      </c>
      <c r="F1" s="123"/>
      <c r="G1" s="123"/>
      <c r="H1" s="123"/>
      <c r="I1" s="123"/>
      <c r="J1" s="123"/>
    </row>
    <row r="2" spans="1:11" ht="27" customHeight="1" x14ac:dyDescent="0.25">
      <c r="A2" s="116"/>
      <c r="B2" s="117"/>
      <c r="C2" s="117"/>
      <c r="D2" s="118"/>
      <c r="E2" s="122"/>
      <c r="F2" s="123"/>
      <c r="G2" s="123"/>
      <c r="H2" s="123"/>
      <c r="I2" s="123"/>
      <c r="J2" s="123"/>
    </row>
    <row r="3" spans="1:11" ht="27" customHeight="1" thickBot="1" x14ac:dyDescent="0.3">
      <c r="A3" s="119"/>
      <c r="B3" s="120"/>
      <c r="C3" s="120"/>
      <c r="D3" s="121"/>
      <c r="E3" s="124"/>
      <c r="F3" s="125"/>
      <c r="G3" s="125"/>
      <c r="H3" s="125"/>
      <c r="I3" s="125"/>
      <c r="J3" s="125"/>
    </row>
    <row r="4" spans="1:11" ht="24" customHeight="1" thickBot="1" x14ac:dyDescent="0.3">
      <c r="A4" s="126" t="s">
        <v>159</v>
      </c>
      <c r="B4" s="126"/>
      <c r="C4" s="126"/>
      <c r="D4" s="126"/>
      <c r="E4" s="126"/>
      <c r="F4" s="126"/>
      <c r="G4" s="126"/>
      <c r="H4" s="126"/>
      <c r="I4" s="126"/>
      <c r="J4" s="126"/>
    </row>
    <row r="5" spans="1:11" x14ac:dyDescent="0.25">
      <c r="A5" s="14"/>
      <c r="B5" s="14"/>
      <c r="C5" s="14"/>
      <c r="D5" s="14"/>
      <c r="E5" s="14"/>
      <c r="F5" s="14"/>
      <c r="G5" s="14"/>
      <c r="H5" s="14"/>
      <c r="I5" s="14"/>
      <c r="J5" s="14"/>
    </row>
    <row r="6" spans="1:11" ht="16.5" x14ac:dyDescent="0.25">
      <c r="A6" s="14"/>
      <c r="B6" s="111" t="s">
        <v>33</v>
      </c>
      <c r="C6" s="111"/>
      <c r="D6" s="15"/>
      <c r="E6" s="112" t="s">
        <v>120</v>
      </c>
      <c r="F6" s="112"/>
      <c r="G6" s="15"/>
      <c r="H6" s="16" t="s">
        <v>34</v>
      </c>
      <c r="I6" s="17"/>
      <c r="J6" s="18">
        <v>45499</v>
      </c>
    </row>
    <row r="7" spans="1:11" ht="16.5" x14ac:dyDescent="0.25">
      <c r="A7" s="14"/>
      <c r="B7" s="111" t="s">
        <v>35</v>
      </c>
      <c r="C7" s="111"/>
      <c r="D7" s="15"/>
      <c r="E7" s="112" t="s">
        <v>157</v>
      </c>
      <c r="F7" s="112"/>
      <c r="G7" s="15"/>
      <c r="H7" s="16" t="s">
        <v>36</v>
      </c>
      <c r="I7" s="17"/>
      <c r="J7" s="18">
        <v>45483</v>
      </c>
    </row>
    <row r="8" spans="1:11" ht="16.5" x14ac:dyDescent="0.25">
      <c r="A8" s="14"/>
      <c r="B8" s="111" t="s">
        <v>37</v>
      </c>
      <c r="C8" s="111"/>
      <c r="D8" s="15"/>
      <c r="E8" s="112" t="s">
        <v>160</v>
      </c>
      <c r="F8" s="112"/>
      <c r="G8" s="15"/>
      <c r="H8" s="16" t="s">
        <v>38</v>
      </c>
      <c r="I8" s="17"/>
      <c r="J8" s="19">
        <v>14</v>
      </c>
    </row>
    <row r="9" spans="1:11" ht="16.5" x14ac:dyDescent="0.25">
      <c r="A9" s="14"/>
      <c r="C9" s="17"/>
      <c r="D9" s="20"/>
      <c r="E9" s="21"/>
      <c r="F9" s="20"/>
      <c r="G9" s="20"/>
      <c r="H9" s="20"/>
      <c r="I9" s="20"/>
    </row>
    <row r="10" spans="1:11" ht="16.5" x14ac:dyDescent="0.25">
      <c r="A10" s="14"/>
      <c r="B10" s="127" t="s">
        <v>39</v>
      </c>
      <c r="C10" s="127"/>
      <c r="D10" s="127"/>
      <c r="E10" s="127"/>
      <c r="F10" s="127"/>
      <c r="G10" s="127"/>
      <c r="H10" s="127"/>
      <c r="I10" s="127"/>
      <c r="J10" s="127"/>
    </row>
    <row r="11" spans="1:11" ht="24" customHeight="1" x14ac:dyDescent="0.25">
      <c r="A11" s="14"/>
      <c r="B11" s="107" t="str">
        <f>+CONCATENATE("El propósito de este documento es definir los aspectos puntuales sobre el proceso de prueba que se le realizará al proyecto ",E7," tales como, el alcance, los documentos entregados por el cliente, las necesidades de hardware, software y de contextualización.  Para tener mayor información sobre aspectos generales del proceso de pruebas en ",E6,", remitirse al Plan General de Pruebas")</f>
        <v>El propósito de este documento es definir los aspectos puntuales sobre el proceso de prueba que se le realizará al proyecto Requerimiento 5 iTop R-001007 tales como, el alcance, los documentos entregados por el cliente, las necesidades de hardware, software y de contextualización.  Para tener mayor información sobre aspectos generales del proceso de pruebas en Area People Qvision, remitirse al Plan General de Pruebas</v>
      </c>
      <c r="C11" s="107"/>
      <c r="D11" s="107"/>
      <c r="E11" s="107"/>
      <c r="F11" s="107"/>
      <c r="G11" s="107"/>
      <c r="H11" s="107"/>
      <c r="I11" s="107"/>
      <c r="J11" s="107"/>
    </row>
    <row r="12" spans="1:11" ht="24" customHeight="1" x14ac:dyDescent="0.25">
      <c r="A12" s="14"/>
      <c r="B12" s="107"/>
      <c r="C12" s="107"/>
      <c r="D12" s="107"/>
      <c r="E12" s="107"/>
      <c r="F12" s="107"/>
      <c r="G12" s="107"/>
      <c r="H12" s="107"/>
      <c r="I12" s="107"/>
      <c r="J12" s="107"/>
    </row>
    <row r="13" spans="1:11" ht="8.25" customHeight="1" x14ac:dyDescent="0.25">
      <c r="A13" s="14"/>
      <c r="C13" s="21"/>
      <c r="D13" s="22"/>
      <c r="E13" s="22"/>
      <c r="F13" s="22"/>
      <c r="G13" s="22"/>
      <c r="H13" s="22"/>
      <c r="I13" s="22"/>
    </row>
    <row r="14" spans="1:11" ht="16.5" x14ac:dyDescent="0.25">
      <c r="A14" s="14"/>
      <c r="B14" s="127" t="s">
        <v>40</v>
      </c>
      <c r="C14" s="127"/>
      <c r="D14" s="127"/>
      <c r="E14" s="127"/>
      <c r="F14" s="127"/>
      <c r="G14" s="127"/>
      <c r="H14" s="127"/>
      <c r="I14" s="127"/>
      <c r="J14" s="127"/>
    </row>
    <row r="15" spans="1:11" ht="16.5" x14ac:dyDescent="0.25">
      <c r="A15" s="14"/>
      <c r="B15" s="111" t="s">
        <v>41</v>
      </c>
      <c r="C15" s="111"/>
      <c r="E15" s="128" t="s">
        <v>121</v>
      </c>
      <c r="F15" s="128"/>
      <c r="G15" s="22"/>
      <c r="H15" s="24" t="s">
        <v>42</v>
      </c>
      <c r="I15" s="22"/>
      <c r="J15" s="23" t="s">
        <v>144</v>
      </c>
      <c r="K15" s="17"/>
    </row>
    <row r="16" spans="1:11" ht="16.5" x14ac:dyDescent="0.25">
      <c r="A16" s="14"/>
      <c r="B16" s="111" t="s">
        <v>43</v>
      </c>
      <c r="C16" s="111"/>
      <c r="E16" s="128" t="s">
        <v>122</v>
      </c>
      <c r="F16" s="128"/>
      <c r="G16" s="22"/>
      <c r="H16" s="24" t="s">
        <v>44</v>
      </c>
      <c r="I16" s="22"/>
      <c r="J16" s="23" t="s">
        <v>145</v>
      </c>
      <c r="K16" s="17"/>
    </row>
    <row r="17" spans="1:10" ht="16.5" x14ac:dyDescent="0.25">
      <c r="A17" s="14"/>
      <c r="C17" s="21"/>
      <c r="D17" s="22"/>
      <c r="E17" s="22"/>
      <c r="F17" s="22"/>
      <c r="G17" s="22"/>
      <c r="H17" s="22"/>
      <c r="I17" s="22"/>
    </row>
    <row r="18" spans="1:10" ht="16.5" x14ac:dyDescent="0.25">
      <c r="A18" s="14"/>
      <c r="B18" s="129" t="s">
        <v>45</v>
      </c>
      <c r="C18" s="129"/>
      <c r="D18" s="129"/>
      <c r="E18" s="129"/>
      <c r="F18" s="129"/>
      <c r="G18" s="129"/>
      <c r="H18" s="129"/>
      <c r="I18" s="129"/>
      <c r="J18" s="129"/>
    </row>
    <row r="19" spans="1:10" ht="16.5" x14ac:dyDescent="0.25">
      <c r="A19" s="14"/>
      <c r="B19" s="25" t="s">
        <v>46</v>
      </c>
      <c r="C19" s="129" t="s">
        <v>47</v>
      </c>
      <c r="D19" s="129"/>
      <c r="E19" s="129"/>
      <c r="F19" s="129"/>
      <c r="G19" s="129" t="s">
        <v>48</v>
      </c>
      <c r="H19" s="129"/>
      <c r="I19" s="129"/>
      <c r="J19" s="129"/>
    </row>
    <row r="20" spans="1:10" ht="52.5" customHeight="1" x14ac:dyDescent="0.25">
      <c r="A20" s="14"/>
      <c r="B20" s="26" t="s">
        <v>164</v>
      </c>
      <c r="C20" s="109" t="s">
        <v>163</v>
      </c>
      <c r="D20" s="110"/>
      <c r="E20" s="110"/>
      <c r="F20" s="110"/>
      <c r="G20" s="107" t="s">
        <v>165</v>
      </c>
      <c r="H20" s="108"/>
      <c r="I20" s="108"/>
      <c r="J20" s="108"/>
    </row>
    <row r="21" spans="1:10" ht="52.5" customHeight="1" x14ac:dyDescent="0.25">
      <c r="A21" s="14"/>
      <c r="B21" s="26" t="s">
        <v>155</v>
      </c>
      <c r="C21" s="109" t="s">
        <v>154</v>
      </c>
      <c r="D21" s="110"/>
      <c r="E21" s="110"/>
      <c r="F21" s="110"/>
      <c r="G21" s="107" t="s">
        <v>256</v>
      </c>
      <c r="H21" s="108"/>
      <c r="I21" s="108"/>
      <c r="J21" s="108"/>
    </row>
    <row r="22" spans="1:10" ht="52.5" customHeight="1" x14ac:dyDescent="0.25">
      <c r="A22" s="14"/>
      <c r="B22" s="26" t="s">
        <v>252</v>
      </c>
      <c r="C22" s="109" t="s">
        <v>251</v>
      </c>
      <c r="D22" s="110"/>
      <c r="E22" s="110"/>
      <c r="F22" s="110"/>
      <c r="G22" s="107" t="s">
        <v>257</v>
      </c>
      <c r="H22" s="108"/>
      <c r="I22" s="108"/>
      <c r="J22" s="108"/>
    </row>
    <row r="23" spans="1:10" ht="52.5" customHeight="1" x14ac:dyDescent="0.25">
      <c r="A23" s="14"/>
      <c r="B23" s="26" t="s">
        <v>148</v>
      </c>
      <c r="C23" s="109" t="s">
        <v>253</v>
      </c>
      <c r="D23" s="110"/>
      <c r="E23" s="110"/>
      <c r="F23" s="110"/>
      <c r="G23" s="107" t="s">
        <v>258</v>
      </c>
      <c r="H23" s="108"/>
      <c r="I23" s="108"/>
      <c r="J23" s="108"/>
    </row>
    <row r="24" spans="1:10" ht="61.5" customHeight="1" x14ac:dyDescent="0.25">
      <c r="A24" s="14"/>
      <c r="B24" s="26" t="s">
        <v>255</v>
      </c>
      <c r="C24" s="105" t="s">
        <v>254</v>
      </c>
      <c r="D24" s="106"/>
      <c r="E24" s="106"/>
      <c r="F24" s="106"/>
      <c r="G24" s="107" t="s">
        <v>259</v>
      </c>
      <c r="H24" s="108"/>
      <c r="I24" s="108"/>
      <c r="J24" s="108"/>
    </row>
    <row r="25" spans="1:10" ht="16.5" x14ac:dyDescent="0.25">
      <c r="A25" s="14"/>
      <c r="B25" s="135" t="s">
        <v>49</v>
      </c>
      <c r="C25" s="135"/>
      <c r="D25" s="135"/>
      <c r="E25" s="135"/>
      <c r="F25" s="135"/>
      <c r="G25" s="135"/>
      <c r="H25" s="135"/>
      <c r="I25" s="135"/>
      <c r="J25" s="135"/>
    </row>
    <row r="26" spans="1:10" ht="46.5" customHeight="1" x14ac:dyDescent="0.25">
      <c r="A26" s="14"/>
      <c r="B26" s="107" t="s">
        <v>123</v>
      </c>
      <c r="C26" s="107"/>
      <c r="D26" s="107"/>
      <c r="E26" s="107"/>
      <c r="F26" s="107"/>
      <c r="G26" s="107"/>
      <c r="H26" s="107"/>
      <c r="I26" s="107"/>
      <c r="J26" s="107"/>
    </row>
    <row r="27" spans="1:10" ht="46.5" customHeight="1" x14ac:dyDescent="0.25">
      <c r="A27" s="14"/>
      <c r="B27" s="107"/>
      <c r="C27" s="107"/>
      <c r="D27" s="107"/>
      <c r="E27" s="107"/>
      <c r="F27" s="107"/>
      <c r="G27" s="107"/>
      <c r="H27" s="107"/>
      <c r="I27" s="107"/>
      <c r="J27" s="107"/>
    </row>
    <row r="28" spans="1:10" x14ac:dyDescent="0.25">
      <c r="A28" s="14"/>
      <c r="B28" s="136" t="s">
        <v>50</v>
      </c>
      <c r="C28" s="137"/>
      <c r="D28" s="137"/>
      <c r="E28" s="137"/>
      <c r="F28" s="137"/>
      <c r="G28" s="137"/>
      <c r="H28" s="137"/>
      <c r="I28" s="137"/>
      <c r="J28" s="138"/>
    </row>
    <row r="29" spans="1:10" ht="16.5" x14ac:dyDescent="0.25">
      <c r="A29" s="14"/>
      <c r="B29" s="139" t="s">
        <v>5</v>
      </c>
      <c r="C29" s="140"/>
      <c r="D29" s="139" t="s">
        <v>51</v>
      </c>
      <c r="E29" s="140"/>
      <c r="F29" s="139" t="s">
        <v>52</v>
      </c>
      <c r="G29" s="140"/>
      <c r="H29" s="25" t="s">
        <v>53</v>
      </c>
      <c r="I29" s="139" t="s">
        <v>54</v>
      </c>
      <c r="J29" s="140"/>
    </row>
    <row r="30" spans="1:10" ht="66" customHeight="1" x14ac:dyDescent="0.25">
      <c r="A30" s="14"/>
      <c r="B30" s="130" t="s">
        <v>124</v>
      </c>
      <c r="C30" s="131"/>
      <c r="D30" s="132">
        <v>5</v>
      </c>
      <c r="E30" s="133"/>
      <c r="F30" s="132">
        <v>5</v>
      </c>
      <c r="G30" s="133"/>
      <c r="H30" s="27">
        <f>+D30*F30</f>
        <v>25</v>
      </c>
      <c r="I30" s="109" t="s">
        <v>127</v>
      </c>
      <c r="J30" s="134"/>
    </row>
    <row r="31" spans="1:10" ht="45.75" customHeight="1" x14ac:dyDescent="0.25">
      <c r="A31" s="14"/>
      <c r="B31" s="130" t="s">
        <v>125</v>
      </c>
      <c r="C31" s="131"/>
      <c r="D31" s="132">
        <v>3</v>
      </c>
      <c r="E31" s="133"/>
      <c r="F31" s="132">
        <v>3</v>
      </c>
      <c r="G31" s="133"/>
      <c r="H31" s="27">
        <f t="shared" ref="H31:H32" si="0">+D31*F31</f>
        <v>9</v>
      </c>
      <c r="I31" s="109" t="s">
        <v>128</v>
      </c>
      <c r="J31" s="109"/>
    </row>
    <row r="32" spans="1:10" ht="48.75" customHeight="1" x14ac:dyDescent="0.25">
      <c r="A32" s="14"/>
      <c r="B32" s="130" t="s">
        <v>126</v>
      </c>
      <c r="C32" s="131"/>
      <c r="D32" s="132">
        <v>1</v>
      </c>
      <c r="E32" s="133"/>
      <c r="F32" s="132">
        <v>1</v>
      </c>
      <c r="G32" s="133"/>
      <c r="H32" s="27">
        <f t="shared" si="0"/>
        <v>1</v>
      </c>
      <c r="I32" s="109" t="s">
        <v>129</v>
      </c>
      <c r="J32" s="109"/>
    </row>
    <row r="33" spans="1:10" ht="6" customHeight="1" x14ac:dyDescent="0.25">
      <c r="A33" s="14"/>
      <c r="B33" s="144" t="s">
        <v>55</v>
      </c>
      <c r="C33" s="145"/>
      <c r="D33" s="145"/>
      <c r="E33" s="145"/>
      <c r="F33" s="145"/>
      <c r="G33" s="145"/>
      <c r="H33" s="145"/>
      <c r="I33" s="145"/>
      <c r="J33" s="146"/>
    </row>
    <row r="34" spans="1:10" ht="72" customHeight="1" x14ac:dyDescent="0.25">
      <c r="A34" s="14"/>
      <c r="B34" s="141" t="s">
        <v>56</v>
      </c>
      <c r="C34" s="142"/>
      <c r="D34" s="147" t="s">
        <v>130</v>
      </c>
      <c r="E34" s="147"/>
      <c r="F34" s="147"/>
      <c r="G34" s="147"/>
      <c r="H34" s="147"/>
      <c r="I34" s="147"/>
      <c r="J34" s="147"/>
    </row>
    <row r="35" spans="1:10" ht="46.5" customHeight="1" x14ac:dyDescent="0.25">
      <c r="A35" s="14"/>
      <c r="B35" s="141" t="s">
        <v>57</v>
      </c>
      <c r="C35" s="142"/>
      <c r="D35" s="147" t="s">
        <v>131</v>
      </c>
      <c r="E35" s="147"/>
      <c r="F35" s="147"/>
      <c r="G35" s="147"/>
      <c r="H35" s="147"/>
      <c r="I35" s="147"/>
      <c r="J35" s="147"/>
    </row>
    <row r="36" spans="1:10" ht="40.5" customHeight="1" x14ac:dyDescent="0.25">
      <c r="A36" s="14"/>
      <c r="B36" s="141" t="s">
        <v>58</v>
      </c>
      <c r="C36" s="142"/>
      <c r="D36" s="148"/>
      <c r="E36" s="148"/>
      <c r="F36" s="149" t="s">
        <v>143</v>
      </c>
      <c r="G36" s="149"/>
      <c r="H36" s="149"/>
      <c r="I36" s="149"/>
      <c r="J36" s="149"/>
    </row>
    <row r="37" spans="1:10" ht="28.5" customHeight="1" x14ac:dyDescent="0.25">
      <c r="A37" s="14"/>
      <c r="B37" s="141" t="s">
        <v>59</v>
      </c>
      <c r="C37" s="142"/>
      <c r="D37" s="143"/>
      <c r="E37" s="143"/>
      <c r="F37" s="143"/>
      <c r="G37" s="143"/>
      <c r="H37" s="143"/>
      <c r="I37" s="143"/>
      <c r="J37" s="143"/>
    </row>
    <row r="38" spans="1:10" ht="7.5" customHeight="1" x14ac:dyDescent="0.25">
      <c r="A38" s="14"/>
      <c r="B38" s="28"/>
      <c r="C38" s="29"/>
      <c r="D38" s="29"/>
      <c r="E38" s="29"/>
      <c r="F38" s="29"/>
      <c r="G38" s="29"/>
      <c r="H38" s="29"/>
      <c r="I38" s="29"/>
      <c r="J38" s="30"/>
    </row>
    <row r="39" spans="1:10" x14ac:dyDescent="0.25"/>
    <row r="40" spans="1:10" ht="16.5" x14ac:dyDescent="0.25">
      <c r="B40" s="21"/>
      <c r="C40" s="21"/>
      <c r="D40" s="21"/>
      <c r="E40" s="21"/>
      <c r="F40" s="21"/>
      <c r="G40" s="21"/>
      <c r="H40" s="21"/>
      <c r="I40" s="21"/>
    </row>
    <row r="41" spans="1:10" ht="16.5" x14ac:dyDescent="0.25">
      <c r="B41" s="31"/>
      <c r="C41" s="31"/>
      <c r="D41" s="31"/>
      <c r="E41" s="31"/>
      <c r="F41" s="31"/>
      <c r="G41" s="31"/>
      <c r="H41" s="31"/>
      <c r="I41" s="31"/>
    </row>
    <row r="42" spans="1:10" ht="16.5" x14ac:dyDescent="0.25">
      <c r="B42" s="21"/>
      <c r="C42" s="21"/>
      <c r="D42" s="21"/>
      <c r="E42" s="21"/>
      <c r="F42" s="21"/>
      <c r="G42" s="21"/>
      <c r="H42" s="21"/>
      <c r="I42" s="21"/>
    </row>
    <row r="43" spans="1:10" ht="16.5" x14ac:dyDescent="0.25">
      <c r="B43" s="21"/>
      <c r="C43" s="21"/>
      <c r="D43" s="21"/>
      <c r="E43" s="21"/>
      <c r="F43" s="21"/>
      <c r="G43" s="21"/>
      <c r="H43" s="21"/>
      <c r="I43" s="21"/>
    </row>
    <row r="44" spans="1:10" ht="16.5" x14ac:dyDescent="0.25">
      <c r="B44" s="21"/>
      <c r="C44" s="21"/>
      <c r="D44" s="21"/>
      <c r="E44" s="21"/>
      <c r="F44" s="21"/>
      <c r="G44" s="21"/>
      <c r="H44" s="21"/>
      <c r="I44" s="21"/>
    </row>
    <row r="45" spans="1:10" ht="16.5" x14ac:dyDescent="0.25">
      <c r="B45" s="31"/>
      <c r="C45" s="31"/>
      <c r="D45" s="31"/>
      <c r="E45" s="31"/>
      <c r="F45" s="31"/>
      <c r="G45" s="31"/>
      <c r="H45" s="31"/>
      <c r="I45" s="31"/>
    </row>
    <row r="46" spans="1:10" x14ac:dyDescent="0.25"/>
    <row r="47" spans="1:10" x14ac:dyDescent="0.25"/>
    <row r="48" spans="1:10"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sheetData>
  <mergeCells count="58">
    <mergeCell ref="B37:C37"/>
    <mergeCell ref="D37:J37"/>
    <mergeCell ref="B33:J33"/>
    <mergeCell ref="B34:C34"/>
    <mergeCell ref="D34:J34"/>
    <mergeCell ref="B35:C35"/>
    <mergeCell ref="D35:J35"/>
    <mergeCell ref="B36:C36"/>
    <mergeCell ref="D36:E36"/>
    <mergeCell ref="F36:J36"/>
    <mergeCell ref="B31:C31"/>
    <mergeCell ref="D31:E31"/>
    <mergeCell ref="F31:G31"/>
    <mergeCell ref="I31:J31"/>
    <mergeCell ref="B32:C32"/>
    <mergeCell ref="D32:E32"/>
    <mergeCell ref="F32:G32"/>
    <mergeCell ref="I32:J32"/>
    <mergeCell ref="B30:C30"/>
    <mergeCell ref="D30:E30"/>
    <mergeCell ref="F30:G30"/>
    <mergeCell ref="I30:J30"/>
    <mergeCell ref="B25:J25"/>
    <mergeCell ref="B26:J27"/>
    <mergeCell ref="B28:J28"/>
    <mergeCell ref="B29:C29"/>
    <mergeCell ref="D29:E29"/>
    <mergeCell ref="F29:G29"/>
    <mergeCell ref="I29:J29"/>
    <mergeCell ref="C21:F21"/>
    <mergeCell ref="G21:J21"/>
    <mergeCell ref="B8:C8"/>
    <mergeCell ref="E8:F8"/>
    <mergeCell ref="B10:J10"/>
    <mergeCell ref="B11:J12"/>
    <mergeCell ref="B14:J14"/>
    <mergeCell ref="B15:C15"/>
    <mergeCell ref="E15:F15"/>
    <mergeCell ref="B16:C16"/>
    <mergeCell ref="E16:F16"/>
    <mergeCell ref="B18:J18"/>
    <mergeCell ref="C19:F19"/>
    <mergeCell ref="G19:J19"/>
    <mergeCell ref="C20:F20"/>
    <mergeCell ref="G20:J20"/>
    <mergeCell ref="B7:C7"/>
    <mergeCell ref="E7:F7"/>
    <mergeCell ref="A1:D3"/>
    <mergeCell ref="E1:J3"/>
    <mergeCell ref="A4:J4"/>
    <mergeCell ref="B6:C6"/>
    <mergeCell ref="E6:F6"/>
    <mergeCell ref="C24:F24"/>
    <mergeCell ref="G24:J24"/>
    <mergeCell ref="C23:F23"/>
    <mergeCell ref="G23:J23"/>
    <mergeCell ref="C22:F22"/>
    <mergeCell ref="G22:J22"/>
  </mergeCells>
  <conditionalFormatting sqref="H30:H32">
    <cfRule type="cellIs" dxfId="4" priority="1" operator="between">
      <formula>21</formula>
      <formula>25</formula>
    </cfRule>
    <cfRule type="cellIs" dxfId="3" priority="2" operator="between">
      <formula>16</formula>
      <formula>20</formula>
    </cfRule>
    <cfRule type="cellIs" dxfId="2" priority="3" operator="between">
      <formula>11</formula>
      <formula>15</formula>
    </cfRule>
    <cfRule type="cellIs" dxfId="1" priority="4" operator="between">
      <formula>6</formula>
      <formula>10</formula>
    </cfRule>
    <cfRule type="cellIs" dxfId="0" priority="5" operator="between">
      <formula>1</formula>
      <formula>5</formula>
    </cfRule>
  </conditionalFormatting>
  <dataValidations count="1">
    <dataValidation type="list" allowBlank="1" showInputMessage="1" showErrorMessage="1" sqref="D36:E36" xr:uid="{DD8E0188-FC24-46E2-BE3A-F8C24318AB55}">
      <formula1>"Si,No"</formula1>
    </dataValidation>
  </dataValidations>
  <pageMargins left="0.75" right="0.75" top="1" bottom="1" header="0" footer="0"/>
  <pageSetup scale="56"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030D-65CC-4025-8DED-89F5360EEFD3}">
  <dimension ref="A1:K28"/>
  <sheetViews>
    <sheetView showGridLines="0" tabSelected="1" view="pageBreakPreview" topLeftCell="A11" zoomScale="80" zoomScaleNormal="100" zoomScaleSheetLayoutView="80" workbookViewId="0">
      <selection activeCell="E28" sqref="E28"/>
    </sheetView>
  </sheetViews>
  <sheetFormatPr baseColWidth="10" defaultRowHeight="15" x14ac:dyDescent="0.25"/>
  <cols>
    <col min="1" max="1" width="2.5703125" customWidth="1"/>
    <col min="3" max="3" width="74" customWidth="1"/>
    <col min="4" max="4" width="13.42578125" customWidth="1"/>
    <col min="5" max="5" width="48.42578125" customWidth="1"/>
    <col min="6" max="6" width="49.42578125" customWidth="1"/>
    <col min="7" max="7" width="25.85546875" customWidth="1"/>
    <col min="8" max="8" width="57.85546875" customWidth="1"/>
    <col min="9" max="9" width="35.5703125" customWidth="1"/>
  </cols>
  <sheetData>
    <row r="1" spans="1:11" x14ac:dyDescent="0.25">
      <c r="A1" s="151"/>
      <c r="B1" s="152"/>
      <c r="C1" s="152"/>
      <c r="D1" s="153"/>
      <c r="E1" s="160" t="s">
        <v>119</v>
      </c>
      <c r="F1" s="161"/>
      <c r="G1" s="161"/>
      <c r="H1" s="161"/>
      <c r="I1" s="161"/>
      <c r="J1" s="161"/>
      <c r="K1" s="161"/>
    </row>
    <row r="2" spans="1:11" x14ac:dyDescent="0.25">
      <c r="A2" s="154"/>
      <c r="B2" s="155"/>
      <c r="C2" s="155"/>
      <c r="D2" s="156"/>
      <c r="E2" s="160"/>
      <c r="F2" s="161"/>
      <c r="G2" s="161"/>
      <c r="H2" s="161"/>
      <c r="I2" s="161"/>
      <c r="J2" s="161"/>
      <c r="K2" s="161"/>
    </row>
    <row r="3" spans="1:11" x14ac:dyDescent="0.25">
      <c r="A3" s="154"/>
      <c r="B3" s="155"/>
      <c r="C3" s="155"/>
      <c r="D3" s="156"/>
      <c r="E3" s="160"/>
      <c r="F3" s="161"/>
      <c r="G3" s="161"/>
      <c r="H3" s="161"/>
      <c r="I3" s="161"/>
      <c r="J3" s="161"/>
      <c r="K3" s="161"/>
    </row>
    <row r="4" spans="1:11" x14ac:dyDescent="0.25">
      <c r="A4" s="154"/>
      <c r="B4" s="155"/>
      <c r="C4" s="155"/>
      <c r="D4" s="156"/>
      <c r="E4" s="160"/>
      <c r="F4" s="161"/>
      <c r="G4" s="161"/>
      <c r="H4" s="161"/>
      <c r="I4" s="161"/>
      <c r="J4" s="161"/>
      <c r="K4" s="161"/>
    </row>
    <row r="5" spans="1:11" ht="15.75" thickBot="1" x14ac:dyDescent="0.3">
      <c r="A5" s="157"/>
      <c r="B5" s="158"/>
      <c r="C5" s="158"/>
      <c r="D5" s="159"/>
      <c r="E5" s="160"/>
      <c r="F5" s="161"/>
      <c r="G5" s="161"/>
      <c r="H5" s="161"/>
      <c r="I5" s="161"/>
      <c r="J5" s="161"/>
      <c r="K5" s="161"/>
    </row>
    <row r="6" spans="1:11" ht="15.75" thickBot="1" x14ac:dyDescent="0.3"/>
    <row r="7" spans="1:11" ht="20.25" thickBot="1" x14ac:dyDescent="0.3">
      <c r="B7" s="126" t="s">
        <v>159</v>
      </c>
      <c r="C7" s="126"/>
      <c r="D7" s="126"/>
      <c r="E7" s="126"/>
      <c r="F7" s="126"/>
      <c r="G7" s="126"/>
      <c r="H7" s="126"/>
      <c r="I7" s="126"/>
      <c r="J7" s="126"/>
      <c r="K7" s="126"/>
    </row>
    <row r="8" spans="1:11" ht="12" customHeight="1" x14ac:dyDescent="0.3">
      <c r="A8" s="162"/>
      <c r="B8" s="162"/>
      <c r="C8" s="162"/>
      <c r="D8" s="162"/>
      <c r="E8" s="162"/>
      <c r="F8" s="162"/>
      <c r="G8" s="162"/>
      <c r="H8" s="162"/>
      <c r="I8" s="162"/>
      <c r="J8" s="162"/>
      <c r="K8" s="162"/>
    </row>
    <row r="9" spans="1:11" ht="33" x14ac:dyDescent="0.25">
      <c r="A9" s="150"/>
      <c r="B9" s="75" t="s">
        <v>60</v>
      </c>
      <c r="C9" s="75" t="s">
        <v>147</v>
      </c>
      <c r="D9" s="75" t="s">
        <v>61</v>
      </c>
      <c r="E9" s="75" t="s">
        <v>62</v>
      </c>
      <c r="F9" s="75" t="s">
        <v>63</v>
      </c>
      <c r="G9" s="75" t="s">
        <v>64</v>
      </c>
      <c r="H9" s="75" t="s">
        <v>65</v>
      </c>
      <c r="I9" s="75" t="s">
        <v>66</v>
      </c>
      <c r="J9" s="75" t="s">
        <v>67</v>
      </c>
      <c r="K9" s="75" t="s">
        <v>68</v>
      </c>
    </row>
    <row r="10" spans="1:11" ht="349.5" customHeight="1" x14ac:dyDescent="0.25">
      <c r="A10" s="150"/>
      <c r="B10" s="76" t="s">
        <v>161</v>
      </c>
      <c r="C10" s="76" t="s">
        <v>262</v>
      </c>
      <c r="D10" s="76" t="s">
        <v>132</v>
      </c>
      <c r="E10" s="88" t="s">
        <v>162</v>
      </c>
      <c r="F10" s="77" t="s">
        <v>175</v>
      </c>
      <c r="G10" s="78" t="s">
        <v>166</v>
      </c>
      <c r="H10" s="80" t="s">
        <v>167</v>
      </c>
      <c r="I10" s="78" t="s">
        <v>172</v>
      </c>
      <c r="J10" s="79" t="s">
        <v>116</v>
      </c>
      <c r="K10" s="79" t="s">
        <v>133</v>
      </c>
    </row>
    <row r="11" spans="1:11" s="83" customFormat="1" ht="261.75" customHeight="1" x14ac:dyDescent="0.25">
      <c r="A11" s="150"/>
      <c r="B11" s="76"/>
      <c r="C11" s="82"/>
      <c r="D11" s="82" t="s">
        <v>134</v>
      </c>
      <c r="E11" s="79" t="s">
        <v>168</v>
      </c>
      <c r="F11" s="78" t="s">
        <v>176</v>
      </c>
      <c r="G11" s="81" t="s">
        <v>166</v>
      </c>
      <c r="H11" s="84" t="s">
        <v>169</v>
      </c>
      <c r="I11" s="85" t="s">
        <v>170</v>
      </c>
      <c r="J11" s="82" t="s">
        <v>116</v>
      </c>
      <c r="K11" s="79" t="s">
        <v>133</v>
      </c>
    </row>
    <row r="12" spans="1:11" ht="229.5" customHeight="1" x14ac:dyDescent="0.25">
      <c r="A12" s="150"/>
      <c r="B12" s="76"/>
      <c r="C12" s="82"/>
      <c r="D12" s="82" t="s">
        <v>135</v>
      </c>
      <c r="E12" s="79" t="s">
        <v>171</v>
      </c>
      <c r="F12" s="90" t="s">
        <v>263</v>
      </c>
      <c r="G12" s="91" t="s">
        <v>166</v>
      </c>
      <c r="H12" s="92" t="s">
        <v>264</v>
      </c>
      <c r="I12" s="85" t="s">
        <v>173</v>
      </c>
      <c r="J12" s="82" t="s">
        <v>116</v>
      </c>
      <c r="K12" s="79" t="s">
        <v>133</v>
      </c>
    </row>
    <row r="13" spans="1:11" ht="409.5" customHeight="1" x14ac:dyDescent="0.25">
      <c r="A13" s="150"/>
      <c r="B13" s="76"/>
      <c r="C13" s="82"/>
      <c r="D13" s="82" t="s">
        <v>136</v>
      </c>
      <c r="E13" s="89" t="s">
        <v>174</v>
      </c>
      <c r="F13" s="96" t="s">
        <v>177</v>
      </c>
      <c r="G13" s="97" t="s">
        <v>265</v>
      </c>
      <c r="H13" s="97" t="s">
        <v>268</v>
      </c>
      <c r="I13" s="85" t="s">
        <v>178</v>
      </c>
      <c r="J13" s="82" t="s">
        <v>116</v>
      </c>
      <c r="K13" s="79" t="s">
        <v>133</v>
      </c>
    </row>
    <row r="14" spans="1:11" ht="381.75" customHeight="1" x14ac:dyDescent="0.25">
      <c r="A14" s="150"/>
      <c r="B14" s="76" t="s">
        <v>179</v>
      </c>
      <c r="C14" s="82" t="s">
        <v>154</v>
      </c>
      <c r="D14" s="82" t="s">
        <v>137</v>
      </c>
      <c r="E14" s="79" t="s">
        <v>180</v>
      </c>
      <c r="F14" s="93" t="s">
        <v>266</v>
      </c>
      <c r="G14" s="94" t="s">
        <v>267</v>
      </c>
      <c r="H14" s="95" t="s">
        <v>181</v>
      </c>
      <c r="I14" s="85" t="s">
        <v>182</v>
      </c>
      <c r="J14" s="82" t="s">
        <v>116</v>
      </c>
      <c r="K14" s="79" t="s">
        <v>133</v>
      </c>
    </row>
    <row r="15" spans="1:11" ht="286.5" customHeight="1" x14ac:dyDescent="0.25">
      <c r="A15" s="150"/>
      <c r="B15" s="76"/>
      <c r="C15" s="82"/>
      <c r="D15" s="82" t="s">
        <v>138</v>
      </c>
      <c r="E15" s="79" t="s">
        <v>183</v>
      </c>
      <c r="F15" s="78" t="s">
        <v>202</v>
      </c>
      <c r="G15" s="81" t="s">
        <v>205</v>
      </c>
      <c r="H15" s="84" t="s">
        <v>203</v>
      </c>
      <c r="I15" s="98" t="s">
        <v>204</v>
      </c>
      <c r="J15" s="82" t="s">
        <v>107</v>
      </c>
      <c r="K15" s="79" t="s">
        <v>133</v>
      </c>
    </row>
    <row r="16" spans="1:11" ht="286.5" customHeight="1" x14ac:dyDescent="0.25">
      <c r="A16" s="150"/>
      <c r="B16" s="76"/>
      <c r="C16" s="82"/>
      <c r="D16" s="82" t="s">
        <v>139</v>
      </c>
      <c r="E16" s="79" t="s">
        <v>189</v>
      </c>
      <c r="F16" s="78" t="s">
        <v>206</v>
      </c>
      <c r="G16" s="81" t="s">
        <v>207</v>
      </c>
      <c r="H16" s="84" t="s">
        <v>208</v>
      </c>
      <c r="I16" s="98" t="s">
        <v>190</v>
      </c>
      <c r="J16" s="82" t="s">
        <v>107</v>
      </c>
      <c r="K16" s="79"/>
    </row>
    <row r="17" spans="1:11" ht="392.25" customHeight="1" x14ac:dyDescent="0.25">
      <c r="A17" s="150"/>
      <c r="B17" s="76"/>
      <c r="C17" s="82"/>
      <c r="D17" s="82" t="s">
        <v>141</v>
      </c>
      <c r="E17" s="79" t="s">
        <v>209</v>
      </c>
      <c r="F17" s="78" t="s">
        <v>184</v>
      </c>
      <c r="G17" s="81" t="s">
        <v>185</v>
      </c>
      <c r="H17" s="84" t="s">
        <v>210</v>
      </c>
      <c r="I17" s="85" t="s">
        <v>186</v>
      </c>
      <c r="J17" s="82" t="s">
        <v>107</v>
      </c>
      <c r="K17" s="79"/>
    </row>
    <row r="18" spans="1:11" ht="381.75" customHeight="1" x14ac:dyDescent="0.25">
      <c r="A18" s="150"/>
      <c r="B18" s="76"/>
      <c r="C18" s="82"/>
      <c r="D18" s="82" t="s">
        <v>140</v>
      </c>
      <c r="E18" s="79" t="s">
        <v>194</v>
      </c>
      <c r="F18" s="78" t="s">
        <v>191</v>
      </c>
      <c r="G18" s="81" t="s">
        <v>192</v>
      </c>
      <c r="H18" s="84" t="s">
        <v>211</v>
      </c>
      <c r="I18" s="85" t="s">
        <v>193</v>
      </c>
      <c r="J18" s="82" t="s">
        <v>107</v>
      </c>
      <c r="K18" s="79" t="s">
        <v>133</v>
      </c>
    </row>
    <row r="19" spans="1:11" ht="373.5" customHeight="1" x14ac:dyDescent="0.25">
      <c r="A19" s="150"/>
      <c r="B19" s="76"/>
      <c r="C19" s="79"/>
      <c r="D19" s="82" t="s">
        <v>142</v>
      </c>
      <c r="E19" s="79" t="s">
        <v>214</v>
      </c>
      <c r="F19" s="78" t="s">
        <v>212</v>
      </c>
      <c r="G19" s="81" t="s">
        <v>192</v>
      </c>
      <c r="H19" s="84" t="s">
        <v>213</v>
      </c>
      <c r="I19" s="85" t="s">
        <v>195</v>
      </c>
      <c r="J19" s="87" t="s">
        <v>107</v>
      </c>
      <c r="K19" s="79" t="s">
        <v>133</v>
      </c>
    </row>
    <row r="20" spans="1:11" ht="409.5" customHeight="1" x14ac:dyDescent="0.25">
      <c r="A20" s="150"/>
      <c r="B20" s="76" t="s">
        <v>196</v>
      </c>
      <c r="C20" s="82" t="s">
        <v>197</v>
      </c>
      <c r="D20" s="82" t="s">
        <v>149</v>
      </c>
      <c r="E20" s="79" t="s">
        <v>198</v>
      </c>
      <c r="F20" s="78" t="s">
        <v>215</v>
      </c>
      <c r="G20" s="81" t="s">
        <v>216</v>
      </c>
      <c r="H20" s="84" t="s">
        <v>217</v>
      </c>
      <c r="I20" s="85" t="s">
        <v>218</v>
      </c>
      <c r="J20" s="87" t="s">
        <v>107</v>
      </c>
      <c r="K20" s="79" t="s">
        <v>133</v>
      </c>
    </row>
    <row r="21" spans="1:11" ht="409.5" customHeight="1" x14ac:dyDescent="0.25">
      <c r="A21" s="150"/>
      <c r="B21" s="76"/>
      <c r="C21" s="82"/>
      <c r="D21" s="82" t="s">
        <v>150</v>
      </c>
      <c r="E21" s="79" t="s">
        <v>219</v>
      </c>
      <c r="F21" s="78" t="s">
        <v>220</v>
      </c>
      <c r="G21" s="81" t="s">
        <v>221</v>
      </c>
      <c r="H21" s="84" t="s">
        <v>222</v>
      </c>
      <c r="I21" s="85" t="s">
        <v>223</v>
      </c>
      <c r="J21" s="87" t="s">
        <v>107</v>
      </c>
      <c r="K21" s="79" t="s">
        <v>133</v>
      </c>
    </row>
    <row r="22" spans="1:11" ht="409.5" customHeight="1" x14ac:dyDescent="0.25">
      <c r="A22" s="150"/>
      <c r="B22" s="76"/>
      <c r="C22" s="79"/>
      <c r="D22" s="82" t="s">
        <v>151</v>
      </c>
      <c r="E22" s="79" t="s">
        <v>199</v>
      </c>
      <c r="F22" s="78" t="s">
        <v>225</v>
      </c>
      <c r="G22" s="81" t="s">
        <v>224</v>
      </c>
      <c r="H22" s="84" t="s">
        <v>226</v>
      </c>
      <c r="I22" s="85" t="s">
        <v>227</v>
      </c>
      <c r="J22" s="87" t="s">
        <v>107</v>
      </c>
      <c r="K22" s="79" t="s">
        <v>133</v>
      </c>
    </row>
    <row r="23" spans="1:11" ht="409.5" customHeight="1" x14ac:dyDescent="0.25">
      <c r="A23" s="150"/>
      <c r="B23" s="76"/>
      <c r="C23" s="79"/>
      <c r="D23" s="82" t="s">
        <v>228</v>
      </c>
      <c r="E23" s="79" t="s">
        <v>231</v>
      </c>
      <c r="F23" s="78" t="s">
        <v>229</v>
      </c>
      <c r="G23" s="81" t="s">
        <v>224</v>
      </c>
      <c r="H23" s="84" t="s">
        <v>232</v>
      </c>
      <c r="I23" s="85" t="s">
        <v>230</v>
      </c>
      <c r="J23" s="87" t="s">
        <v>107</v>
      </c>
      <c r="K23" s="79"/>
    </row>
    <row r="24" spans="1:11" ht="409.5" customHeight="1" x14ac:dyDescent="0.25">
      <c r="A24" s="150"/>
      <c r="B24" s="76" t="s">
        <v>255</v>
      </c>
      <c r="C24" s="82" t="s">
        <v>254</v>
      </c>
      <c r="D24" s="82" t="s">
        <v>152</v>
      </c>
      <c r="E24" s="79" t="s">
        <v>200</v>
      </c>
      <c r="F24" s="78" t="s">
        <v>234</v>
      </c>
      <c r="G24" s="81" t="s">
        <v>235</v>
      </c>
      <c r="H24" s="84" t="s">
        <v>260</v>
      </c>
      <c r="I24" s="85" t="s">
        <v>236</v>
      </c>
      <c r="J24" s="87" t="s">
        <v>107</v>
      </c>
      <c r="K24" s="79" t="s">
        <v>133</v>
      </c>
    </row>
    <row r="25" spans="1:11" ht="409.5" customHeight="1" x14ac:dyDescent="0.25">
      <c r="A25" s="150"/>
      <c r="B25" s="76"/>
      <c r="C25" s="82"/>
      <c r="D25" s="82" t="s">
        <v>153</v>
      </c>
      <c r="E25" s="79" t="s">
        <v>237</v>
      </c>
      <c r="F25" s="78" t="s">
        <v>239</v>
      </c>
      <c r="G25" s="81" t="s">
        <v>235</v>
      </c>
      <c r="H25" s="84" t="s">
        <v>238</v>
      </c>
      <c r="I25" s="85" t="s">
        <v>242</v>
      </c>
      <c r="J25" s="87" t="s">
        <v>107</v>
      </c>
      <c r="K25" s="79" t="s">
        <v>133</v>
      </c>
    </row>
    <row r="26" spans="1:11" ht="409.5" customHeight="1" x14ac:dyDescent="0.25">
      <c r="A26" s="150"/>
      <c r="B26" s="76"/>
      <c r="C26" s="82"/>
      <c r="D26" s="82" t="s">
        <v>156</v>
      </c>
      <c r="E26" s="79" t="s">
        <v>201</v>
      </c>
      <c r="F26" s="78" t="s">
        <v>245</v>
      </c>
      <c r="G26" s="81" t="s">
        <v>235</v>
      </c>
      <c r="H26" s="84" t="s">
        <v>246</v>
      </c>
      <c r="I26" s="85" t="s">
        <v>244</v>
      </c>
      <c r="J26" s="87" t="s">
        <v>107</v>
      </c>
      <c r="K26" s="79" t="s">
        <v>133</v>
      </c>
    </row>
    <row r="27" spans="1:11" ht="409.5" customHeight="1" x14ac:dyDescent="0.25">
      <c r="A27" s="150"/>
      <c r="B27" s="76"/>
      <c r="C27" s="82"/>
      <c r="D27" s="82" t="s">
        <v>187</v>
      </c>
      <c r="E27" s="79" t="s">
        <v>240</v>
      </c>
      <c r="F27" s="78" t="s">
        <v>247</v>
      </c>
      <c r="G27" s="81" t="s">
        <v>235</v>
      </c>
      <c r="H27" s="84" t="s">
        <v>248</v>
      </c>
      <c r="I27" s="85" t="s">
        <v>241</v>
      </c>
      <c r="J27" s="87" t="s">
        <v>107</v>
      </c>
      <c r="K27" s="79" t="s">
        <v>133</v>
      </c>
    </row>
    <row r="28" spans="1:11" ht="409.5" customHeight="1" x14ac:dyDescent="0.25">
      <c r="A28" s="150"/>
      <c r="B28" s="76"/>
      <c r="C28" s="82"/>
      <c r="D28" s="82" t="s">
        <v>188</v>
      </c>
      <c r="E28" s="79" t="s">
        <v>233</v>
      </c>
      <c r="F28" s="78" t="s">
        <v>243</v>
      </c>
      <c r="G28" s="81" t="s">
        <v>235</v>
      </c>
      <c r="H28" s="84" t="s">
        <v>249</v>
      </c>
      <c r="I28" s="85" t="s">
        <v>250</v>
      </c>
      <c r="J28" s="87" t="s">
        <v>107</v>
      </c>
      <c r="K28" s="79" t="s">
        <v>133</v>
      </c>
    </row>
  </sheetData>
  <mergeCells count="5">
    <mergeCell ref="A9:A28"/>
    <mergeCell ref="A1:D5"/>
    <mergeCell ref="E1:K5"/>
    <mergeCell ref="A8:K8"/>
    <mergeCell ref="B7:K7"/>
  </mergeCells>
  <phoneticPr fontId="25" type="noConversion"/>
  <dataValidations count="1">
    <dataValidation type="list" allowBlank="1" showInputMessage="1" showErrorMessage="1" sqref="J10:J28" xr:uid="{DF51A4B4-74EB-43EA-8E2D-763A79627260}">
      <formula1>Resultado</formula1>
    </dataValidation>
  </dataValidations>
  <pageMargins left="0.7" right="0.7" top="0.75" bottom="0.75" header="0.3" footer="0.3"/>
  <pageSetup scale="40" orientation="portrait" r:id="rId1"/>
  <rowBreaks count="2" manualBreakCount="2">
    <brk id="15" max="10" man="1"/>
    <brk id="20"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293E0-6CFC-4E24-9C46-CD0588A15814}">
  <sheetPr>
    <pageSetUpPr fitToPage="1"/>
  </sheetPr>
  <dimension ref="A1:L16"/>
  <sheetViews>
    <sheetView showGridLines="0" zoomScale="110" workbookViewId="0">
      <selection activeCell="C12" sqref="C12:L12"/>
    </sheetView>
  </sheetViews>
  <sheetFormatPr baseColWidth="10" defaultColWidth="11.42578125" defaultRowHeight="16.5" x14ac:dyDescent="0.35"/>
  <cols>
    <col min="1" max="1" width="1.85546875" style="32" customWidth="1"/>
    <col min="2" max="2" width="15.42578125" style="32" customWidth="1"/>
    <col min="3" max="10" width="7.7109375" style="32" customWidth="1"/>
    <col min="11" max="11" width="6" style="32" customWidth="1"/>
    <col min="12" max="12" width="5.42578125" style="32" customWidth="1"/>
    <col min="13" max="16384" width="11.42578125" style="32"/>
  </cols>
  <sheetData>
    <row r="1" spans="1:12" ht="17.25" customHeight="1" x14ac:dyDescent="0.35">
      <c r="A1" s="164"/>
      <c r="B1" s="164"/>
      <c r="C1" s="164"/>
      <c r="D1" s="164"/>
      <c r="E1" s="167" t="s">
        <v>69</v>
      </c>
      <c r="F1" s="167"/>
      <c r="G1" s="167"/>
      <c r="H1" s="167"/>
      <c r="I1" s="167"/>
      <c r="J1" s="167"/>
      <c r="K1" s="167"/>
      <c r="L1" s="167"/>
    </row>
    <row r="2" spans="1:12" ht="17.25" customHeight="1" x14ac:dyDescent="0.35">
      <c r="A2" s="165"/>
      <c r="B2" s="165"/>
      <c r="C2" s="165"/>
      <c r="D2" s="165"/>
      <c r="E2" s="168"/>
      <c r="F2" s="168"/>
      <c r="G2" s="168"/>
      <c r="H2" s="168"/>
      <c r="I2" s="168"/>
      <c r="J2" s="168"/>
      <c r="K2" s="168"/>
      <c r="L2" s="168"/>
    </row>
    <row r="3" spans="1:12" ht="17.25" customHeight="1" thickBot="1" x14ac:dyDescent="0.4">
      <c r="A3" s="166"/>
      <c r="B3" s="166"/>
      <c r="C3" s="166"/>
      <c r="D3" s="166"/>
      <c r="E3" s="169"/>
      <c r="F3" s="169"/>
      <c r="G3" s="169"/>
      <c r="H3" s="169"/>
      <c r="I3" s="169"/>
      <c r="J3" s="169"/>
      <c r="K3" s="169"/>
      <c r="L3" s="169"/>
    </row>
    <row r="4" spans="1:12" ht="19.5" customHeight="1" thickBot="1" x14ac:dyDescent="0.4">
      <c r="A4" s="170" t="str">
        <f>+EstrategiaPruebas!A4</f>
        <v>iTop R-001007 Sprint 2</v>
      </c>
      <c r="B4" s="171"/>
      <c r="C4" s="171"/>
      <c r="D4" s="171"/>
      <c r="E4" s="171"/>
      <c r="F4" s="171"/>
      <c r="G4" s="171"/>
      <c r="H4" s="171"/>
      <c r="I4" s="171"/>
      <c r="J4" s="171"/>
      <c r="K4" s="171"/>
      <c r="L4" s="172"/>
    </row>
    <row r="5" spans="1:12" ht="9" customHeight="1" x14ac:dyDescent="0.35">
      <c r="A5" s="173"/>
      <c r="B5" s="173"/>
      <c r="C5" s="173"/>
      <c r="D5" s="173"/>
      <c r="E5" s="173"/>
      <c r="F5" s="173"/>
      <c r="G5" s="173"/>
      <c r="H5" s="173"/>
      <c r="I5" s="173"/>
      <c r="J5" s="173"/>
      <c r="K5" s="173"/>
      <c r="L5" s="173"/>
    </row>
    <row r="6" spans="1:12" s="33" customFormat="1" ht="12.75" customHeight="1" x14ac:dyDescent="0.3">
      <c r="A6" s="174"/>
      <c r="B6" s="175" t="s">
        <v>70</v>
      </c>
      <c r="C6" s="175" t="s">
        <v>71</v>
      </c>
      <c r="D6" s="175"/>
      <c r="E6" s="175" t="s">
        <v>72</v>
      </c>
      <c r="F6" s="175"/>
      <c r="G6" s="175" t="s">
        <v>73</v>
      </c>
      <c r="H6" s="175"/>
      <c r="I6" s="175" t="s">
        <v>74</v>
      </c>
      <c r="J6" s="175"/>
      <c r="K6" s="175" t="s">
        <v>75</v>
      </c>
      <c r="L6" s="175"/>
    </row>
    <row r="7" spans="1:12" s="33" customFormat="1" ht="26.25" customHeight="1" x14ac:dyDescent="0.3">
      <c r="A7" s="174"/>
      <c r="B7" s="175"/>
      <c r="C7" s="175"/>
      <c r="D7" s="175"/>
      <c r="E7" s="175"/>
      <c r="F7" s="175"/>
      <c r="G7" s="175"/>
      <c r="H7" s="175"/>
      <c r="I7" s="175"/>
      <c r="J7" s="175"/>
      <c r="K7" s="175"/>
      <c r="L7" s="175"/>
    </row>
    <row r="8" spans="1:12" s="33" customFormat="1" ht="12" customHeight="1" x14ac:dyDescent="0.3">
      <c r="A8" s="174"/>
      <c r="B8" s="34">
        <f>+COUNTA(#REF!)</f>
        <v>1</v>
      </c>
      <c r="C8" s="34">
        <f>+E8+G8+I8</f>
        <v>19</v>
      </c>
      <c r="D8" s="35">
        <f>+IF(B8&gt;0,C8/B8,"")</f>
        <v>19</v>
      </c>
      <c r="E8" s="34">
        <f>COUNTIF(DiseñoEjecución!$J$10:$J$470,"Pasó")</f>
        <v>14</v>
      </c>
      <c r="F8" s="35">
        <f>+IF(B8&gt;0,E8/B8,"")</f>
        <v>14</v>
      </c>
      <c r="G8" s="34">
        <f>COUNTIF(DiseñoEjecución!$J$10:$J$470,"Falló")</f>
        <v>0</v>
      </c>
      <c r="H8" s="35">
        <f>+IF(B8&gt;0,G8/B8,"")</f>
        <v>0</v>
      </c>
      <c r="I8" s="34">
        <f>COUNTIF(DiseñoEjecución!$J$10:$J$470,"No aplica")</f>
        <v>5</v>
      </c>
      <c r="J8" s="35">
        <f>+IF(B8&gt;0,I8/B8,"")</f>
        <v>5</v>
      </c>
      <c r="K8" s="176">
        <v>0</v>
      </c>
      <c r="L8" s="176"/>
    </row>
    <row r="9" spans="1:12" ht="12.75" customHeight="1" x14ac:dyDescent="0.35">
      <c r="A9" s="174"/>
      <c r="B9" s="36">
        <f>SUM(B8:B8)</f>
        <v>1</v>
      </c>
      <c r="C9" s="36">
        <f>SUM(C8:C8)</f>
        <v>19</v>
      </c>
      <c r="D9" s="37">
        <f>IFERROR((C9/$B$9),0)</f>
        <v>19</v>
      </c>
      <c r="E9" s="36">
        <f>SUM(E8:E8)</f>
        <v>14</v>
      </c>
      <c r="F9" s="37">
        <f>IFERROR((E9/$B$9),0)</f>
        <v>14</v>
      </c>
      <c r="G9" s="36">
        <f>SUM(G8:G8)</f>
        <v>0</v>
      </c>
      <c r="H9" s="37">
        <f>IFERROR((G9/$B$9),0)</f>
        <v>0</v>
      </c>
      <c r="I9" s="36">
        <f>SUM(I8:I8)</f>
        <v>5</v>
      </c>
      <c r="J9" s="37">
        <f>IFERROR((I9/$B$9),0)</f>
        <v>5</v>
      </c>
      <c r="K9" s="177">
        <f>SUM(K8:L8)</f>
        <v>0</v>
      </c>
      <c r="L9" s="178"/>
    </row>
    <row r="10" spans="1:12" x14ac:dyDescent="0.35">
      <c r="A10" s="174"/>
      <c r="H10" s="38"/>
    </row>
    <row r="11" spans="1:12" ht="13.5" customHeight="1" x14ac:dyDescent="0.35">
      <c r="A11" s="174"/>
      <c r="B11" s="179" t="s">
        <v>76</v>
      </c>
      <c r="C11" s="179"/>
      <c r="D11" s="179"/>
      <c r="E11" s="179"/>
      <c r="F11" s="179"/>
      <c r="G11" s="179"/>
      <c r="H11" s="179"/>
      <c r="I11" s="179"/>
      <c r="J11" s="179"/>
      <c r="K11" s="179"/>
      <c r="L11" s="179"/>
    </row>
    <row r="12" spans="1:12" x14ac:dyDescent="0.35">
      <c r="A12" s="174"/>
      <c r="B12" s="39" t="s">
        <v>77</v>
      </c>
      <c r="C12" s="163"/>
      <c r="D12" s="163"/>
      <c r="E12" s="163"/>
      <c r="F12" s="163"/>
      <c r="G12" s="163"/>
      <c r="H12" s="163"/>
      <c r="I12" s="163"/>
      <c r="J12" s="163"/>
      <c r="K12" s="163"/>
      <c r="L12" s="163"/>
    </row>
    <row r="13" spans="1:12" x14ac:dyDescent="0.35">
      <c r="A13" s="174"/>
      <c r="B13" s="39" t="s">
        <v>78</v>
      </c>
      <c r="C13" s="163"/>
      <c r="D13" s="163"/>
      <c r="E13" s="163"/>
      <c r="F13" s="163"/>
      <c r="G13" s="163"/>
      <c r="H13" s="163"/>
      <c r="I13" s="163"/>
      <c r="J13" s="163"/>
      <c r="K13" s="163"/>
      <c r="L13" s="163"/>
    </row>
    <row r="14" spans="1:12" x14ac:dyDescent="0.35">
      <c r="A14" s="174"/>
      <c r="B14" s="39" t="s">
        <v>79</v>
      </c>
      <c r="C14" s="163"/>
      <c r="D14" s="163"/>
      <c r="E14" s="163"/>
      <c r="F14" s="163"/>
      <c r="G14" s="163"/>
      <c r="H14" s="163"/>
      <c r="I14" s="163"/>
      <c r="J14" s="163"/>
      <c r="K14" s="163"/>
      <c r="L14" s="163"/>
    </row>
    <row r="15" spans="1:12" x14ac:dyDescent="0.35">
      <c r="A15" s="174"/>
      <c r="B15" s="39" t="s">
        <v>80</v>
      </c>
      <c r="C15" s="163"/>
      <c r="D15" s="163"/>
      <c r="E15" s="163"/>
      <c r="F15" s="163"/>
      <c r="G15" s="163"/>
      <c r="H15" s="163"/>
      <c r="I15" s="163"/>
      <c r="J15" s="163"/>
      <c r="K15" s="163"/>
      <c r="L15" s="163"/>
    </row>
    <row r="16" spans="1:12" s="40" customFormat="1" x14ac:dyDescent="0.35">
      <c r="A16" s="174"/>
    </row>
  </sheetData>
  <sheetProtection insertRows="0" deleteRows="0"/>
  <mergeCells count="18">
    <mergeCell ref="K9:L9"/>
    <mergeCell ref="B11:L11"/>
    <mergeCell ref="C12:L12"/>
    <mergeCell ref="C13:L13"/>
    <mergeCell ref="A1:D3"/>
    <mergeCell ref="E1:L3"/>
    <mergeCell ref="A4:L4"/>
    <mergeCell ref="A5:L5"/>
    <mergeCell ref="A6:A16"/>
    <mergeCell ref="B6:B7"/>
    <mergeCell ref="C6:D7"/>
    <mergeCell ref="E6:F7"/>
    <mergeCell ref="G6:H7"/>
    <mergeCell ref="I6:J7"/>
    <mergeCell ref="C14:L14"/>
    <mergeCell ref="C15:L15"/>
    <mergeCell ref="K6:L7"/>
    <mergeCell ref="K8:L8"/>
  </mergeCells>
  <pageMargins left="0.75" right="0.75" top="1" bottom="1" header="0" footer="0"/>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9D3E-A4B4-48D9-8C44-F172ABE502BC}">
  <sheetPr>
    <pageSetUpPr fitToPage="1"/>
  </sheetPr>
  <dimension ref="A1:K62"/>
  <sheetViews>
    <sheetView showGridLines="0" showWhiteSpace="0" view="pageBreakPreview" zoomScaleNormal="100" zoomScaleSheetLayoutView="100" workbookViewId="0">
      <selection activeCell="D34" sqref="D34:I35"/>
    </sheetView>
  </sheetViews>
  <sheetFormatPr baseColWidth="10" defaultColWidth="11.42578125" defaultRowHeight="16.5" x14ac:dyDescent="0.35"/>
  <cols>
    <col min="1" max="1" width="2.7109375" style="43" customWidth="1"/>
    <col min="2" max="3" width="13.5703125" style="43" customWidth="1"/>
    <col min="4" max="4" width="3.85546875" style="43" customWidth="1"/>
    <col min="5" max="5" width="54" style="43" customWidth="1"/>
    <col min="6" max="6" width="7.28515625" style="43" customWidth="1"/>
    <col min="7" max="7" width="12.140625" style="43" customWidth="1"/>
    <col min="8" max="8" width="12.7109375" style="43" customWidth="1"/>
    <col min="9" max="9" width="60" style="43" customWidth="1"/>
    <col min="10" max="10" width="0.140625" style="43" customWidth="1"/>
    <col min="11" max="16384" width="11.42578125" style="43"/>
  </cols>
  <sheetData>
    <row r="1" spans="1:11" ht="23.25" customHeight="1" x14ac:dyDescent="0.35">
      <c r="A1" s="41"/>
      <c r="B1" s="42"/>
      <c r="C1" s="42"/>
      <c r="D1" s="180" t="s">
        <v>81</v>
      </c>
      <c r="E1" s="180"/>
      <c r="F1" s="180"/>
      <c r="G1" s="180"/>
      <c r="H1" s="180"/>
      <c r="I1" s="180"/>
    </row>
    <row r="2" spans="1:11" ht="23.25" customHeight="1" x14ac:dyDescent="0.35">
      <c r="A2" s="44"/>
      <c r="D2" s="181"/>
      <c r="E2" s="181"/>
      <c r="F2" s="181"/>
      <c r="G2" s="181"/>
      <c r="H2" s="181"/>
      <c r="I2" s="181"/>
    </row>
    <row r="3" spans="1:11" ht="23.25" customHeight="1" thickBot="1" x14ac:dyDescent="0.4">
      <c r="A3" s="45"/>
      <c r="B3" s="46"/>
      <c r="C3" s="46"/>
      <c r="D3" s="182"/>
      <c r="E3" s="182"/>
      <c r="F3" s="182"/>
      <c r="G3" s="182"/>
      <c r="H3" s="182"/>
      <c r="I3" s="182"/>
    </row>
    <row r="4" spans="1:11" ht="21.75" customHeight="1" thickBot="1" x14ac:dyDescent="0.4">
      <c r="A4" s="170" t="s">
        <v>158</v>
      </c>
      <c r="B4" s="171"/>
      <c r="C4" s="171"/>
      <c r="D4" s="171"/>
      <c r="E4" s="171"/>
      <c r="F4" s="171"/>
      <c r="G4" s="171"/>
      <c r="H4" s="171"/>
      <c r="I4" s="172"/>
    </row>
    <row r="5" spans="1:11" ht="19.5" x14ac:dyDescent="0.35">
      <c r="A5" s="183"/>
      <c r="B5" s="185" t="s">
        <v>82</v>
      </c>
      <c r="C5" s="185"/>
      <c r="D5" s="185"/>
      <c r="E5" s="185"/>
      <c r="F5" s="185"/>
      <c r="G5" s="185"/>
      <c r="H5" s="185"/>
      <c r="I5" s="185"/>
    </row>
    <row r="6" spans="1:11" x14ac:dyDescent="0.35">
      <c r="A6" s="184"/>
      <c r="B6" s="186" t="s">
        <v>33</v>
      </c>
      <c r="C6" s="186"/>
      <c r="D6" s="187" t="str">
        <f>+EstrategiaPruebas!E6</f>
        <v>Area People Qvision</v>
      </c>
      <c r="E6" s="187"/>
      <c r="F6" s="47"/>
      <c r="G6" s="188" t="s">
        <v>34</v>
      </c>
      <c r="H6" s="189"/>
      <c r="I6" s="48">
        <f>+EstrategiaPruebas!J6</f>
        <v>45499</v>
      </c>
    </row>
    <row r="7" spans="1:11" x14ac:dyDescent="0.35">
      <c r="A7" s="184"/>
      <c r="B7" s="186" t="s">
        <v>35</v>
      </c>
      <c r="C7" s="186"/>
      <c r="D7" s="187" t="str">
        <f>+EstrategiaPruebas!E7</f>
        <v>Requerimiento 5 iTop R-001007</v>
      </c>
      <c r="E7" s="187"/>
      <c r="F7" s="47"/>
      <c r="G7" s="188" t="s">
        <v>36</v>
      </c>
      <c r="H7" s="189"/>
      <c r="I7" s="48">
        <f>+EstrategiaPruebas!J7</f>
        <v>45483</v>
      </c>
    </row>
    <row r="8" spans="1:11" x14ac:dyDescent="0.35">
      <c r="A8" s="184"/>
      <c r="B8" s="186" t="s">
        <v>37</v>
      </c>
      <c r="C8" s="186"/>
      <c r="D8" s="187" t="str">
        <f>+EstrategiaPruebas!E8</f>
        <v>Hoja de vida</v>
      </c>
      <c r="E8" s="187"/>
      <c r="F8" s="47"/>
      <c r="G8" s="188" t="s">
        <v>38</v>
      </c>
      <c r="H8" s="189"/>
      <c r="I8" s="49">
        <f>+EstrategiaPruebas!J8</f>
        <v>14</v>
      </c>
    </row>
    <row r="9" spans="1:11" x14ac:dyDescent="0.35">
      <c r="A9" s="184"/>
      <c r="B9" s="186" t="s">
        <v>83</v>
      </c>
      <c r="C9" s="186"/>
      <c r="D9" s="210" t="s">
        <v>84</v>
      </c>
      <c r="E9" s="210"/>
      <c r="F9" s="47"/>
      <c r="G9" s="47"/>
      <c r="H9" s="50"/>
      <c r="I9" s="51"/>
    </row>
    <row r="10" spans="1:11" x14ac:dyDescent="0.35">
      <c r="A10" s="184"/>
      <c r="B10" s="52"/>
      <c r="C10" s="53"/>
      <c r="D10" s="54"/>
      <c r="E10" s="55"/>
      <c r="F10" s="55"/>
      <c r="G10" s="55"/>
      <c r="H10" s="55"/>
      <c r="I10" s="55"/>
      <c r="K10" s="54"/>
    </row>
    <row r="11" spans="1:11" ht="14.25" customHeight="1" x14ac:dyDescent="0.35">
      <c r="A11" s="184"/>
      <c r="B11" s="214" t="s">
        <v>40</v>
      </c>
      <c r="C11" s="214"/>
      <c r="D11" s="214"/>
      <c r="E11" s="214"/>
      <c r="F11" s="214"/>
      <c r="G11" s="214"/>
      <c r="H11" s="214"/>
      <c r="I11" s="214"/>
    </row>
    <row r="12" spans="1:11" ht="18" customHeight="1" x14ac:dyDescent="0.35">
      <c r="A12" s="184"/>
      <c r="B12" s="186" t="s">
        <v>41</v>
      </c>
      <c r="C12" s="186"/>
      <c r="D12" s="211" t="str">
        <f>+EstrategiaPruebas!E15</f>
        <v>Juan Pablo Julio Niño</v>
      </c>
      <c r="E12" s="211"/>
      <c r="F12" s="212" t="s">
        <v>42</v>
      </c>
      <c r="G12" s="213"/>
      <c r="H12" s="211" t="str">
        <f>+EstrategiaPruebas!J15</f>
        <v>Viviana Torres Restrepo</v>
      </c>
      <c r="I12" s="211"/>
    </row>
    <row r="13" spans="1:11" ht="15" customHeight="1" x14ac:dyDescent="0.35">
      <c r="A13" s="184"/>
      <c r="B13" s="186" t="s">
        <v>43</v>
      </c>
      <c r="C13" s="186"/>
      <c r="D13" s="211" t="str">
        <f>+EstrategiaPruebas!E16</f>
        <v>Rosa Maria Quilindo Ledezma</v>
      </c>
      <c r="E13" s="211"/>
      <c r="F13" s="212" t="s">
        <v>44</v>
      </c>
      <c r="G13" s="213"/>
      <c r="H13" s="211" t="str">
        <f>+EstrategiaPruebas!J16</f>
        <v>Luis Gregorio Toro</v>
      </c>
      <c r="I13" s="211"/>
    </row>
    <row r="14" spans="1:11" ht="15" customHeight="1" x14ac:dyDescent="0.35">
      <c r="A14" s="184"/>
      <c r="B14" s="57"/>
      <c r="C14" s="57"/>
      <c r="D14" s="58"/>
      <c r="E14" s="58"/>
      <c r="F14" s="58"/>
      <c r="G14" s="58"/>
      <c r="H14" s="59"/>
      <c r="I14" s="58"/>
    </row>
    <row r="15" spans="1:11" ht="15" customHeight="1" x14ac:dyDescent="0.35">
      <c r="A15" s="184"/>
      <c r="B15" s="190" t="s">
        <v>45</v>
      </c>
      <c r="C15" s="190"/>
      <c r="D15" s="190"/>
      <c r="E15" s="190"/>
      <c r="F15" s="190"/>
      <c r="G15" s="190"/>
      <c r="H15" s="190"/>
      <c r="I15" s="190"/>
    </row>
    <row r="16" spans="1:11" ht="15" customHeight="1" x14ac:dyDescent="0.35">
      <c r="A16" s="184"/>
      <c r="B16" s="60" t="s">
        <v>46</v>
      </c>
      <c r="C16" s="190" t="s">
        <v>47</v>
      </c>
      <c r="D16" s="190"/>
      <c r="E16" s="190"/>
      <c r="F16" s="190" t="s">
        <v>48</v>
      </c>
      <c r="G16" s="190"/>
      <c r="H16" s="190"/>
      <c r="I16" s="190"/>
    </row>
    <row r="17" spans="1:10" ht="62.25" customHeight="1" x14ac:dyDescent="0.35">
      <c r="A17" s="184"/>
      <c r="B17" s="26" t="s">
        <v>164</v>
      </c>
      <c r="C17" s="109" t="s">
        <v>163</v>
      </c>
      <c r="D17" s="110"/>
      <c r="E17" s="110"/>
      <c r="F17" s="110"/>
      <c r="G17" s="107" t="s">
        <v>165</v>
      </c>
      <c r="H17" s="108"/>
      <c r="I17" s="108"/>
      <c r="J17" s="108"/>
    </row>
    <row r="18" spans="1:10" ht="62.25" customHeight="1" x14ac:dyDescent="0.35">
      <c r="A18" s="184"/>
      <c r="B18" s="26" t="s">
        <v>155</v>
      </c>
      <c r="C18" s="109" t="s">
        <v>154</v>
      </c>
      <c r="D18" s="110"/>
      <c r="E18" s="110"/>
      <c r="F18" s="110"/>
      <c r="G18" s="107" t="s">
        <v>256</v>
      </c>
      <c r="H18" s="108"/>
      <c r="I18" s="108"/>
      <c r="J18" s="108"/>
    </row>
    <row r="19" spans="1:10" ht="62.25" customHeight="1" x14ac:dyDescent="0.35">
      <c r="A19" s="184"/>
      <c r="B19" s="26" t="s">
        <v>252</v>
      </c>
      <c r="C19" s="109" t="s">
        <v>251</v>
      </c>
      <c r="D19" s="110"/>
      <c r="E19" s="110"/>
      <c r="F19" s="110"/>
      <c r="G19" s="107" t="s">
        <v>257</v>
      </c>
      <c r="H19" s="108"/>
      <c r="I19" s="108"/>
      <c r="J19" s="108"/>
    </row>
    <row r="20" spans="1:10" ht="62.25" customHeight="1" x14ac:dyDescent="0.35">
      <c r="A20" s="184"/>
      <c r="B20" s="26" t="s">
        <v>148</v>
      </c>
      <c r="C20" s="109" t="s">
        <v>253</v>
      </c>
      <c r="D20" s="110"/>
      <c r="E20" s="110"/>
      <c r="F20" s="110"/>
      <c r="G20" s="107" t="s">
        <v>258</v>
      </c>
      <c r="H20" s="108"/>
      <c r="I20" s="108"/>
      <c r="J20" s="108"/>
    </row>
    <row r="21" spans="1:10" ht="62.25" customHeight="1" x14ac:dyDescent="0.35">
      <c r="A21" s="184"/>
      <c r="B21" s="26" t="s">
        <v>255</v>
      </c>
      <c r="C21" s="105" t="s">
        <v>254</v>
      </c>
      <c r="D21" s="106"/>
      <c r="E21" s="106"/>
      <c r="F21" s="106"/>
      <c r="G21" s="107" t="s">
        <v>259</v>
      </c>
      <c r="H21" s="108"/>
      <c r="I21" s="108"/>
      <c r="J21" s="108"/>
    </row>
    <row r="22" spans="1:10" ht="15" customHeight="1" x14ac:dyDescent="0.35">
      <c r="A22" s="184"/>
      <c r="B22" s="195" t="s">
        <v>85</v>
      </c>
      <c r="C22" s="195"/>
      <c r="D22" s="195"/>
      <c r="E22" s="195"/>
      <c r="F22" s="195"/>
      <c r="G22" s="195"/>
      <c r="H22" s="195"/>
      <c r="I22" s="195"/>
    </row>
    <row r="23" spans="1:10" ht="42.75" customHeight="1" x14ac:dyDescent="0.35">
      <c r="A23" s="184"/>
      <c r="B23" s="196" t="str">
        <f>+EstrategiaPruebas!B26</f>
        <v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v>
      </c>
      <c r="C23" s="197"/>
      <c r="D23" s="197"/>
      <c r="E23" s="197"/>
      <c r="F23" s="197"/>
      <c r="G23" s="197"/>
      <c r="H23" s="197"/>
      <c r="I23" s="198"/>
    </row>
    <row r="24" spans="1:10" ht="42.75" customHeight="1" x14ac:dyDescent="0.35">
      <c r="A24" s="184"/>
      <c r="B24" s="199"/>
      <c r="C24" s="200"/>
      <c r="D24" s="200"/>
      <c r="E24" s="200"/>
      <c r="F24" s="200"/>
      <c r="G24" s="200"/>
      <c r="H24" s="200"/>
      <c r="I24" s="201"/>
    </row>
    <row r="25" spans="1:10" ht="5.25" customHeight="1" x14ac:dyDescent="0.35">
      <c r="A25" s="184"/>
    </row>
    <row r="26" spans="1:10" ht="11.25" customHeight="1" x14ac:dyDescent="0.35">
      <c r="A26" s="184"/>
      <c r="B26" s="208" t="s">
        <v>86</v>
      </c>
      <c r="C26" s="208"/>
      <c r="D26" s="208"/>
      <c r="E26" s="208"/>
      <c r="F26" s="208"/>
      <c r="G26" s="208"/>
      <c r="H26" s="208"/>
      <c r="I26" s="208"/>
    </row>
    <row r="27" spans="1:10" ht="6.75" customHeight="1" x14ac:dyDescent="0.35">
      <c r="A27" s="184"/>
    </row>
    <row r="28" spans="1:10" ht="24" customHeight="1" x14ac:dyDescent="0.35">
      <c r="A28" s="184"/>
      <c r="B28" s="61" t="s">
        <v>46</v>
      </c>
      <c r="C28" s="204" t="s">
        <v>87</v>
      </c>
      <c r="D28" s="204"/>
      <c r="E28" s="205"/>
      <c r="F28" s="86" t="s">
        <v>88</v>
      </c>
      <c r="G28" s="206" t="s">
        <v>72</v>
      </c>
      <c r="H28" s="207"/>
      <c r="I28" s="61" t="s">
        <v>89</v>
      </c>
    </row>
    <row r="29" spans="1:10" ht="38.25" customHeight="1" x14ac:dyDescent="0.35">
      <c r="A29" s="184"/>
      <c r="B29" s="26" t="s">
        <v>164</v>
      </c>
      <c r="C29" s="130" t="s">
        <v>163</v>
      </c>
      <c r="D29" s="191"/>
      <c r="E29" s="131"/>
      <c r="F29" s="99">
        <v>4</v>
      </c>
      <c r="G29" s="209"/>
      <c r="H29" s="203"/>
      <c r="I29" s="62"/>
    </row>
    <row r="30" spans="1:10" ht="38.25" customHeight="1" x14ac:dyDescent="0.35">
      <c r="A30" s="184"/>
      <c r="B30" s="26" t="s">
        <v>155</v>
      </c>
      <c r="C30" s="130" t="s">
        <v>154</v>
      </c>
      <c r="D30" s="191"/>
      <c r="E30" s="131"/>
      <c r="F30" s="99">
        <v>6</v>
      </c>
      <c r="G30" s="202">
        <v>6</v>
      </c>
      <c r="H30" s="203"/>
      <c r="I30" s="62"/>
    </row>
    <row r="31" spans="1:10" ht="38.25" customHeight="1" x14ac:dyDescent="0.35">
      <c r="A31" s="184"/>
      <c r="B31" s="26" t="s">
        <v>252</v>
      </c>
      <c r="C31" s="130" t="s">
        <v>251</v>
      </c>
      <c r="D31" s="191"/>
      <c r="E31" s="131"/>
      <c r="F31" s="99">
        <v>4</v>
      </c>
      <c r="G31" s="202">
        <v>4</v>
      </c>
      <c r="H31" s="203"/>
      <c r="I31" s="62"/>
    </row>
    <row r="32" spans="1:10" ht="38.25" customHeight="1" x14ac:dyDescent="0.35">
      <c r="A32" s="184"/>
      <c r="B32" s="26" t="s">
        <v>148</v>
      </c>
      <c r="C32" s="130" t="s">
        <v>253</v>
      </c>
      <c r="D32" s="191"/>
      <c r="E32" s="131"/>
      <c r="F32" s="99">
        <v>1</v>
      </c>
      <c r="G32" s="202"/>
      <c r="H32" s="203"/>
      <c r="I32" s="62" t="s">
        <v>261</v>
      </c>
    </row>
    <row r="33" spans="1:10" ht="39" customHeight="1" x14ac:dyDescent="0.35">
      <c r="A33" s="184"/>
      <c r="B33" s="26" t="s">
        <v>255</v>
      </c>
      <c r="C33" s="192" t="s">
        <v>254</v>
      </c>
      <c r="D33" s="193"/>
      <c r="E33" s="194"/>
      <c r="F33" s="100">
        <v>5</v>
      </c>
      <c r="G33" s="202">
        <v>5</v>
      </c>
      <c r="H33" s="203"/>
      <c r="I33" s="62"/>
    </row>
    <row r="34" spans="1:10" ht="18.75" customHeight="1" x14ac:dyDescent="0.35">
      <c r="A34" s="184"/>
      <c r="B34" s="190" t="s">
        <v>90</v>
      </c>
      <c r="C34" s="190"/>
      <c r="D34" s="224"/>
      <c r="E34" s="224"/>
      <c r="F34" s="224"/>
      <c r="G34" s="224"/>
      <c r="H34" s="224"/>
      <c r="I34" s="224"/>
    </row>
    <row r="35" spans="1:10" ht="18.75" customHeight="1" x14ac:dyDescent="0.35">
      <c r="A35" s="184"/>
      <c r="B35" s="190"/>
      <c r="C35" s="190"/>
      <c r="D35" s="224"/>
      <c r="E35" s="224"/>
      <c r="F35" s="224"/>
      <c r="G35" s="224"/>
      <c r="H35" s="224"/>
      <c r="I35" s="224"/>
    </row>
    <row r="36" spans="1:10" ht="6.75" customHeight="1" x14ac:dyDescent="0.35">
      <c r="A36" s="184"/>
    </row>
    <row r="37" spans="1:10" ht="14.25" customHeight="1" x14ac:dyDescent="0.35">
      <c r="A37" s="184"/>
      <c r="B37" s="208" t="s">
        <v>91</v>
      </c>
      <c r="C37" s="208"/>
      <c r="D37" s="208"/>
      <c r="E37" s="208"/>
      <c r="F37" s="208"/>
      <c r="G37" s="208"/>
      <c r="H37" s="208"/>
      <c r="I37" s="208"/>
      <c r="J37" s="63"/>
    </row>
    <row r="38" spans="1:10" ht="3" customHeight="1" x14ac:dyDescent="0.35">
      <c r="A38" s="184"/>
    </row>
    <row r="39" spans="1:10" ht="1.5" customHeight="1" x14ac:dyDescent="0.35">
      <c r="A39" s="184"/>
      <c r="F39" s="64"/>
      <c r="G39" s="64"/>
    </row>
    <row r="40" spans="1:10" ht="1.5" customHeight="1" x14ac:dyDescent="0.35">
      <c r="A40" s="184"/>
    </row>
    <row r="41" spans="1:10" ht="16.5" customHeight="1" x14ac:dyDescent="0.35">
      <c r="A41" s="184"/>
      <c r="B41" s="60" t="s">
        <v>92</v>
      </c>
      <c r="C41" s="60"/>
      <c r="E41" s="65" t="s">
        <v>93</v>
      </c>
      <c r="F41" s="66" t="s">
        <v>94</v>
      </c>
      <c r="G41" s="67"/>
      <c r="H41" s="68" t="s">
        <v>95</v>
      </c>
      <c r="I41" s="68"/>
    </row>
    <row r="42" spans="1:10" ht="16.5" customHeight="1" x14ac:dyDescent="0.35">
      <c r="A42" s="184"/>
      <c r="B42" s="56" t="s">
        <v>96</v>
      </c>
      <c r="C42" s="56"/>
      <c r="E42" s="69" t="s">
        <v>97</v>
      </c>
      <c r="F42" s="70">
        <v>1</v>
      </c>
      <c r="G42" s="55"/>
      <c r="H42" s="225">
        <f>+C45</f>
        <v>1</v>
      </c>
      <c r="I42" s="225"/>
    </row>
    <row r="43" spans="1:10" ht="16.5" customHeight="1" x14ac:dyDescent="0.35">
      <c r="A43" s="184"/>
      <c r="B43" s="56" t="s">
        <v>98</v>
      </c>
      <c r="C43" s="56"/>
      <c r="E43" s="69" t="s">
        <v>99</v>
      </c>
      <c r="F43" s="70"/>
      <c r="G43" s="55"/>
    </row>
    <row r="44" spans="1:10" ht="16.5" customHeight="1" x14ac:dyDescent="0.35">
      <c r="A44" s="184"/>
      <c r="B44" s="56" t="s">
        <v>100</v>
      </c>
      <c r="C44" s="56">
        <v>1</v>
      </c>
      <c r="E44" s="65" t="s">
        <v>101</v>
      </c>
      <c r="F44" s="66">
        <f>SUM(F42:F43)</f>
        <v>1</v>
      </c>
      <c r="G44" s="67"/>
    </row>
    <row r="45" spans="1:10" ht="16.5" customHeight="1" x14ac:dyDescent="0.35">
      <c r="A45" s="184"/>
      <c r="B45" s="66" t="s">
        <v>101</v>
      </c>
      <c r="C45" s="71">
        <f>SUM(C42:C44)</f>
        <v>1</v>
      </c>
    </row>
    <row r="46" spans="1:10" ht="16.5" customHeight="1" x14ac:dyDescent="0.35">
      <c r="A46" s="184"/>
    </row>
    <row r="47" spans="1:10" ht="16.5" customHeight="1" x14ac:dyDescent="0.35">
      <c r="A47" s="184"/>
      <c r="B47" s="188" t="s">
        <v>90</v>
      </c>
      <c r="C47" s="188"/>
      <c r="D47" s="226"/>
      <c r="E47" s="227"/>
      <c r="F47" s="227"/>
      <c r="G47" s="227"/>
      <c r="H47" s="227"/>
      <c r="I47" s="228"/>
    </row>
    <row r="48" spans="1:10" ht="16.5" customHeight="1" x14ac:dyDescent="0.35">
      <c r="A48" s="184"/>
      <c r="B48" s="188"/>
      <c r="C48" s="188"/>
      <c r="D48" s="229"/>
      <c r="E48" s="230"/>
      <c r="F48" s="230"/>
      <c r="G48" s="230"/>
      <c r="H48" s="230"/>
      <c r="I48" s="231"/>
    </row>
    <row r="49" spans="1:9" ht="13.5" customHeight="1" x14ac:dyDescent="0.35">
      <c r="A49" s="184"/>
    </row>
    <row r="50" spans="1:9" ht="13.5" customHeight="1" x14ac:dyDescent="0.35">
      <c r="A50" s="184"/>
      <c r="B50" s="208" t="s">
        <v>102</v>
      </c>
      <c r="C50" s="208"/>
      <c r="D50" s="208"/>
      <c r="E50" s="208"/>
      <c r="F50" s="208"/>
      <c r="G50" s="208"/>
      <c r="H50" s="208"/>
      <c r="I50" s="208"/>
    </row>
    <row r="51" spans="1:9" ht="5.25" customHeight="1" x14ac:dyDescent="0.35">
      <c r="A51" s="184"/>
    </row>
    <row r="52" spans="1:9" ht="13.5" customHeight="1" x14ac:dyDescent="0.35">
      <c r="A52" s="184"/>
      <c r="B52" s="232" t="s">
        <v>146</v>
      </c>
      <c r="C52" s="233"/>
      <c r="D52" s="233"/>
      <c r="E52" s="233"/>
      <c r="F52" s="233"/>
      <c r="G52" s="233"/>
      <c r="H52" s="233"/>
      <c r="I52" s="234"/>
    </row>
    <row r="53" spans="1:9" ht="13.5" customHeight="1" x14ac:dyDescent="0.35">
      <c r="A53" s="184"/>
      <c r="B53" s="235"/>
      <c r="C53" s="236"/>
      <c r="D53" s="236"/>
      <c r="E53" s="236"/>
      <c r="F53" s="236"/>
      <c r="G53" s="236"/>
      <c r="H53" s="236"/>
      <c r="I53" s="237"/>
    </row>
    <row r="54" spans="1:9" ht="13.5" customHeight="1" x14ac:dyDescent="0.35">
      <c r="A54" s="184"/>
      <c r="B54" s="235"/>
      <c r="C54" s="236"/>
      <c r="D54" s="236"/>
      <c r="E54" s="236"/>
      <c r="F54" s="236"/>
      <c r="G54" s="236"/>
      <c r="H54" s="236"/>
      <c r="I54" s="237"/>
    </row>
    <row r="55" spans="1:9" ht="56.25" customHeight="1" x14ac:dyDescent="0.35">
      <c r="A55" s="184"/>
      <c r="B55" s="238"/>
      <c r="C55" s="239"/>
      <c r="D55" s="239"/>
      <c r="E55" s="239"/>
      <c r="F55" s="239"/>
      <c r="G55" s="239"/>
      <c r="H55" s="239"/>
      <c r="I55" s="240"/>
    </row>
    <row r="56" spans="1:9" ht="3.75" customHeight="1" x14ac:dyDescent="0.35">
      <c r="A56" s="184"/>
    </row>
    <row r="57" spans="1:9" ht="14.25" customHeight="1" x14ac:dyDescent="0.35">
      <c r="A57" s="184"/>
      <c r="B57" s="208" t="s">
        <v>103</v>
      </c>
      <c r="C57" s="208"/>
      <c r="D57" s="208"/>
      <c r="E57" s="208"/>
      <c r="F57" s="208"/>
      <c r="G57" s="208"/>
      <c r="H57" s="208"/>
      <c r="I57" s="208"/>
    </row>
    <row r="58" spans="1:9" ht="5.25" customHeight="1" x14ac:dyDescent="0.35">
      <c r="A58" s="184"/>
    </row>
    <row r="59" spans="1:9" x14ac:dyDescent="0.35">
      <c r="A59" s="184"/>
      <c r="B59" s="215" t="str">
        <f>CONCATENATE(D9," como producto conforme el proyecto (",D7,"), el cual incluye las historias de usuario del (",A4,"), con las observaciones que están establecidas en los Daily, Cierre y Certificación de Sprint y los errores detallados, al igual que sus consideraciones y sugerencias reportadas.")</f>
        <v>No aceptar como producto conforme el proyecto (Requerimiento 5 iTop R-001007), el cual incluye las historias de usuario del (iTop R-001007), con las observaciones que están establecidas en los Daily, Cierre y Certificación de Sprint y los errores detallados, al igual que sus consideraciones y sugerencias reportadas.</v>
      </c>
      <c r="C59" s="216"/>
      <c r="D59" s="216"/>
      <c r="E59" s="216"/>
      <c r="F59" s="216"/>
      <c r="G59" s="216"/>
      <c r="H59" s="216"/>
      <c r="I59" s="217"/>
    </row>
    <row r="60" spans="1:9" x14ac:dyDescent="0.35">
      <c r="A60" s="184"/>
      <c r="B60" s="218"/>
      <c r="C60" s="219"/>
      <c r="D60" s="219"/>
      <c r="E60" s="219"/>
      <c r="F60" s="219"/>
      <c r="G60" s="219"/>
      <c r="H60" s="219"/>
      <c r="I60" s="220"/>
    </row>
    <row r="61" spans="1:9" x14ac:dyDescent="0.35">
      <c r="A61" s="184"/>
      <c r="B61" s="221"/>
      <c r="C61" s="222"/>
      <c r="D61" s="222"/>
      <c r="E61" s="222"/>
      <c r="F61" s="222"/>
      <c r="G61" s="222"/>
      <c r="H61" s="222"/>
      <c r="I61" s="223"/>
    </row>
    <row r="62" spans="1:9" x14ac:dyDescent="0.35">
      <c r="A62" s="184"/>
    </row>
  </sheetData>
  <sheetProtection insertRows="0" deleteRows="0"/>
  <mergeCells count="62">
    <mergeCell ref="B57:I57"/>
    <mergeCell ref="B59:I61"/>
    <mergeCell ref="B34:C35"/>
    <mergeCell ref="D34:I35"/>
    <mergeCell ref="B37:I37"/>
    <mergeCell ref="H42:I42"/>
    <mergeCell ref="B47:C48"/>
    <mergeCell ref="D47:I48"/>
    <mergeCell ref="B50:I50"/>
    <mergeCell ref="B52:I55"/>
    <mergeCell ref="C20:F20"/>
    <mergeCell ref="G20:J20"/>
    <mergeCell ref="C19:F19"/>
    <mergeCell ref="G19:J19"/>
    <mergeCell ref="C18:F18"/>
    <mergeCell ref="G18:J18"/>
    <mergeCell ref="B13:C13"/>
    <mergeCell ref="D13:E13"/>
    <mergeCell ref="F13:G13"/>
    <mergeCell ref="H13:I13"/>
    <mergeCell ref="C17:F17"/>
    <mergeCell ref="G17:J17"/>
    <mergeCell ref="G8:H8"/>
    <mergeCell ref="B9:C9"/>
    <mergeCell ref="D9:E9"/>
    <mergeCell ref="B12:C12"/>
    <mergeCell ref="D12:E12"/>
    <mergeCell ref="F12:G12"/>
    <mergeCell ref="B11:I11"/>
    <mergeCell ref="H12:I12"/>
    <mergeCell ref="C33:E33"/>
    <mergeCell ref="B22:I22"/>
    <mergeCell ref="B23:I24"/>
    <mergeCell ref="C21:F21"/>
    <mergeCell ref="G21:J21"/>
    <mergeCell ref="G32:H32"/>
    <mergeCell ref="G33:H33"/>
    <mergeCell ref="C28:E28"/>
    <mergeCell ref="G28:H28"/>
    <mergeCell ref="B26:I26"/>
    <mergeCell ref="G29:H29"/>
    <mergeCell ref="C29:E29"/>
    <mergeCell ref="C30:E30"/>
    <mergeCell ref="C31:E31"/>
    <mergeCell ref="G30:H30"/>
    <mergeCell ref="G31:H31"/>
    <mergeCell ref="D1:I3"/>
    <mergeCell ref="A4:I4"/>
    <mergeCell ref="A5:A62"/>
    <mergeCell ref="B5:I5"/>
    <mergeCell ref="B6:C6"/>
    <mergeCell ref="D6:E6"/>
    <mergeCell ref="G6:H6"/>
    <mergeCell ref="B7:C7"/>
    <mergeCell ref="D7:E7"/>
    <mergeCell ref="G7:H7"/>
    <mergeCell ref="B8:C8"/>
    <mergeCell ref="D8:E8"/>
    <mergeCell ref="B15:I15"/>
    <mergeCell ref="C16:E16"/>
    <mergeCell ref="F16:I16"/>
    <mergeCell ref="C32:E32"/>
  </mergeCells>
  <dataValidations count="1">
    <dataValidation type="list" allowBlank="1" showInputMessage="1" showErrorMessage="1" sqref="F11:I11" xr:uid="{F5FF2C74-7CEF-47F5-B8E6-12C33085AAC0}">
      <formula1>"Aceptar, No Aceptar, Seleccione"</formula1>
    </dataValidation>
  </dataValidations>
  <pageMargins left="0.7" right="0.7" top="0.75" bottom="0.75" header="0.3" footer="0.3"/>
  <pageSetup scale="50"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9800D89-4D7C-4C27-8A88-9168082653A2}">
          <x14:formula1>
            <xm:f>Parametros!$F$2:$F$3</xm:f>
          </x14:formula1>
          <xm:sqref>D9:E9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7110-CF64-40C4-BCB1-DE97DA093EA8}">
  <dimension ref="A1:F6"/>
  <sheetViews>
    <sheetView workbookViewId="0">
      <selection activeCell="D3" sqref="D3"/>
    </sheetView>
  </sheetViews>
  <sheetFormatPr baseColWidth="10" defaultColWidth="11.42578125" defaultRowHeight="12.75" x14ac:dyDescent="0.2"/>
  <cols>
    <col min="1" max="1" width="19" style="73" bestFit="1" customWidth="1"/>
    <col min="2" max="3" width="11.42578125" style="73"/>
    <col min="4" max="4" width="23.140625" style="73" bestFit="1" customWidth="1"/>
    <col min="5" max="16384" width="11.42578125" style="73"/>
  </cols>
  <sheetData>
    <row r="1" spans="1:6" x14ac:dyDescent="0.2">
      <c r="A1" s="72" t="s">
        <v>104</v>
      </c>
      <c r="B1" s="72" t="s">
        <v>105</v>
      </c>
      <c r="C1" s="72" t="s">
        <v>52</v>
      </c>
      <c r="D1" s="72" t="s">
        <v>106</v>
      </c>
      <c r="E1" s="72" t="s">
        <v>53</v>
      </c>
      <c r="F1" s="72" t="s">
        <v>83</v>
      </c>
    </row>
    <row r="2" spans="1:6" x14ac:dyDescent="0.2">
      <c r="A2" s="73" t="s">
        <v>107</v>
      </c>
      <c r="B2" s="73" t="s">
        <v>108</v>
      </c>
      <c r="C2" s="73" t="s">
        <v>109</v>
      </c>
      <c r="D2" s="73" t="s">
        <v>110</v>
      </c>
      <c r="E2" s="74" t="s">
        <v>96</v>
      </c>
      <c r="F2" s="74" t="s">
        <v>111</v>
      </c>
    </row>
    <row r="3" spans="1:6" x14ac:dyDescent="0.2">
      <c r="A3" s="73" t="s">
        <v>112</v>
      </c>
      <c r="B3" s="73" t="s">
        <v>113</v>
      </c>
      <c r="C3" s="73" t="s">
        <v>114</v>
      </c>
      <c r="D3" s="73" t="s">
        <v>115</v>
      </c>
      <c r="E3" s="74" t="s">
        <v>98</v>
      </c>
      <c r="F3" s="74" t="s">
        <v>84</v>
      </c>
    </row>
    <row r="4" spans="1:6" x14ac:dyDescent="0.2">
      <c r="A4" s="74" t="s">
        <v>116</v>
      </c>
      <c r="C4" s="73" t="s">
        <v>117</v>
      </c>
      <c r="D4" s="73" t="s">
        <v>118</v>
      </c>
      <c r="E4" s="74" t="s">
        <v>100</v>
      </c>
    </row>
    <row r="5" spans="1:6" x14ac:dyDescent="0.2">
      <c r="A5" s="74"/>
    </row>
    <row r="6" spans="1:6" x14ac:dyDescent="0.2">
      <c r="A6" s="74"/>
    </row>
  </sheetData>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Revisiones</vt:lpstr>
      <vt:lpstr>EstrategiaPruebas</vt:lpstr>
      <vt:lpstr>DiseñoEjecución</vt:lpstr>
      <vt:lpstr>Métricas</vt:lpstr>
      <vt:lpstr>CierreSprint</vt:lpstr>
      <vt:lpstr>Parametros</vt:lpstr>
      <vt:lpstr>Parametros!Aplica</vt:lpstr>
      <vt:lpstr>AplicaCP</vt:lpstr>
      <vt:lpstr>CierreSprint!Área_de_impresión</vt:lpstr>
      <vt:lpstr>EstrategiaPruebas!Área_de_impresión</vt:lpstr>
      <vt:lpstr>Resultado</vt:lpstr>
      <vt:lpstr>Parametros!Resultado_obtenido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 Humberto Silva Cardenas</dc:creator>
  <cp:lastModifiedBy>Rosa Maria Quilindo Ledezma</cp:lastModifiedBy>
  <dcterms:created xsi:type="dcterms:W3CDTF">2023-11-02T17:43:57Z</dcterms:created>
  <dcterms:modified xsi:type="dcterms:W3CDTF">2024-09-09T14:26:10Z</dcterms:modified>
</cp:coreProperties>
</file>