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Rose\Desktop\Research\2020_DLSW\Json\github\"/>
    </mc:Choice>
  </mc:AlternateContent>
  <xr:revisionPtr revIDLastSave="0" documentId="13_ncr:1_{2E9C7D40-35AB-4B05-A646-9E45EB22416E}" xr6:coauthVersionLast="46" xr6:coauthVersionMax="46" xr10:uidLastSave="{00000000-0000-0000-0000-000000000000}"/>
  <bookViews>
    <workbookView xWindow="38280" yWindow="-120" windowWidth="38640" windowHeight="21240" activeTab="2" xr2:uid="{00000000-000D-0000-FFFF-FFFF00000000}"/>
  </bookViews>
  <sheets>
    <sheet name="Full-Data schema" sheetId="3" r:id="rId1"/>
    <sheet name="Simple-Data schema" sheetId="4" r:id="rId2"/>
    <sheet name="Summary(Paper)" sheetId="6" r:id="rId3"/>
    <sheet name="All_Statistics" sheetId="2" r:id="rId4"/>
    <sheet name="Project_Classes" sheetId="5" r:id="rId5"/>
    <sheet name="Project_Classification_Steps" sheetId="1" r:id="rId6"/>
    <sheet name="Test-related files" sheetId="7" r:id="rId7"/>
  </sheets>
  <definedNames>
    <definedName name="_xlnm._FilterDatabase" localSheetId="3" hidden="1">All_Statistics!$A$2:$AE$195</definedName>
    <definedName name="_xlnm._FilterDatabase" localSheetId="4" hidden="1">Project_Classes!$A$1:$D$194</definedName>
    <definedName name="_xlnm._FilterDatabase" localSheetId="5" hidden="1">Project_Classification_Steps!$A$1:$O$195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6" l="1"/>
  <c r="A18" i="6"/>
  <c r="A4"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3" i="6"/>
  <c r="C38" i="6"/>
  <c r="C39" i="6"/>
  <c r="C16" i="6"/>
  <c r="C41" i="6"/>
  <c r="C15" i="6"/>
  <c r="C10" i="6"/>
  <c r="C11" i="6"/>
  <c r="C7" i="6"/>
  <c r="C9" i="6"/>
  <c r="C4" i="6"/>
  <c r="C3" i="6"/>
  <c r="C6" i="6"/>
  <c r="C8" i="6"/>
  <c r="C5" i="6"/>
  <c r="C12" i="6"/>
  <c r="C33" i="6"/>
  <c r="C31" i="6"/>
  <c r="C35" i="6"/>
  <c r="C32" i="6"/>
  <c r="C36" i="6"/>
  <c r="C30" i="6"/>
  <c r="C37" i="6"/>
  <c r="C29" i="6"/>
  <c r="C28" i="6"/>
  <c r="C27" i="6"/>
  <c r="C34" i="6"/>
  <c r="C26" i="6"/>
  <c r="C13" i="6"/>
  <c r="C14" i="6"/>
  <c r="C25" i="6"/>
  <c r="C18" i="6"/>
  <c r="C21" i="6"/>
  <c r="C20" i="6"/>
  <c r="C23" i="6"/>
  <c r="C19" i="6"/>
  <c r="C24" i="6"/>
  <c r="C17" i="6"/>
  <c r="C22" i="6"/>
  <c r="C40" i="6"/>
  <c r="H53" i="6"/>
  <c r="I53" i="6"/>
  <c r="M53" i="6" s="1"/>
  <c r="J53" i="6"/>
  <c r="K53" i="6"/>
  <c r="G53" i="6"/>
  <c r="F53" i="6"/>
  <c r="E53" i="6"/>
  <c r="L53" i="6" s="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3" i="2"/>
  <c r="E45" i="6" s="1"/>
  <c r="B46" i="6" l="1"/>
  <c r="B47" i="6"/>
  <c r="F49" i="6"/>
  <c r="H52" i="6"/>
  <c r="H48" i="6"/>
  <c r="B45" i="6"/>
  <c r="K51" i="6"/>
  <c r="K49" i="6"/>
  <c r="K47" i="6"/>
  <c r="J51" i="6"/>
  <c r="J49" i="6"/>
  <c r="J47" i="6"/>
  <c r="I51" i="6"/>
  <c r="I49" i="6"/>
  <c r="M49" i="6" s="1"/>
  <c r="I47" i="6"/>
  <c r="M47" i="6" s="1"/>
  <c r="H47" i="6"/>
  <c r="H51" i="6"/>
  <c r="H49" i="6"/>
  <c r="F45" i="6"/>
  <c r="L45" i="6" s="1"/>
  <c r="G51" i="6"/>
  <c r="G49" i="6"/>
  <c r="G47" i="6"/>
  <c r="F47" i="6"/>
  <c r="H45" i="6"/>
  <c r="E51" i="6"/>
  <c r="E49" i="6"/>
  <c r="L49" i="6" s="1"/>
  <c r="E47" i="6"/>
  <c r="I45" i="6"/>
  <c r="J45" i="6"/>
  <c r="G45" i="6"/>
  <c r="K45" i="6"/>
  <c r="B51" i="6"/>
  <c r="B49" i="6"/>
  <c r="K52" i="6"/>
  <c r="K50" i="6"/>
  <c r="K48" i="6"/>
  <c r="K46" i="6"/>
  <c r="J52" i="6"/>
  <c r="J50" i="6"/>
  <c r="J48" i="6"/>
  <c r="J46" i="6"/>
  <c r="F51" i="6"/>
  <c r="I52" i="6"/>
  <c r="I50" i="6"/>
  <c r="I48" i="6"/>
  <c r="I46" i="6"/>
  <c r="H46" i="6"/>
  <c r="G52" i="6"/>
  <c r="G50" i="6"/>
  <c r="G48" i="6"/>
  <c r="G46" i="6"/>
  <c r="F52" i="6"/>
  <c r="F50" i="6"/>
  <c r="F48" i="6"/>
  <c r="F46" i="6"/>
  <c r="E52" i="6"/>
  <c r="E50" i="6"/>
  <c r="E48" i="6"/>
  <c r="E46" i="6"/>
  <c r="H50" i="6"/>
  <c r="B52" i="6"/>
  <c r="B50" i="6"/>
  <c r="B48" i="6"/>
  <c r="C147" i="2"/>
  <c r="D147" i="2"/>
  <c r="C183" i="2"/>
  <c r="D183" i="2"/>
  <c r="C86" i="2"/>
  <c r="D86" i="2"/>
  <c r="C125" i="2"/>
  <c r="D125" i="2"/>
  <c r="C41" i="2"/>
  <c r="D41" i="2"/>
  <c r="C21" i="2"/>
  <c r="D21" i="2"/>
  <c r="C169" i="2"/>
  <c r="D169" i="2"/>
  <c r="C152" i="2"/>
  <c r="D152" i="2"/>
  <c r="C174" i="2"/>
  <c r="D174" i="2"/>
  <c r="C168" i="2"/>
  <c r="D168" i="2"/>
  <c r="C182" i="2"/>
  <c r="D182" i="2"/>
  <c r="C87" i="2"/>
  <c r="D87" i="2"/>
  <c r="C165" i="2"/>
  <c r="D165" i="2"/>
  <c r="C60" i="2"/>
  <c r="D60" i="2"/>
  <c r="C157" i="2"/>
  <c r="D157" i="2"/>
  <c r="C178" i="2"/>
  <c r="D178" i="2"/>
  <c r="C63" i="2"/>
  <c r="D63" i="2"/>
  <c r="C175" i="2"/>
  <c r="D175" i="2"/>
  <c r="C44" i="2"/>
  <c r="D44" i="2"/>
  <c r="C188" i="2"/>
  <c r="D188" i="2"/>
  <c r="C126" i="2"/>
  <c r="D126" i="2"/>
  <c r="C143" i="2"/>
  <c r="D143" i="2"/>
  <c r="C10" i="2"/>
  <c r="D10" i="2"/>
  <c r="C73" i="2"/>
  <c r="D73" i="2"/>
  <c r="C58" i="2"/>
  <c r="D58" i="2"/>
  <c r="C50" i="2"/>
  <c r="D50" i="2"/>
  <c r="C16" i="2"/>
  <c r="D16" i="2"/>
  <c r="C127" i="2"/>
  <c r="D127" i="2"/>
  <c r="C59" i="2"/>
  <c r="D59" i="2"/>
  <c r="C128" i="2"/>
  <c r="D128" i="2"/>
  <c r="C96" i="2"/>
  <c r="D96" i="2"/>
  <c r="C93" i="2"/>
  <c r="D93" i="2"/>
  <c r="C140" i="2"/>
  <c r="D140" i="2"/>
  <c r="C117" i="2"/>
  <c r="D117" i="2"/>
  <c r="C13" i="2"/>
  <c r="D13" i="2"/>
  <c r="C17" i="2"/>
  <c r="D17" i="2"/>
  <c r="C23" i="2"/>
  <c r="D23" i="2"/>
  <c r="C14" i="2"/>
  <c r="D14" i="2"/>
  <c r="C111" i="2"/>
  <c r="D111" i="2"/>
  <c r="C105" i="2"/>
  <c r="D105" i="2"/>
  <c r="C49" i="2"/>
  <c r="D49" i="2"/>
  <c r="C47" i="2"/>
  <c r="D47" i="2"/>
  <c r="C149" i="2"/>
  <c r="D149" i="2"/>
  <c r="C64" i="2"/>
  <c r="D64" i="2"/>
  <c r="C27" i="2"/>
  <c r="D27" i="2"/>
  <c r="C167" i="2"/>
  <c r="D167" i="2"/>
  <c r="C84" i="2"/>
  <c r="D84" i="2"/>
  <c r="C161" i="2"/>
  <c r="D161" i="2"/>
  <c r="C5" i="2"/>
  <c r="D5" i="2"/>
  <c r="C43" i="2"/>
  <c r="D43" i="2"/>
  <c r="C176" i="2"/>
  <c r="D176" i="2"/>
  <c r="C7" i="2"/>
  <c r="D7" i="2"/>
  <c r="C189" i="2"/>
  <c r="D189" i="2"/>
  <c r="C194" i="2"/>
  <c r="D194" i="2"/>
  <c r="C116" i="2"/>
  <c r="D116" i="2"/>
  <c r="C186" i="2"/>
  <c r="D186" i="2"/>
  <c r="C91" i="2"/>
  <c r="D91" i="2"/>
  <c r="C158" i="2"/>
  <c r="D158" i="2"/>
  <c r="C61" i="2"/>
  <c r="D61" i="2"/>
  <c r="C89" i="2"/>
  <c r="D89" i="2"/>
  <c r="C22" i="2"/>
  <c r="D22" i="2"/>
  <c r="C35" i="2"/>
  <c r="D35" i="2"/>
  <c r="C113" i="2"/>
  <c r="D113" i="2"/>
  <c r="C90" i="2"/>
  <c r="D90" i="2"/>
  <c r="C129" i="2"/>
  <c r="D129" i="2"/>
  <c r="C31" i="2"/>
  <c r="D31" i="2"/>
  <c r="C11" i="2"/>
  <c r="D11" i="2"/>
  <c r="C45" i="2"/>
  <c r="D45" i="2"/>
  <c r="C172" i="2"/>
  <c r="D172" i="2"/>
  <c r="C100" i="2"/>
  <c r="D100" i="2"/>
  <c r="C144" i="2"/>
  <c r="D144" i="2"/>
  <c r="C80" i="2"/>
  <c r="D80" i="2"/>
  <c r="C71" i="2"/>
  <c r="D71" i="2"/>
  <c r="C101" i="2"/>
  <c r="D101" i="2"/>
  <c r="C118" i="2"/>
  <c r="D118" i="2"/>
  <c r="C52" i="2"/>
  <c r="D52" i="2"/>
  <c r="C145" i="2"/>
  <c r="D145" i="2"/>
  <c r="C6" i="2"/>
  <c r="D6" i="2"/>
  <c r="C112" i="2"/>
  <c r="D112" i="2"/>
  <c r="C88" i="2"/>
  <c r="D88" i="2"/>
  <c r="C53" i="2"/>
  <c r="D53" i="2"/>
  <c r="C108" i="2"/>
  <c r="D108" i="2"/>
  <c r="C119" i="2"/>
  <c r="D119" i="2"/>
  <c r="C92" i="2"/>
  <c r="D92" i="2"/>
  <c r="C184" i="2"/>
  <c r="D184" i="2"/>
  <c r="C138" i="2"/>
  <c r="D138" i="2"/>
  <c r="C95" i="2"/>
  <c r="D95" i="2"/>
  <c r="C32" i="2"/>
  <c r="D32" i="2"/>
  <c r="C109" i="2"/>
  <c r="D109" i="2"/>
  <c r="C130" i="2"/>
  <c r="D130" i="2"/>
  <c r="C162" i="2"/>
  <c r="D162" i="2"/>
  <c r="C24" i="2"/>
  <c r="D24" i="2"/>
  <c r="C131" i="2"/>
  <c r="D131" i="2"/>
  <c r="C8" i="2"/>
  <c r="D8" i="2"/>
  <c r="C65" i="2"/>
  <c r="D65" i="2"/>
  <c r="C33" i="2"/>
  <c r="D33" i="2"/>
  <c r="C98" i="2"/>
  <c r="D98" i="2"/>
  <c r="C37" i="2"/>
  <c r="D37" i="2"/>
  <c r="C190" i="2"/>
  <c r="D190" i="2"/>
  <c r="C36" i="2"/>
  <c r="D36" i="2"/>
  <c r="C154" i="2"/>
  <c r="D154" i="2"/>
  <c r="C28" i="2"/>
  <c r="D28" i="2"/>
  <c r="C139" i="2"/>
  <c r="D139" i="2"/>
  <c r="C34" i="2"/>
  <c r="D34" i="2"/>
  <c r="C185" i="2"/>
  <c r="D185" i="2"/>
  <c r="C57" i="2"/>
  <c r="D57" i="2"/>
  <c r="C187" i="2"/>
  <c r="D187" i="2"/>
  <c r="C38" i="2"/>
  <c r="D38" i="2"/>
  <c r="C120" i="2"/>
  <c r="D120" i="2"/>
  <c r="C94" i="2"/>
  <c r="D94" i="2"/>
  <c r="C70" i="2"/>
  <c r="D70" i="2"/>
  <c r="C29" i="2"/>
  <c r="D29" i="2"/>
  <c r="C99" i="2"/>
  <c r="D99" i="2"/>
  <c r="C146" i="2"/>
  <c r="D146" i="2"/>
  <c r="C62" i="2"/>
  <c r="D62" i="2"/>
  <c r="C74" i="2"/>
  <c r="D74" i="2"/>
  <c r="C106" i="2"/>
  <c r="D106" i="2"/>
  <c r="C191" i="2"/>
  <c r="D191" i="2"/>
  <c r="C192" i="2"/>
  <c r="D192" i="2"/>
  <c r="C25" i="2"/>
  <c r="D25" i="2"/>
  <c r="C177" i="2"/>
  <c r="D177" i="2"/>
  <c r="C121" i="2"/>
  <c r="D121" i="2"/>
  <c r="C18" i="2"/>
  <c r="D18" i="2"/>
  <c r="C82" i="2"/>
  <c r="D82" i="2"/>
  <c r="C68" i="2"/>
  <c r="D68" i="2"/>
  <c r="C151" i="2"/>
  <c r="D151" i="2"/>
  <c r="C150" i="2"/>
  <c r="D52" i="6" s="1"/>
  <c r="D150" i="2"/>
  <c r="C52" i="6" s="1"/>
  <c r="C122" i="2"/>
  <c r="D122" i="2"/>
  <c r="C102" i="2"/>
  <c r="D102" i="2"/>
  <c r="C166" i="2"/>
  <c r="D166" i="2"/>
  <c r="C76" i="2"/>
  <c r="D76" i="2"/>
  <c r="C85" i="2"/>
  <c r="D85" i="2"/>
  <c r="C179" i="2"/>
  <c r="D179" i="2"/>
  <c r="C160" i="2"/>
  <c r="D160" i="2"/>
  <c r="C4" i="2"/>
  <c r="D4" i="2"/>
  <c r="C180" i="2"/>
  <c r="D180" i="2"/>
  <c r="C193" i="2"/>
  <c r="D193" i="2"/>
  <c r="C123" i="2"/>
  <c r="D123" i="2"/>
  <c r="C42" i="2"/>
  <c r="D42" i="2"/>
  <c r="C173" i="2"/>
  <c r="D173" i="2"/>
  <c r="C103" i="2"/>
  <c r="D103" i="2"/>
  <c r="C3" i="2"/>
  <c r="D3" i="2"/>
  <c r="C141" i="2"/>
  <c r="D141" i="2"/>
  <c r="C155" i="2"/>
  <c r="D155" i="2"/>
  <c r="C78" i="2"/>
  <c r="D78" i="2"/>
  <c r="C159" i="2"/>
  <c r="D159" i="2"/>
  <c r="C83" i="2"/>
  <c r="D83" i="2"/>
  <c r="C55" i="2"/>
  <c r="D55" i="2"/>
  <c r="C81" i="2"/>
  <c r="D81" i="2"/>
  <c r="C75" i="2"/>
  <c r="D75" i="2"/>
  <c r="C50" i="6" s="1"/>
  <c r="C170" i="2"/>
  <c r="D170" i="2"/>
  <c r="C39" i="2"/>
  <c r="D39" i="2"/>
  <c r="C30" i="2"/>
  <c r="D30" i="2"/>
  <c r="C153" i="2"/>
  <c r="D153" i="2"/>
  <c r="C132" i="2"/>
  <c r="D132" i="2"/>
  <c r="C133" i="2"/>
  <c r="D133" i="2"/>
  <c r="C48" i="2"/>
  <c r="D48" i="2"/>
  <c r="C19" i="2"/>
  <c r="D19" i="2"/>
  <c r="C97" i="2"/>
  <c r="D97" i="2"/>
  <c r="C69" i="2"/>
  <c r="D69" i="2"/>
  <c r="C104" i="2"/>
  <c r="D104" i="2"/>
  <c r="C51" i="2"/>
  <c r="D51" i="2"/>
  <c r="C20" i="2"/>
  <c r="D20" i="2"/>
  <c r="C48" i="6" s="1"/>
  <c r="C46" i="2"/>
  <c r="D46" i="2"/>
  <c r="C72" i="2"/>
  <c r="D72" i="2"/>
  <c r="C77" i="2"/>
  <c r="D77" i="2"/>
  <c r="C114" i="2"/>
  <c r="D114" i="2"/>
  <c r="C195" i="2"/>
  <c r="D195" i="2"/>
  <c r="C66" i="2"/>
  <c r="D66" i="2"/>
  <c r="C115" i="2"/>
  <c r="D115" i="2"/>
  <c r="C134" i="2"/>
  <c r="D134" i="2"/>
  <c r="C124" i="2"/>
  <c r="D124" i="2"/>
  <c r="C40" i="2"/>
  <c r="D40" i="2"/>
  <c r="C79" i="2"/>
  <c r="D79" i="2"/>
  <c r="C148" i="2"/>
  <c r="D148" i="2"/>
  <c r="C135" i="2"/>
  <c r="D135" i="2"/>
  <c r="C156" i="2"/>
  <c r="D156" i="2"/>
  <c r="C12" i="2"/>
  <c r="D12" i="2"/>
  <c r="C54" i="2"/>
  <c r="D54" i="2"/>
  <c r="C110" i="2"/>
  <c r="D110" i="2"/>
  <c r="C142" i="2"/>
  <c r="D142" i="2"/>
  <c r="C56" i="2"/>
  <c r="D56" i="2"/>
  <c r="C67" i="2"/>
  <c r="D67" i="2"/>
  <c r="C171" i="2"/>
  <c r="D171" i="2"/>
  <c r="C181" i="2"/>
  <c r="D181" i="2"/>
  <c r="C164" i="2"/>
  <c r="D164" i="2"/>
  <c r="C163" i="2"/>
  <c r="D163" i="2"/>
  <c r="C15" i="2"/>
  <c r="D15" i="2"/>
  <c r="C26" i="2"/>
  <c r="D26" i="2"/>
  <c r="C9" i="2"/>
  <c r="D9" i="2"/>
  <c r="C136" i="2"/>
  <c r="D136" i="2"/>
  <c r="C137" i="2"/>
  <c r="D137" i="2"/>
  <c r="D107" i="2"/>
  <c r="C107" i="2"/>
  <c r="B189" i="1"/>
  <c r="B188" i="1"/>
  <c r="B192" i="1"/>
  <c r="B57" i="1"/>
  <c r="B59" i="1"/>
  <c r="B108" i="1"/>
  <c r="B117" i="1"/>
  <c r="B143" i="1"/>
  <c r="B110" i="1"/>
  <c r="B191" i="1"/>
  <c r="B190" i="1"/>
  <c r="B9" i="1"/>
  <c r="B11" i="1"/>
  <c r="B61" i="1"/>
  <c r="B186" i="1"/>
  <c r="B152" i="1"/>
  <c r="B114" i="1"/>
  <c r="B185" i="1"/>
  <c r="B184" i="1"/>
  <c r="B178" i="1"/>
  <c r="B183" i="1"/>
  <c r="B182" i="1"/>
  <c r="B13" i="1"/>
  <c r="B181" i="1"/>
  <c r="B125" i="1"/>
  <c r="B180" i="1"/>
  <c r="B179" i="1"/>
  <c r="B160" i="1"/>
  <c r="B177" i="1"/>
  <c r="B173" i="1"/>
  <c r="B172" i="1"/>
  <c r="B171" i="1"/>
  <c r="B170" i="1"/>
  <c r="B169" i="1"/>
  <c r="B176" i="1"/>
  <c r="B175" i="1"/>
  <c r="B134" i="1"/>
  <c r="B174" i="1"/>
  <c r="B14" i="1"/>
  <c r="B193" i="1"/>
  <c r="B49" i="1"/>
  <c r="B166" i="1"/>
  <c r="B56" i="1"/>
  <c r="B20" i="1"/>
  <c r="B69" i="1"/>
  <c r="B162" i="1"/>
  <c r="B141" i="1"/>
  <c r="B156" i="1"/>
  <c r="B107" i="1"/>
  <c r="B158" i="1"/>
  <c r="B155" i="1"/>
  <c r="B195" i="1"/>
  <c r="B119" i="1"/>
  <c r="B153" i="1"/>
  <c r="B159" i="1"/>
  <c r="B151" i="1"/>
  <c r="B148" i="1"/>
  <c r="B55" i="1"/>
  <c r="B146" i="1"/>
  <c r="B86" i="1"/>
  <c r="B4" i="1"/>
  <c r="B145" i="1"/>
  <c r="B38" i="1"/>
  <c r="B144" i="1"/>
  <c r="B82" i="1"/>
  <c r="B142" i="1"/>
  <c r="B140" i="1"/>
  <c r="B139" i="1"/>
  <c r="B34" i="1"/>
  <c r="B106" i="1"/>
  <c r="B137" i="1"/>
  <c r="B136" i="1"/>
  <c r="B133" i="1"/>
  <c r="B75" i="1"/>
  <c r="B132" i="1"/>
  <c r="B131" i="1"/>
  <c r="B105" i="1"/>
  <c r="B129" i="1"/>
  <c r="B130" i="1"/>
  <c r="B128" i="1"/>
  <c r="B127" i="1"/>
  <c r="B126" i="1"/>
  <c r="B52" i="1"/>
  <c r="B124" i="1"/>
  <c r="B104" i="1"/>
  <c r="B120" i="1"/>
  <c r="B103" i="1"/>
  <c r="B78" i="1"/>
  <c r="B77" i="1"/>
  <c r="B187" i="1"/>
  <c r="B95" i="1"/>
  <c r="B118" i="1"/>
  <c r="B167" i="1"/>
  <c r="B8" i="1"/>
  <c r="B19" i="1"/>
  <c r="B21" i="1"/>
  <c r="B147" i="1"/>
  <c r="B102" i="1"/>
  <c r="B135" i="1"/>
  <c r="B113" i="1"/>
  <c r="B111" i="1"/>
  <c r="B109" i="1"/>
  <c r="B96" i="1"/>
  <c r="B122" i="1"/>
  <c r="B121" i="1"/>
  <c r="B161" i="1"/>
  <c r="B94" i="1"/>
  <c r="B154" i="1"/>
  <c r="B91" i="1"/>
  <c r="B92" i="1"/>
  <c r="B70" i="1"/>
  <c r="B48" i="1"/>
  <c r="B90" i="1"/>
  <c r="B89" i="1"/>
  <c r="B7" i="1"/>
  <c r="B87" i="1"/>
  <c r="B47" i="1"/>
  <c r="B88" i="1"/>
  <c r="B37" i="1"/>
  <c r="B84" i="1"/>
  <c r="B79" i="1"/>
  <c r="B64" i="1"/>
  <c r="B150" i="1"/>
  <c r="B72" i="1"/>
  <c r="B71" i="1"/>
  <c r="B45" i="1"/>
  <c r="B63" i="1"/>
  <c r="B26" i="1"/>
  <c r="B85" i="1"/>
  <c r="B68" i="1"/>
  <c r="B35" i="1"/>
  <c r="B67" i="1"/>
  <c r="B66" i="1"/>
  <c r="B73" i="1"/>
  <c r="B18" i="1"/>
  <c r="B51" i="1"/>
  <c r="B31" i="1"/>
  <c r="B157" i="1"/>
  <c r="B101" i="1"/>
  <c r="B58" i="1"/>
  <c r="B62" i="1"/>
  <c r="B164" i="1"/>
  <c r="B60" i="1"/>
  <c r="B163" i="1"/>
  <c r="B44" i="1"/>
  <c r="B149" i="1"/>
  <c r="B39" i="1"/>
  <c r="B54" i="1"/>
  <c r="B112" i="1"/>
  <c r="B165" i="1"/>
  <c r="B17" i="1"/>
  <c r="B123" i="1"/>
  <c r="B50" i="1"/>
  <c r="B46" i="1"/>
  <c r="B100" i="1"/>
  <c r="B115" i="1"/>
  <c r="B43" i="1"/>
  <c r="B42" i="1"/>
  <c r="B53" i="1"/>
  <c r="B41" i="1"/>
  <c r="B40" i="1"/>
  <c r="B80" i="1"/>
  <c r="B138" i="1"/>
  <c r="B36" i="1"/>
  <c r="B10" i="1"/>
  <c r="B99" i="1"/>
  <c r="B81" i="1"/>
  <c r="B76" i="1"/>
  <c r="B98" i="1"/>
  <c r="B5" i="1"/>
  <c r="B33" i="1"/>
  <c r="B194" i="1"/>
  <c r="B32" i="1"/>
  <c r="B30" i="1"/>
  <c r="B29" i="1"/>
  <c r="B93" i="1"/>
  <c r="B27" i="1"/>
  <c r="B28" i="1"/>
  <c r="B25" i="1"/>
  <c r="B24" i="1"/>
  <c r="B22" i="1"/>
  <c r="B83" i="1"/>
  <c r="B16" i="1"/>
  <c r="B12" i="1"/>
  <c r="B116" i="1"/>
  <c r="B23" i="1"/>
  <c r="B74" i="1"/>
  <c r="B15" i="1"/>
  <c r="B6" i="1"/>
  <c r="B3" i="1"/>
  <c r="B97" i="1"/>
  <c r="B65" i="1"/>
  <c r="B168" i="1"/>
  <c r="D50" i="6" l="1"/>
  <c r="D48" i="6"/>
  <c r="M46" i="6"/>
  <c r="M51" i="6"/>
  <c r="M48" i="6"/>
  <c r="M50" i="6"/>
  <c r="L50" i="6"/>
  <c r="M45" i="6"/>
  <c r="M52" i="6"/>
  <c r="L47" i="6"/>
  <c r="L46" i="6"/>
  <c r="L48" i="6"/>
  <c r="L51" i="6"/>
  <c r="L52" i="6"/>
  <c r="C49" i="6"/>
  <c r="D49" i="6"/>
  <c r="C46" i="6"/>
  <c r="D46" i="6"/>
  <c r="C45" i="6"/>
  <c r="C47" i="6"/>
  <c r="D45" i="6"/>
  <c r="D51" i="6"/>
  <c r="D47" i="6"/>
  <c r="D53" i="6"/>
  <c r="C53" i="6"/>
  <c r="C51" i="6"/>
  <c r="B5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Rose</author>
  </authors>
  <commentList>
    <comment ref="E25" authorId="0" shapeId="0" xr:uid="{C682911C-FB76-4F41-B150-68369701A5C1}">
      <text>
        <r>
          <rPr>
            <b/>
            <sz val="9"/>
            <color indexed="81"/>
            <rFont val="Tahoma"/>
            <family val="2"/>
          </rPr>
          <t>Rose:</t>
        </r>
        <r>
          <rPr>
            <sz val="9"/>
            <color indexed="81"/>
            <rFont val="Tahoma"/>
            <family val="2"/>
          </rPr>
          <t xml:space="preserve">
https://docs.blue-oil.org/tutorial/</t>
        </r>
      </text>
    </comment>
  </commentList>
</comments>
</file>

<file path=xl/sharedStrings.xml><?xml version="1.0" encoding="utf-8"?>
<sst xmlns="http://schemas.openxmlformats.org/spreadsheetml/2006/main" count="7796" uniqueCount="797">
  <si>
    <t>User/Project</t>
    <phoneticPr fontId="3" type="noConversion"/>
  </si>
  <si>
    <t>URL</t>
    <phoneticPr fontId="3" type="noConversion"/>
  </si>
  <si>
    <t>Project Name</t>
    <phoneticPr fontId="3" type="noConversion"/>
  </si>
  <si>
    <t>1st Type</t>
    <phoneticPr fontId="3" type="noConversion"/>
  </si>
  <si>
    <t>2nd Type</t>
    <phoneticPr fontId="3" type="noConversion"/>
  </si>
  <si>
    <t>Domain</t>
    <phoneticPr fontId="3" type="noConversion"/>
  </si>
  <si>
    <t>Final Type</t>
    <phoneticPr fontId="3" type="noConversion"/>
  </si>
  <si>
    <t>Provide or Utilize</t>
    <phoneticPr fontId="3" type="noConversion"/>
  </si>
  <si>
    <t>framework</t>
  </si>
  <si>
    <t>engine</t>
  </si>
  <si>
    <t>library</t>
  </si>
  <si>
    <t>tool</t>
  </si>
  <si>
    <t>app</t>
  </si>
  <si>
    <t>platform</t>
  </si>
  <si>
    <t>description</t>
    <phoneticPr fontId="3" type="noConversion"/>
  </si>
  <si>
    <t>tensorflow+adanet</t>
  </si>
  <si>
    <t>AdaNet</t>
    <phoneticPr fontId="3" type="noConversion"/>
  </si>
  <si>
    <t>framework</t>
    <phoneticPr fontId="3" type="noConversion"/>
  </si>
  <si>
    <t>Framework</t>
    <phoneticPr fontId="3" type="noConversion"/>
  </si>
  <si>
    <t>General</t>
    <phoneticPr fontId="3" type="noConversion"/>
  </si>
  <si>
    <t>P</t>
    <phoneticPr fontId="3" type="noConversion"/>
  </si>
  <si>
    <t>X</t>
  </si>
  <si>
    <t>Fast and flexible AutoML with learning guarantees.</t>
  </si>
  <si>
    <t>googlecloudplatform+cloudml-samples</t>
  </si>
  <si>
    <t>AI Platform Training and Prediction</t>
    <phoneticPr fontId="3" type="noConversion"/>
  </si>
  <si>
    <t>Engine</t>
    <phoneticPr fontId="3" type="noConversion"/>
  </si>
  <si>
    <t>Code repository</t>
    <phoneticPr fontId="3" type="noConversion"/>
  </si>
  <si>
    <t>Examples</t>
    <phoneticPr fontId="3" type="noConversion"/>
  </si>
  <si>
    <t>U</t>
    <phoneticPr fontId="3" type="noConversion"/>
  </si>
  <si>
    <t>O</t>
  </si>
  <si>
    <t>Cloud ML Engine is now a part of AI Platform</t>
  </si>
  <si>
    <t>microsoft+airsim</t>
  </si>
  <si>
    <t>AirSim</t>
    <phoneticPr fontId="3" type="noConversion"/>
  </si>
  <si>
    <t>simulator</t>
    <phoneticPr fontId="3" type="noConversion"/>
  </si>
  <si>
    <t>Application</t>
    <phoneticPr fontId="3" type="noConversion"/>
  </si>
  <si>
    <t>Simulator (Car)</t>
    <phoneticPr fontId="3" type="noConversion"/>
  </si>
  <si>
    <t>Open source simulator for autonomous vehicles built on Unreal Engine / Unity from Microsoft AI &amp; Research</t>
  </si>
  <si>
    <t>albumentations-team+albumentations</t>
  </si>
  <si>
    <t>Albumentations</t>
    <phoneticPr fontId="3" type="noConversion"/>
  </si>
  <si>
    <t>Library</t>
    <phoneticPr fontId="3" type="noConversion"/>
  </si>
  <si>
    <t>Vision</t>
    <phoneticPr fontId="3" type="noConversion"/>
  </si>
  <si>
    <t>U + P</t>
    <phoneticPr fontId="3" type="noConversion"/>
  </si>
  <si>
    <t>Fast image augmentation library and easy to use wrapper around other libraries. Documentation:  https://albumentations.ai/docs/ Paper about library: https://www.mdpi.com/2078-2489/11/2/125</t>
  </si>
  <si>
    <t>allenai+allennlp</t>
  </si>
  <si>
    <t>AllenNLP</t>
    <phoneticPr fontId="3" type="noConversion"/>
  </si>
  <si>
    <t>NLP</t>
    <phoneticPr fontId="3" type="noConversion"/>
  </si>
  <si>
    <t>An open-source NLP research library built on PyTorch.</t>
  </si>
  <si>
    <t>aws+sagemaker-python-sdk</t>
  </si>
  <si>
    <t>Amazon SageMaker</t>
    <phoneticPr fontId="3" type="noConversion"/>
  </si>
  <si>
    <t>A library for training and deploying machine learning models on Amazon SageMaker</t>
  </si>
  <si>
    <t>intel-analytics+analytics-zoo</t>
  </si>
  <si>
    <t>Analytics ZOO</t>
    <phoneticPr fontId="3" type="noConversion"/>
  </si>
  <si>
    <t>platform</t>
    <phoneticPr fontId="3" type="noConversion"/>
  </si>
  <si>
    <t>Platform</t>
    <phoneticPr fontId="3" type="noConversion"/>
  </si>
  <si>
    <t>Distributed Tensorflow Keras and PyTorch on Apache Spark/Flink &amp; Ray</t>
  </si>
  <si>
    <t>bhrnjica+anndotnet</t>
  </si>
  <si>
    <t>ANNdotNET</t>
    <phoneticPr fontId="3" type="noConversion"/>
  </si>
  <si>
    <t>tool</t>
    <phoneticPr fontId="3" type="noConversion"/>
  </si>
  <si>
    <t>Tool</t>
    <phoneticPr fontId="3" type="noConversion"/>
  </si>
  <si>
    <t>ANNdotNET - deep learning tool on .NET Platform.</t>
  </si>
  <si>
    <t>mratsim+arraymancer</t>
  </si>
  <si>
    <t>Arraymancer</t>
    <phoneticPr fontId="3" type="noConversion"/>
  </si>
  <si>
    <t>library</t>
    <phoneticPr fontId="3" type="noConversion"/>
  </si>
  <si>
    <t>A fast ergonomic and portable tensor library in Nim with a deep learning focus for CPU GPU and embedded devices via OpenMP GPU and embedded devices via OpenMP Cuda and OpenCL backends</t>
  </si>
  <si>
    <t>asteroid-team+asteroid</t>
  </si>
  <si>
    <t>Asteroid</t>
    <phoneticPr fontId="3" type="noConversion"/>
  </si>
  <si>
    <t>Toolkit</t>
    <phoneticPr fontId="3" type="noConversion"/>
  </si>
  <si>
    <t>Audio</t>
    <phoneticPr fontId="3" type="noConversion"/>
  </si>
  <si>
    <t>The PyTorch-based audio source separation toolkit for researchers</t>
  </si>
  <si>
    <t>awslabs+autogluon</t>
  </si>
  <si>
    <t>AutoGluon</t>
    <phoneticPr fontId="3" type="noConversion"/>
  </si>
  <si>
    <t>Tabular Data</t>
    <phoneticPr fontId="3" type="noConversion"/>
  </si>
  <si>
    <t>AutoGluon: AutoML for Text Image and Tabular Data and Tabular Data</t>
  </si>
  <si>
    <t>keras-team+autokeras</t>
  </si>
  <si>
    <t>AutoKeras</t>
    <phoneticPr fontId="3" type="noConversion"/>
  </si>
  <si>
    <t>AutoML library for deep learning</t>
  </si>
  <si>
    <t>bentoml+bentoml</t>
  </si>
  <si>
    <t>BentoML</t>
    <phoneticPr fontId="3" type="noConversion"/>
  </si>
  <si>
    <t>Model Serving Made Easy</t>
  </si>
  <si>
    <t>bindsnet+bindsnet</t>
  </si>
  <si>
    <t>BindsNET</t>
    <phoneticPr fontId="3" type="noConversion"/>
  </si>
  <si>
    <t>simulation library</t>
    <phoneticPr fontId="3" type="noConversion"/>
  </si>
  <si>
    <t>Simulation of spiking neural networks (SNNs) using PyTorch.</t>
  </si>
  <si>
    <t>blue-oil+blueoil</t>
  </si>
  <si>
    <t>Blueoil</t>
    <phoneticPr fontId="3" type="noConversion"/>
  </si>
  <si>
    <t>Bring Deep Learning to small devices</t>
  </si>
  <si>
    <t>bytedance+byteps</t>
  </si>
  <si>
    <t>BytePS</t>
    <phoneticPr fontId="3" type="noConversion"/>
  </si>
  <si>
    <t>A high performance and generic framework for distributed DNN training</t>
  </si>
  <si>
    <t>bvlc+caffe</t>
  </si>
  <si>
    <t>Caffe</t>
    <phoneticPr fontId="3" type="noConversion"/>
  </si>
  <si>
    <t>Caffe: a fast open framework for deep learning.</t>
  </si>
  <si>
    <t>liquidcarrot+carrot</t>
  </si>
  <si>
    <t>Carrot</t>
    <phoneticPr fontId="3" type="noConversion"/>
  </si>
  <si>
    <t>?쪜 Evolutionary Neural Networks in JavaScript</t>
  </si>
  <si>
    <t>catalyst-team+catalyst</t>
  </si>
  <si>
    <t>Catalyst</t>
    <phoneticPr fontId="3" type="noConversion"/>
  </si>
  <si>
    <t>Accelerated deep learning R&amp;D</t>
  </si>
  <si>
    <t>cdqa-suite+cdqa</t>
  </si>
  <si>
    <t>cdQA</t>
    <phoneticPr fontId="3" type="noConversion"/>
  </si>
  <si>
    <t>QA system</t>
    <phoneticPr fontId="3" type="noConversion"/>
  </si>
  <si>
    <t>??[NOT MAINTAINED] An End-To-End Closed Domain Question Answering System.</t>
  </si>
  <si>
    <t>chainer+chainer</t>
  </si>
  <si>
    <t>Chainer</t>
    <phoneticPr fontId="3" type="noConversion"/>
  </si>
  <si>
    <t>A flexible framework of neural networks for deep learning</t>
  </si>
  <si>
    <t>wkentaro+fcn</t>
  </si>
  <si>
    <t>Chainer-FCN</t>
    <phoneticPr fontId="3" type="noConversion"/>
  </si>
  <si>
    <t>Chainer Implementation of Fully Convolutional Networks. (Training code to reproduce the original result is available.)</t>
  </si>
  <si>
    <t>chainer+chainerrl</t>
  </si>
  <si>
    <t>ChainerRL</t>
    <phoneticPr fontId="3" type="noConversion"/>
  </si>
  <si>
    <t>ChainerRL is a deep reinforcement learning library built on top of Chainer.</t>
  </si>
  <si>
    <t>allegroai+clearml</t>
  </si>
  <si>
    <t>ClearML</t>
    <phoneticPr fontId="3" type="noConversion"/>
  </si>
  <si>
    <t>Toolset</t>
    <phoneticPr fontId="3" type="noConversion"/>
  </si>
  <si>
    <t>ClearML - Auto-Magical Suite of tools to streamline your ML workflow. Experiment Manager ML-Ops and Data-Management</t>
  </si>
  <si>
    <t>microsoft+cntk</t>
  </si>
  <si>
    <t>CNTK</t>
    <phoneticPr fontId="3" type="noConversion"/>
  </si>
  <si>
    <t>Microsoft Cognitive Toolkit (CNTK) an open source deep-learning toolkit</t>
  </si>
  <si>
    <t>intellabs+coach</t>
  </si>
  <si>
    <t>Coach</t>
    <phoneticPr fontId="3" type="noConversion"/>
  </si>
  <si>
    <t>Reinforcement Learning Coach by Intel AI Lab enables easy experimentation with state of the art Reinforcement Learning algorithms</t>
  </si>
  <si>
    <t>jsbroks+coco-annotator</t>
  </si>
  <si>
    <t>COCO Annotator</t>
    <phoneticPr fontId="3" type="noConversion"/>
  </si>
  <si>
    <t>Annotator</t>
    <phoneticPr fontId="3" type="noConversion"/>
  </si>
  <si>
    <t>:pencil2: Web-based image segmentation tool for object detection localization and keypoints</t>
  </si>
  <si>
    <t>microsoft+computervision-recipes</t>
  </si>
  <si>
    <t>Computer Vision</t>
    <phoneticPr fontId="3" type="noConversion"/>
  </si>
  <si>
    <t>Practice</t>
    <phoneticPr fontId="3" type="noConversion"/>
  </si>
  <si>
    <t>Best Practices code samples and documentation for Computer Vision. and documentation for Computer Vision.</t>
  </si>
  <si>
    <t>apple+coremltools</t>
  </si>
  <si>
    <t>CoreML</t>
    <phoneticPr fontId="3" type="noConversion"/>
  </si>
  <si>
    <t>Core ML tools contain supporting tools for Core ML model conversion editing and validation. and validation.</t>
  </si>
  <si>
    <t>cortexlabs+cortex</t>
  </si>
  <si>
    <t>cortex</t>
    <phoneticPr fontId="3" type="noConversion"/>
  </si>
  <si>
    <t>Run inference at scale</t>
  </si>
  <si>
    <t>openvinotoolkit+cvat</t>
  </si>
  <si>
    <t>CVAT</t>
    <phoneticPr fontId="3" type="noConversion"/>
  </si>
  <si>
    <t>Powerful and efficient Computer Vision Annotation Tool (CVAT)</t>
  </si>
  <si>
    <t>jolibrain+deepdetect</t>
  </si>
  <si>
    <t>DeepDetect</t>
    <phoneticPr fontId="3" type="noConversion"/>
  </si>
  <si>
    <t>Deep Learning API and Server in C++11 support for Caffe Caffe2 PyTorch PyTorchTensorRT Dlib NCNN Tensorflow XGBoost and TSNE</t>
  </si>
  <si>
    <t>deepforge-dev+deepforge</t>
  </si>
  <si>
    <t>DeepForge</t>
    <phoneticPr fontId="3" type="noConversion"/>
  </si>
  <si>
    <t>development environment</t>
    <phoneticPr fontId="3" type="noConversion"/>
  </si>
  <si>
    <t>Development Environment</t>
    <phoneticPr fontId="3" type="noConversion"/>
  </si>
  <si>
    <t>Dev. Env.</t>
    <phoneticPr fontId="3" type="noConversion"/>
  </si>
  <si>
    <t>A modern development environment for deep learning</t>
  </si>
  <si>
    <t>Toolbox</t>
    <phoneticPr fontId="3" type="noConversion"/>
  </si>
  <si>
    <t>Official implementation of DeepLabCut: Markerless pose estimation of user-defined features with deep learning for all animals</t>
  </si>
  <si>
    <t>deeplabcut+deeplabcut</t>
  </si>
  <si>
    <t>DeepLabCut</t>
    <phoneticPr fontId="3" type="noConversion"/>
  </si>
  <si>
    <t>toolbox</t>
    <phoneticPr fontId="3" type="noConversion"/>
  </si>
  <si>
    <t>Pose estimator</t>
    <phoneticPr fontId="3" type="noConversion"/>
  </si>
  <si>
    <t>eclipse+deeplearning4j</t>
  </si>
  <si>
    <t>Deeplearning4J</t>
    <phoneticPr fontId="3" type="noConversion"/>
  </si>
  <si>
    <t>Eclipse Deeplearning4j ND4J DataVec and more - deep learning &amp; linear algebra for Java/Scala with GPUs + Spark DataVec and more - deep learning &amp; linear algebra for Java/Scala with GPUs + Spark</t>
  </si>
  <si>
    <t>deepmind+dm_control</t>
  </si>
  <si>
    <t>DeepMind Infrastructure</t>
    <phoneticPr fontId="3" type="noConversion"/>
  </si>
  <si>
    <t>DeepMind's software stack for physics-based simulation and Reinforcement Learning environments using MuJoCo.</t>
  </si>
  <si>
    <t>deepmipt+deeppavlov</t>
  </si>
  <si>
    <t>DeepPavlov</t>
    <phoneticPr fontId="3" type="noConversion"/>
  </si>
  <si>
    <t>Chatbot</t>
    <phoneticPr fontId="3" type="noConversion"/>
  </si>
  <si>
    <t>An open source library for deep learning end-to-end dialog systems and chatbots.</t>
  </si>
  <si>
    <t>mozilla+deepspeech</t>
  </si>
  <si>
    <t>DeepSpeech</t>
    <phoneticPr fontId="3" type="noConversion"/>
  </si>
  <si>
    <t>engine</t>
    <phoneticPr fontId="3" type="noConversion"/>
  </si>
  <si>
    <t>Speech</t>
    <phoneticPr fontId="3" type="noConversion"/>
  </si>
  <si>
    <t>DeepSpeech is an open source embedded (offline on-device) speech-to-text engine which can run in real time on devices ranging from a Raspberry Pi 4 to high power GPU servers.</t>
  </si>
  <si>
    <t>microsoft+deepspeed</t>
  </si>
  <si>
    <t>DeepSpeed</t>
    <phoneticPr fontId="3" type="noConversion"/>
  </si>
  <si>
    <t>DeepSpeed is a deep learning optimization library that makes distributed training easy efficient and effective. and effective.</t>
  </si>
  <si>
    <t>delta-ml+delta</t>
  </si>
  <si>
    <t>DELTA</t>
    <phoneticPr fontId="3" type="noConversion"/>
  </si>
  <si>
    <t>DELTA is a deep learning based natural language and speech processing platform.</t>
  </si>
  <si>
    <t>dmlc+dgl</t>
  </si>
  <si>
    <t>DGL</t>
    <phoneticPr fontId="3" type="noConversion"/>
  </si>
  <si>
    <t>Python package built to ease deep learning on graph on top of existing DL frameworks.</t>
  </si>
  <si>
    <t>nvidia+digits</t>
  </si>
  <si>
    <t>DIGITS</t>
    <phoneticPr fontId="3" type="noConversion"/>
  </si>
  <si>
    <t>webapp</t>
    <phoneticPr fontId="3" type="noConversion"/>
  </si>
  <si>
    <t>GPU</t>
    <phoneticPr fontId="3" type="noConversion"/>
  </si>
  <si>
    <t>Deep Learning GPU Training System</t>
  </si>
  <si>
    <t>awslabs+djl</t>
  </si>
  <si>
    <t>DJL</t>
    <phoneticPr fontId="3" type="noConversion"/>
  </si>
  <si>
    <t>An Engine-Agnostic Deep Learning Framework in Java</t>
  </si>
  <si>
    <t>sql-machine-learning+elasticdl</t>
  </si>
  <si>
    <t>ElasticDL</t>
    <phoneticPr fontId="3" type="noConversion"/>
  </si>
  <si>
    <t>Kubernetes-native Deep Learning Framework</t>
  </si>
  <si>
    <t>mlpack+ensmallen</t>
  </si>
  <si>
    <t>ensmallen</t>
    <phoneticPr fontId="3" type="noConversion"/>
  </si>
  <si>
    <t>A header-only C++ library for numerical optimization --</t>
  </si>
  <si>
    <t>espnet+espnet</t>
  </si>
  <si>
    <t>ESPnet</t>
    <phoneticPr fontId="3" type="noConversion"/>
  </si>
  <si>
    <t>End-to-End Speech Processing Toolkit</t>
  </si>
  <si>
    <t>deepfakes+faceswap</t>
  </si>
  <si>
    <t>faceswap</t>
    <phoneticPr fontId="3" type="noConversion"/>
  </si>
  <si>
    <t>application</t>
    <phoneticPr fontId="3" type="noConversion"/>
  </si>
  <si>
    <t>Face</t>
    <phoneticPr fontId="3" type="noConversion"/>
  </si>
  <si>
    <t>Deepfakes Software For All</t>
  </si>
  <si>
    <t>pytorch+fairseq</t>
  </si>
  <si>
    <t>Fairseq</t>
    <phoneticPr fontId="3" type="noConversion"/>
  </si>
  <si>
    <t>Facebook AI Research Sequence-to-Sequence Toolkit written in Python.</t>
  </si>
  <si>
    <t>deepset-ai+farm</t>
  </si>
  <si>
    <t>FARM</t>
    <phoneticPr fontId="3" type="noConversion"/>
  </si>
  <si>
    <t>:house_with_garden: Fast &amp; easy transfer learning for NLP. Harvesting language models for the industry. Focus on Question Answering.</t>
  </si>
  <si>
    <t>smistad+fast</t>
  </si>
  <si>
    <t>FAST</t>
    <phoneticPr fontId="3" type="noConversion"/>
  </si>
  <si>
    <t>A framework for GPU based high-performance medical image processing and visualization</t>
  </si>
  <si>
    <t>fastai+fastai</t>
  </si>
  <si>
    <t>fastai</t>
    <phoneticPr fontId="3" type="noConversion"/>
  </si>
  <si>
    <t>The fastai deep learning library</t>
  </si>
  <si>
    <t>spotify+featran</t>
  </si>
  <si>
    <t>Featran</t>
    <phoneticPr fontId="3" type="noConversion"/>
  </si>
  <si>
    <t>A Scala feature transformation library for data science and machine learning</t>
  </si>
  <si>
    <t>flairnlp+flair</t>
  </si>
  <si>
    <t>flair</t>
    <phoneticPr fontId="3" type="noConversion"/>
  </si>
  <si>
    <t>A very simple framework for state-of-the-art Natural Language Processing (NLP)</t>
  </si>
  <si>
    <t>facebookresearch+flashlight</t>
  </si>
  <si>
    <t>Flashlight</t>
    <phoneticPr fontId="3" type="noConversion"/>
  </si>
  <si>
    <t>libray</t>
    <phoneticPr fontId="3" type="noConversion"/>
  </si>
  <si>
    <t>A C++ standalone library for machine learning</t>
  </si>
  <si>
    <t>microsoft+forecasting</t>
  </si>
  <si>
    <t>Forecasting</t>
    <phoneticPr fontId="3" type="noConversion"/>
  </si>
  <si>
    <t>Example codes</t>
    <phoneticPr fontId="3" type="noConversion"/>
  </si>
  <si>
    <t>Time Series Forecasting Best Practices &amp; Examples</t>
  </si>
  <si>
    <t>rlworkgroup+garage</t>
  </si>
  <si>
    <t>garage</t>
    <phoneticPr fontId="3" type="noConversion"/>
  </si>
  <si>
    <t>A toolkit for reproducible reinforcement learning research.</t>
  </si>
  <si>
    <t>cgre-aachen+gempy</t>
  </si>
  <si>
    <t>GemPy</t>
    <phoneticPr fontId="3" type="noConversion"/>
  </si>
  <si>
    <t>3D</t>
    <phoneticPr fontId="3" type="noConversion"/>
  </si>
  <si>
    <t>GemPy is an open-source Python-based 3-D structural geological modeling software which allows the implicit (i.e. automatic) creation of complex geological models from interface and orientation data. It also offers support for stochastic modeling to adress parameter and model uncertainties. which allows the implicit (i.e. automatic) creation of complex geological models from interface and orientation data. It also offers support for stochastic modeling to adress parameter and model uncertainties.</t>
  </si>
  <si>
    <t>dmlc+gluon-nlp</t>
  </si>
  <si>
    <t>GluonNLP</t>
    <phoneticPr fontId="3" type="noConversion"/>
  </si>
  <si>
    <t>toolkit</t>
    <phoneticPr fontId="3" type="noConversion"/>
  </si>
  <si>
    <t>NLP made easy</t>
  </si>
  <si>
    <t>awslabs+gluon-ts</t>
  </si>
  <si>
    <t>GluonTS</t>
    <phoneticPr fontId="3" type="noConversion"/>
  </si>
  <si>
    <t>Probabilistic time series modeling in Python</t>
  </si>
  <si>
    <t>hybridgroup+gocv</t>
  </si>
  <si>
    <t>GoCV</t>
    <phoneticPr fontId="3" type="noConversion"/>
  </si>
  <si>
    <t>package</t>
    <phoneticPr fontId="3" type="noConversion"/>
  </si>
  <si>
    <t>Go package for computer vision using OpenCV 4 and beyond.</t>
  </si>
  <si>
    <t>gorgonia+gorgonia</t>
  </si>
  <si>
    <t>Gorgonia</t>
    <phoneticPr fontId="3" type="noConversion"/>
  </si>
  <si>
    <t>Gorgonia is a library that helps facilitate machine learning in Go.</t>
  </si>
  <si>
    <t>gpflow+gpflow</t>
  </si>
  <si>
    <t>Gpflow</t>
    <phoneticPr fontId="3" type="noConversion"/>
  </si>
  <si>
    <t>Gaussian processes in TensorFlow</t>
  </si>
  <si>
    <t>cornellius-gp+gpytorch</t>
  </si>
  <si>
    <t>GPyTorch</t>
    <phoneticPr fontId="3" type="noConversion"/>
  </si>
  <si>
    <t>A highly efficient and modular implementation of Gaussian Processes in PyTorch</t>
  </si>
  <si>
    <t>graknlabs+kglib</t>
  </si>
  <si>
    <t>Grakn KGLIB</t>
    <phoneticPr fontId="3" type="noConversion"/>
  </si>
  <si>
    <t>Grakn Knowledge Graph Library (ML R&amp;D)</t>
  </si>
  <si>
    <t>kermitt2+grobid</t>
  </si>
  <si>
    <t>GROBID</t>
    <phoneticPr fontId="3" type="noConversion"/>
  </si>
  <si>
    <t>A machine learning software for extracting information from scholarly documents</t>
  </si>
  <si>
    <t>breta01+handwriting-ocr</t>
  </si>
  <si>
    <t>Handwriting OCR</t>
    <phoneticPr fontId="3" type="noConversion"/>
  </si>
  <si>
    <t>OCR</t>
    <phoneticPr fontId="3" type="noConversion"/>
  </si>
  <si>
    <t>OCR software for recognition of handwritten text</t>
  </si>
  <si>
    <t>genicam+harvesters</t>
  </si>
  <si>
    <t>Harvester</t>
    <phoneticPr fontId="3" type="noConversion"/>
  </si>
  <si>
    <t>?뙂 Friendly Image Acquisition Library for Computer Vision People</t>
  </si>
  <si>
    <t>deepset-ai+haystack</t>
  </si>
  <si>
    <t>Haystack</t>
    <phoneticPr fontId="3" type="noConversion"/>
  </si>
  <si>
    <t xml:space="preserve">:mag: Transformers at scale for question answering &amp; neural search. Using NLP via a modular Retriever-Reader-Pipeline. Supporting DPR Elasticsearch HuggingFace's Modelhub...  HuggingFace's Modelhub... </t>
  </si>
  <si>
    <t>horovod+horovod</t>
  </si>
  <si>
    <t>Horovod</t>
    <phoneticPr fontId="3" type="noConversion"/>
  </si>
  <si>
    <t>Distributed training framework for TensorFlow Keras PyTorch PyTorch and Apache MXNet.</t>
  </si>
  <si>
    <t>huntermcgushion+hyperparameter_hunter</t>
  </si>
  <si>
    <t>HyperparameterHunter</t>
    <phoneticPr fontId="3" type="noConversion"/>
  </si>
  <si>
    <t>Easy hyperparameter optimization and automatic result saving across machine learning algorithms and libraries</t>
  </si>
  <si>
    <t>pytorch+ignite</t>
  </si>
  <si>
    <t>Ignite</t>
    <phoneticPr fontId="3" type="noConversion"/>
  </si>
  <si>
    <t>High-level library to help with training and evaluating neural networks in PyTorch flexibly and transparently.</t>
  </si>
  <si>
    <t>google+iree</t>
  </si>
  <si>
    <t>IREE</t>
    <phoneticPr fontId="3" type="noConversion"/>
  </si>
  <si>
    <t>Compiler</t>
    <phoneticPr fontId="3" type="noConversion"/>
  </si>
  <si>
    <t>IR</t>
    <phoneticPr fontId="3" type="noConversion"/>
  </si>
  <si>
    <t>?뫛</t>
  </si>
  <si>
    <t>jina-ai+jina</t>
  </si>
  <si>
    <t>Jina</t>
    <phoneticPr fontId="3" type="noConversion"/>
  </si>
  <si>
    <t>An easier way to build neural search in the cloud</t>
  </si>
  <si>
    <t>keras-team+keras</t>
  </si>
  <si>
    <t xml:space="preserve">Keras </t>
    <phoneticPr fontId="3" type="noConversion"/>
  </si>
  <si>
    <t>Deep Learning for humans</t>
  </si>
  <si>
    <t>cyberzhg+keras-bert</t>
  </si>
  <si>
    <t>Keras BERT</t>
    <phoneticPr fontId="3" type="noConversion"/>
  </si>
  <si>
    <t>BERT</t>
    <phoneticPr fontId="3" type="noConversion"/>
  </si>
  <si>
    <t>Implementation of BERT that could load official pre-trained models for feature extraction and prediction</t>
  </si>
  <si>
    <t>kubeflow+kfserving</t>
  </si>
  <si>
    <t>KFServing</t>
    <phoneticPr fontId="3" type="noConversion"/>
  </si>
  <si>
    <t>Serverless Inferencing on Kubernetes</t>
  </si>
  <si>
    <t>denizyuret+knet.jl</t>
  </si>
  <si>
    <t>Knet</t>
    <phoneticPr fontId="3" type="noConversion"/>
  </si>
  <si>
    <t>Ko챌 University deep learning framework.</t>
  </si>
  <si>
    <t>Open Source Differentiable Computer Vision Library for PyTorch</t>
  </si>
  <si>
    <t>kornia+kornia</t>
  </si>
  <si>
    <t>kornia</t>
    <phoneticPr fontId="3" type="noConversion"/>
  </si>
  <si>
    <t>amaiya+ktrain</t>
  </si>
  <si>
    <t>ktrain</t>
    <phoneticPr fontId="3" type="noConversion"/>
  </si>
  <si>
    <t>ktrain is a Python library that makes deep learning and AI more accessible and easier to apply</t>
  </si>
  <si>
    <t>kubeflow+kubeflow</t>
  </si>
  <si>
    <t>Kubeflow</t>
    <phoneticPr fontId="3" type="noConversion"/>
  </si>
  <si>
    <t>Machine Learning Toolkit for Kubernetes</t>
  </si>
  <si>
    <t>kymatio+kymatio</t>
  </si>
  <si>
    <t>Kymatio</t>
    <phoneticPr fontId="3" type="noConversion"/>
  </si>
  <si>
    <t>Wavelet scattering transforms in Python with GPU acceleration</t>
  </si>
  <si>
    <t>developmentseed+label-maker</t>
  </si>
  <si>
    <t>Label Maker</t>
    <phoneticPr fontId="3" type="noConversion"/>
  </si>
  <si>
    <t>Data Preparation for Satellite Machine Learning</t>
  </si>
  <si>
    <t>heartexlabs+label-studio</t>
  </si>
  <si>
    <t>Label Studio</t>
    <phoneticPr fontId="3" type="noConversion"/>
  </si>
  <si>
    <t>Label Studio is a multi-type data labeling and annotation tool with standardized output format</t>
  </si>
  <si>
    <t>larq+larq</t>
  </si>
  <si>
    <t>Larq</t>
    <phoneticPr fontId="3" type="noConversion"/>
  </si>
  <si>
    <t>An Open-Source Library for Training Binarized Neural Networks</t>
  </si>
  <si>
    <t>larq+compute-engine</t>
  </si>
  <si>
    <t>Larq Compute Engine</t>
    <phoneticPr fontId="3" type="noConversion"/>
  </si>
  <si>
    <t>Highly optimized inference engine for Binarized Neural Networks</t>
  </si>
  <si>
    <t>pytorchlightning+pytorch-lightning-bolts</t>
  </si>
  <si>
    <t>Lightning-Bolts</t>
    <phoneticPr fontId="3" type="noConversion"/>
  </si>
  <si>
    <t>Toolbox of models callbacks and datasets for AI/ML researchers. and datasets for AI/ML researchers.</t>
  </si>
  <si>
    <t>ludwig-ai+ludwig</t>
  </si>
  <si>
    <t>Ludwig</t>
    <phoneticPr fontId="3" type="noConversion"/>
  </si>
  <si>
    <t>Ludwig is a toolbox that allows to train and evaluate deep learning models without the need to write code.</t>
  </si>
  <si>
    <t>skalskip+make-sense</t>
  </si>
  <si>
    <t>makesense.ai</t>
    <phoneticPr fontId="3" type="noConversion"/>
  </si>
  <si>
    <t>Image Labeling</t>
    <phoneticPr fontId="3" type="noConversion"/>
  </si>
  <si>
    <t>Free to use online tool for labelling photos. https://makesense.ai</t>
  </si>
  <si>
    <t>ntmc-community+matchzoo</t>
  </si>
  <si>
    <t>MatchZoo</t>
    <phoneticPr fontId="3" type="noConversion"/>
  </si>
  <si>
    <t>Facilitating the design comparison and sharing of deep text matching models.</t>
  </si>
  <si>
    <t>ntmc-community+matchzoo-py</t>
  </si>
  <si>
    <t>MatzhZoo-py</t>
    <phoneticPr fontId="3" type="noConversion"/>
  </si>
  <si>
    <t>medipixel+rl_algorithms</t>
  </si>
  <si>
    <t>Medipixel-RL algorithms</t>
    <phoneticPr fontId="3" type="noConversion"/>
  </si>
  <si>
    <t>Structural implementation of RL key algorithms</t>
  </si>
  <si>
    <t>mindsdb+mindsdb</t>
  </si>
  <si>
    <t>mindsdb</t>
    <phoneticPr fontId="3" type="noConversion"/>
  </si>
  <si>
    <t>Predictive AI layer for existing databases.</t>
  </si>
  <si>
    <t>ml5js+ml5-library</t>
  </si>
  <si>
    <t>ml5.js</t>
    <phoneticPr fontId="3" type="noConversion"/>
  </si>
  <si>
    <t>library (example code)</t>
    <phoneticPr fontId="3" type="noConversion"/>
  </si>
  <si>
    <t xml:space="preserve">Friendly machine learning for the web! ?쨼 </t>
  </si>
  <si>
    <t>mlpack+mlpack</t>
  </si>
  <si>
    <t>mlpack</t>
    <phoneticPr fontId="3" type="noConversion"/>
  </si>
  <si>
    <t>LIbrary</t>
    <phoneticPr fontId="3" type="noConversion"/>
  </si>
  <si>
    <t xml:space="preserve">mlpack: a scalable C++ machine learning library -- </t>
  </si>
  <si>
    <t>open-mmlab+mmdetection</t>
  </si>
  <si>
    <t>MMDetection</t>
    <phoneticPr fontId="3" type="noConversion"/>
  </si>
  <si>
    <t>Object detection</t>
    <phoneticPr fontId="3" type="noConversion"/>
  </si>
  <si>
    <t>OpenMMLab Detection Toolbox and Benchmark</t>
  </si>
  <si>
    <t>microsoft+mmdnn</t>
  </si>
  <si>
    <t>MMdnn</t>
    <phoneticPr fontId="3" type="noConversion"/>
  </si>
  <si>
    <t>MMdnn is a set of tools to help users inter-operate among different deep learning frameworks. E.g. model conversion and visualization. Convert models between Caffe Keras MXNet MXNet Tensorflow CNTK PyTorch Onnx and CoreML.</t>
  </si>
  <si>
    <t>project-monai+monai</t>
  </si>
  <si>
    <t>MONAI</t>
    <phoneticPr fontId="3" type="noConversion"/>
  </si>
  <si>
    <t>Medical</t>
    <phoneticPr fontId="3" type="noConversion"/>
  </si>
  <si>
    <t>AI Toolkit for Healthcare Imaging</t>
  </si>
  <si>
    <t>azure+mmlspark</t>
  </si>
  <si>
    <t>MS ML for Apache Spark</t>
    <phoneticPr fontId="3" type="noConversion"/>
  </si>
  <si>
    <t>ecosystem of tools</t>
    <phoneticPr fontId="3" type="noConversion"/>
  </si>
  <si>
    <t>Microsoft Machine Learning for Apache Spark</t>
  </si>
  <si>
    <t>awslabs+multi-model-server</t>
  </si>
  <si>
    <t>Multi Model Searver</t>
    <phoneticPr fontId="3" type="noConversion"/>
  </si>
  <si>
    <t>Multi Model Server is a tool for serving neural net models for inference</t>
  </si>
  <si>
    <t>apache+incubator-mxnet</t>
  </si>
  <si>
    <t>mxnet</t>
    <phoneticPr fontId="3" type="noConversion"/>
  </si>
  <si>
    <t>Lightweight Portable Flexible Distributed/Mobile Deep Learning with Dynamic Flexible Distributed/Mobile Deep Learning with Dynamic Mutation-aware Dataflow Dep Scheduler; for Python R Julia Scala Go Javascript and more</t>
  </si>
  <si>
    <t>tencent+ncnn</t>
  </si>
  <si>
    <t>ncnn</t>
    <phoneticPr fontId="3" type="noConversion"/>
  </si>
  <si>
    <t>ncnn is a high-performance neural network inference framework optimized for the mobile platform</t>
  </si>
  <si>
    <t>nervanasystems+neon</t>
  </si>
  <si>
    <t>neon</t>
    <phoneticPr fontId="3" type="noConversion"/>
  </si>
  <si>
    <t>Intel짰 Nervana??reference deep learning framework committed to best performance on all hardware</t>
  </si>
  <si>
    <t>lutzroeder+netron</t>
  </si>
  <si>
    <t>Netron</t>
    <phoneticPr fontId="3" type="noConversion"/>
  </si>
  <si>
    <t>Visualizer for neural network deep learning and machine learning models and machine learning models</t>
  </si>
  <si>
    <t>ufal+neuralmonkey</t>
  </si>
  <si>
    <t>Neural Monkey</t>
    <phoneticPr fontId="3" type="noConversion"/>
  </si>
  <si>
    <t>An open-source tool for sequence learning in NLP built on TensorFlow.</t>
  </si>
  <si>
    <t>intellabs+distiller</t>
  </si>
  <si>
    <t>Neural Network Distiller</t>
    <phoneticPr fontId="3" type="noConversion"/>
  </si>
  <si>
    <t>Neural Network Distiller by Intel AI Lab: a Python package for neural network compression research.  https://intellabs.github.io/distiller</t>
  </si>
  <si>
    <t>intellabs+nlp-architect</t>
  </si>
  <si>
    <t>NLP Architect</t>
    <phoneticPr fontId="3" type="noConversion"/>
  </si>
  <si>
    <t>A model library for exploring state-of-the-art deep learning topologies and techniques for optimizing Natural Language Processing neural networks</t>
  </si>
  <si>
    <t>microsoft+nlp-recipes</t>
  </si>
  <si>
    <t>NLP Best Practices</t>
    <phoneticPr fontId="3" type="noConversion"/>
  </si>
  <si>
    <t>Natural Language Processing Best Practices &amp; Examples</t>
  </si>
  <si>
    <t>nnstreamer+nnstreamer</t>
  </si>
  <si>
    <t>NN Streamer</t>
    <phoneticPr fontId="3" type="noConversion"/>
  </si>
  <si>
    <t>:twisted_rightwards_arrows: Neural Network (NN) Streamer Stream Processing Paradigm for Neural Network Apps/Devices.</t>
  </si>
  <si>
    <t>microsoft+nni</t>
  </si>
  <si>
    <t>NNI</t>
    <phoneticPr fontId="3" type="noConversion"/>
  </si>
  <si>
    <t>An open source AutoML toolkit for automate machine learning lifecycle including feature engineering neural architecture search neural architecture search model compression and hyper-parameter tuning.</t>
  </si>
  <si>
    <t>nvidia+nemo</t>
  </si>
  <si>
    <t>NVIDIA NeMo</t>
    <phoneticPr fontId="3" type="noConversion"/>
  </si>
  <si>
    <t>NeMo: a toolkit for conversational AI</t>
  </si>
  <si>
    <t>drakkar-software+octobot</t>
  </si>
  <si>
    <t>OctoBot</t>
    <phoneticPr fontId="3" type="noConversion"/>
  </si>
  <si>
    <t>Trading</t>
    <phoneticPr fontId="3" type="noConversion"/>
  </si>
  <si>
    <t>Cryptocurrency trading bot: high frequency daily trading social trading social trading ...</t>
  </si>
  <si>
    <t>olivia-ai+olivia</t>
  </si>
  <si>
    <t>Olivia</t>
    <phoneticPr fontId="3" type="noConversion"/>
  </si>
  <si>
    <t>?뭲?띯?截뢞our new best friend powered by an artificial neural network</t>
  </si>
  <si>
    <t>oneAPI Deep Neural Network Library (oneDNN)</t>
  </si>
  <si>
    <t>oneapi-src+onednn</t>
  </si>
  <si>
    <t>oneDNN</t>
    <phoneticPr fontId="3" type="noConversion"/>
  </si>
  <si>
    <t>oneflow-inc+oneflow</t>
  </si>
  <si>
    <t>OneFlow</t>
    <phoneticPr fontId="3" type="noConversion"/>
  </si>
  <si>
    <t>OneFlow is a performance-centered and open-source deep learning framework.</t>
  </si>
  <si>
    <t>onnx+onnx</t>
  </si>
  <si>
    <t>ONNX</t>
    <phoneticPr fontId="3" type="noConversion"/>
  </si>
  <si>
    <t>Standard format</t>
    <phoneticPr fontId="3" type="noConversion"/>
  </si>
  <si>
    <t>Standard Format</t>
    <phoneticPr fontId="3" type="noConversion"/>
  </si>
  <si>
    <t>Open standard for machine learning interoperability</t>
  </si>
  <si>
    <t>onnx+models</t>
  </si>
  <si>
    <t>ONNX Model Zoo</t>
    <phoneticPr fontId="3" type="noConversion"/>
  </si>
  <si>
    <t xml:space="preserve">A collection of pre-trained state-of-the-art models in the ONNX format </t>
  </si>
  <si>
    <t>microsoft+onnxruntime</t>
  </si>
  <si>
    <t>ONNX Runtime</t>
    <phoneticPr fontId="3" type="noConversion"/>
  </si>
  <si>
    <t>ONNX Runtime: cross-platform high performance ML inferencing and training accelerator</t>
  </si>
  <si>
    <t>onnx+onnxmltools</t>
  </si>
  <si>
    <t>ONNXMLTools</t>
    <phoneticPr fontId="3" type="noConversion"/>
  </si>
  <si>
    <t>ONNXMLTools enables conversion of models to ONNX</t>
  </si>
  <si>
    <t>onnx+onnx-tensorrt</t>
  </si>
  <si>
    <t>ONNX-TensorRT</t>
    <phoneticPr fontId="3" type="noConversion"/>
  </si>
  <si>
    <t>ONNX-TensorRT: TensorRT backend for ONNX</t>
  </si>
  <si>
    <t>intel-isl+open3d</t>
  </si>
  <si>
    <t>Open3D</t>
    <phoneticPr fontId="3" type="noConversion"/>
  </si>
  <si>
    <t>Open3D: A Modern Library for 3D Data Processing</t>
  </si>
  <si>
    <t>opencv+opencv</t>
  </si>
  <si>
    <t>OpenCV</t>
    <phoneticPr fontId="3" type="noConversion"/>
  </si>
  <si>
    <t>Open Source Computer Vision Library</t>
  </si>
  <si>
    <t>opennmt+opennmt-py</t>
  </si>
  <si>
    <t>OpenNMT</t>
    <phoneticPr fontId="3" type="noConversion"/>
  </si>
  <si>
    <t>NMT</t>
    <phoneticPr fontId="3" type="noConversion"/>
  </si>
  <si>
    <t>Open Source Neural Machine Translation in PyTorch</t>
  </si>
  <si>
    <t>opennmt+opennmt-tf</t>
  </si>
  <si>
    <t>OpenNMT-tf</t>
    <phoneticPr fontId="3" type="noConversion"/>
  </si>
  <si>
    <t>Neural machine translation and sequence learning using TensorFlow</t>
  </si>
  <si>
    <t>microsoft+pai</t>
  </si>
  <si>
    <t>OpenPAI</t>
    <phoneticPr fontId="3" type="noConversion"/>
  </si>
  <si>
    <t>Resource scheduling and cluster management for AI</t>
  </si>
  <si>
    <t>cmu-perceptual-computing-lab+openpose</t>
  </si>
  <si>
    <t>OpenPose</t>
    <phoneticPr fontId="3" type="noConversion"/>
  </si>
  <si>
    <t>library (and application)</t>
    <phoneticPr fontId="3" type="noConversion"/>
  </si>
  <si>
    <t>Person detection</t>
    <phoneticPr fontId="3" type="noConversion"/>
  </si>
  <si>
    <t>OpenPose: Real-time multi-person keypoint detection library for body face hands hands and foot estimation</t>
  </si>
  <si>
    <t>openvinotoolkit+openvino</t>
  </si>
  <si>
    <t>OpenVINO</t>
    <phoneticPr fontId="3" type="noConversion"/>
  </si>
  <si>
    <t>OpenVINO??Toolkit repository</t>
  </si>
  <si>
    <t>openvinotoolkit+training_extensions</t>
  </si>
  <si>
    <t>OpenVINO training extensions</t>
    <phoneticPr fontId="3" type="noConversion"/>
  </si>
  <si>
    <t>Trainable models and NN optimization tools</t>
  </si>
  <si>
    <t>paddlepaddle+paddle</t>
  </si>
  <si>
    <t>PaddlePaddle</t>
    <phoneticPr fontId="3" type="noConversion"/>
  </si>
  <si>
    <t>PArallel Distributed Deep LEarning: Machine Learning Framework from Industrial Practice 竊덀롩짗旅ⓦ뤸졇恙껅죫?띰펽曆긷벧耶╊튌&amp;?뷴솳耶╊튌遙섉㎬꺗?뺞쑛?곩늽躍껃폀溫?퍌?뚩랬亮녑룿?①쉿竊?</t>
  </si>
  <si>
    <t>kan-bayashi+parallelwavegan</t>
  </si>
  <si>
    <t>Parallel WaveGAN</t>
    <phoneticPr fontId="3" type="noConversion"/>
  </si>
  <si>
    <t>Unofficial Parallel WaveGAN (+ MelGAN &amp; Multi-band MelGAN) with Pytorch</t>
  </si>
  <si>
    <t>pennylaneai+pennylane</t>
  </si>
  <si>
    <t>PennyLane</t>
    <phoneticPr fontId="3" type="noConversion"/>
  </si>
  <si>
    <t>PennyLane is a cross-platform Python library for differentiable programming of quantum computers.  Train a quantum computer the same way as a neural network.</t>
  </si>
  <si>
    <t>damianmoore+photonix</t>
  </si>
  <si>
    <t>Photonix Photo Manager</t>
    <phoneticPr fontId="3" type="noConversion"/>
  </si>
  <si>
    <t>Photo management</t>
    <phoneticPr fontId="3" type="noConversion"/>
  </si>
  <si>
    <t>This is a new web-based photo management application. Run it on your home server and it will let you find the right photo from your collection on any device. Smart filtering is made possible by object recognition location awareness color analysis and other ML algorithms. color analysis and other ML algorithms.</t>
  </si>
  <si>
    <t>photoprism+photoprism</t>
  </si>
  <si>
    <t>PhotoPrism</t>
    <phoneticPr fontId="3" type="noConversion"/>
  </si>
  <si>
    <t>Personal Photo Management powered by Go and Google TensorFlow</t>
  </si>
  <si>
    <t>alibaba+pipcook</t>
  </si>
  <si>
    <t>PIPCOOK</t>
    <phoneticPr fontId="3" type="noConversion"/>
  </si>
  <si>
    <t>Machine learning platform for Web developers</t>
  </si>
  <si>
    <t>kevinmusgrave+pytorch-metric-learning</t>
  </si>
  <si>
    <t>PML</t>
    <phoneticPr fontId="3" type="noConversion"/>
  </si>
  <si>
    <t>The easiest way to use deep metric learning in your application. Modular flexible and extensible. Written in PyTorch. and extensible. Written in PyTorch.</t>
  </si>
  <si>
    <t>polyaxon+polyaxon</t>
  </si>
  <si>
    <t>Polyaxon</t>
    <phoneticPr fontId="3" type="noConversion"/>
  </si>
  <si>
    <t>Machine Learning Platform for Kubernetes</t>
  </si>
  <si>
    <t>evilsocket+pwnagotchi</t>
  </si>
  <si>
    <t>Pwnagotch</t>
    <phoneticPr fontId="3" type="noConversion"/>
  </si>
  <si>
    <t>Wifi pwning</t>
    <phoneticPr fontId="3" type="noConversion"/>
  </si>
  <si>
    <t>(?먥뼚_?? - Deep Reinforcement Learning instrumenting bettercap for WiFi pwning.</t>
  </si>
  <si>
    <t>pyro-ppl+pyro</t>
  </si>
  <si>
    <t>PYRO</t>
    <phoneticPr fontId="3" type="noConversion"/>
  </si>
  <si>
    <t>Deep universal probabilistic programming with Python and PyTorch</t>
  </si>
  <si>
    <t>pytorch+pytorch</t>
  </si>
  <si>
    <t>PyTorch</t>
    <phoneticPr fontId="3" type="noConversion"/>
  </si>
  <si>
    <t>Tensors and Dynamic neural networks in Python with strong GPU acceleration</t>
  </si>
  <si>
    <t>rusty1s+pytorch_geometric</t>
  </si>
  <si>
    <t>PyTorch Geometric</t>
    <phoneticPr fontId="3" type="noConversion"/>
  </si>
  <si>
    <t>Geometric Deep Learning Extension Library for PyTorch</t>
  </si>
  <si>
    <t>pytorchlightning+pytorch-lightning</t>
  </si>
  <si>
    <t>PyTorch Lightning</t>
    <phoneticPr fontId="3" type="noConversion"/>
  </si>
  <si>
    <t>PyTorch wrapper</t>
    <phoneticPr fontId="3" type="noConversion"/>
  </si>
  <si>
    <t>The lightweight PyTorch wrapper for high-performance AI research. Scale your models not the boilerplate.</t>
  </si>
  <si>
    <t>nicolas-chaulet+torch-points3d</t>
  </si>
  <si>
    <t>PyTorch Points 3D</t>
    <phoneticPr fontId="3" type="noConversion"/>
  </si>
  <si>
    <t>Pytorch framework for doing deep learning on point clouds.</t>
  </si>
  <si>
    <t>wkentaro+pytorch-fcn</t>
  </si>
  <si>
    <t>PyTorch-FCN</t>
    <phoneticPr fontId="3" type="noConversion"/>
  </si>
  <si>
    <t>PyTorch Implementation of Fully Convolutional Networks. (Training code to reproduce the original result is available.)</t>
  </si>
  <si>
    <t>ray-project+ray</t>
  </si>
  <si>
    <t>ray</t>
    <phoneticPr fontId="3" type="noConversion"/>
  </si>
  <si>
    <t>An open source framework that provides a simple universal API for building distributed applications. Ray is packaged with RLlib a scalable reinforcement learning library a scalable reinforcement learning library and Tune a scalable hyperparameter tuning library.</t>
  </si>
  <si>
    <t>rucaibox+recbole</t>
  </si>
  <si>
    <t>RecBole</t>
    <phoneticPr fontId="3" type="noConversion"/>
  </si>
  <si>
    <t>Recommendation</t>
    <phoneticPr fontId="3" type="noConversion"/>
  </si>
  <si>
    <t>A unified comprehensive and efficient recommendation library</t>
  </si>
  <si>
    <t>microsoft+recommenders</t>
  </si>
  <si>
    <t>Recommenders</t>
    <phoneticPr fontId="3" type="noConversion"/>
  </si>
  <si>
    <t>Best Practices on Recommendation Systems</t>
  </si>
  <si>
    <t>redisai+redisai</t>
  </si>
  <si>
    <t>RedisAI</t>
    <phoneticPr fontId="3" type="noConversion"/>
  </si>
  <si>
    <t>A Redis module for serving tensors and executing deep learning graphs</t>
  </si>
  <si>
    <t>oracle+skater</t>
  </si>
  <si>
    <t>Skater</t>
    <phoneticPr fontId="3" type="noConversion"/>
  </si>
  <si>
    <t>Python Library for Model Interpretation/Explanations</t>
  </si>
  <si>
    <t>skorch-dev+skorch</t>
  </si>
  <si>
    <t>SKORCH</t>
    <phoneticPr fontId="3" type="noConversion"/>
  </si>
  <si>
    <t>A scikit-learn compatible neural network library that wraps PyTorch</t>
  </si>
  <si>
    <t>haifengl+smile</t>
  </si>
  <si>
    <t>Smile</t>
    <phoneticPr fontId="3" type="noConversion"/>
  </si>
  <si>
    <t>Statistical Machine Intelligence &amp; Learning Engine</t>
  </si>
  <si>
    <t>awslabs+sockeye</t>
  </si>
  <si>
    <t>Sockeye</t>
    <phoneticPr fontId="3" type="noConversion"/>
  </si>
  <si>
    <t>Sequence-to-sequence framework with a focus on Neural Machine Translation based on Apache MXNet</t>
  </si>
  <si>
    <t>explosion+spacy-transformers</t>
  </si>
  <si>
    <t>spacy-transformers</t>
    <phoneticPr fontId="3" type="noConversion"/>
  </si>
  <si>
    <t>?쎑 Use pretrained transformers like BERT XLNet and GPT-2 in spaCy</t>
  </si>
  <si>
    <t>sql-machine-learning+sqlflow</t>
  </si>
  <si>
    <t>SQLFlow</t>
    <phoneticPr fontId="3" type="noConversion"/>
  </si>
  <si>
    <t>Compiler stack</t>
    <phoneticPr fontId="3" type="noConversion"/>
  </si>
  <si>
    <t>SQL</t>
    <phoneticPr fontId="3" type="noConversion"/>
  </si>
  <si>
    <t>Brings SQL and AI together.</t>
  </si>
  <si>
    <t>dlr-rm+stable-baselines3</t>
  </si>
  <si>
    <t>Stable Baselines</t>
    <phoneticPr fontId="3" type="noConversion"/>
  </si>
  <si>
    <t xml:space="preserve">PyTorch version of Stable Baselines reliable implementations of reinforcement learning algorithms. </t>
  </si>
  <si>
    <t>williamfzc+stagesepx</t>
  </si>
  <si>
    <t>Stage Sep X</t>
    <phoneticPr fontId="3" type="noConversion"/>
  </si>
  <si>
    <t>Video</t>
    <phoneticPr fontId="3" type="noConversion"/>
  </si>
  <si>
    <t>detect stages in video automatically</t>
  </si>
  <si>
    <t>avinashpaliwal+super-slomo</t>
  </si>
  <si>
    <t>Super-SloMo</t>
    <phoneticPr fontId="3" type="noConversion"/>
  </si>
  <si>
    <t>PyTorch implementation of Super SloMo by Jiang et al.</t>
  </si>
  <si>
    <t>tensorflow+swift-apis</t>
  </si>
  <si>
    <t>Swift-api</t>
    <phoneticPr fontId="3" type="noConversion"/>
  </si>
  <si>
    <t>Swift for TensorFlow Deep Learning Library</t>
  </si>
  <si>
    <t>openmined+pysyft</t>
  </si>
  <si>
    <t>Syft</t>
    <phoneticPr fontId="3" type="noConversion"/>
  </si>
  <si>
    <t>A library for answering questions using data you cannot see</t>
  </si>
  <si>
    <t>tensorflow+tensor2tensor</t>
  </si>
  <si>
    <t>tensor2tensor</t>
    <phoneticPr fontId="3" type="noConversion"/>
  </si>
  <si>
    <t>libarary</t>
    <phoneticPr fontId="3" type="noConversion"/>
  </si>
  <si>
    <t>Library of deep learning models and datasets designed to make deep learning more accessible and accelerate ML research.</t>
  </si>
  <si>
    <t>tensorflow+tensorflow</t>
  </si>
  <si>
    <t>Tensorflow</t>
    <phoneticPr fontId="3" type="noConversion"/>
  </si>
  <si>
    <t>An Open Source Machine Learning Framework for Everyone</t>
  </si>
  <si>
    <t>tensorflow+addons</t>
  </si>
  <si>
    <t>Tensorflow Addons</t>
    <phoneticPr fontId="3" type="noConversion"/>
  </si>
  <si>
    <t>Useful extra functionality for TensorFlow 2.x maintained by SIG-addons</t>
  </si>
  <si>
    <t>tensorflow+hub</t>
  </si>
  <si>
    <t>Tensorflow Hub</t>
    <phoneticPr fontId="3" type="noConversion"/>
  </si>
  <si>
    <t>A library for transfer learning by reusing parts of TensorFlow models.</t>
  </si>
  <si>
    <t>tensorflow+model-optimization</t>
  </si>
  <si>
    <t>Tensorflow Model Optimization Toolkit</t>
    <phoneticPr fontId="3" type="noConversion"/>
  </si>
  <si>
    <t>A toolkit to optimize ML models for deployment for Keras and TensorFlow including quantization and pruning.</t>
  </si>
  <si>
    <t>tensorflow+rust</t>
  </si>
  <si>
    <t>Tensorflow Rust</t>
    <phoneticPr fontId="3" type="noConversion"/>
  </si>
  <si>
    <t>bindings</t>
    <phoneticPr fontId="3" type="noConversion"/>
  </si>
  <si>
    <t>Rust language bindings for TensorFlow</t>
  </si>
  <si>
    <t>tensorflow+serving</t>
  </si>
  <si>
    <t>Tensorflow Serving</t>
    <phoneticPr fontId="3" type="noConversion"/>
  </si>
  <si>
    <t>A flexible high-performance serving system for machine learning models</t>
  </si>
  <si>
    <t>tensorflow+tfjs</t>
  </si>
  <si>
    <t>Tensorflow.js</t>
    <phoneticPr fontId="3" type="noConversion"/>
  </si>
  <si>
    <t>A WebGL accelerated JavaScript library for training and deploying ML models.</t>
  </si>
  <si>
    <t>scisharp+tensorflow.net</t>
  </si>
  <si>
    <t>Tensorflow.NET</t>
    <phoneticPr fontId="3" type="noConversion"/>
  </si>
  <si>
    <t>.NET Standard bindings for Google's TensorFlow for developing training and deploying Machine Learning models in C# and F#.</t>
  </si>
  <si>
    <t>tensorlayer+tensorlayer</t>
  </si>
  <si>
    <t>TensorLayer</t>
    <phoneticPr fontId="3" type="noConversion"/>
  </si>
  <si>
    <t>ilbrary</t>
    <phoneticPr fontId="3" type="noConversion"/>
  </si>
  <si>
    <t>Deep Learning and Reinforcement Learning Library for Scientists and Engineers ?뵦</t>
  </si>
  <si>
    <t>tensorpack+tensorpack</t>
  </si>
  <si>
    <t>TensorPack</t>
    <phoneticPr fontId="3" type="noConversion"/>
  </si>
  <si>
    <t>A Neural Net Training Interface on TensorFlow with focus on speed + flexibility</t>
  </si>
  <si>
    <t>nvidia+tensorrt</t>
  </si>
  <si>
    <t>TensorRT</t>
    <phoneticPr fontId="3" type="noConversion"/>
  </si>
  <si>
    <t>TensorRT is a C++ library for high performance inference on NVIDIA GPUs and deep learning accelerators.</t>
  </si>
  <si>
    <t>tesseract-ocr+tesseract</t>
  </si>
  <si>
    <t>Tesseract OCR</t>
    <phoneticPr fontId="3" type="noConversion"/>
  </si>
  <si>
    <t>Tesseract Open Source OCR Engine (main repository)</t>
  </si>
  <si>
    <t>asyml+texar-pytorch</t>
  </si>
  <si>
    <t>Texar</t>
    <phoneticPr fontId="3" type="noConversion"/>
  </si>
  <si>
    <t>Integrating the Best of TF into PyTorch for Machine Learning Natural Language Processing Natural Language Processing and Text Generation.  This is part of the CASL project: http://casl-project.ai/</t>
  </si>
  <si>
    <t>tf-encrypted+tf-encrypted</t>
  </si>
  <si>
    <t>TF Encrypted</t>
    <phoneticPr fontId="3" type="noConversion"/>
  </si>
  <si>
    <t>A Framework for Encrypted Machine Learning in TensorFlow</t>
  </si>
  <si>
    <t>tflearn+tflearn</t>
  </si>
  <si>
    <t>TFLearn</t>
    <phoneticPr fontId="3" type="noConversion"/>
  </si>
  <si>
    <t>Deep learning library featuring a higher-level API for TensorFlow.</t>
  </si>
  <si>
    <t>tensorflow+tfx</t>
  </si>
  <si>
    <t>TFX</t>
    <phoneticPr fontId="3" type="noConversion"/>
  </si>
  <si>
    <t xml:space="preserve"> TFX is an end-to-end platform for deploying production ML pipelines</t>
  </si>
  <si>
    <t>thu-ml+tianshou</t>
  </si>
  <si>
    <t>Tianshou</t>
    <phoneticPr fontId="3" type="noConversion"/>
  </si>
  <si>
    <t>An elegant PyTorch deep reinforcement learning platform.</t>
  </si>
  <si>
    <t>tiny-dnn+tiny-dnn</t>
  </si>
  <si>
    <t>tiny-dnn</t>
    <phoneticPr fontId="3" type="noConversion"/>
  </si>
  <si>
    <t>header only dependency-free deep learning framework in C++14</t>
  </si>
  <si>
    <t>mlverse+torch</t>
  </si>
  <si>
    <t>torch</t>
    <phoneticPr fontId="3" type="noConversion"/>
  </si>
  <si>
    <t>R Interface to Torch</t>
  </si>
  <si>
    <t>pytorchbearer+torchbearer</t>
  </si>
  <si>
    <t>TorchBearer</t>
    <phoneticPr fontId="3" type="noConversion"/>
  </si>
  <si>
    <t>torchbearer: A model fitting library for PyTorch</t>
  </si>
  <si>
    <t>torchgan+torchgan</t>
  </si>
  <si>
    <t>TorchGAN</t>
    <phoneticPr fontId="3" type="noConversion"/>
  </si>
  <si>
    <t>Research Framework for easy and efficient training of GANs based on Pytorch</t>
  </si>
  <si>
    <t>fepegar+torchio</t>
  </si>
  <si>
    <t>TorchIO</t>
    <phoneticPr fontId="3" type="noConversion"/>
  </si>
  <si>
    <t>Medical image preprocessing and augmentation toolkit for deep learning</t>
  </si>
  <si>
    <t>apple+turicreate</t>
  </si>
  <si>
    <t>Turi Create</t>
    <phoneticPr fontId="3" type="noConversion"/>
  </si>
  <si>
    <t>Turi Create simplifies the development of custom machine learning models.</t>
  </si>
  <si>
    <t>apache+tvm</t>
  </si>
  <si>
    <t>tvm</t>
    <phoneticPr fontId="3" type="noConversion"/>
  </si>
  <si>
    <t>Open deep learning compiler stack for cpu gpu and specialized accelerators</t>
  </si>
  <si>
    <t>unity-technologies+ml-agents</t>
  </si>
  <si>
    <t>Unity ML Agents</t>
    <phoneticPr fontId="3" type="noConversion"/>
  </si>
  <si>
    <t>Unity</t>
    <phoneticPr fontId="3" type="noConversion"/>
  </si>
  <si>
    <t>Unity Machine Learning Agents Toolkit</t>
  </si>
  <si>
    <t>universaldatatool+universal-data-tool</t>
  </si>
  <si>
    <t>Universal Data Tool</t>
    <phoneticPr fontId="3" type="noConversion"/>
  </si>
  <si>
    <t>Labeling</t>
    <phoneticPr fontId="3" type="noConversion"/>
  </si>
  <si>
    <t>Collaborate &amp; label any type of data images text text or documents in an easy web interface or desktop app.</t>
  </si>
  <si>
    <t>mkocabas+vibe</t>
  </si>
  <si>
    <t>VIBE</t>
    <phoneticPr fontId="3" type="noConversion"/>
  </si>
  <si>
    <t>Official implementation of CVPR2020 paper "VIBE: Video Inference for Human Body Pose and Shape Estimation"</t>
  </si>
  <si>
    <t>paddlepaddle+visualdl</t>
  </si>
  <si>
    <t>VisualDL</t>
    <phoneticPr fontId="3" type="noConversion"/>
  </si>
  <si>
    <t>Deep Learning Visualization Toolkit竊덀롩짗旅ⓦ뤸런佯??阿졾룾鰲녶뙑藥ε끁 竊?</t>
  </si>
  <si>
    <t>mwydmuch+vizdoom</t>
  </si>
  <si>
    <t>ViZDoom</t>
    <phoneticPr fontId="3" type="noConversion"/>
  </si>
  <si>
    <t>Doom-based AI Research Platform for Reinforcement Learning from Raw Visual Information. :godmode:</t>
  </si>
  <si>
    <t>microsoft+vott</t>
  </si>
  <si>
    <t>VoTT</t>
    <phoneticPr fontId="3" type="noConversion"/>
  </si>
  <si>
    <t xml:space="preserve">Visual Object Tagging Tool: An electron app for building end to end Object Detection Models from Images and Videos. </t>
  </si>
  <si>
    <t>facebookresearch+wav2letter</t>
  </si>
  <si>
    <t>wav2letter++</t>
    <phoneticPr fontId="3" type="noConversion"/>
  </si>
  <si>
    <t xml:space="preserve">Facebook AI Research's Automatic Speech Recognition Toolkit </t>
  </si>
  <si>
    <t>f90+wave-u-net</t>
  </si>
  <si>
    <t>Wave-U-net</t>
    <phoneticPr fontId="3" type="noConversion"/>
  </si>
  <si>
    <t>Implementation of the Wave-U-Net for audio source separation</t>
  </si>
  <si>
    <t>wandb+client</t>
  </si>
  <si>
    <t>Weights &amp; Biases</t>
    <phoneticPr fontId="3" type="noConversion"/>
  </si>
  <si>
    <t>?뵦 A tool for visualizing and tracking your machine learning experiments. This repo contains the CLI and Python API.</t>
  </si>
  <si>
    <t>ultralytics+yolov3</t>
  </si>
  <si>
    <t>YoloV3</t>
    <phoneticPr fontId="3" type="noConversion"/>
  </si>
  <si>
    <t>YOLOv3 in PyTorch &gt; ONNX &gt; CoreML &gt; TFLite</t>
  </si>
  <si>
    <t>ultralytics+yolov5</t>
  </si>
  <si>
    <t>YoloV5</t>
    <phoneticPr fontId="3" type="noConversion"/>
  </si>
  <si>
    <t>YOLOv5 in PyTorch &gt; ONNX &gt; CoreML &gt; TFLite</t>
  </si>
  <si>
    <t>Contain Keywords?</t>
    <phoneticPr fontId="2" type="noConversion"/>
  </si>
  <si>
    <t>kornia+kornia</t>
    <phoneticPr fontId="2" type="noConversion"/>
  </si>
  <si>
    <t>project</t>
  </si>
  <si>
    <t>code-bug-num</t>
  </si>
  <si>
    <t>bug-num</t>
  </si>
  <si>
    <t>avgcomments</t>
  </si>
  <si>
    <t>avgresolution</t>
  </si>
  <si>
    <t>avgfiles</t>
  </si>
  <si>
    <t>avgmethod</t>
  </si>
  <si>
    <t>avglines</t>
  </si>
  <si>
    <t>tensorflow</t>
  </si>
  <si>
    <t>cntk</t>
  </si>
  <si>
    <t>caffe</t>
  </si>
  <si>
    <t>torch</t>
  </si>
  <si>
    <t>mxnet</t>
  </si>
  <si>
    <t>chainer</t>
  </si>
  <si>
    <t>theano</t>
  </si>
  <si>
    <t>org.deeplearning4j</t>
  </si>
  <si>
    <t>paddle</t>
  </si>
  <si>
    <t>javascript</t>
  </si>
  <si>
    <t>python</t>
  </si>
  <si>
    <t>java</t>
  </si>
  <si>
    <t>go</t>
  </si>
  <si>
    <t>c++</t>
  </si>
  <si>
    <t>ruby</t>
  </si>
  <si>
    <t>typescript</t>
  </si>
  <si>
    <t>php</t>
  </si>
  <si>
    <t>c#</t>
  </si>
  <si>
    <t>c</t>
  </si>
  <si>
    <t>topics</t>
  </si>
  <si>
    <t>mxnet|tensorflow</t>
  </si>
  <si>
    <t>tensorflow|mxnet</t>
  </si>
  <si>
    <t>tensorflow|caffe|torch</t>
  </si>
  <si>
    <t>caffe|tensorflow</t>
  </si>
  <si>
    <t>tensorflow|caffe|mxnet|torch|paddle</t>
  </si>
  <si>
    <t>cntk|tensorflow|caffe|mxnet</t>
  </si>
  <si>
    <t>tensorflow|chainer</t>
  </si>
  <si>
    <t>caffe|torch</t>
  </si>
  <si>
    <t>tensorflow|mxnet|caffe</t>
  </si>
  <si>
    <t>caffe|mxnet|tensorflow</t>
  </si>
  <si>
    <t>Framework</t>
  </si>
  <si>
    <t>Framework</t>
    <phoneticPr fontId="2" type="noConversion"/>
  </si>
  <si>
    <t>Language</t>
    <phoneticPr fontId="2" type="noConversion"/>
  </si>
  <si>
    <t>#Framework</t>
    <phoneticPr fontId="2" type="noConversion"/>
  </si>
  <si>
    <t>#Language</t>
    <phoneticPr fontId="2" type="noConversion"/>
  </si>
  <si>
    <t>BR</t>
    <phoneticPr fontId="3" type="noConversion"/>
  </si>
  <si>
    <t>BR_id</t>
    <phoneticPr fontId="3" type="noConversion"/>
  </si>
  <si>
    <t>BR_author</t>
    <phoneticPr fontId="3" type="noConversion"/>
  </si>
  <si>
    <t>BRopenT</t>
    <phoneticPr fontId="3" type="noConversion"/>
  </si>
  <si>
    <t>BRcloseT</t>
    <phoneticPr fontId="3" type="noConversion"/>
  </si>
  <si>
    <t>BR_text</t>
    <phoneticPr fontId="3" type="noConversion"/>
  </si>
  <si>
    <t>BRsummary</t>
    <phoneticPr fontId="3" type="noConversion"/>
  </si>
  <si>
    <t>BRdescription</t>
    <phoneticPr fontId="3" type="noConversion"/>
  </si>
  <si>
    <t>comments</t>
    <phoneticPr fontId="3" type="noConversion"/>
  </si>
  <si>
    <t>comment_k</t>
    <phoneticPr fontId="3" type="noConversion"/>
  </si>
  <si>
    <t>comment_id</t>
    <phoneticPr fontId="3" type="noConversion"/>
  </si>
  <si>
    <t>comment_author</t>
    <phoneticPr fontId="3" type="noConversion"/>
  </si>
  <si>
    <t>commentT</t>
    <phoneticPr fontId="3" type="noConversion"/>
  </si>
  <si>
    <t>comment_text</t>
    <phoneticPr fontId="3" type="noConversion"/>
  </si>
  <si>
    <t>commit</t>
    <phoneticPr fontId="3" type="noConversion"/>
  </si>
  <si>
    <t>commit_id</t>
    <phoneticPr fontId="3" type="noConversion"/>
  </si>
  <si>
    <t>commit_author</t>
    <phoneticPr fontId="3" type="noConversion"/>
  </si>
  <si>
    <t>commitT</t>
    <phoneticPr fontId="3" type="noConversion"/>
  </si>
  <si>
    <t>commit_complexity</t>
    <phoneticPr fontId="3" type="noConversion"/>
  </si>
  <si>
    <t>commit_NLOC</t>
    <phoneticPr fontId="3" type="noConversion"/>
  </si>
  <si>
    <t>commit_CCN</t>
    <phoneticPr fontId="3" type="noConversion"/>
  </si>
  <si>
    <t>commit_Nprams</t>
    <phoneticPr fontId="3" type="noConversion"/>
  </si>
  <si>
    <t>changed_files</t>
    <phoneticPr fontId="3" type="noConversion"/>
  </si>
  <si>
    <t>file_k</t>
    <phoneticPr fontId="3" type="noConversion"/>
  </si>
  <si>
    <t>file_change_type</t>
    <phoneticPr fontId="3" type="noConversion"/>
  </si>
  <si>
    <t>ADD/COPY/DELETE/MODIFY/RENAME</t>
    <phoneticPr fontId="3" type="noConversion"/>
  </si>
  <si>
    <t>file_Nmethod</t>
    <phoneticPr fontId="3" type="noConversion"/>
  </si>
  <si>
    <t>Values that change only change_type == 'MODIFY'</t>
  </si>
  <si>
    <t>file_old_name</t>
    <phoneticPr fontId="3" type="noConversion"/>
  </si>
  <si>
    <t>file_new_name</t>
    <phoneticPr fontId="3" type="noConversion"/>
  </si>
  <si>
    <t>file_complexity</t>
    <phoneticPr fontId="3" type="noConversion"/>
  </si>
  <si>
    <t>file_NLOC</t>
    <phoneticPr fontId="3" type="noConversion"/>
  </si>
  <si>
    <t>file_CCN</t>
    <phoneticPr fontId="3" type="noConversion"/>
  </si>
  <si>
    <t>file_NToken</t>
    <phoneticPr fontId="3" type="noConversion"/>
  </si>
  <si>
    <t>Data that change only change_type == 'MODIFY'</t>
    <phoneticPr fontId="3" type="noConversion"/>
  </si>
  <si>
    <t>hunks</t>
    <phoneticPr fontId="3" type="noConversion"/>
  </si>
  <si>
    <t>hunk_k</t>
    <phoneticPr fontId="3" type="noConversion"/>
  </si>
  <si>
    <t>Ismethod</t>
    <phoneticPr fontId="3" type="noConversion"/>
  </si>
  <si>
    <t>0 or 1</t>
    <phoneticPr fontId="3" type="noConversion"/>
  </si>
  <si>
    <t>added_lines</t>
    <phoneticPr fontId="3" type="noConversion"/>
  </si>
  <si>
    <t>deleted_lines</t>
    <phoneticPr fontId="3" type="noConversion"/>
  </si>
  <si>
    <t>Data that change only change_type == 'MODIFY' and ismethod == '1'</t>
    <phoneticPr fontId="3" type="noConversion"/>
  </si>
  <si>
    <t>method_info</t>
    <phoneticPr fontId="3" type="noConversion"/>
  </si>
  <si>
    <t>mehod_name</t>
    <phoneticPr fontId="3" type="noConversion"/>
  </si>
  <si>
    <t>method_params</t>
    <phoneticPr fontId="3" type="noConversion"/>
  </si>
  <si>
    <t>method_startline</t>
    <phoneticPr fontId="3" type="noConversion"/>
  </si>
  <si>
    <t>method_endline</t>
    <phoneticPr fontId="3" type="noConversion"/>
  </si>
  <si>
    <t>method_complexity</t>
    <phoneticPr fontId="3" type="noConversion"/>
  </si>
  <si>
    <t>method_NLOC</t>
    <phoneticPr fontId="3" type="noConversion"/>
  </si>
  <si>
    <t>metod_CCN</t>
    <phoneticPr fontId="3" type="noConversion"/>
  </si>
  <si>
    <t>method_NToken</t>
    <phoneticPr fontId="3" type="noConversion"/>
  </si>
  <si>
    <t>method_nesting_level</t>
    <phoneticPr fontId="3" type="noConversion"/>
  </si>
  <si>
    <t>눈</t>
    <phoneticPr fontId="3" type="noConversion"/>
  </si>
  <si>
    <t>Values that change only change_type == 'MODIFY'</t>
    <phoneticPr fontId="3" type="noConversion"/>
  </si>
  <si>
    <t>Type</t>
    <phoneticPr fontId="3" type="noConversion"/>
  </si>
  <si>
    <t>Type</t>
    <phoneticPr fontId="2" type="noConversion"/>
  </si>
  <si>
    <t>Application</t>
  </si>
  <si>
    <t>Compiler</t>
  </si>
  <si>
    <t>Engine</t>
  </si>
  <si>
    <t>Library</t>
  </si>
  <si>
    <t>Platform</t>
  </si>
  <si>
    <t>Tool</t>
  </si>
  <si>
    <t>apache+incubator-mxnet</t>
    <phoneticPr fontId="2" type="noConversion"/>
  </si>
  <si>
    <t>User/Project</t>
    <phoneticPr fontId="2" type="noConversion"/>
  </si>
  <si>
    <t>Project Name</t>
    <phoneticPr fontId="2" type="noConversion"/>
  </si>
  <si>
    <t>#Projects</t>
    <phoneticPr fontId="2" type="noConversion"/>
  </si>
  <si>
    <t>#PL</t>
    <phoneticPr fontId="2" type="noConversion"/>
  </si>
  <si>
    <t>#FR</t>
    <phoneticPr fontId="2" type="noConversion"/>
  </si>
  <si>
    <t>#Bugs</t>
    <phoneticPr fontId="2" type="noConversion"/>
  </si>
  <si>
    <t>All</t>
    <phoneticPr fontId="2" type="noConversion"/>
  </si>
  <si>
    <t>Code</t>
    <phoneticPr fontId="2" type="noConversion"/>
  </si>
  <si>
    <t>#Comments</t>
    <phoneticPr fontId="2" type="noConversion"/>
  </si>
  <si>
    <t>Resolution Day</t>
    <phoneticPr fontId="2" type="noConversion"/>
  </si>
  <si>
    <t>#Buggy Entity</t>
    <phoneticPr fontId="2" type="noConversion"/>
  </si>
  <si>
    <t>File</t>
    <phoneticPr fontId="2" type="noConversion"/>
  </si>
  <si>
    <t>Method</t>
    <phoneticPr fontId="2" type="noConversion"/>
  </si>
  <si>
    <t>Line</t>
    <phoneticPr fontId="2" type="noConversion"/>
  </si>
  <si>
    <t>Project</t>
    <phoneticPr fontId="3" type="noConversion"/>
  </si>
  <si>
    <t>#Bugs</t>
    <phoneticPr fontId="3" type="noConversion"/>
  </si>
  <si>
    <t>#Bugs with TF</t>
    <phoneticPr fontId="3" type="noConversion"/>
  </si>
  <si>
    <t>#Entity</t>
    <phoneticPr fontId="2" type="noConversion"/>
  </si>
  <si>
    <t>Else</t>
    <phoneticPr fontId="3" type="noConversion"/>
  </si>
  <si>
    <t>Else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</si>
</sst>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맑은 고딕"/>
      <family val="2"/>
      <scheme val="minor"/>
    </font>
    <font>
      <sz val="11"/>
      <color theme="1"/>
      <name val="맑은 고딕"/>
      <family val="2"/>
      <charset val="129"/>
      <scheme val="minor"/>
    </font>
    <font>
      <sz val="8"/>
      <name val="맑은 고딕"/>
      <family val="3"/>
      <charset val="129"/>
      <scheme val="minor"/>
    </font>
    <font>
      <sz val="8"/>
      <name val="맑은 고딕"/>
      <family val="2"/>
      <charset val="129"/>
      <scheme val="minor"/>
    </font>
    <font>
      <b/>
      <sz val="9"/>
      <color indexed="81"/>
      <name val="Tahoma"/>
      <family val="2"/>
    </font>
    <font>
      <sz val="9"/>
      <color indexed="81"/>
      <name val="Tahoma"/>
      <family val="2"/>
    </font>
    <font>
      <sz val="11"/>
      <color rgb="FFFF0000"/>
      <name val="맑은 고딕"/>
      <family val="3"/>
      <charset val="129"/>
      <scheme val="minor"/>
    </font>
    <font>
      <sz val="11"/>
      <color theme="9"/>
      <name val="맑은 고딕"/>
      <family val="2"/>
      <charset val="129"/>
      <scheme val="minor"/>
    </font>
    <font>
      <sz val="11"/>
      <color theme="9"/>
      <name val="맑은 고딕"/>
      <family val="3"/>
      <charset val="129"/>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48">
    <xf numFmtId="0" fontId="0" fillId="0" borderId="0" xfId="0"/>
    <xf numFmtId="0" fontId="0" fillId="0" borderId="0" xfId="0" applyAlignment="1">
      <alignment vertical="center"/>
    </xf>
    <xf numFmtId="0" fontId="6" fillId="0" borderId="0" xfId="0" applyFont="1"/>
    <xf numFmtId="0" fontId="1" fillId="0" borderId="1" xfId="1" applyBorder="1" applyAlignment="1">
      <alignment horizontal="center" vertical="center"/>
    </xf>
    <xf numFmtId="0" fontId="1" fillId="0" borderId="1" xfId="1" applyBorder="1">
      <alignment vertical="center"/>
    </xf>
    <xf numFmtId="0" fontId="1" fillId="0" borderId="0" xfId="1">
      <alignment vertical="center"/>
    </xf>
    <xf numFmtId="0" fontId="1" fillId="0" borderId="2" xfId="1" applyBorder="1">
      <alignment vertical="center"/>
    </xf>
    <xf numFmtId="0" fontId="1" fillId="0" borderId="3" xfId="1" applyBorder="1">
      <alignment vertical="center"/>
    </xf>
    <xf numFmtId="0" fontId="1" fillId="0" borderId="4" xfId="1" applyBorder="1">
      <alignment vertical="center"/>
    </xf>
    <xf numFmtId="0" fontId="1" fillId="0" borderId="5" xfId="1" applyBorder="1">
      <alignment vertical="center"/>
    </xf>
    <xf numFmtId="0" fontId="1" fillId="0" borderId="6" xfId="1" applyBorder="1">
      <alignment vertical="center"/>
    </xf>
    <xf numFmtId="0" fontId="1" fillId="0" borderId="7" xfId="1" applyBorder="1">
      <alignment vertical="center"/>
    </xf>
    <xf numFmtId="0" fontId="7" fillId="0" borderId="0" xfId="1" applyFont="1">
      <alignment vertical="center"/>
    </xf>
    <xf numFmtId="0" fontId="8" fillId="0" borderId="2" xfId="1" applyFont="1" applyBorder="1" applyAlignment="1">
      <alignment horizontal="center" vertical="center"/>
    </xf>
    <xf numFmtId="0" fontId="1" fillId="0" borderId="0" xfId="1" applyAlignment="1">
      <alignment horizontal="center" vertical="center"/>
    </xf>
    <xf numFmtId="0" fontId="8" fillId="0" borderId="2" xfId="1" applyFont="1" applyBorder="1">
      <alignment vertical="center"/>
    </xf>
    <xf numFmtId="176" fontId="0" fillId="0" borderId="0" xfId="0" applyNumberFormat="1" applyAlignment="1">
      <alignment vertical="center"/>
    </xf>
    <xf numFmtId="0" fontId="7" fillId="0" borderId="2" xfId="1" applyFont="1" applyBorder="1" applyAlignment="1">
      <alignment horizontal="left" vertical="center"/>
    </xf>
    <xf numFmtId="0" fontId="8" fillId="0" borderId="0" xfId="1" applyFont="1" applyAlignment="1">
      <alignment horizontal="left" vertical="center"/>
    </xf>
    <xf numFmtId="0" fontId="8" fillId="0" borderId="2" xfId="1" applyFont="1" applyBorder="1" applyAlignment="1">
      <alignment horizontal="left" vertical="center"/>
    </xf>
    <xf numFmtId="0" fontId="1" fillId="0" borderId="0" xfId="1" applyAlignment="1">
      <alignment horizontal="left" vertical="center"/>
    </xf>
    <xf numFmtId="0" fontId="8" fillId="0" borderId="0" xfId="1" applyFont="1" applyAlignment="1">
      <alignment horizontal="right" vertical="center" wrapText="1"/>
    </xf>
    <xf numFmtId="0" fontId="8" fillId="0" borderId="8" xfId="1" applyFont="1" applyBorder="1" applyAlignment="1">
      <alignment horizontal="right" vertical="center" wrapText="1"/>
    </xf>
    <xf numFmtId="0" fontId="8" fillId="0" borderId="2" xfId="1" applyFont="1" applyBorder="1" applyAlignment="1">
      <alignment horizontal="center" vertical="center"/>
    </xf>
    <xf numFmtId="0" fontId="1" fillId="0" borderId="0" xfId="1" applyAlignment="1">
      <alignment horizontal="center" vertical="center"/>
    </xf>
    <xf numFmtId="0" fontId="7" fillId="0" borderId="2" xfId="1" applyFont="1" applyBorder="1">
      <alignment vertical="center"/>
    </xf>
    <xf numFmtId="0" fontId="8" fillId="0" borderId="0" xfId="1" applyFont="1">
      <alignment vertical="center"/>
    </xf>
    <xf numFmtId="0" fontId="0" fillId="0" borderId="0" xfId="0" applyAlignment="1">
      <alignment horizontal="center"/>
    </xf>
    <xf numFmtId="0" fontId="0" fillId="0" borderId="7" xfId="0" applyBorder="1"/>
    <xf numFmtId="0" fontId="0" fillId="0" borderId="9" xfId="0" applyBorder="1" applyAlignment="1">
      <alignment vertical="center"/>
    </xf>
    <xf numFmtId="0" fontId="0" fillId="0" borderId="9" xfId="0" applyBorder="1"/>
    <xf numFmtId="176" fontId="0" fillId="0" borderId="9" xfId="0" applyNumberFormat="1" applyBorder="1" applyAlignment="1">
      <alignment vertical="center"/>
    </xf>
    <xf numFmtId="0" fontId="0" fillId="0" borderId="10" xfId="0" applyBorder="1"/>
    <xf numFmtId="0" fontId="0" fillId="0" borderId="2" xfId="0" applyBorder="1"/>
    <xf numFmtId="0" fontId="0" fillId="0" borderId="0" xfId="0" applyBorder="1" applyAlignment="1">
      <alignment vertical="center"/>
    </xf>
    <xf numFmtId="0" fontId="0" fillId="0" borderId="0" xfId="0" applyBorder="1"/>
    <xf numFmtId="176" fontId="0" fillId="0" borderId="0" xfId="0" applyNumberFormat="1" applyBorder="1" applyAlignment="1">
      <alignment vertical="center"/>
    </xf>
    <xf numFmtId="0" fontId="0" fillId="0" borderId="8" xfId="0" applyBorder="1"/>
    <xf numFmtId="0" fontId="0" fillId="0" borderId="4" xfId="0" applyBorder="1"/>
    <xf numFmtId="0" fontId="0" fillId="0" borderId="11" xfId="0" applyBorder="1" applyAlignment="1">
      <alignment vertical="center"/>
    </xf>
    <xf numFmtId="0" fontId="0" fillId="0" borderId="11" xfId="0" applyBorder="1"/>
    <xf numFmtId="176" fontId="0" fillId="0" borderId="11" xfId="0" applyNumberFormat="1" applyBorder="1" applyAlignment="1">
      <alignment vertical="center"/>
    </xf>
    <xf numFmtId="0" fontId="0" fillId="0" borderId="12" xfId="0" applyBorder="1"/>
    <xf numFmtId="0" fontId="0" fillId="0" borderId="6" xfId="0" applyBorder="1"/>
    <xf numFmtId="0" fontId="0" fillId="0" borderId="13" xfId="0" applyBorder="1" applyAlignment="1">
      <alignment vertical="center"/>
    </xf>
    <xf numFmtId="0" fontId="0" fillId="0" borderId="13" xfId="0" applyBorder="1"/>
    <xf numFmtId="176" fontId="0" fillId="0" borderId="13" xfId="0" applyNumberFormat="1" applyBorder="1" applyAlignment="1">
      <alignment vertical="center"/>
    </xf>
    <xf numFmtId="0" fontId="0" fillId="0" borderId="14" xfId="0" applyBorder="1"/>
  </cellXfs>
  <cellStyles count="2">
    <cellStyle name="표준" xfId="0" builtinId="0"/>
    <cellStyle name="표준 2" xfId="1" xr:uid="{7724E710-7993-4F76-956B-24E782F6BF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257175</xdr:colOff>
      <xdr:row>2</xdr:row>
      <xdr:rowOff>133350</xdr:rowOff>
    </xdr:from>
    <xdr:to>
      <xdr:col>12</xdr:col>
      <xdr:colOff>266700</xdr:colOff>
      <xdr:row>7</xdr:row>
      <xdr:rowOff>38100</xdr:rowOff>
    </xdr:to>
    <xdr:sp macro="" textlink="">
      <xdr:nvSpPr>
        <xdr:cNvPr id="2" name="TextBox 1">
          <a:extLst>
            <a:ext uri="{FF2B5EF4-FFF2-40B4-BE49-F238E27FC236}">
              <a16:creationId xmlns:a16="http://schemas.microsoft.com/office/drawing/2014/main" id="{2F0F4E6D-8FFE-42E5-8E8F-417237215734}"/>
            </a:ext>
          </a:extLst>
        </xdr:cNvPr>
        <xdr:cNvSpPr txBox="1"/>
      </xdr:nvSpPr>
      <xdr:spPr>
        <a:xfrm>
          <a:off x="5619750" y="552450"/>
          <a:ext cx="625792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a:t>Unit </a:t>
          </a:r>
          <a:r>
            <a:rPr lang="en-US" altLang="ko-KR" b="1"/>
            <a:t>size</a:t>
          </a:r>
          <a:r>
            <a:rPr lang="en-US" altLang="ko-KR"/>
            <a:t>: Method length in lines of code; low risk threshold 15 lines.</a:t>
          </a:r>
        </a:p>
        <a:p>
          <a:r>
            <a:rPr lang="en-US" altLang="ko-KR"/>
            <a:t>Unit </a:t>
          </a:r>
          <a:r>
            <a:rPr lang="en-US" altLang="ko-KR" b="1"/>
            <a:t>complexity</a:t>
          </a:r>
          <a:r>
            <a:rPr lang="en-US" altLang="ko-KR"/>
            <a:t>: Method cyclomatic complexity; low risk threshold 5.</a:t>
          </a:r>
        </a:p>
        <a:p>
          <a:r>
            <a:rPr lang="en-US" altLang="ko-KR"/>
            <a:t>Unit </a:t>
          </a:r>
          <a:r>
            <a:rPr lang="en-US" altLang="ko-KR" b="1"/>
            <a:t>interfacing</a:t>
          </a:r>
          <a:r>
            <a:rPr lang="en-US" altLang="ko-KR"/>
            <a:t>: Method number of parameters: low risk threshold 2.</a:t>
          </a:r>
        </a:p>
        <a:p>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2</xdr:row>
      <xdr:rowOff>171450</xdr:rowOff>
    </xdr:from>
    <xdr:to>
      <xdr:col>13</xdr:col>
      <xdr:colOff>76200</xdr:colOff>
      <xdr:row>7</xdr:row>
      <xdr:rowOff>76200</xdr:rowOff>
    </xdr:to>
    <xdr:sp macro="" textlink="">
      <xdr:nvSpPr>
        <xdr:cNvPr id="2" name="TextBox 1">
          <a:extLst>
            <a:ext uri="{FF2B5EF4-FFF2-40B4-BE49-F238E27FC236}">
              <a16:creationId xmlns:a16="http://schemas.microsoft.com/office/drawing/2014/main" id="{C694F9AE-E13D-4DAC-BBC1-AC414448930A}"/>
            </a:ext>
          </a:extLst>
        </xdr:cNvPr>
        <xdr:cNvSpPr txBox="1"/>
      </xdr:nvSpPr>
      <xdr:spPr>
        <a:xfrm>
          <a:off x="6257925" y="590550"/>
          <a:ext cx="625792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a:t>Unit </a:t>
          </a:r>
          <a:r>
            <a:rPr lang="en-US" altLang="ko-KR" b="1"/>
            <a:t>size</a:t>
          </a:r>
          <a:r>
            <a:rPr lang="en-US" altLang="ko-KR"/>
            <a:t>: Method length in lines of code; low risk threshold 15 lines.</a:t>
          </a:r>
        </a:p>
        <a:p>
          <a:r>
            <a:rPr lang="en-US" altLang="ko-KR"/>
            <a:t>Unit </a:t>
          </a:r>
          <a:r>
            <a:rPr lang="en-US" altLang="ko-KR" b="1"/>
            <a:t>complexity</a:t>
          </a:r>
          <a:r>
            <a:rPr lang="en-US" altLang="ko-KR"/>
            <a:t>: Method cyclomatic complexity; low risk threshold 5.</a:t>
          </a:r>
        </a:p>
        <a:p>
          <a:r>
            <a:rPr lang="en-US" altLang="ko-KR"/>
            <a:t>Unit </a:t>
          </a:r>
          <a:r>
            <a:rPr lang="en-US" altLang="ko-KR" b="1"/>
            <a:t>interfacing</a:t>
          </a:r>
          <a:r>
            <a:rPr lang="en-US" altLang="ko-KR"/>
            <a:t>: Method number of parameters: low risk threshold 2.</a:t>
          </a:r>
        </a:p>
        <a:p>
          <a:r>
            <a:rPr lang="en-US" altLang="ko-KR" sz="1100"/>
            <a:t>	</a:t>
          </a:r>
          <a:endParaRPr lang="ko-KR"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B127-3859-4919-9DCB-3F77F312C0C2}">
  <dimension ref="A1:I39"/>
  <sheetViews>
    <sheetView workbookViewId="0">
      <selection activeCell="E33" sqref="E33"/>
    </sheetView>
  </sheetViews>
  <sheetFormatPr defaultRowHeight="16.5" x14ac:dyDescent="0.3"/>
  <cols>
    <col min="1" max="1" width="9" style="5"/>
    <col min="2" max="2" width="18.75" style="5" customWidth="1"/>
    <col min="3" max="3" width="14.25" style="5" customWidth="1"/>
    <col min="4" max="4" width="17.375" style="5" customWidth="1"/>
    <col min="5" max="5" width="11" style="5" customWidth="1"/>
    <col min="6" max="6" width="12.75" style="5" customWidth="1"/>
    <col min="7" max="7" width="17.75" style="5" customWidth="1"/>
    <col min="8" max="8" width="19.25" style="5" customWidth="1"/>
    <col min="9" max="9" width="5.25" style="5" customWidth="1"/>
    <col min="10" max="16384" width="9" style="5"/>
  </cols>
  <sheetData>
    <row r="1" spans="1:4" x14ac:dyDescent="0.3">
      <c r="A1" s="3" t="s">
        <v>714</v>
      </c>
      <c r="B1" s="4" t="s">
        <v>715</v>
      </c>
    </row>
    <row r="2" spans="1:4" x14ac:dyDescent="0.3">
      <c r="A2" s="6"/>
      <c r="B2" s="4" t="s">
        <v>716</v>
      </c>
    </row>
    <row r="3" spans="1:4" x14ac:dyDescent="0.3">
      <c r="A3" s="6"/>
      <c r="B3" s="4" t="s">
        <v>717</v>
      </c>
    </row>
    <row r="4" spans="1:4" x14ac:dyDescent="0.3">
      <c r="A4" s="6"/>
      <c r="B4" s="4" t="s">
        <v>718</v>
      </c>
    </row>
    <row r="5" spans="1:4" x14ac:dyDescent="0.3">
      <c r="A5" s="6"/>
      <c r="B5" s="4" t="s">
        <v>719</v>
      </c>
      <c r="C5" s="4" t="s">
        <v>720</v>
      </c>
    </row>
    <row r="6" spans="1:4" x14ac:dyDescent="0.3">
      <c r="A6" s="6"/>
      <c r="B6" s="7"/>
      <c r="C6" s="4" t="s">
        <v>721</v>
      </c>
    </row>
    <row r="7" spans="1:4" ht="15.75" customHeight="1" x14ac:dyDescent="0.3">
      <c r="A7" s="6"/>
      <c r="B7" s="8"/>
    </row>
    <row r="8" spans="1:4" x14ac:dyDescent="0.3">
      <c r="A8" s="6"/>
      <c r="B8" s="9" t="s">
        <v>722</v>
      </c>
      <c r="C8" s="4" t="s">
        <v>723</v>
      </c>
      <c r="D8" s="4" t="s">
        <v>724</v>
      </c>
    </row>
    <row r="9" spans="1:4" x14ac:dyDescent="0.3">
      <c r="A9" s="6"/>
      <c r="D9" s="4" t="s">
        <v>725</v>
      </c>
    </row>
    <row r="10" spans="1:4" x14ac:dyDescent="0.3">
      <c r="A10" s="6"/>
      <c r="D10" s="4" t="s">
        <v>726</v>
      </c>
    </row>
    <row r="11" spans="1:4" x14ac:dyDescent="0.3">
      <c r="A11" s="6"/>
      <c r="D11" s="4" t="s">
        <v>727</v>
      </c>
    </row>
    <row r="12" spans="1:4" ht="17.25" customHeight="1" x14ac:dyDescent="0.3">
      <c r="A12" s="6"/>
    </row>
    <row r="13" spans="1:4" x14ac:dyDescent="0.3">
      <c r="A13" s="3" t="s">
        <v>728</v>
      </c>
      <c r="B13" s="4" t="s">
        <v>729</v>
      </c>
    </row>
    <row r="14" spans="1:4" x14ac:dyDescent="0.3">
      <c r="B14" s="4" t="s">
        <v>730</v>
      </c>
    </row>
    <row r="15" spans="1:4" x14ac:dyDescent="0.3">
      <c r="B15" s="4" t="s">
        <v>731</v>
      </c>
    </row>
    <row r="16" spans="1:4" x14ac:dyDescent="0.3">
      <c r="B16" s="10" t="s">
        <v>732</v>
      </c>
      <c r="C16" s="4" t="s">
        <v>733</v>
      </c>
    </row>
    <row r="17" spans="1:9" x14ac:dyDescent="0.3">
      <c r="B17" s="7"/>
      <c r="C17" s="4" t="s">
        <v>734</v>
      </c>
    </row>
    <row r="18" spans="1:9" x14ac:dyDescent="0.3">
      <c r="B18" s="6"/>
      <c r="C18" s="4" t="s">
        <v>735</v>
      </c>
    </row>
    <row r="19" spans="1:9" ht="14.25" customHeight="1" x14ac:dyDescent="0.3">
      <c r="B19" s="8"/>
    </row>
    <row r="20" spans="1:9" x14ac:dyDescent="0.3">
      <c r="B20" s="4" t="s">
        <v>736</v>
      </c>
      <c r="C20" s="10" t="s">
        <v>737</v>
      </c>
      <c r="D20" s="4" t="s">
        <v>738</v>
      </c>
      <c r="E20" s="17" t="s">
        <v>739</v>
      </c>
      <c r="F20" s="18"/>
      <c r="G20" s="18"/>
    </row>
    <row r="21" spans="1:9" x14ac:dyDescent="0.3">
      <c r="D21" s="4" t="s">
        <v>740</v>
      </c>
      <c r="E21" s="19" t="s">
        <v>741</v>
      </c>
      <c r="F21" s="20"/>
      <c r="G21" s="20"/>
    </row>
    <row r="22" spans="1:9" x14ac:dyDescent="0.3">
      <c r="D22" s="4" t="s">
        <v>742</v>
      </c>
    </row>
    <row r="23" spans="1:9" x14ac:dyDescent="0.3">
      <c r="D23" s="4" t="s">
        <v>743</v>
      </c>
    </row>
    <row r="24" spans="1:9" x14ac:dyDescent="0.3">
      <c r="D24" s="10" t="s">
        <v>744</v>
      </c>
      <c r="E24" s="4" t="s">
        <v>745</v>
      </c>
    </row>
    <row r="25" spans="1:9" x14ac:dyDescent="0.3">
      <c r="D25" s="11"/>
      <c r="E25" s="4" t="s">
        <v>746</v>
      </c>
    </row>
    <row r="26" spans="1:9" x14ac:dyDescent="0.3">
      <c r="D26" s="6"/>
      <c r="E26" s="4" t="s">
        <v>747</v>
      </c>
    </row>
    <row r="27" spans="1:9" x14ac:dyDescent="0.3">
      <c r="D27" s="8"/>
    </row>
    <row r="28" spans="1:9" x14ac:dyDescent="0.3">
      <c r="A28" s="21" t="s">
        <v>748</v>
      </c>
      <c r="B28" s="21"/>
      <c r="C28" s="22"/>
      <c r="D28" s="4" t="s">
        <v>749</v>
      </c>
      <c r="E28" s="4" t="s">
        <v>750</v>
      </c>
      <c r="F28" s="4" t="s">
        <v>751</v>
      </c>
      <c r="G28" s="12" t="s">
        <v>752</v>
      </c>
    </row>
    <row r="29" spans="1:9" x14ac:dyDescent="0.3">
      <c r="F29" s="4" t="s">
        <v>753</v>
      </c>
      <c r="G29" s="23"/>
      <c r="H29" s="24"/>
      <c r="I29" s="24"/>
    </row>
    <row r="30" spans="1:9" x14ac:dyDescent="0.3">
      <c r="F30" s="4" t="s">
        <v>754</v>
      </c>
      <c r="G30" s="13"/>
      <c r="H30" s="14"/>
      <c r="I30" s="14"/>
    </row>
    <row r="31" spans="1:9" x14ac:dyDescent="0.3">
      <c r="F31" s="10"/>
    </row>
    <row r="32" spans="1:9" ht="16.5" customHeight="1" x14ac:dyDescent="0.3">
      <c r="A32" s="21" t="s">
        <v>755</v>
      </c>
      <c r="B32" s="21"/>
      <c r="C32" s="21"/>
      <c r="D32" s="21"/>
      <c r="E32" s="22"/>
      <c r="F32" s="4" t="s">
        <v>756</v>
      </c>
      <c r="G32" s="4" t="s">
        <v>757</v>
      </c>
    </row>
    <row r="33" spans="7:8" x14ac:dyDescent="0.3">
      <c r="G33" s="4" t="s">
        <v>758</v>
      </c>
    </row>
    <row r="34" spans="7:8" x14ac:dyDescent="0.3">
      <c r="G34" s="4" t="s">
        <v>759</v>
      </c>
    </row>
    <row r="35" spans="7:8" x14ac:dyDescent="0.3">
      <c r="G35" s="4" t="s">
        <v>760</v>
      </c>
    </row>
    <row r="36" spans="7:8" x14ac:dyDescent="0.3">
      <c r="G36" s="10" t="s">
        <v>761</v>
      </c>
      <c r="H36" s="4" t="s">
        <v>762</v>
      </c>
    </row>
    <row r="37" spans="7:8" x14ac:dyDescent="0.3">
      <c r="H37" s="4" t="s">
        <v>763</v>
      </c>
    </row>
    <row r="38" spans="7:8" x14ac:dyDescent="0.3">
      <c r="H38" s="4" t="s">
        <v>764</v>
      </c>
    </row>
    <row r="39" spans="7:8" x14ac:dyDescent="0.3">
      <c r="H39" s="4" t="s">
        <v>765</v>
      </c>
    </row>
  </sheetData>
  <mergeCells count="5">
    <mergeCell ref="E20:G20"/>
    <mergeCell ref="E21:G21"/>
    <mergeCell ref="A28:C28"/>
    <mergeCell ref="G29:I29"/>
    <mergeCell ref="A32:E3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4728-6198-42EA-93F0-F7DB05B18803}">
  <dimension ref="A1:O29"/>
  <sheetViews>
    <sheetView workbookViewId="0">
      <selection activeCell="C35" sqref="C35"/>
    </sheetView>
  </sheetViews>
  <sheetFormatPr defaultRowHeight="16.5" x14ac:dyDescent="0.3"/>
  <cols>
    <col min="1" max="1" width="9" style="5"/>
    <col min="2" max="2" width="14.125" style="5" customWidth="1"/>
    <col min="3" max="3" width="25.875" style="5" customWidth="1"/>
    <col min="4" max="4" width="15.125" style="5" customWidth="1"/>
    <col min="5" max="5" width="10.125" style="5" customWidth="1"/>
    <col min="6" max="6" width="12.75" style="5" customWidth="1"/>
    <col min="7" max="7" width="15.75" style="5" customWidth="1"/>
    <col min="8" max="8" width="19.25" style="5" customWidth="1"/>
    <col min="9" max="9" width="5.25" style="5" customWidth="1"/>
    <col min="10" max="16384" width="9" style="5"/>
  </cols>
  <sheetData>
    <row r="1" spans="1:15" x14ac:dyDescent="0.3">
      <c r="A1" s="3" t="s">
        <v>714</v>
      </c>
      <c r="B1" s="4" t="s">
        <v>715</v>
      </c>
    </row>
    <row r="2" spans="1:15" x14ac:dyDescent="0.3">
      <c r="A2" s="6"/>
      <c r="B2" s="4" t="s">
        <v>716</v>
      </c>
    </row>
    <row r="3" spans="1:15" x14ac:dyDescent="0.3">
      <c r="A3" s="6"/>
      <c r="B3" s="4" t="s">
        <v>717</v>
      </c>
    </row>
    <row r="4" spans="1:15" x14ac:dyDescent="0.3">
      <c r="A4" s="6"/>
      <c r="B4" s="4" t="s">
        <v>718</v>
      </c>
    </row>
    <row r="5" spans="1:15" x14ac:dyDescent="0.3">
      <c r="A5" s="6"/>
      <c r="B5" s="4" t="s">
        <v>719</v>
      </c>
      <c r="C5" s="4" t="s">
        <v>720</v>
      </c>
    </row>
    <row r="6" spans="1:15" x14ac:dyDescent="0.3">
      <c r="A6" s="6"/>
      <c r="B6" s="7"/>
      <c r="C6" s="4" t="s">
        <v>721</v>
      </c>
    </row>
    <row r="7" spans="1:15" ht="15.75" customHeight="1" x14ac:dyDescent="0.3">
      <c r="A7" s="6"/>
      <c r="B7" s="8"/>
    </row>
    <row r="8" spans="1:15" x14ac:dyDescent="0.3">
      <c r="A8" s="6"/>
      <c r="B8" s="9" t="s">
        <v>722</v>
      </c>
      <c r="C8" s="4" t="s">
        <v>723</v>
      </c>
      <c r="D8" s="4" t="s">
        <v>724</v>
      </c>
    </row>
    <row r="9" spans="1:15" x14ac:dyDescent="0.3">
      <c r="A9" s="6"/>
      <c r="D9" s="4" t="s">
        <v>725</v>
      </c>
    </row>
    <row r="10" spans="1:15" x14ac:dyDescent="0.3">
      <c r="A10" s="6"/>
      <c r="D10" s="4" t="s">
        <v>726</v>
      </c>
    </row>
    <row r="11" spans="1:15" x14ac:dyDescent="0.3">
      <c r="A11" s="6"/>
      <c r="D11" s="4" t="s">
        <v>727</v>
      </c>
    </row>
    <row r="12" spans="1:15" ht="17.25" customHeight="1" x14ac:dyDescent="0.3">
      <c r="A12" s="6"/>
    </row>
    <row r="13" spans="1:15" x14ac:dyDescent="0.3">
      <c r="A13" s="3" t="s">
        <v>728</v>
      </c>
      <c r="B13" s="4" t="s">
        <v>729</v>
      </c>
      <c r="O13" s="5" t="s">
        <v>766</v>
      </c>
    </row>
    <row r="14" spans="1:15" x14ac:dyDescent="0.3">
      <c r="B14" s="4" t="s">
        <v>730</v>
      </c>
    </row>
    <row r="15" spans="1:15" x14ac:dyDescent="0.3">
      <c r="B15" s="4" t="s">
        <v>731</v>
      </c>
    </row>
    <row r="16" spans="1:15" ht="14.25" customHeight="1" x14ac:dyDescent="0.3">
      <c r="B16" s="8"/>
    </row>
    <row r="17" spans="1:9" x14ac:dyDescent="0.3">
      <c r="B17" s="4" t="s">
        <v>736</v>
      </c>
      <c r="C17" s="10" t="s">
        <v>737</v>
      </c>
      <c r="D17" s="4" t="s">
        <v>738</v>
      </c>
      <c r="E17" s="25" t="s">
        <v>739</v>
      </c>
      <c r="F17" s="26"/>
      <c r="G17" s="26"/>
    </row>
    <row r="18" spans="1:9" x14ac:dyDescent="0.3">
      <c r="D18" s="4" t="s">
        <v>740</v>
      </c>
      <c r="E18" s="15" t="s">
        <v>767</v>
      </c>
    </row>
    <row r="19" spans="1:9" x14ac:dyDescent="0.3">
      <c r="D19" s="4" t="s">
        <v>742</v>
      </c>
    </row>
    <row r="20" spans="1:9" x14ac:dyDescent="0.3">
      <c r="D20" s="4" t="s">
        <v>743</v>
      </c>
    </row>
    <row r="21" spans="1:9" x14ac:dyDescent="0.3">
      <c r="D21" s="8"/>
    </row>
    <row r="22" spans="1:9" ht="16.5" customHeight="1" x14ac:dyDescent="0.3">
      <c r="A22" s="21" t="s">
        <v>748</v>
      </c>
      <c r="B22" s="21"/>
      <c r="C22" s="22"/>
      <c r="D22" s="4" t="s">
        <v>749</v>
      </c>
      <c r="E22" s="4" t="s">
        <v>750</v>
      </c>
      <c r="F22" s="4" t="s">
        <v>751</v>
      </c>
      <c r="G22" s="12" t="s">
        <v>752</v>
      </c>
    </row>
    <row r="23" spans="1:9" x14ac:dyDescent="0.3">
      <c r="F23" s="4" t="s">
        <v>753</v>
      </c>
      <c r="G23" s="23"/>
      <c r="H23" s="24"/>
      <c r="I23" s="24"/>
    </row>
    <row r="24" spans="1:9" x14ac:dyDescent="0.3">
      <c r="F24" s="4" t="s">
        <v>754</v>
      </c>
      <c r="G24" s="13"/>
      <c r="H24" s="14"/>
      <c r="I24" s="14"/>
    </row>
    <row r="25" spans="1:9" x14ac:dyDescent="0.3">
      <c r="F25" s="10"/>
    </row>
    <row r="26" spans="1:9" ht="16.5" customHeight="1" x14ac:dyDescent="0.3">
      <c r="A26" s="21" t="s">
        <v>755</v>
      </c>
      <c r="B26" s="21"/>
      <c r="C26" s="21"/>
      <c r="D26" s="21"/>
      <c r="E26" s="22"/>
      <c r="F26" s="4" t="s">
        <v>756</v>
      </c>
      <c r="G26" s="4" t="s">
        <v>757</v>
      </c>
    </row>
    <row r="27" spans="1:9" x14ac:dyDescent="0.3">
      <c r="G27" s="4" t="s">
        <v>758</v>
      </c>
    </row>
    <row r="28" spans="1:9" x14ac:dyDescent="0.3">
      <c r="G28" s="4" t="s">
        <v>759</v>
      </c>
    </row>
    <row r="29" spans="1:9" x14ac:dyDescent="0.3">
      <c r="G29" s="4" t="s">
        <v>760</v>
      </c>
    </row>
  </sheetData>
  <mergeCells count="4">
    <mergeCell ref="E17:G17"/>
    <mergeCell ref="A22:C22"/>
    <mergeCell ref="G23:I23"/>
    <mergeCell ref="A26:E26"/>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719C0-79E5-4275-A6F1-9D479463C38C}">
  <dimension ref="A2:N195"/>
  <sheetViews>
    <sheetView tabSelected="1" workbookViewId="0">
      <selection activeCell="A39" sqref="A39"/>
    </sheetView>
  </sheetViews>
  <sheetFormatPr defaultRowHeight="16.5" x14ac:dyDescent="0.3"/>
  <cols>
    <col min="1" max="1" width="16.25" bestFit="1" customWidth="1"/>
    <col min="2" max="2" width="9.625" customWidth="1"/>
    <col min="3" max="3" width="18.75" bestFit="1" customWidth="1"/>
    <col min="4" max="4" width="12.125" bestFit="1" customWidth="1"/>
    <col min="5" max="5" width="11.125" bestFit="1" customWidth="1"/>
    <col min="6" max="6" width="14.875" bestFit="1" customWidth="1"/>
    <col min="7" max="7" width="11.875" bestFit="1" customWidth="1"/>
    <col min="8" max="8" width="14.875" bestFit="1" customWidth="1"/>
    <col min="9" max="9" width="13.75" bestFit="1" customWidth="1"/>
    <col min="10" max="10" width="8.25" bestFit="1" customWidth="1"/>
    <col min="11" max="11" width="11.25" bestFit="1" customWidth="1"/>
    <col min="12" max="12" width="10.375" bestFit="1" customWidth="1"/>
    <col min="13" max="13" width="14" bestFit="1" customWidth="1"/>
    <col min="14" max="14" width="17.375" bestFit="1" customWidth="1"/>
  </cols>
  <sheetData>
    <row r="2" spans="1:14" x14ac:dyDescent="0.3">
      <c r="A2" t="s">
        <v>769</v>
      </c>
      <c r="B2" s="1" t="s">
        <v>777</v>
      </c>
      <c r="C2" s="1" t="s">
        <v>778</v>
      </c>
      <c r="D2" s="1" t="s">
        <v>713</v>
      </c>
      <c r="E2" s="1" t="s">
        <v>712</v>
      </c>
      <c r="F2" s="1" t="s">
        <v>672</v>
      </c>
      <c r="G2" s="1" t="s">
        <v>673</v>
      </c>
      <c r="H2" s="1" t="s">
        <v>674</v>
      </c>
      <c r="I2" s="1" t="s">
        <v>675</v>
      </c>
      <c r="J2" s="1" t="s">
        <v>676</v>
      </c>
      <c r="K2" s="1" t="s">
        <v>677</v>
      </c>
      <c r="L2" s="1" t="s">
        <v>678</v>
      </c>
      <c r="M2" s="1" t="s">
        <v>782</v>
      </c>
      <c r="N2" s="1" t="s">
        <v>794</v>
      </c>
    </row>
    <row r="3" spans="1:14" x14ac:dyDescent="0.3">
      <c r="A3" s="28" t="s">
        <v>709</v>
      </c>
      <c r="B3" s="29" t="s">
        <v>76</v>
      </c>
      <c r="C3" s="30" t="str">
        <f>VLOOKUP(B3,Project_Classes!$A$1:$D$194,2,FALSE)</f>
        <v>BentoML</v>
      </c>
      <c r="D3" s="29">
        <v>3</v>
      </c>
      <c r="E3" s="29">
        <v>3</v>
      </c>
      <c r="F3" s="29">
        <v>25</v>
      </c>
      <c r="G3" s="29">
        <v>49</v>
      </c>
      <c r="H3" s="31">
        <v>3.0204081632653001</v>
      </c>
      <c r="I3" s="31">
        <v>9.1632653061224492</v>
      </c>
      <c r="J3" s="31">
        <v>4.0408163265306101</v>
      </c>
      <c r="K3" s="31">
        <v>6.3061224489795897</v>
      </c>
      <c r="L3" s="31">
        <v>42.020408163265301</v>
      </c>
      <c r="M3" s="30" t="str">
        <f>G3&amp;" ("&amp;F3&amp;")"</f>
        <v>49 (25)</v>
      </c>
      <c r="N3" s="32" t="str">
        <f>ROUND(J3,1)&amp;" / "&amp;ROUND(K3,1)&amp;" / "&amp;ROUND(L3,1)</f>
        <v>4 / 6.3 / 42</v>
      </c>
    </row>
    <row r="4" spans="1:14" x14ac:dyDescent="0.3">
      <c r="A4" s="33">
        <f>COUNTA(C3:C12)</f>
        <v>10</v>
      </c>
      <c r="B4" s="34" t="s">
        <v>153</v>
      </c>
      <c r="C4" s="35" t="str">
        <f>VLOOKUP(B4,Project_Classes!$A$1:$D$194,2,FALSE)</f>
        <v>Deeplearning4J</v>
      </c>
      <c r="D4" s="34">
        <v>8</v>
      </c>
      <c r="E4" s="34">
        <v>6</v>
      </c>
      <c r="F4" s="34">
        <v>27</v>
      </c>
      <c r="G4" s="34">
        <v>51</v>
      </c>
      <c r="H4" s="36">
        <v>4.7450980392156801</v>
      </c>
      <c r="I4" s="36">
        <v>80.6666666666666</v>
      </c>
      <c r="J4" s="36">
        <v>11.7254901960784</v>
      </c>
      <c r="K4" s="36">
        <v>18.294117647058801</v>
      </c>
      <c r="L4" s="36">
        <v>106.843137254901</v>
      </c>
      <c r="M4" s="35" t="str">
        <f t="shared" ref="M4:M41" si="0">G4&amp;" ("&amp;F4&amp;")"</f>
        <v>51 (27)</v>
      </c>
      <c r="N4" s="37" t="str">
        <f t="shared" ref="N4:N41" si="1">ROUND(J4,1)&amp;" / "&amp;ROUND(K4,1)&amp;" / "&amp;ROUND(L4,1)</f>
        <v>11.7 / 18.3 / 106.8</v>
      </c>
    </row>
    <row r="5" spans="1:14" x14ac:dyDescent="0.3">
      <c r="A5" s="33"/>
      <c r="B5" s="34" t="s">
        <v>265</v>
      </c>
      <c r="C5" s="35" t="str">
        <f>VLOOKUP(B5,Project_Classes!$A$1:$D$194,2,FALSE)</f>
        <v>Haystack</v>
      </c>
      <c r="D5" s="34">
        <v>1</v>
      </c>
      <c r="E5" s="34">
        <v>1</v>
      </c>
      <c r="F5" s="34">
        <v>15</v>
      </c>
      <c r="G5" s="34">
        <v>36</v>
      </c>
      <c r="H5" s="36">
        <v>4.05555555555555</v>
      </c>
      <c r="I5" s="36">
        <v>10.8333333333333</v>
      </c>
      <c r="J5" s="36">
        <v>2.6666666666666599</v>
      </c>
      <c r="K5" s="36">
        <v>4.1944444444444402</v>
      </c>
      <c r="L5" s="36">
        <v>36.5833333333333</v>
      </c>
      <c r="M5" s="35" t="str">
        <f t="shared" si="0"/>
        <v>36 (15)</v>
      </c>
      <c r="N5" s="37" t="str">
        <f t="shared" si="1"/>
        <v>2.7 / 4.2 / 36.6</v>
      </c>
    </row>
    <row r="6" spans="1:14" x14ac:dyDescent="0.3">
      <c r="A6" s="33"/>
      <c r="B6" s="34" t="s">
        <v>268</v>
      </c>
      <c r="C6" s="35" t="str">
        <f>VLOOKUP(B6,Project_Classes!$A$1:$D$194,2,FALSE)</f>
        <v>Horovod</v>
      </c>
      <c r="D6" s="34">
        <v>2</v>
      </c>
      <c r="E6" s="34">
        <v>4</v>
      </c>
      <c r="F6" s="34">
        <v>30</v>
      </c>
      <c r="G6" s="34">
        <v>48</v>
      </c>
      <c r="H6" s="36">
        <v>4.5833333333333304</v>
      </c>
      <c r="I6" s="36">
        <v>13.2708333333333</v>
      </c>
      <c r="J6" s="36">
        <v>2.8958333333333299</v>
      </c>
      <c r="K6" s="36">
        <v>5.5208333333333304</v>
      </c>
      <c r="L6" s="36">
        <v>55.5625</v>
      </c>
      <c r="M6" s="35" t="str">
        <f t="shared" si="0"/>
        <v>48 (30)</v>
      </c>
      <c r="N6" s="37" t="str">
        <f t="shared" si="1"/>
        <v>2.9 / 5.5 / 55.6</v>
      </c>
    </row>
    <row r="7" spans="1:14" x14ac:dyDescent="0.3">
      <c r="A7" s="33"/>
      <c r="B7" s="34" t="s">
        <v>369</v>
      </c>
      <c r="C7" s="35" t="str">
        <f>VLOOKUP(B7,Project_Classes!$A$1:$D$194,2,FALSE)</f>
        <v>mxnet</v>
      </c>
      <c r="D7" s="34">
        <v>4</v>
      </c>
      <c r="E7" s="34">
        <v>6</v>
      </c>
      <c r="F7" s="34">
        <v>168</v>
      </c>
      <c r="G7" s="34">
        <v>252</v>
      </c>
      <c r="H7" s="36">
        <v>4.7777777777777697</v>
      </c>
      <c r="I7" s="36">
        <v>79.468253968253904</v>
      </c>
      <c r="J7" s="36">
        <v>4.0396825396825298</v>
      </c>
      <c r="K7" s="36">
        <v>6.6468253968253901</v>
      </c>
      <c r="L7" s="36">
        <v>55.904761904761898</v>
      </c>
      <c r="M7" s="35" t="str">
        <f t="shared" si="0"/>
        <v>252 (168)</v>
      </c>
      <c r="N7" s="37" t="str">
        <f t="shared" si="1"/>
        <v>4 / 6.6 / 55.9</v>
      </c>
    </row>
    <row r="8" spans="1:14" x14ac:dyDescent="0.3">
      <c r="A8" s="33"/>
      <c r="B8" s="34" t="s">
        <v>372</v>
      </c>
      <c r="C8" s="35" t="str">
        <f>VLOOKUP(B8,Project_Classes!$A$1:$D$194,2,FALSE)</f>
        <v>ncnn</v>
      </c>
      <c r="D8" s="34">
        <v>3</v>
      </c>
      <c r="E8" s="34">
        <v>4</v>
      </c>
      <c r="F8" s="34">
        <v>9</v>
      </c>
      <c r="G8" s="34">
        <v>46</v>
      </c>
      <c r="H8" s="36">
        <v>2.2826086956521698</v>
      </c>
      <c r="I8" s="36">
        <v>18.543478260869499</v>
      </c>
      <c r="J8" s="36">
        <v>3.02173913043478</v>
      </c>
      <c r="K8" s="36">
        <v>3.8043478260869499</v>
      </c>
      <c r="L8" s="36">
        <v>59.869565217391298</v>
      </c>
      <c r="M8" s="35" t="str">
        <f t="shared" si="0"/>
        <v>46 (9)</v>
      </c>
      <c r="N8" s="37" t="str">
        <f t="shared" si="1"/>
        <v>3 / 3.8 / 59.9</v>
      </c>
    </row>
    <row r="9" spans="1:14" x14ac:dyDescent="0.3">
      <c r="A9" s="33"/>
      <c r="B9" s="34" t="s">
        <v>459</v>
      </c>
      <c r="C9" s="35" t="str">
        <f>VLOOKUP(B9,Project_Classes!$A$1:$D$194,2,FALSE)</f>
        <v>PaddlePaddle</v>
      </c>
      <c r="D9" s="34">
        <v>4</v>
      </c>
      <c r="E9" s="34">
        <v>4</v>
      </c>
      <c r="F9" s="34">
        <v>21</v>
      </c>
      <c r="G9" s="34">
        <v>60</v>
      </c>
      <c r="H9" s="36">
        <v>2.36666666666666</v>
      </c>
      <c r="I9" s="36">
        <v>8.3333333333333304</v>
      </c>
      <c r="J9" s="36">
        <v>3.18333333333333</v>
      </c>
      <c r="K9" s="36">
        <v>5.11666666666666</v>
      </c>
      <c r="L9" s="36">
        <v>40.366666666666603</v>
      </c>
      <c r="M9" s="35" t="str">
        <f t="shared" si="0"/>
        <v>60 (21)</v>
      </c>
      <c r="N9" s="37" t="str">
        <f t="shared" si="1"/>
        <v>3.2 / 5.1 / 40.4</v>
      </c>
    </row>
    <row r="10" spans="1:14" x14ac:dyDescent="0.3">
      <c r="A10" s="33"/>
      <c r="B10" s="34" t="s">
        <v>507</v>
      </c>
      <c r="C10" s="35" t="str">
        <f>VLOOKUP(B10,Project_Classes!$A$1:$D$194,2,FALSE)</f>
        <v>ray</v>
      </c>
      <c r="D10" s="34">
        <v>6</v>
      </c>
      <c r="E10" s="34">
        <v>3</v>
      </c>
      <c r="F10" s="34">
        <v>239</v>
      </c>
      <c r="G10" s="34">
        <v>370</v>
      </c>
      <c r="H10" s="36">
        <v>3.7027027027027</v>
      </c>
      <c r="I10" s="36">
        <v>31.527027027027</v>
      </c>
      <c r="J10" s="36">
        <v>3.8324324324324301</v>
      </c>
      <c r="K10" s="36">
        <v>7.2756756756756698</v>
      </c>
      <c r="L10" s="36">
        <v>60.937837837837797</v>
      </c>
      <c r="M10" s="35" t="str">
        <f t="shared" si="0"/>
        <v>370 (239)</v>
      </c>
      <c r="N10" s="37" t="str">
        <f t="shared" si="1"/>
        <v>3.8 / 7.3 / 60.9</v>
      </c>
    </row>
    <row r="11" spans="1:14" x14ac:dyDescent="0.3">
      <c r="A11" s="33"/>
      <c r="B11" s="34" t="s">
        <v>560</v>
      </c>
      <c r="C11" s="35" t="str">
        <f>VLOOKUP(B11,Project_Classes!$A$1:$D$194,2,FALSE)</f>
        <v>Tensorflow</v>
      </c>
      <c r="D11" s="34">
        <v>8</v>
      </c>
      <c r="E11" s="34">
        <v>5</v>
      </c>
      <c r="F11" s="34">
        <v>173</v>
      </c>
      <c r="G11" s="34">
        <v>306</v>
      </c>
      <c r="H11" s="36">
        <v>7.05555555555555</v>
      </c>
      <c r="I11" s="36">
        <v>64.382352941176407</v>
      </c>
      <c r="J11" s="36">
        <v>2.55555555555555</v>
      </c>
      <c r="K11" s="36">
        <v>4.0751633986928102</v>
      </c>
      <c r="L11" s="36">
        <v>40.6666666666666</v>
      </c>
      <c r="M11" s="35" t="str">
        <f t="shared" si="0"/>
        <v>306 (173)</v>
      </c>
      <c r="N11" s="37" t="str">
        <f t="shared" si="1"/>
        <v>2.6 / 4.1 / 40.7</v>
      </c>
    </row>
    <row r="12" spans="1:14" x14ac:dyDescent="0.3">
      <c r="A12" s="38"/>
      <c r="B12" s="39" t="s">
        <v>582</v>
      </c>
      <c r="C12" s="40" t="str">
        <f>VLOOKUP(B12,Project_Classes!$A$1:$D$194,2,FALSE)</f>
        <v>Tensorflow.NET</v>
      </c>
      <c r="D12" s="39">
        <v>3</v>
      </c>
      <c r="E12" s="39">
        <v>1</v>
      </c>
      <c r="F12" s="39">
        <v>2</v>
      </c>
      <c r="G12" s="39">
        <v>36</v>
      </c>
      <c r="H12" s="41">
        <v>1.3611111111111101</v>
      </c>
      <c r="I12" s="41">
        <v>4.3611111111111098</v>
      </c>
      <c r="J12" s="41">
        <v>5.5277777777777697</v>
      </c>
      <c r="K12" s="41">
        <v>8.4166666666666607</v>
      </c>
      <c r="L12" s="41">
        <v>41.8611111111111</v>
      </c>
      <c r="M12" s="40" t="str">
        <f t="shared" si="0"/>
        <v>36 (2)</v>
      </c>
      <c r="N12" s="42" t="str">
        <f t="shared" si="1"/>
        <v>5.5 / 8.4 / 41.9</v>
      </c>
    </row>
    <row r="13" spans="1:14" x14ac:dyDescent="0.3">
      <c r="A13" s="28" t="s">
        <v>774</v>
      </c>
      <c r="B13" s="29" t="s">
        <v>304</v>
      </c>
      <c r="C13" s="30" t="str">
        <f>VLOOKUP(B13,Project_Classes!$A$1:$D$194,2,FALSE)</f>
        <v>Kubeflow</v>
      </c>
      <c r="D13" s="29">
        <v>4</v>
      </c>
      <c r="E13" s="29">
        <v>4</v>
      </c>
      <c r="F13" s="29">
        <v>29</v>
      </c>
      <c r="G13" s="29">
        <v>81</v>
      </c>
      <c r="H13" s="31">
        <v>6.0123456790123404</v>
      </c>
      <c r="I13" s="31">
        <v>39.382716049382701</v>
      </c>
      <c r="J13" s="31">
        <v>2.81481481481481</v>
      </c>
      <c r="K13" s="31">
        <v>2.9135802469135799</v>
      </c>
      <c r="L13" s="31">
        <v>41.493827160493801</v>
      </c>
      <c r="M13" s="30" t="str">
        <f t="shared" si="0"/>
        <v>81 (29)</v>
      </c>
      <c r="N13" s="32" t="str">
        <f t="shared" si="1"/>
        <v>2.8 / 2.9 / 41.5</v>
      </c>
    </row>
    <row r="14" spans="1:14" x14ac:dyDescent="0.3">
      <c r="A14" s="38">
        <v>2</v>
      </c>
      <c r="B14" s="39" t="s">
        <v>445</v>
      </c>
      <c r="C14" s="40" t="str">
        <f>VLOOKUP(B14,Project_Classes!$A$1:$D$194,2,FALSE)</f>
        <v>OpenPAI</v>
      </c>
      <c r="D14" s="39">
        <v>6</v>
      </c>
      <c r="E14" s="39">
        <v>5</v>
      </c>
      <c r="F14" s="39">
        <v>8</v>
      </c>
      <c r="G14" s="39">
        <v>45</v>
      </c>
      <c r="H14" s="41">
        <v>1.8</v>
      </c>
      <c r="I14" s="41">
        <v>48</v>
      </c>
      <c r="J14" s="41">
        <v>2.86666666666666</v>
      </c>
      <c r="K14" s="41">
        <v>2.24444444444444</v>
      </c>
      <c r="L14" s="41">
        <v>33.799999999999997</v>
      </c>
      <c r="M14" s="40" t="str">
        <f t="shared" si="0"/>
        <v>45 (8)</v>
      </c>
      <c r="N14" s="42" t="str">
        <f t="shared" si="1"/>
        <v>2.9 / 2.2 / 33.8</v>
      </c>
    </row>
    <row r="15" spans="1:14" x14ac:dyDescent="0.3">
      <c r="A15" t="s">
        <v>772</v>
      </c>
      <c r="B15" s="1" t="s">
        <v>423</v>
      </c>
      <c r="C15" t="str">
        <f>VLOOKUP(B15,Project_Classes!$A$1:$D$194,2,FALSE)</f>
        <v>ONNX Runtime</v>
      </c>
      <c r="D15" s="1">
        <v>7</v>
      </c>
      <c r="E15" s="1">
        <v>6</v>
      </c>
      <c r="F15" s="1">
        <v>23</v>
      </c>
      <c r="G15" s="1">
        <v>57</v>
      </c>
      <c r="H15" s="16">
        <v>5.2280701754385897</v>
      </c>
      <c r="I15" s="16">
        <v>28.070175438596401</v>
      </c>
      <c r="J15" s="16">
        <v>3.3333333333333299</v>
      </c>
      <c r="K15" s="16">
        <v>6.9122807017543799</v>
      </c>
      <c r="L15" s="16">
        <v>72.649122807017505</v>
      </c>
      <c r="M15" t="str">
        <f t="shared" si="0"/>
        <v>57 (23)</v>
      </c>
      <c r="N15" t="str">
        <f t="shared" si="1"/>
        <v>3.3 / 6.9 / 72.6</v>
      </c>
    </row>
    <row r="16" spans="1:14" x14ac:dyDescent="0.3">
      <c r="A16" s="43" t="s">
        <v>771</v>
      </c>
      <c r="B16" s="44" t="s">
        <v>535</v>
      </c>
      <c r="C16" s="45" t="str">
        <f>VLOOKUP(B16,Project_Classes!$A$1:$D$194,2,FALSE)</f>
        <v>SQLFlow</v>
      </c>
      <c r="D16" s="44">
        <v>4</v>
      </c>
      <c r="E16" s="44">
        <v>3</v>
      </c>
      <c r="F16" s="44">
        <v>18</v>
      </c>
      <c r="G16" s="44">
        <v>48</v>
      </c>
      <c r="H16" s="46">
        <v>1.1875</v>
      </c>
      <c r="I16" s="46">
        <v>16.9583333333333</v>
      </c>
      <c r="J16" s="46">
        <v>2.3333333333333299</v>
      </c>
      <c r="K16" s="46">
        <v>3.0416666666666599</v>
      </c>
      <c r="L16" s="46">
        <v>32.8125</v>
      </c>
      <c r="M16" s="45" t="str">
        <f t="shared" si="0"/>
        <v>48 (18)</v>
      </c>
      <c r="N16" s="47" t="str">
        <f t="shared" si="1"/>
        <v>2.3 / 3 / 32.8</v>
      </c>
    </row>
    <row r="17" spans="1:14" x14ac:dyDescent="0.3">
      <c r="A17" s="28" t="s">
        <v>775</v>
      </c>
      <c r="B17" s="29" t="s">
        <v>199</v>
      </c>
      <c r="C17" s="30" t="str">
        <f>VLOOKUP(B17,Project_Classes!$A$1:$D$194,2,FALSE)</f>
        <v>Fairseq</v>
      </c>
      <c r="D17" s="29">
        <v>2</v>
      </c>
      <c r="E17" s="29">
        <v>2</v>
      </c>
      <c r="F17" s="29">
        <v>17</v>
      </c>
      <c r="G17" s="29">
        <v>35</v>
      </c>
      <c r="H17" s="31">
        <v>1.6571428571428499</v>
      </c>
      <c r="I17" s="31">
        <v>18.9428571428571</v>
      </c>
      <c r="J17" s="31">
        <v>2.6857142857142802</v>
      </c>
      <c r="K17" s="31">
        <v>3.77142857142857</v>
      </c>
      <c r="L17" s="31">
        <v>21.257142857142799</v>
      </c>
      <c r="M17" s="30" t="str">
        <f t="shared" si="0"/>
        <v>35 (17)</v>
      </c>
      <c r="N17" s="32" t="str">
        <f t="shared" si="1"/>
        <v>2.7 / 3.8 / 21.3</v>
      </c>
    </row>
    <row r="18" spans="1:14" x14ac:dyDescent="0.3">
      <c r="A18" s="33">
        <f>COUNTA(C17:C25)</f>
        <v>9</v>
      </c>
      <c r="B18" s="34" t="s">
        <v>225</v>
      </c>
      <c r="C18" s="35" t="str">
        <f>VLOOKUP(B18,Project_Classes!$A$1:$D$194,2,FALSE)</f>
        <v>garage</v>
      </c>
      <c r="D18" s="34">
        <v>1</v>
      </c>
      <c r="E18" s="34">
        <v>3</v>
      </c>
      <c r="F18" s="34">
        <v>11</v>
      </c>
      <c r="G18" s="34">
        <v>69</v>
      </c>
      <c r="H18" s="36">
        <v>2.36231884057971</v>
      </c>
      <c r="I18" s="36">
        <v>29.478260869565201</v>
      </c>
      <c r="J18" s="36">
        <v>6.8260869565217304</v>
      </c>
      <c r="K18" s="36">
        <v>10.9565217391304</v>
      </c>
      <c r="L18" s="36">
        <v>81.6666666666666</v>
      </c>
      <c r="M18" s="35" t="str">
        <f t="shared" si="0"/>
        <v>69 (11)</v>
      </c>
      <c r="N18" s="37" t="str">
        <f t="shared" si="1"/>
        <v>6.8 / 11 / 81.7</v>
      </c>
    </row>
    <row r="19" spans="1:14" x14ac:dyDescent="0.3">
      <c r="A19" s="33"/>
      <c r="B19" s="34" t="s">
        <v>236</v>
      </c>
      <c r="C19" s="35" t="str">
        <f>VLOOKUP(B19,Project_Classes!$A$1:$D$194,2,FALSE)</f>
        <v>GluonTS</v>
      </c>
      <c r="D19" s="34">
        <v>1</v>
      </c>
      <c r="E19" s="34">
        <v>3</v>
      </c>
      <c r="F19" s="34">
        <v>29</v>
      </c>
      <c r="G19" s="34">
        <v>41</v>
      </c>
      <c r="H19" s="36">
        <v>2.9512195121951201</v>
      </c>
      <c r="I19" s="36">
        <v>17.829268292682901</v>
      </c>
      <c r="J19" s="36">
        <v>3.2926829268292601</v>
      </c>
      <c r="K19" s="36">
        <v>3.3902439024390199</v>
      </c>
      <c r="L19" s="36">
        <v>31.292682926829201</v>
      </c>
      <c r="M19" s="35" t="str">
        <f t="shared" si="0"/>
        <v>41 (29)</v>
      </c>
      <c r="N19" s="37" t="str">
        <f t="shared" si="1"/>
        <v>3.3 / 3.4 / 31.3</v>
      </c>
    </row>
    <row r="20" spans="1:14" x14ac:dyDescent="0.3">
      <c r="A20" s="33"/>
      <c r="B20" s="34" t="s">
        <v>358</v>
      </c>
      <c r="C20" s="35" t="str">
        <f>VLOOKUP(B20,Project_Classes!$A$1:$D$194,2,FALSE)</f>
        <v>MONAI</v>
      </c>
      <c r="D20" s="34">
        <v>3</v>
      </c>
      <c r="E20" s="34">
        <v>3</v>
      </c>
      <c r="F20" s="34">
        <v>11</v>
      </c>
      <c r="G20" s="34">
        <v>49</v>
      </c>
      <c r="H20" s="36">
        <v>2.0612244897959102</v>
      </c>
      <c r="I20" s="36">
        <v>3.77551020408163</v>
      </c>
      <c r="J20" s="36">
        <v>4.1428571428571397</v>
      </c>
      <c r="K20" s="36">
        <v>7.4693877551020398</v>
      </c>
      <c r="L20" s="36">
        <v>39.918367346938702</v>
      </c>
      <c r="M20" s="35" t="str">
        <f t="shared" si="0"/>
        <v>49 (11)</v>
      </c>
      <c r="N20" s="37" t="str">
        <f t="shared" si="1"/>
        <v>4.1 / 7.5 / 39.9</v>
      </c>
    </row>
    <row r="21" spans="1:14" x14ac:dyDescent="0.3">
      <c r="A21" s="33"/>
      <c r="B21" s="34" t="s">
        <v>396</v>
      </c>
      <c r="C21" s="35" t="str">
        <f>VLOOKUP(B21,Project_Classes!$A$1:$D$194,2,FALSE)</f>
        <v>NNI</v>
      </c>
      <c r="D21" s="34">
        <v>3</v>
      </c>
      <c r="E21" s="34">
        <v>3</v>
      </c>
      <c r="F21" s="34">
        <v>17</v>
      </c>
      <c r="G21" s="34">
        <v>49</v>
      </c>
      <c r="H21" s="36">
        <v>3.0204081632653001</v>
      </c>
      <c r="I21" s="36">
        <v>27.816326530612201</v>
      </c>
      <c r="J21" s="36">
        <v>2.5510204081632599</v>
      </c>
      <c r="K21" s="36">
        <v>2.83673469387755</v>
      </c>
      <c r="L21" s="36">
        <v>25.204081632653001</v>
      </c>
      <c r="M21" s="35" t="str">
        <f t="shared" si="0"/>
        <v>49 (17)</v>
      </c>
      <c r="N21" s="37" t="str">
        <f t="shared" si="1"/>
        <v>2.6 / 2.8 / 25.2</v>
      </c>
    </row>
    <row r="22" spans="1:14" x14ac:dyDescent="0.3">
      <c r="A22" s="33"/>
      <c r="B22" s="34" t="s">
        <v>442</v>
      </c>
      <c r="C22" s="35" t="str">
        <f>VLOOKUP(B22,Project_Classes!$A$1:$D$194,2,FALSE)</f>
        <v>OpenNMT-tf</v>
      </c>
      <c r="D22" s="34">
        <v>1</v>
      </c>
      <c r="E22" s="34">
        <v>2</v>
      </c>
      <c r="F22" s="34">
        <v>12</v>
      </c>
      <c r="G22" s="34">
        <v>33</v>
      </c>
      <c r="H22" s="36">
        <v>2.96969696969696</v>
      </c>
      <c r="I22" s="36">
        <v>5.7878787878787801</v>
      </c>
      <c r="J22" s="36">
        <v>2.0909090909090899</v>
      </c>
      <c r="K22" s="36">
        <v>2.24242424242424</v>
      </c>
      <c r="L22" s="36">
        <v>12.5757575757575</v>
      </c>
      <c r="M22" s="35" t="str">
        <f t="shared" si="0"/>
        <v>33 (12)</v>
      </c>
      <c r="N22" s="37" t="str">
        <f t="shared" si="1"/>
        <v>2.1 / 2.2 / 12.6</v>
      </c>
    </row>
    <row r="23" spans="1:14" x14ac:dyDescent="0.3">
      <c r="A23" s="33"/>
      <c r="B23" s="34" t="s">
        <v>589</v>
      </c>
      <c r="C23" s="35" t="str">
        <f>VLOOKUP(B23,Project_Classes!$A$1:$D$194,2,FALSE)</f>
        <v>TensorPack</v>
      </c>
      <c r="D23" s="34">
        <v>1</v>
      </c>
      <c r="E23" s="34">
        <v>3</v>
      </c>
      <c r="F23" s="34">
        <v>18</v>
      </c>
      <c r="G23" s="34">
        <v>48</v>
      </c>
      <c r="H23" s="36">
        <v>1.9583333333333299</v>
      </c>
      <c r="I23" s="36">
        <v>0.60416666666666596</v>
      </c>
      <c r="J23" s="36">
        <v>2.1666666666666599</v>
      </c>
      <c r="K23" s="36">
        <v>2.2708333333333299</v>
      </c>
      <c r="L23" s="36">
        <v>10.0208333333333</v>
      </c>
      <c r="M23" s="35" t="str">
        <f t="shared" si="0"/>
        <v>48 (18)</v>
      </c>
      <c r="N23" s="37" t="str">
        <f t="shared" si="1"/>
        <v>2.2 / 2.3 / 10</v>
      </c>
    </row>
    <row r="24" spans="1:14" x14ac:dyDescent="0.3">
      <c r="A24" s="33"/>
      <c r="B24" s="34" t="s">
        <v>625</v>
      </c>
      <c r="C24" s="35" t="str">
        <f>VLOOKUP(B24,Project_Classes!$A$1:$D$194,2,FALSE)</f>
        <v>TorchIO</v>
      </c>
      <c r="D24" s="34">
        <v>1</v>
      </c>
      <c r="E24" s="34">
        <v>1</v>
      </c>
      <c r="F24" s="34">
        <v>3</v>
      </c>
      <c r="G24" s="34">
        <v>37</v>
      </c>
      <c r="H24" s="36">
        <v>2.35135135135135</v>
      </c>
      <c r="I24" s="36">
        <v>4.5135135135135096</v>
      </c>
      <c r="J24" s="36">
        <v>3.0810810810810798</v>
      </c>
      <c r="K24" s="36">
        <v>4.6486486486486402</v>
      </c>
      <c r="L24" s="36">
        <v>23.729729729729701</v>
      </c>
      <c r="M24" s="35" t="str">
        <f t="shared" si="0"/>
        <v>37 (3)</v>
      </c>
      <c r="N24" s="37" t="str">
        <f t="shared" si="1"/>
        <v>3.1 / 4.6 / 23.7</v>
      </c>
    </row>
    <row r="25" spans="1:14" x14ac:dyDescent="0.3">
      <c r="A25" s="38"/>
      <c r="B25" s="39" t="s">
        <v>628</v>
      </c>
      <c r="C25" s="40" t="str">
        <f>VLOOKUP(B25,Project_Classes!$A$1:$D$194,2,FALSE)</f>
        <v>Turi Create</v>
      </c>
      <c r="D25" s="39">
        <v>4</v>
      </c>
      <c r="E25" s="39">
        <v>6</v>
      </c>
      <c r="F25" s="39">
        <v>89</v>
      </c>
      <c r="G25" s="39">
        <v>195</v>
      </c>
      <c r="H25" s="41">
        <v>2.6</v>
      </c>
      <c r="I25" s="41">
        <v>73.435897435897402</v>
      </c>
      <c r="J25" s="41">
        <v>6.7948717948717903</v>
      </c>
      <c r="K25" s="41">
        <v>71.3794871794871</v>
      </c>
      <c r="L25" s="41">
        <v>340.851282051282</v>
      </c>
      <c r="M25" s="40" t="str">
        <f t="shared" si="0"/>
        <v>195 (89)</v>
      </c>
      <c r="N25" s="42" t="str">
        <f t="shared" si="1"/>
        <v>6.8 / 71.4 / 340.9</v>
      </c>
    </row>
    <row r="26" spans="1:14" x14ac:dyDescent="0.3">
      <c r="A26" s="28" t="s">
        <v>773</v>
      </c>
      <c r="B26" s="29" t="s">
        <v>43</v>
      </c>
      <c r="C26" s="30" t="str">
        <f>VLOOKUP(B26,Project_Classes!$A$1:$D$194,2,FALSE)</f>
        <v>AllenNLP</v>
      </c>
      <c r="D26" s="29">
        <v>2</v>
      </c>
      <c r="E26" s="29">
        <v>2</v>
      </c>
      <c r="F26" s="29">
        <v>9</v>
      </c>
      <c r="G26" s="29">
        <v>31</v>
      </c>
      <c r="H26" s="31">
        <v>3.3548387096774102</v>
      </c>
      <c r="I26" s="31">
        <v>24.193548387096701</v>
      </c>
      <c r="J26" s="31">
        <v>3.7741935483870899</v>
      </c>
      <c r="K26" s="31">
        <v>3.7741935483870899</v>
      </c>
      <c r="L26" s="31">
        <v>33.5483870967741</v>
      </c>
      <c r="M26" s="30" t="str">
        <f t="shared" si="0"/>
        <v>31 (9)</v>
      </c>
      <c r="N26" s="32" t="str">
        <f t="shared" si="1"/>
        <v>3.8 / 3.8 / 33.5</v>
      </c>
    </row>
    <row r="27" spans="1:14" x14ac:dyDescent="0.3">
      <c r="A27" s="33">
        <f>COUNTA(C26:C37)</f>
        <v>12</v>
      </c>
      <c r="B27" s="34" t="s">
        <v>174</v>
      </c>
      <c r="C27" s="35" t="str">
        <f>VLOOKUP(B27,Project_Classes!$A$1:$D$194,2,FALSE)</f>
        <v>DGL</v>
      </c>
      <c r="D27" s="34">
        <v>3</v>
      </c>
      <c r="E27" s="34">
        <v>5</v>
      </c>
      <c r="F27" s="34">
        <v>14</v>
      </c>
      <c r="G27" s="34">
        <v>35</v>
      </c>
      <c r="H27" s="36">
        <v>3.3714285714285701</v>
      </c>
      <c r="I27" s="36">
        <v>15.371428571428501</v>
      </c>
      <c r="J27" s="36">
        <v>2.5142857142857098</v>
      </c>
      <c r="K27" s="36">
        <v>4.6285714285714201</v>
      </c>
      <c r="L27" s="36">
        <v>28.714285714285701</v>
      </c>
      <c r="M27" s="35" t="str">
        <f t="shared" si="0"/>
        <v>35 (14)</v>
      </c>
      <c r="N27" s="37" t="str">
        <f t="shared" si="1"/>
        <v>2.5 / 4.6 / 28.7</v>
      </c>
    </row>
    <row r="28" spans="1:14" x14ac:dyDescent="0.3">
      <c r="A28" s="33"/>
      <c r="B28" s="34" t="s">
        <v>274</v>
      </c>
      <c r="C28" s="35" t="str">
        <f>VLOOKUP(B28,Project_Classes!$A$1:$D$194,2,FALSE)</f>
        <v>Ignite</v>
      </c>
      <c r="D28" s="34">
        <v>1</v>
      </c>
      <c r="E28" s="34">
        <v>3</v>
      </c>
      <c r="F28" s="34">
        <v>21</v>
      </c>
      <c r="G28" s="34">
        <v>40</v>
      </c>
      <c r="H28" s="36">
        <v>2.4249999999999998</v>
      </c>
      <c r="I28" s="36">
        <v>12.225</v>
      </c>
      <c r="J28" s="36">
        <v>4.05</v>
      </c>
      <c r="K28" s="36">
        <v>10.975</v>
      </c>
      <c r="L28" s="36">
        <v>56.174999999999997</v>
      </c>
      <c r="M28" s="35" t="str">
        <f t="shared" si="0"/>
        <v>40 (21)</v>
      </c>
      <c r="N28" s="37" t="str">
        <f t="shared" si="1"/>
        <v>4.1 / 11 / 56.2</v>
      </c>
    </row>
    <row r="29" spans="1:14" x14ac:dyDescent="0.3">
      <c r="A29" s="33"/>
      <c r="B29" s="34" t="s">
        <v>410</v>
      </c>
      <c r="C29" s="35" t="str">
        <f>VLOOKUP(B29,Project_Classes!$A$1:$D$194,2,FALSE)</f>
        <v>oneDNN</v>
      </c>
      <c r="D29" s="34">
        <v>3</v>
      </c>
      <c r="E29" s="34">
        <v>8</v>
      </c>
      <c r="F29" s="34">
        <v>22</v>
      </c>
      <c r="G29" s="34">
        <v>42</v>
      </c>
      <c r="H29" s="36">
        <v>3.7857142857142798</v>
      </c>
      <c r="I29" s="36">
        <v>15.523809523809501</v>
      </c>
      <c r="J29" s="36">
        <v>4</v>
      </c>
      <c r="K29" s="36">
        <v>21.047619047619001</v>
      </c>
      <c r="L29" s="36">
        <v>49.238095238095198</v>
      </c>
      <c r="M29" s="35" t="str">
        <f t="shared" si="0"/>
        <v>42 (22)</v>
      </c>
      <c r="N29" s="37" t="str">
        <f t="shared" si="1"/>
        <v>4 / 21 / 49.2</v>
      </c>
    </row>
    <row r="30" spans="1:14" x14ac:dyDescent="0.3">
      <c r="A30" s="33"/>
      <c r="B30" s="34" t="s">
        <v>432</v>
      </c>
      <c r="C30" s="35" t="str">
        <f>VLOOKUP(B30,Project_Classes!$A$1:$D$194,2,FALSE)</f>
        <v>Open3D</v>
      </c>
      <c r="D30" s="34">
        <v>4</v>
      </c>
      <c r="E30" s="34">
        <v>3</v>
      </c>
      <c r="F30" s="34">
        <v>21</v>
      </c>
      <c r="G30" s="34">
        <v>45</v>
      </c>
      <c r="H30" s="36">
        <v>4.3333333333333304</v>
      </c>
      <c r="I30" s="36">
        <v>54.955555555555499</v>
      </c>
      <c r="J30" s="36">
        <v>5.48888888888888</v>
      </c>
      <c r="K30" s="36">
        <v>7.17777777777777</v>
      </c>
      <c r="L30" s="36">
        <v>61.266666666666602</v>
      </c>
      <c r="M30" s="35" t="str">
        <f t="shared" si="0"/>
        <v>45 (21)</v>
      </c>
      <c r="N30" s="37" t="str">
        <f t="shared" si="1"/>
        <v>5.5 / 7.2 / 61.3</v>
      </c>
    </row>
    <row r="31" spans="1:14" x14ac:dyDescent="0.3">
      <c r="A31" s="33"/>
      <c r="B31" s="34" t="s">
        <v>435</v>
      </c>
      <c r="C31" s="35" t="str">
        <f>VLOOKUP(B31,Project_Classes!$A$1:$D$194,2,FALSE)</f>
        <v>OpenCV</v>
      </c>
      <c r="D31" s="34">
        <v>5</v>
      </c>
      <c r="E31" s="34">
        <v>3</v>
      </c>
      <c r="F31" s="34">
        <v>85</v>
      </c>
      <c r="G31" s="34">
        <v>157</v>
      </c>
      <c r="H31" s="36">
        <v>3.2611464968152801</v>
      </c>
      <c r="I31" s="36">
        <v>171.84076433121001</v>
      </c>
      <c r="J31" s="36">
        <v>2.2929936305732399</v>
      </c>
      <c r="K31" s="36">
        <v>4.8343949044585903</v>
      </c>
      <c r="L31" s="36">
        <v>49.8152866242038</v>
      </c>
      <c r="M31" s="35" t="str">
        <f t="shared" si="0"/>
        <v>157 (85)</v>
      </c>
      <c r="N31" s="37" t="str">
        <f t="shared" si="1"/>
        <v>2.3 / 4.8 / 49.8</v>
      </c>
    </row>
    <row r="32" spans="1:14" x14ac:dyDescent="0.3">
      <c r="A32" s="33"/>
      <c r="B32" s="34" t="s">
        <v>488</v>
      </c>
      <c r="C32" s="35" t="str">
        <f>VLOOKUP(B32,Project_Classes!$A$1:$D$194,2,FALSE)</f>
        <v>PYRO</v>
      </c>
      <c r="D32" s="34">
        <v>2</v>
      </c>
      <c r="E32" s="34">
        <v>2</v>
      </c>
      <c r="F32" s="34">
        <v>19</v>
      </c>
      <c r="G32" s="34">
        <v>56</v>
      </c>
      <c r="H32" s="36">
        <v>2.7678571428571401</v>
      </c>
      <c r="I32" s="36">
        <v>18.178571428571399</v>
      </c>
      <c r="J32" s="36">
        <v>2.9464285714285698</v>
      </c>
      <c r="K32" s="36">
        <v>5.1428571428571397</v>
      </c>
      <c r="L32" s="36">
        <v>34.071428571428498</v>
      </c>
      <c r="M32" s="35" t="str">
        <f t="shared" si="0"/>
        <v>56 (19)</v>
      </c>
      <c r="N32" s="37" t="str">
        <f t="shared" si="1"/>
        <v>2.9 / 5.1 / 34.1</v>
      </c>
    </row>
    <row r="33" spans="1:14" x14ac:dyDescent="0.3">
      <c r="A33" s="33"/>
      <c r="B33" s="34" t="s">
        <v>497</v>
      </c>
      <c r="C33" s="35" t="str">
        <f>VLOOKUP(B33,Project_Classes!$A$1:$D$194,2,FALSE)</f>
        <v>PyTorch Lightning</v>
      </c>
      <c r="D33" s="34">
        <v>1</v>
      </c>
      <c r="E33" s="34">
        <v>3</v>
      </c>
      <c r="F33" s="34">
        <v>133</v>
      </c>
      <c r="G33" s="34">
        <v>240</v>
      </c>
      <c r="H33" s="36">
        <v>5.3624999999999998</v>
      </c>
      <c r="I33" s="36">
        <v>17.720833333333299</v>
      </c>
      <c r="J33" s="36">
        <v>3.6749999999999998</v>
      </c>
      <c r="K33" s="36">
        <v>7.3333333333333304</v>
      </c>
      <c r="L33" s="36">
        <v>45.787500000000001</v>
      </c>
      <c r="M33" s="35" t="str">
        <f t="shared" si="0"/>
        <v>240 (133)</v>
      </c>
      <c r="N33" s="37" t="str">
        <f t="shared" si="1"/>
        <v>3.7 / 7.3 / 45.8</v>
      </c>
    </row>
    <row r="34" spans="1:14" x14ac:dyDescent="0.3">
      <c r="A34" s="33"/>
      <c r="B34" s="34" t="s">
        <v>553</v>
      </c>
      <c r="C34" s="35" t="str">
        <f>VLOOKUP(B34,Project_Classes!$A$1:$D$194,2,FALSE)</f>
        <v>Syft</v>
      </c>
      <c r="D34" s="34">
        <v>1</v>
      </c>
      <c r="E34" s="34">
        <v>2</v>
      </c>
      <c r="F34" s="34">
        <v>17</v>
      </c>
      <c r="G34" s="34">
        <v>34</v>
      </c>
      <c r="H34" s="36">
        <v>3.02941176470588</v>
      </c>
      <c r="I34" s="36">
        <v>34</v>
      </c>
      <c r="J34" s="36">
        <v>3.7647058823529398</v>
      </c>
      <c r="K34" s="36">
        <v>4.2647058823529402</v>
      </c>
      <c r="L34" s="36">
        <v>56.941176470588204</v>
      </c>
      <c r="M34" s="35" t="str">
        <f t="shared" si="0"/>
        <v>34 (17)</v>
      </c>
      <c r="N34" s="37" t="str">
        <f t="shared" si="1"/>
        <v>3.8 / 4.3 / 56.9</v>
      </c>
    </row>
    <row r="35" spans="1:14" x14ac:dyDescent="0.3">
      <c r="A35" s="33"/>
      <c r="B35" s="34" t="s">
        <v>563</v>
      </c>
      <c r="C35" s="35" t="str">
        <f>VLOOKUP(B35,Project_Classes!$A$1:$D$194,2,FALSE)</f>
        <v>Tensorflow Addons</v>
      </c>
      <c r="D35" s="34">
        <v>2</v>
      </c>
      <c r="E35" s="34">
        <v>3</v>
      </c>
      <c r="F35" s="34">
        <v>31</v>
      </c>
      <c r="G35" s="34">
        <v>60</v>
      </c>
      <c r="H35" s="36">
        <v>3.43333333333333</v>
      </c>
      <c r="I35" s="36">
        <v>16.3666666666666</v>
      </c>
      <c r="J35" s="36">
        <v>2.8833333333333302</v>
      </c>
      <c r="K35" s="36">
        <v>3.55</v>
      </c>
      <c r="L35" s="36">
        <v>28.066666666666599</v>
      </c>
      <c r="M35" s="35" t="str">
        <f t="shared" si="0"/>
        <v>60 (31)</v>
      </c>
      <c r="N35" s="37" t="str">
        <f t="shared" si="1"/>
        <v>2.9 / 3.6 / 28.1</v>
      </c>
    </row>
    <row r="36" spans="1:14" x14ac:dyDescent="0.3">
      <c r="A36" s="33"/>
      <c r="B36" s="34" t="s">
        <v>579</v>
      </c>
      <c r="C36" s="35" t="str">
        <f>VLOOKUP(B36,Project_Classes!$A$1:$D$194,2,FALSE)</f>
        <v>Tensorflow.js</v>
      </c>
      <c r="D36" s="34">
        <v>7</v>
      </c>
      <c r="E36" s="34">
        <v>3</v>
      </c>
      <c r="F36" s="34">
        <v>25</v>
      </c>
      <c r="G36" s="34">
        <v>55</v>
      </c>
      <c r="H36" s="36">
        <v>6.7272727272727204</v>
      </c>
      <c r="I36" s="36">
        <v>24.254545454545401</v>
      </c>
      <c r="J36" s="36">
        <v>4.5999999999999996</v>
      </c>
      <c r="K36" s="36">
        <v>4.7636363636363601</v>
      </c>
      <c r="L36" s="36">
        <v>90.018181818181802</v>
      </c>
      <c r="M36" s="35" t="str">
        <f t="shared" si="0"/>
        <v>55 (25)</v>
      </c>
      <c r="N36" s="37" t="str">
        <f t="shared" si="1"/>
        <v>4.6 / 4.8 / 90</v>
      </c>
    </row>
    <row r="37" spans="1:14" x14ac:dyDescent="0.3">
      <c r="A37" s="38"/>
      <c r="B37" s="39" t="s">
        <v>619</v>
      </c>
      <c r="C37" s="40" t="str">
        <f>VLOOKUP(B37,Project_Classes!$A$1:$D$194,2,FALSE)</f>
        <v>TorchBearer</v>
      </c>
      <c r="D37" s="39">
        <v>1</v>
      </c>
      <c r="E37" s="39">
        <v>2</v>
      </c>
      <c r="F37" s="39">
        <v>1</v>
      </c>
      <c r="G37" s="39">
        <v>44</v>
      </c>
      <c r="H37" s="41">
        <v>0.56818181818181801</v>
      </c>
      <c r="I37" s="41">
        <v>6.1363636363636296</v>
      </c>
      <c r="J37" s="41">
        <v>4</v>
      </c>
      <c r="K37" s="41">
        <v>8.9772727272727195</v>
      </c>
      <c r="L37" s="41">
        <v>83.704545454545396</v>
      </c>
      <c r="M37" s="40" t="str">
        <f t="shared" si="0"/>
        <v>44 (1)</v>
      </c>
      <c r="N37" s="42" t="str">
        <f t="shared" si="1"/>
        <v>4 / 9 / 83.7</v>
      </c>
    </row>
    <row r="38" spans="1:14" x14ac:dyDescent="0.3">
      <c r="A38" s="28" t="s">
        <v>770</v>
      </c>
      <c r="B38" s="29" t="s">
        <v>135</v>
      </c>
      <c r="C38" s="30" t="str">
        <f>VLOOKUP(B38,Project_Classes!$A$1:$D$194,2,FALSE)</f>
        <v>CVAT</v>
      </c>
      <c r="D38" s="29">
        <v>3</v>
      </c>
      <c r="E38" s="29">
        <v>2</v>
      </c>
      <c r="F38" s="29">
        <v>12</v>
      </c>
      <c r="G38" s="29">
        <v>48</v>
      </c>
      <c r="H38" s="31">
        <v>3.1875</v>
      </c>
      <c r="I38" s="31">
        <v>30.6875</v>
      </c>
      <c r="J38" s="31">
        <v>4.0208333333333304</v>
      </c>
      <c r="K38" s="31">
        <v>4.1666666666666599</v>
      </c>
      <c r="L38" s="31">
        <v>48.3333333333333</v>
      </c>
      <c r="M38" s="30" t="str">
        <f t="shared" si="0"/>
        <v>48 (12)</v>
      </c>
      <c r="N38" s="32" t="str">
        <f t="shared" si="1"/>
        <v>4 / 4.2 / 48.3</v>
      </c>
    </row>
    <row r="39" spans="1:14" x14ac:dyDescent="0.3">
      <c r="A39" s="33">
        <v>3</v>
      </c>
      <c r="B39" s="34" t="s">
        <v>402</v>
      </c>
      <c r="C39" s="35" t="str">
        <f>VLOOKUP(B39,Project_Classes!$A$1:$D$194,2,FALSE)</f>
        <v>OctoBot</v>
      </c>
      <c r="D39" s="34">
        <v>1</v>
      </c>
      <c r="E39" s="34">
        <v>0</v>
      </c>
      <c r="F39" s="34">
        <v>2</v>
      </c>
      <c r="G39" s="34">
        <v>34</v>
      </c>
      <c r="H39" s="36">
        <v>0.26470588235294101</v>
      </c>
      <c r="I39" s="36">
        <v>23.323529411764699</v>
      </c>
      <c r="J39" s="36">
        <v>2.9705882352941102</v>
      </c>
      <c r="K39" s="36">
        <v>4.4705882352941098</v>
      </c>
      <c r="L39" s="36">
        <v>24.411764705882302</v>
      </c>
      <c r="M39" s="35" t="str">
        <f t="shared" si="0"/>
        <v>34 (2)</v>
      </c>
      <c r="N39" s="37" t="str">
        <f t="shared" si="1"/>
        <v>3 / 4.5 / 24.4</v>
      </c>
    </row>
    <row r="40" spans="1:14" x14ac:dyDescent="0.3">
      <c r="A40" s="38"/>
      <c r="B40" s="39" t="s">
        <v>472</v>
      </c>
      <c r="C40" s="40" t="str">
        <f>VLOOKUP(B40,Project_Classes!$A$1:$D$194,2,FALSE)</f>
        <v>PhotoPrism</v>
      </c>
      <c r="D40" s="39">
        <v>2</v>
      </c>
      <c r="E40" s="39">
        <v>1</v>
      </c>
      <c r="F40" s="39">
        <v>13</v>
      </c>
      <c r="G40" s="39">
        <v>49</v>
      </c>
      <c r="H40" s="41">
        <v>6.4897959183673404</v>
      </c>
      <c r="I40" s="41">
        <v>28.020408163265301</v>
      </c>
      <c r="J40" s="41">
        <v>3.59183673469387</v>
      </c>
      <c r="K40" s="41">
        <v>5.0204081632652997</v>
      </c>
      <c r="L40" s="41">
        <v>36.081632653061199</v>
      </c>
      <c r="M40" s="40" t="str">
        <f t="shared" si="0"/>
        <v>49 (13)</v>
      </c>
      <c r="N40" s="42" t="str">
        <f t="shared" si="1"/>
        <v>3.6 / 5 / 36.1</v>
      </c>
    </row>
    <row r="41" spans="1:14" x14ac:dyDescent="0.3">
      <c r="A41" s="43" t="s">
        <v>796</v>
      </c>
      <c r="B41" s="44" t="s">
        <v>141</v>
      </c>
      <c r="C41" s="45" t="str">
        <f>VLOOKUP(B41,Project_Classes!$A$1:$D$194,2,FALSE)</f>
        <v>DeepForge</v>
      </c>
      <c r="D41" s="44">
        <v>2</v>
      </c>
      <c r="E41" s="44">
        <v>2</v>
      </c>
      <c r="F41" s="44">
        <v>30</v>
      </c>
      <c r="G41" s="44">
        <v>312</v>
      </c>
      <c r="H41" s="46">
        <v>0.20833333333333301</v>
      </c>
      <c r="I41" s="46">
        <v>3.84615384615384</v>
      </c>
      <c r="J41" s="46">
        <v>1.7083333333333299</v>
      </c>
      <c r="K41" s="46">
        <v>5.3525641025641004</v>
      </c>
      <c r="L41" s="46">
        <v>47.855769230769198</v>
      </c>
      <c r="M41" s="45" t="str">
        <f t="shared" si="0"/>
        <v>312 (30)</v>
      </c>
      <c r="N41" s="47" t="str">
        <f t="shared" si="1"/>
        <v>1.7 / 5.4 / 47.9</v>
      </c>
    </row>
    <row r="42" spans="1:14" x14ac:dyDescent="0.3">
      <c r="B42" s="1"/>
      <c r="C42" s="1"/>
      <c r="D42" s="1"/>
      <c r="E42" s="1"/>
      <c r="F42" s="1"/>
      <c r="G42" s="1"/>
      <c r="H42" s="16"/>
      <c r="I42" s="16"/>
      <c r="J42" s="16"/>
      <c r="K42" s="16"/>
      <c r="L42" s="16"/>
    </row>
    <row r="43" spans="1:14" x14ac:dyDescent="0.3">
      <c r="B43" s="1"/>
      <c r="C43" s="1"/>
      <c r="D43" s="1"/>
      <c r="E43" s="1" t="s">
        <v>782</v>
      </c>
      <c r="F43" s="1"/>
      <c r="G43" s="1"/>
      <c r="H43" s="1"/>
      <c r="I43" s="1" t="s">
        <v>787</v>
      </c>
      <c r="J43" s="1"/>
      <c r="K43" s="1"/>
      <c r="L43" s="1"/>
    </row>
    <row r="44" spans="1:14" x14ac:dyDescent="0.3">
      <c r="B44" s="1" t="s">
        <v>779</v>
      </c>
      <c r="C44" s="1" t="s">
        <v>780</v>
      </c>
      <c r="D44" s="1" t="s">
        <v>781</v>
      </c>
      <c r="E44" s="1" t="s">
        <v>783</v>
      </c>
      <c r="F44" s="1" t="s">
        <v>784</v>
      </c>
      <c r="G44" s="1" t="s">
        <v>785</v>
      </c>
      <c r="H44" s="1" t="s">
        <v>786</v>
      </c>
      <c r="I44" s="1" t="s">
        <v>788</v>
      </c>
      <c r="J44" s="1" t="s">
        <v>789</v>
      </c>
      <c r="K44" s="34" t="s">
        <v>790</v>
      </c>
      <c r="L44" s="34"/>
      <c r="M44" s="35"/>
      <c r="N44" s="35"/>
    </row>
    <row r="45" spans="1:14" x14ac:dyDescent="0.3">
      <c r="A45" t="s">
        <v>709</v>
      </c>
      <c r="B45" s="1">
        <f>COUNTIF(All_Statistics!A:A,'Summary(Paper)'!A45)</f>
        <v>36</v>
      </c>
      <c r="C45" s="16">
        <f>AVERAGEIFS(All_Statistics!D:D,All_Statistics!$A:$A,'Summary(Paper)'!A45)</f>
        <v>2.7222222222222223</v>
      </c>
      <c r="D45" s="16">
        <f>AVERAGEIFS(All_Statistics!C:C,All_Statistics!$A:$A,'Summary(Paper)'!A45)</f>
        <v>2.9722222222222223</v>
      </c>
      <c r="E45" s="1">
        <f>SUMIFS(All_Statistics!F:F,All_Statistics!$A:$A,'Summary(Paper)'!A45)</f>
        <v>1466</v>
      </c>
      <c r="F45" s="1">
        <f>SUMIFS(All_Statistics!E:E,All_Statistics!$A:$A,'Summary(Paper)'!A45)</f>
        <v>805</v>
      </c>
      <c r="G45" s="16">
        <f>AVERAGEIFS(All_Statistics!G:G,All_Statistics!$A:$A,'Summary(Paper)'!$A45)</f>
        <v>3.2850203523819683</v>
      </c>
      <c r="H45" s="16">
        <f>AVERAGEIFS(All_Statistics!H:H,All_Statistics!$A:$A,'Summary(Paper)'!$A45)</f>
        <v>31.203037454608857</v>
      </c>
      <c r="I45" s="16">
        <f>AVERAGEIFS(All_Statistics!I:I,All_Statistics!$A:$A,'Summary(Paper)'!$A45)</f>
        <v>3.0796383387355073</v>
      </c>
      <c r="J45" s="16">
        <f>AVERAGEIFS(All_Statistics!J:J,All_Statistics!$A:$A,'Summary(Paper)'!$A45)</f>
        <v>4.9398489760591637</v>
      </c>
      <c r="K45" s="36">
        <f>AVERAGEIFS(All_Statistics!K:K,All_Statistics!$A:$A,'Summary(Paper)'!$A45)</f>
        <v>35.815612357694192</v>
      </c>
      <c r="L45" s="35" t="str">
        <f>E45&amp;" ("&amp;F45&amp;")"</f>
        <v>1466 (805)</v>
      </c>
      <c r="M45" s="35" t="str">
        <f>ROUND(I45,1)&amp;" / "&amp;ROUND(J45,1)&amp;" / "&amp;ROUND(K45,1)</f>
        <v>3.1 / 4.9 / 35.8</v>
      </c>
      <c r="N45" s="35"/>
    </row>
    <row r="46" spans="1:14" x14ac:dyDescent="0.3">
      <c r="A46" t="s">
        <v>774</v>
      </c>
      <c r="B46" s="1">
        <f>COUNTIF(All_Statistics!A:A,'Summary(Paper)'!A46)</f>
        <v>12</v>
      </c>
      <c r="C46" s="16">
        <f>AVERAGEIFS(All_Statistics!D:D,All_Statistics!$A:$A,'Summary(Paper)'!A46)</f>
        <v>3.25</v>
      </c>
      <c r="D46" s="16">
        <f>AVERAGEIFS(All_Statistics!C:C,All_Statistics!$A:$A,'Summary(Paper)'!A46)</f>
        <v>3.4166666666666665</v>
      </c>
      <c r="E46" s="1">
        <f>SUMIFS(All_Statistics!F:F,All_Statistics!$A:$A,'Summary(Paper)'!A46)</f>
        <v>275</v>
      </c>
      <c r="F46" s="1">
        <f>SUMIFS(All_Statistics!E:E,All_Statistics!$A:$A,'Summary(Paper)'!A46)</f>
        <v>94</v>
      </c>
      <c r="G46" s="16">
        <f>AVERAGEIFS(All_Statistics!G:G,All_Statistics!$A:$A,'Summary(Paper)'!$A46)</f>
        <v>3.3331420855092504</v>
      </c>
      <c r="H46" s="16">
        <f>AVERAGEIFS(All_Statistics!H:H,All_Statistics!$A:$A,'Summary(Paper)'!$A46)</f>
        <v>30.752327664864264</v>
      </c>
      <c r="I46" s="16">
        <f>AVERAGEIFS(All_Statistics!I:I,All_Statistics!$A:$A,'Summary(Paper)'!$A46)</f>
        <v>11.763771119509782</v>
      </c>
      <c r="J46" s="16">
        <f>AVERAGEIFS(All_Statistics!J:J,All_Statistics!$A:$A,'Summary(Paper)'!$A46)</f>
        <v>11.84384885147365</v>
      </c>
      <c r="K46" s="36">
        <f>AVERAGEIFS(All_Statistics!K:K,All_Statistics!$A:$A,'Summary(Paper)'!$A46)</f>
        <v>46.806249703028129</v>
      </c>
      <c r="L46" s="35" t="str">
        <f t="shared" ref="L46:L55" si="2">E46&amp;" ("&amp;F46&amp;")"</f>
        <v>275 (94)</v>
      </c>
      <c r="M46" s="35" t="str">
        <f t="shared" ref="M46:M55" si="3">ROUND(I46,1)&amp;" / "&amp;ROUND(J46,1)&amp;" / "&amp;ROUND(K46,1)</f>
        <v>11.8 / 11.8 / 46.8</v>
      </c>
      <c r="N46" s="35"/>
    </row>
    <row r="47" spans="1:14" x14ac:dyDescent="0.3">
      <c r="A47" t="s">
        <v>772</v>
      </c>
      <c r="B47" s="1">
        <f>COUNTIF(All_Statistics!A:A,'Summary(Paper)'!A47)</f>
        <v>5</v>
      </c>
      <c r="C47" s="16">
        <f>AVERAGEIFS(All_Statistics!D:D,All_Statistics!$A:$A,'Summary(Paper)'!A47)</f>
        <v>4.5999999999999996</v>
      </c>
      <c r="D47" s="16">
        <f>AVERAGEIFS(All_Statistics!C:C,All_Statistics!$A:$A,'Summary(Paper)'!A47)</f>
        <v>2.8</v>
      </c>
      <c r="E47" s="1">
        <f>SUMIFS(All_Statistics!F:F,All_Statistics!$A:$A,'Summary(Paper)'!A47)</f>
        <v>87</v>
      </c>
      <c r="F47" s="1">
        <f>SUMIFS(All_Statistics!E:E,All_Statistics!$A:$A,'Summary(Paper)'!A47)</f>
        <v>38</v>
      </c>
      <c r="G47" s="16">
        <f>AVERAGEIFS(All_Statistics!G:G,All_Statistics!$A:$A,'Summary(Paper)'!$A47)</f>
        <v>6.7539473684210494</v>
      </c>
      <c r="H47" s="16">
        <f>AVERAGEIFS(All_Statistics!H:H,All_Statistics!$A:$A,'Summary(Paper)'!$A47)</f>
        <v>15.430701754385945</v>
      </c>
      <c r="I47" s="16">
        <f>AVERAGEIFS(All_Statistics!I:I,All_Statistics!$A:$A,'Summary(Paper)'!$A47)</f>
        <v>6.2166666666666659</v>
      </c>
      <c r="J47" s="16">
        <f>AVERAGEIFS(All_Statistics!J:J,All_Statistics!$A:$A,'Summary(Paper)'!$A47)</f>
        <v>13.949122807017542</v>
      </c>
      <c r="K47" s="36">
        <f>AVERAGEIFS(All_Statistics!K:K,All_Statistics!$A:$A,'Summary(Paper)'!$A47)</f>
        <v>102.81315789473683</v>
      </c>
      <c r="L47" s="35" t="str">
        <f t="shared" si="2"/>
        <v>87 (38)</v>
      </c>
      <c r="M47" s="35" t="str">
        <f t="shared" si="3"/>
        <v>6.2 / 13.9 / 102.8</v>
      </c>
      <c r="N47" s="35"/>
    </row>
    <row r="48" spans="1:14" x14ac:dyDescent="0.3">
      <c r="A48" t="s">
        <v>771</v>
      </c>
      <c r="B48" s="1">
        <f>COUNTIF(All_Statistics!A:A,'Summary(Paper)'!A48)</f>
        <v>3</v>
      </c>
      <c r="C48" s="16">
        <f>AVERAGEIFS(All_Statistics!D:D,All_Statistics!$A:$A,'Summary(Paper)'!A48)</f>
        <v>5</v>
      </c>
      <c r="D48" s="16">
        <f>AVERAGEIFS(All_Statistics!C:C,All_Statistics!$A:$A,'Summary(Paper)'!A48)</f>
        <v>3.3333333333333335</v>
      </c>
      <c r="E48" s="1">
        <f>SUMIFS(All_Statistics!F:F,All_Statistics!$A:$A,'Summary(Paper)'!A48)</f>
        <v>60</v>
      </c>
      <c r="F48" s="1">
        <f>SUMIFS(All_Statistics!E:E,All_Statistics!$A:$A,'Summary(Paper)'!A48)</f>
        <v>28</v>
      </c>
      <c r="G48" s="16">
        <f>AVERAGEIFS(All_Statistics!G:G,All_Statistics!$A:$A,'Summary(Paper)'!$A48)</f>
        <v>3.7958333333333329</v>
      </c>
      <c r="H48" s="16">
        <f>AVERAGEIFS(All_Statistics!H:H,All_Statistics!$A:$A,'Summary(Paper)'!$A48)</f>
        <v>14.281349206349168</v>
      </c>
      <c r="I48" s="16">
        <f>AVERAGEIFS(All_Statistics!I:I,All_Statistics!$A:$A,'Summary(Paper)'!$A48)</f>
        <v>2.3492063492063466</v>
      </c>
      <c r="J48" s="16">
        <f>AVERAGEIFS(All_Statistics!J:J,All_Statistics!$A:$A,'Summary(Paper)'!$A48)</f>
        <v>4.0424603174603133</v>
      </c>
      <c r="K48" s="36">
        <f>AVERAGEIFS(All_Statistics!K:K,All_Statistics!$A:$A,'Summary(Paper)'!$A48)</f>
        <v>45.947023809523806</v>
      </c>
      <c r="L48" s="35" t="str">
        <f t="shared" si="2"/>
        <v>60 (28)</v>
      </c>
      <c r="M48" s="35" t="str">
        <f t="shared" si="3"/>
        <v>2.3 / 4 / 45.9</v>
      </c>
      <c r="N48" s="35"/>
    </row>
    <row r="49" spans="1:14" x14ac:dyDescent="0.3">
      <c r="A49" t="s">
        <v>775</v>
      </c>
      <c r="B49" s="1">
        <f>COUNTIF(All_Statistics!A:A,'Summary(Paper)'!A49)</f>
        <v>44</v>
      </c>
      <c r="C49" s="16">
        <f>AVERAGEIFS(All_Statistics!D:D,All_Statistics!$A:$A,'Summary(Paper)'!A49)</f>
        <v>1.6818181818181819</v>
      </c>
      <c r="D49" s="16">
        <f>AVERAGEIFS(All_Statistics!C:C,All_Statistics!$A:$A,'Summary(Paper)'!A49)</f>
        <v>2.7727272727272729</v>
      </c>
      <c r="E49" s="1">
        <f>SUMIFS(All_Statistics!F:F,All_Statistics!$A:$A,'Summary(Paper)'!A49)</f>
        <v>895</v>
      </c>
      <c r="F49" s="1">
        <f>SUMIFS(All_Statistics!E:E,All_Statistics!$A:$A,'Summary(Paper)'!A49)</f>
        <v>351</v>
      </c>
      <c r="G49" s="16">
        <f>AVERAGEIFS(All_Statistics!G:G,All_Statistics!$A:$A,'Summary(Paper)'!$A49)</f>
        <v>3.5594902944113609</v>
      </c>
      <c r="H49" s="16">
        <f>AVERAGEIFS(All_Statistics!H:H,All_Statistics!$A:$A,'Summary(Paper)'!$A49)</f>
        <v>20.704153481067429</v>
      </c>
      <c r="I49" s="16">
        <f>AVERAGEIFS(All_Statistics!I:I,All_Statistics!$A:$A,'Summary(Paper)'!$A49)</f>
        <v>3.5285657137773061</v>
      </c>
      <c r="J49" s="16">
        <f>AVERAGEIFS(All_Statistics!J:J,All_Statistics!$A:$A,'Summary(Paper)'!$A49)</f>
        <v>5.2837677454485155</v>
      </c>
      <c r="K49" s="36">
        <f>AVERAGEIFS(All_Statistics!K:K,All_Statistics!$A:$A,'Summary(Paper)'!$A49)</f>
        <v>69.551521098060945</v>
      </c>
      <c r="L49" s="35" t="str">
        <f t="shared" si="2"/>
        <v>895 (351)</v>
      </c>
      <c r="M49" s="35" t="str">
        <f t="shared" si="3"/>
        <v>3.5 / 5.3 / 69.6</v>
      </c>
      <c r="N49" s="35"/>
    </row>
    <row r="50" spans="1:14" x14ac:dyDescent="0.3">
      <c r="A50" t="s">
        <v>773</v>
      </c>
      <c r="B50" s="1">
        <f>COUNTIF(All_Statistics!A:A,'Summary(Paper)'!A50)</f>
        <v>63</v>
      </c>
      <c r="C50" s="16">
        <f>AVERAGEIFS(All_Statistics!D:D,All_Statistics!$A:$A,'Summary(Paper)'!A50)</f>
        <v>1.9047619047619047</v>
      </c>
      <c r="D50" s="16">
        <f>AVERAGEIFS(All_Statistics!C:C,All_Statistics!$A:$A,'Summary(Paper)'!A50)</f>
        <v>2.4920634920634921</v>
      </c>
      <c r="E50" s="1">
        <f>SUMIFS(All_Statistics!F:F,All_Statistics!$A:$A,'Summary(Paper)'!A50)</f>
        <v>1169</v>
      </c>
      <c r="F50" s="1">
        <f>SUMIFS(All_Statistics!E:E,All_Statistics!$A:$A,'Summary(Paper)'!A50)</f>
        <v>538</v>
      </c>
      <c r="G50" s="16">
        <f>AVERAGEIFS(All_Statistics!G:G,All_Statistics!$A:$A,'Summary(Paper)'!$A50)</f>
        <v>3.4578900384116307</v>
      </c>
      <c r="H50" s="16">
        <f>AVERAGEIFS(All_Statistics!H:H,All_Statistics!$A:$A,'Summary(Paper)'!$A50)</f>
        <v>38.745846808886384</v>
      </c>
      <c r="I50" s="16">
        <f>AVERAGEIFS(All_Statistics!I:I,All_Statistics!$A:$A,'Summary(Paper)'!$A50)</f>
        <v>5.9421048676418815</v>
      </c>
      <c r="J50" s="16">
        <f>AVERAGEIFS(All_Statistics!J:J,All_Statistics!$A:$A,'Summary(Paper)'!$A50)</f>
        <v>10.903158065590251</v>
      </c>
      <c r="K50" s="36">
        <f>AVERAGEIFS(All_Statistics!K:K,All_Statistics!$A:$A,'Summary(Paper)'!$A50)</f>
        <v>52.037542180445207</v>
      </c>
      <c r="L50" s="35" t="str">
        <f t="shared" si="2"/>
        <v>1169 (538)</v>
      </c>
      <c r="M50" s="35" t="str">
        <f t="shared" si="3"/>
        <v>5.9 / 10.9 / 52</v>
      </c>
      <c r="N50" s="35"/>
    </row>
    <row r="51" spans="1:14" x14ac:dyDescent="0.3">
      <c r="A51" t="s">
        <v>770</v>
      </c>
      <c r="B51" s="1">
        <f>COUNTIF(All_Statistics!A:A,'Summary(Paper)'!A51)</f>
        <v>17</v>
      </c>
      <c r="C51" s="16">
        <f>AVERAGEIFS(All_Statistics!D:D,All_Statistics!$A:$A,'Summary(Paper)'!A51)</f>
        <v>1.8823529411764706</v>
      </c>
      <c r="D51" s="16">
        <f>AVERAGEIFS(All_Statistics!C:C,All_Statistics!$A:$A,'Summary(Paper)'!A51)</f>
        <v>1.2352941176470589</v>
      </c>
      <c r="E51" s="1">
        <f>SUMIFS(All_Statistics!F:F,All_Statistics!$A:$A,'Summary(Paper)'!A51)</f>
        <v>228</v>
      </c>
      <c r="F51" s="1">
        <f>SUMIFS(All_Statistics!E:E,All_Statistics!$A:$A,'Summary(Paper)'!A51)</f>
        <v>61</v>
      </c>
      <c r="G51" s="16">
        <f>AVERAGEIFS(All_Statistics!G:G,All_Statistics!$A:$A,'Summary(Paper)'!$A51)</f>
        <v>3.2310935419005098</v>
      </c>
      <c r="H51" s="16">
        <f>AVERAGEIFS(All_Statistics!H:H,All_Statistics!$A:$A,'Summary(Paper)'!$A51)</f>
        <v>41.0228226584751</v>
      </c>
      <c r="I51" s="16">
        <f>AVERAGEIFS(All_Statistics!I:I,All_Statistics!$A:$A,'Summary(Paper)'!$A51)</f>
        <v>2.7627632110022109</v>
      </c>
      <c r="J51" s="16">
        <f>AVERAGEIFS(All_Statistics!J:J,All_Statistics!$A:$A,'Summary(Paper)'!$A51)</f>
        <v>3.6800726172822031</v>
      </c>
      <c r="K51" s="36">
        <f>AVERAGEIFS(All_Statistics!K:K,All_Statistics!$A:$A,'Summary(Paper)'!$A51)</f>
        <v>133.36685245673752</v>
      </c>
      <c r="L51" s="35" t="str">
        <f>E51&amp;" ("&amp;F51&amp;")"</f>
        <v>228 (61)</v>
      </c>
      <c r="M51" s="35" t="str">
        <f>ROUND(I51,1)&amp;" / "&amp;ROUND(J51,1)&amp;" / "&amp;ROUND(K51,1)</f>
        <v>2.8 / 3.7 / 133.4</v>
      </c>
      <c r="N51" s="35"/>
    </row>
    <row r="52" spans="1:14" x14ac:dyDescent="0.3">
      <c r="A52" t="s">
        <v>796</v>
      </c>
      <c r="B52" s="1">
        <f>COUNTIF(All_Statistics!A:A,'Summary(Paper)'!A52)</f>
        <v>13</v>
      </c>
      <c r="C52" s="16">
        <f>AVERAGEIFS(All_Statistics!D:D,All_Statistics!$A:$A,'Summary(Paper)'!A52)</f>
        <v>1.7692307692307692</v>
      </c>
      <c r="D52" s="16">
        <f>AVERAGEIFS(All_Statistics!C:C,All_Statistics!$A:$A,'Summary(Paper)'!A52)</f>
        <v>3.3076923076923075</v>
      </c>
      <c r="E52" s="1">
        <f>SUMIFS(All_Statistics!F:F,All_Statistics!$A:$A,'Summary(Paper)'!A52)</f>
        <v>397</v>
      </c>
      <c r="F52" s="1">
        <f>SUMIFS(All_Statistics!E:E,All_Statistics!$A:$A,'Summary(Paper)'!A52)</f>
        <v>54</v>
      </c>
      <c r="G52" s="16">
        <f>AVERAGEIFS(All_Statistics!G:G,All_Statistics!$A:$A,'Summary(Paper)'!$A52)</f>
        <v>2.6384920634920621</v>
      </c>
      <c r="H52" s="16">
        <f>AVERAGEIFS(All_Statistics!H:H,All_Statistics!$A:$A,'Summary(Paper)'!$A52)</f>
        <v>59.963074105381793</v>
      </c>
      <c r="I52" s="16">
        <f>AVERAGEIFS(All_Statistics!I:I,All_Statistics!$A:$A,'Summary(Paper)'!$A52)</f>
        <v>2.3198717948717937</v>
      </c>
      <c r="J52" s="16">
        <f>AVERAGEIFS(All_Statistics!J:J,All_Statistics!$A:$A,'Summary(Paper)'!$A52)</f>
        <v>2.6354841739457111</v>
      </c>
      <c r="K52" s="36">
        <f>AVERAGEIFS(All_Statistics!K:K,All_Statistics!$A:$A,'Summary(Paper)'!$A52)</f>
        <v>65.332067718606154</v>
      </c>
      <c r="L52" s="35" t="str">
        <f t="shared" si="2"/>
        <v>397 (54)</v>
      </c>
      <c r="M52" s="35" t="str">
        <f t="shared" si="3"/>
        <v>2.3 / 2.6 / 65.3</v>
      </c>
      <c r="N52" s="35"/>
    </row>
    <row r="53" spans="1:14" x14ac:dyDescent="0.3">
      <c r="A53" t="s">
        <v>783</v>
      </c>
      <c r="B53" s="1">
        <f ca="1">SUM(B45:B54)</f>
        <v>193</v>
      </c>
      <c r="C53" s="16">
        <f>AVERAGE(All_Statistics!D:D)</f>
        <v>2.1968911917098444</v>
      </c>
      <c r="D53" s="16">
        <f>AVERAGE(All_Statistics!C:C)</f>
        <v>2.6683937823834198</v>
      </c>
      <c r="E53" s="1">
        <f>SUM(All_Statistics!F:F)</f>
        <v>4577</v>
      </c>
      <c r="F53" s="1">
        <f>SUM(All_Statistics!E:E)</f>
        <v>1969</v>
      </c>
      <c r="G53" s="16">
        <f>AVERAGE(All_Statistics!G:G)</f>
        <v>3.4565249065580583</v>
      </c>
      <c r="H53" s="16">
        <f>AVERAGE(All_Statistics!H:H)</f>
        <v>33.37416521982442</v>
      </c>
      <c r="I53" s="16">
        <f>AVERAGE(All_Statistics!I:I)</f>
        <v>4.6471398549096321</v>
      </c>
      <c r="J53" s="16">
        <f>AVERAGE(All_Statistics!J:J)</f>
        <v>7.3473627566336503</v>
      </c>
      <c r="K53" s="36">
        <f>AVERAGE(All_Statistics!K:K)</f>
        <v>61.959219481889797</v>
      </c>
      <c r="L53" s="35" t="str">
        <f>E53&amp;" ("&amp;F53&amp;")"</f>
        <v>4577 (1969)</v>
      </c>
      <c r="M53" s="35" t="str">
        <f>ROUND(I53,1)&amp;" / "&amp;ROUND(J53,1)&amp;" / "&amp;ROUND(K53,1)</f>
        <v>4.6 / 7.3 / 62</v>
      </c>
      <c r="N53" s="35"/>
    </row>
    <row r="54" spans="1:14" x14ac:dyDescent="0.3">
      <c r="B54" s="1"/>
      <c r="C54" s="16"/>
      <c r="D54" s="16"/>
      <c r="E54" s="1"/>
      <c r="F54" s="1"/>
      <c r="G54" s="16"/>
      <c r="H54" s="16"/>
      <c r="I54" s="16"/>
      <c r="J54" s="16"/>
      <c r="K54" s="36"/>
      <c r="L54" s="35"/>
      <c r="M54" s="35"/>
      <c r="N54" s="35"/>
    </row>
    <row r="55" spans="1:14" x14ac:dyDescent="0.3">
      <c r="N55" s="35"/>
    </row>
    <row r="56" spans="1:14" x14ac:dyDescent="0.3">
      <c r="N56" s="35"/>
    </row>
    <row r="57" spans="1:14" x14ac:dyDescent="0.3">
      <c r="B57" s="1"/>
      <c r="C57" s="1"/>
      <c r="D57" s="1"/>
      <c r="E57" s="1"/>
      <c r="F57" s="1"/>
      <c r="G57" s="1"/>
      <c r="H57" s="1"/>
      <c r="I57" s="1"/>
      <c r="J57" s="1"/>
      <c r="K57" s="34"/>
      <c r="L57" s="34"/>
      <c r="M57" s="35"/>
      <c r="N57" s="35"/>
    </row>
    <row r="58" spans="1:14" x14ac:dyDescent="0.3">
      <c r="B58" s="1"/>
      <c r="C58" s="1"/>
      <c r="D58" s="1"/>
      <c r="E58" s="1"/>
      <c r="F58" s="1"/>
      <c r="G58" s="1"/>
      <c r="H58" s="1"/>
      <c r="I58" s="1"/>
      <c r="J58" s="1"/>
      <c r="K58" s="1"/>
      <c r="L58" s="1"/>
    </row>
    <row r="59" spans="1:14" x14ac:dyDescent="0.3">
      <c r="B59" s="1"/>
      <c r="C59" s="1"/>
      <c r="D59" s="1"/>
      <c r="E59" s="1"/>
      <c r="F59" s="1"/>
      <c r="G59" s="1"/>
      <c r="H59" s="1"/>
      <c r="I59" s="1"/>
      <c r="J59" s="1"/>
      <c r="K59" s="1"/>
      <c r="L59" s="1"/>
    </row>
    <row r="60" spans="1:14" x14ac:dyDescent="0.3">
      <c r="B60" s="1"/>
      <c r="C60" s="1"/>
      <c r="D60" s="1"/>
      <c r="E60" s="1"/>
      <c r="F60" s="1"/>
      <c r="G60" s="1"/>
      <c r="H60" s="1"/>
      <c r="I60" s="1"/>
      <c r="J60" s="1"/>
      <c r="K60" s="1"/>
      <c r="L60" s="1"/>
    </row>
    <row r="61" spans="1:14" x14ac:dyDescent="0.3">
      <c r="B61" s="1"/>
      <c r="C61" s="1"/>
      <c r="D61" s="1"/>
      <c r="E61" s="1"/>
      <c r="F61" s="1"/>
      <c r="G61" s="1"/>
      <c r="H61" s="1"/>
      <c r="I61" s="1"/>
      <c r="J61" s="1"/>
      <c r="K61" s="1"/>
      <c r="L61" s="1"/>
    </row>
    <row r="62" spans="1:14" x14ac:dyDescent="0.3">
      <c r="B62" s="1"/>
      <c r="C62" s="1"/>
      <c r="D62" s="1"/>
      <c r="E62" s="1"/>
      <c r="F62" s="1"/>
      <c r="G62" s="1"/>
      <c r="H62" s="1"/>
      <c r="I62" s="1"/>
      <c r="J62" s="1"/>
      <c r="K62" s="1"/>
      <c r="L62" s="1"/>
    </row>
    <row r="63" spans="1:14" x14ac:dyDescent="0.3">
      <c r="B63" s="1"/>
      <c r="C63" s="1"/>
      <c r="D63" s="1"/>
      <c r="E63" s="1"/>
      <c r="F63" s="1"/>
      <c r="G63" s="1"/>
      <c r="H63" s="1"/>
      <c r="I63" s="1"/>
      <c r="J63" s="1"/>
      <c r="K63" s="1"/>
      <c r="L63" s="1"/>
    </row>
    <row r="64" spans="1:14" x14ac:dyDescent="0.3">
      <c r="B64" s="1"/>
      <c r="C64" s="1"/>
      <c r="D64" s="1"/>
      <c r="E64" s="1"/>
      <c r="F64" s="1"/>
      <c r="G64" s="1"/>
      <c r="H64" s="1"/>
      <c r="I64" s="1"/>
      <c r="J64" s="1"/>
      <c r="K64" s="1"/>
      <c r="L64" s="1"/>
    </row>
    <row r="65" spans="2:12" x14ac:dyDescent="0.3">
      <c r="B65" s="1"/>
      <c r="C65" s="1"/>
      <c r="D65" s="1"/>
      <c r="E65" s="1"/>
      <c r="F65" s="1"/>
      <c r="G65" s="1"/>
      <c r="H65" s="1"/>
      <c r="I65" s="1"/>
      <c r="J65" s="1"/>
      <c r="K65" s="1"/>
      <c r="L65" s="1"/>
    </row>
    <row r="66" spans="2:12" x14ac:dyDescent="0.3">
      <c r="B66" s="1"/>
      <c r="C66" s="1"/>
      <c r="D66" s="1"/>
      <c r="E66" s="1"/>
      <c r="F66" s="1"/>
      <c r="G66" s="1"/>
      <c r="H66" s="1"/>
      <c r="I66" s="1"/>
      <c r="J66" s="1"/>
      <c r="K66" s="1"/>
      <c r="L66" s="1"/>
    </row>
    <row r="67" spans="2:12" x14ac:dyDescent="0.3">
      <c r="B67" s="1"/>
      <c r="C67" s="1"/>
      <c r="D67" s="1"/>
      <c r="E67" s="1"/>
      <c r="F67" s="1"/>
      <c r="G67" s="1"/>
      <c r="H67" s="1"/>
      <c r="I67" s="1"/>
      <c r="J67" s="1"/>
      <c r="K67" s="1"/>
      <c r="L67" s="1"/>
    </row>
    <row r="68" spans="2:12" x14ac:dyDescent="0.3">
      <c r="B68" s="1"/>
      <c r="C68" s="1"/>
      <c r="D68" s="1"/>
      <c r="E68" s="1"/>
      <c r="F68" s="1"/>
      <c r="G68" s="1"/>
      <c r="H68" s="1"/>
      <c r="I68" s="1"/>
      <c r="J68" s="1"/>
      <c r="K68" s="1"/>
      <c r="L68" s="1"/>
    </row>
    <row r="69" spans="2:12" x14ac:dyDescent="0.3">
      <c r="B69" s="1"/>
      <c r="C69" s="1"/>
      <c r="D69" s="1"/>
      <c r="E69" s="1"/>
      <c r="F69" s="1"/>
      <c r="G69" s="1"/>
      <c r="H69" s="1"/>
      <c r="I69" s="1"/>
      <c r="J69" s="1"/>
      <c r="K69" s="1"/>
      <c r="L69" s="1"/>
    </row>
    <row r="70" spans="2:12" x14ac:dyDescent="0.3">
      <c r="B70" s="1"/>
      <c r="C70" s="1"/>
      <c r="D70" s="1"/>
      <c r="E70" s="1"/>
      <c r="F70" s="1"/>
      <c r="G70" s="1"/>
      <c r="H70" s="1"/>
      <c r="I70" s="1"/>
      <c r="J70" s="1"/>
      <c r="K70" s="1"/>
      <c r="L70" s="1"/>
    </row>
    <row r="71" spans="2:12" x14ac:dyDescent="0.3">
      <c r="B71" s="1"/>
      <c r="C71" s="1"/>
      <c r="D71" s="1"/>
      <c r="E71" s="1"/>
      <c r="F71" s="1"/>
      <c r="G71" s="1"/>
      <c r="H71" s="1"/>
      <c r="I71" s="1"/>
      <c r="J71" s="1"/>
      <c r="K71" s="1"/>
      <c r="L71" s="1"/>
    </row>
    <row r="72" spans="2:12" x14ac:dyDescent="0.3">
      <c r="B72" s="1"/>
      <c r="C72" s="1"/>
      <c r="D72" s="1"/>
      <c r="E72" s="1"/>
      <c r="F72" s="1"/>
      <c r="G72" s="1"/>
      <c r="H72" s="1"/>
      <c r="I72" s="1"/>
      <c r="J72" s="1"/>
      <c r="K72" s="1"/>
      <c r="L72" s="1"/>
    </row>
    <row r="73" spans="2:12" x14ac:dyDescent="0.3">
      <c r="B73" s="1"/>
      <c r="C73" s="1"/>
      <c r="D73" s="1"/>
      <c r="E73" s="1"/>
      <c r="F73" s="1"/>
      <c r="G73" s="1"/>
      <c r="H73" s="1"/>
      <c r="I73" s="1"/>
      <c r="J73" s="1"/>
      <c r="K73" s="1"/>
      <c r="L73" s="1"/>
    </row>
    <row r="74" spans="2:12" x14ac:dyDescent="0.3">
      <c r="B74" s="1"/>
      <c r="C74" s="1"/>
      <c r="D74" s="1"/>
      <c r="E74" s="1"/>
      <c r="F74" s="1"/>
      <c r="G74" s="1"/>
      <c r="H74" s="1"/>
      <c r="I74" s="1"/>
      <c r="J74" s="1"/>
      <c r="K74" s="1"/>
      <c r="L74" s="1"/>
    </row>
    <row r="75" spans="2:12" x14ac:dyDescent="0.3">
      <c r="B75" s="1"/>
      <c r="C75" s="1"/>
      <c r="D75" s="1"/>
      <c r="E75" s="1"/>
      <c r="F75" s="1"/>
      <c r="G75" s="1"/>
      <c r="H75" s="1"/>
      <c r="I75" s="1"/>
      <c r="J75" s="1"/>
      <c r="K75" s="1"/>
      <c r="L75" s="1"/>
    </row>
    <row r="76" spans="2:12" x14ac:dyDescent="0.3">
      <c r="B76" s="1"/>
      <c r="C76" s="1"/>
      <c r="D76" s="1"/>
      <c r="E76" s="1"/>
      <c r="F76" s="1"/>
      <c r="G76" s="1"/>
      <c r="H76" s="1"/>
      <c r="I76" s="1"/>
      <c r="J76" s="1"/>
      <c r="K76" s="1"/>
      <c r="L76" s="1"/>
    </row>
    <row r="77" spans="2:12" x14ac:dyDescent="0.3">
      <c r="B77" s="1"/>
      <c r="C77" s="1"/>
      <c r="D77" s="1"/>
      <c r="E77" s="1"/>
      <c r="F77" s="1"/>
      <c r="G77" s="1"/>
      <c r="H77" s="1"/>
      <c r="I77" s="1"/>
      <c r="J77" s="1"/>
      <c r="K77" s="1"/>
      <c r="L77" s="1"/>
    </row>
    <row r="78" spans="2:12" x14ac:dyDescent="0.3">
      <c r="B78" s="1"/>
      <c r="C78" s="1"/>
      <c r="D78" s="1"/>
      <c r="E78" s="1"/>
      <c r="F78" s="1"/>
      <c r="G78" s="1"/>
      <c r="H78" s="1"/>
      <c r="I78" s="1"/>
      <c r="J78" s="1"/>
      <c r="K78" s="1"/>
      <c r="L78" s="1"/>
    </row>
    <row r="79" spans="2:12" x14ac:dyDescent="0.3">
      <c r="B79" s="1"/>
      <c r="C79" s="1"/>
      <c r="D79" s="1"/>
      <c r="E79" s="1"/>
      <c r="F79" s="1"/>
      <c r="G79" s="1"/>
      <c r="H79" s="1"/>
      <c r="I79" s="1"/>
      <c r="J79" s="1"/>
      <c r="K79" s="1"/>
      <c r="L79" s="1"/>
    </row>
    <row r="80" spans="2:12" x14ac:dyDescent="0.3">
      <c r="B80" s="1"/>
      <c r="C80" s="1"/>
      <c r="D80" s="1"/>
      <c r="E80" s="1"/>
      <c r="F80" s="1"/>
      <c r="G80" s="1"/>
      <c r="H80" s="1"/>
      <c r="I80" s="1"/>
      <c r="J80" s="1"/>
      <c r="K80" s="1"/>
      <c r="L80" s="1"/>
    </row>
    <row r="81" spans="2:12" x14ac:dyDescent="0.3">
      <c r="B81" s="1"/>
      <c r="C81" s="1"/>
      <c r="D81" s="1"/>
      <c r="E81" s="1"/>
      <c r="F81" s="1"/>
      <c r="G81" s="1"/>
      <c r="H81" s="1"/>
      <c r="I81" s="1"/>
      <c r="J81" s="1"/>
      <c r="K81" s="1"/>
      <c r="L81" s="1"/>
    </row>
    <row r="82" spans="2:12" x14ac:dyDescent="0.3">
      <c r="B82" s="1"/>
      <c r="C82" s="1"/>
      <c r="D82" s="1"/>
      <c r="E82" s="1"/>
      <c r="F82" s="1"/>
      <c r="G82" s="1"/>
      <c r="H82" s="1"/>
      <c r="I82" s="1"/>
      <c r="J82" s="1"/>
      <c r="K82" s="1"/>
      <c r="L82" s="1"/>
    </row>
    <row r="83" spans="2:12" x14ac:dyDescent="0.3">
      <c r="B83" s="1"/>
      <c r="C83" s="1"/>
      <c r="D83" s="1"/>
      <c r="E83" s="1"/>
      <c r="F83" s="1"/>
      <c r="G83" s="1"/>
      <c r="H83" s="1"/>
      <c r="I83" s="1"/>
      <c r="J83" s="1"/>
      <c r="K83" s="1"/>
      <c r="L83" s="1"/>
    </row>
    <row r="84" spans="2:12" x14ac:dyDescent="0.3">
      <c r="B84" s="1"/>
      <c r="C84" s="1"/>
      <c r="D84" s="1"/>
      <c r="E84" s="1"/>
      <c r="F84" s="1"/>
      <c r="G84" s="1"/>
      <c r="H84" s="1"/>
      <c r="I84" s="1"/>
      <c r="J84" s="1"/>
      <c r="K84" s="1"/>
      <c r="L84" s="1"/>
    </row>
    <row r="85" spans="2:12" x14ac:dyDescent="0.3">
      <c r="B85" s="1"/>
      <c r="C85" s="1"/>
      <c r="D85" s="1"/>
      <c r="E85" s="1"/>
      <c r="F85" s="1"/>
      <c r="G85" s="1"/>
      <c r="H85" s="1"/>
      <c r="I85" s="1"/>
      <c r="J85" s="1"/>
      <c r="K85" s="1"/>
      <c r="L85" s="1"/>
    </row>
    <row r="86" spans="2:12" x14ac:dyDescent="0.3">
      <c r="B86" s="1"/>
      <c r="C86" s="1"/>
      <c r="D86" s="1"/>
      <c r="E86" s="1"/>
      <c r="F86" s="1"/>
      <c r="G86" s="1"/>
      <c r="H86" s="1"/>
      <c r="I86" s="1"/>
      <c r="J86" s="1"/>
      <c r="K86" s="1"/>
      <c r="L86" s="1"/>
    </row>
    <row r="87" spans="2:12" x14ac:dyDescent="0.3">
      <c r="B87" s="1"/>
      <c r="C87" s="1"/>
      <c r="D87" s="1"/>
      <c r="E87" s="1"/>
      <c r="F87" s="1"/>
      <c r="G87" s="1"/>
      <c r="H87" s="1"/>
      <c r="I87" s="1"/>
      <c r="J87" s="1"/>
      <c r="K87" s="1"/>
      <c r="L87" s="1"/>
    </row>
    <row r="88" spans="2:12" x14ac:dyDescent="0.3">
      <c r="B88" s="1"/>
      <c r="C88" s="1"/>
      <c r="D88" s="1"/>
      <c r="E88" s="1"/>
      <c r="F88" s="1"/>
      <c r="G88" s="1"/>
      <c r="H88" s="1"/>
      <c r="I88" s="1"/>
      <c r="J88" s="1"/>
      <c r="K88" s="1"/>
      <c r="L88" s="1"/>
    </row>
    <row r="89" spans="2:12" x14ac:dyDescent="0.3">
      <c r="B89" s="1"/>
      <c r="C89" s="1"/>
      <c r="D89" s="1"/>
      <c r="E89" s="1"/>
      <c r="F89" s="1"/>
      <c r="G89" s="1"/>
      <c r="H89" s="1"/>
      <c r="I89" s="1"/>
      <c r="J89" s="1"/>
      <c r="K89" s="1"/>
      <c r="L89" s="1"/>
    </row>
    <row r="90" spans="2:12" x14ac:dyDescent="0.3">
      <c r="B90" s="1"/>
      <c r="C90" s="1"/>
      <c r="D90" s="1"/>
      <c r="E90" s="1"/>
      <c r="F90" s="1"/>
      <c r="G90" s="1"/>
      <c r="H90" s="1"/>
      <c r="I90" s="1"/>
      <c r="J90" s="1"/>
      <c r="K90" s="1"/>
      <c r="L90" s="1"/>
    </row>
    <row r="91" spans="2:12" x14ac:dyDescent="0.3">
      <c r="B91" s="1"/>
      <c r="C91" s="1"/>
      <c r="D91" s="1"/>
      <c r="E91" s="1"/>
      <c r="F91" s="1"/>
      <c r="G91" s="1"/>
      <c r="H91" s="1"/>
      <c r="I91" s="1"/>
      <c r="J91" s="1"/>
      <c r="K91" s="1"/>
      <c r="L91" s="1"/>
    </row>
    <row r="92" spans="2:12" x14ac:dyDescent="0.3">
      <c r="B92" s="1"/>
      <c r="C92" s="1"/>
      <c r="D92" s="1"/>
      <c r="E92" s="1"/>
      <c r="F92" s="1"/>
      <c r="G92" s="1"/>
      <c r="H92" s="1"/>
      <c r="I92" s="1"/>
      <c r="J92" s="1"/>
      <c r="K92" s="1"/>
      <c r="L92" s="1"/>
    </row>
    <row r="93" spans="2:12" x14ac:dyDescent="0.3">
      <c r="B93" s="1"/>
      <c r="C93" s="1"/>
      <c r="D93" s="1"/>
      <c r="E93" s="1"/>
      <c r="F93" s="1"/>
      <c r="G93" s="1"/>
      <c r="H93" s="1"/>
      <c r="I93" s="1"/>
      <c r="J93" s="1"/>
      <c r="K93" s="1"/>
      <c r="L93" s="1"/>
    </row>
    <row r="94" spans="2:12" x14ac:dyDescent="0.3">
      <c r="B94" s="1"/>
      <c r="C94" s="1"/>
      <c r="D94" s="1"/>
      <c r="E94" s="1"/>
      <c r="F94" s="1"/>
      <c r="G94" s="1"/>
      <c r="H94" s="1"/>
      <c r="I94" s="1"/>
      <c r="J94" s="1"/>
      <c r="K94" s="1"/>
      <c r="L94" s="1"/>
    </row>
    <row r="95" spans="2:12" x14ac:dyDescent="0.3">
      <c r="B95" s="1"/>
      <c r="C95" s="1"/>
      <c r="D95" s="1"/>
      <c r="E95" s="1"/>
      <c r="F95" s="1"/>
      <c r="G95" s="1"/>
      <c r="H95" s="1"/>
      <c r="I95" s="1"/>
      <c r="J95" s="1"/>
      <c r="K95" s="1"/>
      <c r="L95" s="1"/>
    </row>
    <row r="96" spans="2:12" x14ac:dyDescent="0.3">
      <c r="B96" s="1"/>
      <c r="C96" s="1"/>
      <c r="D96" s="1"/>
      <c r="E96" s="1"/>
      <c r="F96" s="1"/>
      <c r="G96" s="1"/>
      <c r="H96" s="1"/>
      <c r="I96" s="1"/>
      <c r="J96" s="1"/>
      <c r="K96" s="1"/>
      <c r="L96" s="1"/>
    </row>
    <row r="97" spans="2:12" x14ac:dyDescent="0.3">
      <c r="B97" s="1"/>
      <c r="C97" s="1"/>
      <c r="D97" s="1"/>
      <c r="E97" s="1"/>
      <c r="F97" s="1"/>
      <c r="G97" s="1"/>
      <c r="H97" s="1"/>
      <c r="I97" s="1"/>
      <c r="J97" s="1"/>
      <c r="K97" s="1"/>
      <c r="L97" s="1"/>
    </row>
    <row r="98" spans="2:12" x14ac:dyDescent="0.3">
      <c r="B98" s="1"/>
      <c r="C98" s="1"/>
      <c r="D98" s="1"/>
      <c r="E98" s="1"/>
      <c r="F98" s="1"/>
      <c r="G98" s="1"/>
      <c r="H98" s="1"/>
      <c r="I98" s="1"/>
      <c r="J98" s="1"/>
      <c r="K98" s="1"/>
      <c r="L98" s="1"/>
    </row>
    <row r="99" spans="2:12" x14ac:dyDescent="0.3">
      <c r="B99" s="1"/>
      <c r="C99" s="1"/>
      <c r="D99" s="1"/>
      <c r="E99" s="1"/>
      <c r="F99" s="1"/>
      <c r="G99" s="1"/>
      <c r="H99" s="1"/>
      <c r="I99" s="1"/>
      <c r="J99" s="1"/>
      <c r="K99" s="1"/>
      <c r="L99" s="1"/>
    </row>
    <row r="100" spans="2:12" x14ac:dyDescent="0.3">
      <c r="B100" s="1"/>
      <c r="C100" s="1"/>
      <c r="D100" s="1"/>
      <c r="E100" s="1"/>
      <c r="F100" s="1"/>
      <c r="G100" s="1"/>
      <c r="H100" s="1"/>
      <c r="I100" s="1"/>
      <c r="J100" s="1"/>
      <c r="K100" s="1"/>
      <c r="L100" s="1"/>
    </row>
    <row r="101" spans="2:12" x14ac:dyDescent="0.3">
      <c r="B101" s="1"/>
      <c r="C101" s="1"/>
      <c r="D101" s="1"/>
      <c r="E101" s="1"/>
      <c r="F101" s="1"/>
      <c r="G101" s="1"/>
      <c r="H101" s="1"/>
      <c r="I101" s="1"/>
      <c r="J101" s="1"/>
      <c r="K101" s="1"/>
      <c r="L101" s="1"/>
    </row>
    <row r="102" spans="2:12" x14ac:dyDescent="0.3">
      <c r="B102" s="1"/>
      <c r="C102" s="1"/>
      <c r="D102" s="1"/>
      <c r="E102" s="1"/>
      <c r="F102" s="1"/>
      <c r="G102" s="1"/>
      <c r="H102" s="1"/>
      <c r="I102" s="1"/>
      <c r="J102" s="1"/>
      <c r="K102" s="1"/>
      <c r="L102" s="1"/>
    </row>
    <row r="103" spans="2:12" x14ac:dyDescent="0.3">
      <c r="B103" s="1"/>
      <c r="C103" s="1"/>
      <c r="D103" s="1"/>
      <c r="E103" s="1"/>
      <c r="F103" s="1"/>
      <c r="G103" s="1"/>
      <c r="H103" s="1"/>
      <c r="I103" s="1"/>
      <c r="J103" s="1"/>
      <c r="K103" s="1"/>
      <c r="L103" s="1"/>
    </row>
    <row r="104" spans="2:12" x14ac:dyDescent="0.3">
      <c r="B104" s="1"/>
      <c r="C104" s="1"/>
      <c r="D104" s="1"/>
      <c r="E104" s="1"/>
      <c r="F104" s="1"/>
      <c r="G104" s="1"/>
      <c r="H104" s="1"/>
      <c r="I104" s="1"/>
      <c r="J104" s="1"/>
      <c r="K104" s="1"/>
      <c r="L104" s="1"/>
    </row>
    <row r="105" spans="2:12" x14ac:dyDescent="0.3">
      <c r="B105" s="1"/>
      <c r="C105" s="1"/>
      <c r="D105" s="1"/>
      <c r="E105" s="1"/>
      <c r="F105" s="1"/>
      <c r="G105" s="1"/>
      <c r="H105" s="1"/>
      <c r="I105" s="1"/>
      <c r="J105" s="1"/>
      <c r="K105" s="1"/>
      <c r="L105" s="1"/>
    </row>
    <row r="106" spans="2:12" x14ac:dyDescent="0.3">
      <c r="B106" s="1"/>
      <c r="C106" s="1"/>
      <c r="D106" s="1"/>
      <c r="E106" s="1"/>
      <c r="F106" s="1"/>
      <c r="G106" s="1"/>
      <c r="H106" s="1"/>
      <c r="I106" s="1"/>
      <c r="J106" s="1"/>
      <c r="K106" s="1"/>
      <c r="L106" s="1"/>
    </row>
    <row r="107" spans="2:12" x14ac:dyDescent="0.3">
      <c r="B107" s="1"/>
      <c r="C107" s="1"/>
      <c r="D107" s="1"/>
      <c r="E107" s="1"/>
      <c r="F107" s="1"/>
      <c r="G107" s="1"/>
      <c r="H107" s="1"/>
      <c r="I107" s="1"/>
      <c r="J107" s="1"/>
      <c r="K107" s="1"/>
      <c r="L107" s="1"/>
    </row>
    <row r="108" spans="2:12" x14ac:dyDescent="0.3">
      <c r="B108" s="1"/>
      <c r="C108" s="1"/>
      <c r="D108" s="1"/>
      <c r="E108" s="1"/>
      <c r="F108" s="1"/>
      <c r="G108" s="1"/>
      <c r="H108" s="1"/>
      <c r="I108" s="1"/>
      <c r="J108" s="1"/>
      <c r="K108" s="1"/>
      <c r="L108" s="1"/>
    </row>
    <row r="109" spans="2:12" x14ac:dyDescent="0.3">
      <c r="B109" s="1"/>
      <c r="C109" s="1"/>
      <c r="D109" s="1"/>
      <c r="E109" s="1"/>
      <c r="F109" s="1"/>
      <c r="G109" s="1"/>
      <c r="H109" s="1"/>
      <c r="I109" s="1"/>
      <c r="J109" s="1"/>
      <c r="K109" s="1"/>
      <c r="L109" s="1"/>
    </row>
    <row r="110" spans="2:12" x14ac:dyDescent="0.3">
      <c r="B110" s="1"/>
      <c r="C110" s="1"/>
      <c r="D110" s="1"/>
      <c r="E110" s="1"/>
      <c r="F110" s="1"/>
      <c r="G110" s="1"/>
      <c r="H110" s="1"/>
      <c r="I110" s="1"/>
      <c r="J110" s="1"/>
      <c r="K110" s="1"/>
      <c r="L110" s="1"/>
    </row>
    <row r="111" spans="2:12" x14ac:dyDescent="0.3">
      <c r="B111" s="1"/>
      <c r="C111" s="1"/>
      <c r="D111" s="1"/>
      <c r="E111" s="1"/>
      <c r="F111" s="1"/>
      <c r="G111" s="1"/>
      <c r="H111" s="1"/>
      <c r="I111" s="1"/>
      <c r="J111" s="1"/>
      <c r="K111" s="1"/>
      <c r="L111" s="1"/>
    </row>
    <row r="112" spans="2:12" x14ac:dyDescent="0.3">
      <c r="B112" s="1"/>
      <c r="C112" s="1"/>
      <c r="D112" s="1"/>
      <c r="E112" s="1"/>
      <c r="F112" s="1"/>
      <c r="G112" s="1"/>
      <c r="H112" s="1"/>
      <c r="I112" s="1"/>
      <c r="J112" s="1"/>
      <c r="K112" s="1"/>
      <c r="L112" s="1"/>
    </row>
    <row r="113" spans="2:12" x14ac:dyDescent="0.3">
      <c r="B113" s="1"/>
      <c r="C113" s="1"/>
      <c r="D113" s="1"/>
      <c r="E113" s="1"/>
      <c r="F113" s="1"/>
      <c r="G113" s="1"/>
      <c r="H113" s="1"/>
      <c r="I113" s="1"/>
      <c r="J113" s="1"/>
      <c r="K113" s="1"/>
      <c r="L113" s="1"/>
    </row>
    <row r="114" spans="2:12" x14ac:dyDescent="0.3">
      <c r="B114" s="1"/>
      <c r="C114" s="1"/>
      <c r="D114" s="1"/>
      <c r="E114" s="1"/>
      <c r="F114" s="1"/>
      <c r="G114" s="1"/>
      <c r="H114" s="1"/>
      <c r="I114" s="1"/>
      <c r="J114" s="1"/>
      <c r="K114" s="1"/>
      <c r="L114" s="1"/>
    </row>
    <row r="115" spans="2:12" x14ac:dyDescent="0.3">
      <c r="B115" s="1"/>
      <c r="C115" s="1"/>
      <c r="D115" s="1"/>
      <c r="E115" s="1"/>
      <c r="F115" s="1"/>
      <c r="G115" s="1"/>
      <c r="H115" s="1"/>
      <c r="I115" s="1"/>
      <c r="J115" s="1"/>
      <c r="K115" s="1"/>
      <c r="L115" s="1"/>
    </row>
    <row r="116" spans="2:12" x14ac:dyDescent="0.3">
      <c r="B116" s="1"/>
      <c r="C116" s="1"/>
      <c r="D116" s="1"/>
      <c r="E116" s="1"/>
      <c r="F116" s="1"/>
      <c r="G116" s="1"/>
      <c r="H116" s="1"/>
      <c r="I116" s="1"/>
      <c r="J116" s="1"/>
      <c r="K116" s="1"/>
      <c r="L116" s="1"/>
    </row>
    <row r="117" spans="2:12" x14ac:dyDescent="0.3">
      <c r="B117" s="1"/>
      <c r="C117" s="1"/>
      <c r="D117" s="1"/>
      <c r="E117" s="1"/>
      <c r="F117" s="1"/>
      <c r="G117" s="1"/>
      <c r="H117" s="1"/>
      <c r="I117" s="1"/>
      <c r="J117" s="1"/>
      <c r="K117" s="1"/>
      <c r="L117" s="1"/>
    </row>
    <row r="118" spans="2:12" x14ac:dyDescent="0.3">
      <c r="B118" s="1"/>
      <c r="C118" s="1"/>
      <c r="D118" s="1"/>
      <c r="E118" s="1"/>
      <c r="F118" s="1"/>
      <c r="G118" s="1"/>
      <c r="H118" s="1"/>
      <c r="I118" s="1"/>
      <c r="J118" s="1"/>
      <c r="K118" s="1"/>
      <c r="L118" s="1"/>
    </row>
    <row r="119" spans="2:12" x14ac:dyDescent="0.3">
      <c r="B119" s="1"/>
      <c r="C119" s="1"/>
      <c r="D119" s="1"/>
      <c r="E119" s="1"/>
      <c r="F119" s="1"/>
      <c r="G119" s="1"/>
      <c r="H119" s="1"/>
      <c r="I119" s="1"/>
      <c r="J119" s="1"/>
      <c r="K119" s="1"/>
      <c r="L119" s="1"/>
    </row>
    <row r="120" spans="2:12" x14ac:dyDescent="0.3">
      <c r="B120" s="1"/>
      <c r="C120" s="1"/>
      <c r="D120" s="1"/>
      <c r="E120" s="1"/>
      <c r="F120" s="1"/>
      <c r="G120" s="1"/>
      <c r="H120" s="1"/>
      <c r="I120" s="1"/>
      <c r="J120" s="1"/>
      <c r="K120" s="1"/>
      <c r="L120" s="1"/>
    </row>
    <row r="121" spans="2:12" x14ac:dyDescent="0.3">
      <c r="B121" s="1"/>
      <c r="C121" s="1"/>
      <c r="D121" s="1"/>
      <c r="E121" s="1"/>
      <c r="F121" s="1"/>
      <c r="G121" s="1"/>
      <c r="H121" s="1"/>
      <c r="I121" s="1"/>
      <c r="J121" s="1"/>
      <c r="K121" s="1"/>
      <c r="L121" s="1"/>
    </row>
    <row r="122" spans="2:12" x14ac:dyDescent="0.3">
      <c r="B122" s="1"/>
      <c r="C122" s="1"/>
      <c r="D122" s="1"/>
      <c r="E122" s="1"/>
      <c r="F122" s="1"/>
      <c r="G122" s="1"/>
      <c r="H122" s="1"/>
      <c r="I122" s="1"/>
      <c r="J122" s="1"/>
      <c r="K122" s="1"/>
      <c r="L122" s="1"/>
    </row>
    <row r="123" spans="2:12" x14ac:dyDescent="0.3">
      <c r="B123" s="1"/>
      <c r="C123" s="1"/>
      <c r="D123" s="1"/>
      <c r="E123" s="1"/>
      <c r="F123" s="1"/>
      <c r="G123" s="1"/>
      <c r="H123" s="1"/>
      <c r="I123" s="1"/>
      <c r="J123" s="1"/>
      <c r="K123" s="1"/>
      <c r="L123" s="1"/>
    </row>
    <row r="124" spans="2:12" x14ac:dyDescent="0.3">
      <c r="B124" s="1"/>
      <c r="C124" s="1"/>
      <c r="D124" s="1"/>
      <c r="E124" s="1"/>
      <c r="F124" s="1"/>
      <c r="G124" s="1"/>
      <c r="H124" s="1"/>
      <c r="I124" s="1"/>
      <c r="J124" s="1"/>
      <c r="K124" s="1"/>
      <c r="L124" s="1"/>
    </row>
    <row r="125" spans="2:12" x14ac:dyDescent="0.3">
      <c r="B125" s="1"/>
      <c r="C125" s="1"/>
      <c r="D125" s="1"/>
      <c r="E125" s="1"/>
      <c r="F125" s="1"/>
      <c r="G125" s="1"/>
      <c r="H125" s="1"/>
      <c r="I125" s="1"/>
      <c r="J125" s="1"/>
      <c r="K125" s="1"/>
      <c r="L125" s="1"/>
    </row>
    <row r="126" spans="2:12" x14ac:dyDescent="0.3">
      <c r="B126" s="1"/>
      <c r="C126" s="1"/>
      <c r="D126" s="1"/>
      <c r="E126" s="1"/>
      <c r="F126" s="1"/>
      <c r="G126" s="1"/>
      <c r="H126" s="1"/>
      <c r="I126" s="1"/>
      <c r="J126" s="1"/>
      <c r="K126" s="1"/>
      <c r="L126" s="1"/>
    </row>
    <row r="127" spans="2:12" x14ac:dyDescent="0.3">
      <c r="B127" s="1"/>
      <c r="C127" s="1"/>
      <c r="D127" s="1"/>
      <c r="E127" s="1"/>
      <c r="F127" s="1"/>
      <c r="G127" s="1"/>
      <c r="H127" s="1"/>
      <c r="I127" s="1"/>
      <c r="J127" s="1"/>
      <c r="K127" s="1"/>
      <c r="L127" s="1"/>
    </row>
    <row r="128" spans="2:12" x14ac:dyDescent="0.3">
      <c r="B128" s="1"/>
      <c r="C128" s="1"/>
      <c r="D128" s="1"/>
      <c r="E128" s="1"/>
      <c r="F128" s="1"/>
      <c r="G128" s="1"/>
      <c r="H128" s="1"/>
      <c r="I128" s="1"/>
      <c r="J128" s="1"/>
      <c r="K128" s="1"/>
      <c r="L128" s="1"/>
    </row>
    <row r="129" spans="2:12" x14ac:dyDescent="0.3">
      <c r="B129" s="1"/>
      <c r="C129" s="1"/>
      <c r="D129" s="1"/>
      <c r="E129" s="1"/>
      <c r="F129" s="1"/>
      <c r="G129" s="1"/>
      <c r="H129" s="1"/>
      <c r="I129" s="1"/>
      <c r="J129" s="1"/>
      <c r="K129" s="1"/>
      <c r="L129" s="1"/>
    </row>
    <row r="130" spans="2:12" x14ac:dyDescent="0.3">
      <c r="B130" s="1"/>
      <c r="C130" s="1"/>
      <c r="D130" s="1"/>
      <c r="E130" s="1"/>
      <c r="F130" s="1"/>
      <c r="G130" s="1"/>
      <c r="H130" s="1"/>
      <c r="I130" s="1"/>
      <c r="J130" s="1"/>
      <c r="K130" s="1"/>
      <c r="L130" s="1"/>
    </row>
    <row r="131" spans="2:12" x14ac:dyDescent="0.3">
      <c r="B131" s="1"/>
      <c r="C131" s="1"/>
      <c r="D131" s="1"/>
      <c r="E131" s="1"/>
      <c r="F131" s="1"/>
      <c r="G131" s="1"/>
      <c r="H131" s="1"/>
      <c r="I131" s="1"/>
      <c r="J131" s="1"/>
      <c r="K131" s="1"/>
      <c r="L131" s="1"/>
    </row>
    <row r="132" spans="2:12" x14ac:dyDescent="0.3">
      <c r="B132" s="1"/>
      <c r="C132" s="1"/>
      <c r="D132" s="1"/>
      <c r="E132" s="1"/>
      <c r="F132" s="1"/>
      <c r="G132" s="1"/>
      <c r="H132" s="1"/>
      <c r="I132" s="1"/>
      <c r="J132" s="1"/>
      <c r="K132" s="1"/>
      <c r="L132" s="1"/>
    </row>
    <row r="133" spans="2:12" x14ac:dyDescent="0.3">
      <c r="B133" s="1"/>
      <c r="C133" s="1"/>
      <c r="D133" s="1"/>
      <c r="E133" s="1"/>
      <c r="F133" s="1"/>
      <c r="G133" s="1"/>
      <c r="H133" s="1"/>
      <c r="I133" s="1"/>
      <c r="J133" s="1"/>
      <c r="K133" s="1"/>
      <c r="L133" s="1"/>
    </row>
    <row r="134" spans="2:12" x14ac:dyDescent="0.3">
      <c r="B134" s="1"/>
      <c r="C134" s="1"/>
      <c r="D134" s="1"/>
      <c r="E134" s="1"/>
      <c r="F134" s="1"/>
      <c r="G134" s="1"/>
      <c r="H134" s="1"/>
      <c r="I134" s="1"/>
      <c r="J134" s="1"/>
      <c r="K134" s="1"/>
      <c r="L134" s="1"/>
    </row>
    <row r="135" spans="2:12" x14ac:dyDescent="0.3">
      <c r="B135" s="1"/>
      <c r="C135" s="1"/>
      <c r="D135" s="1"/>
      <c r="E135" s="1"/>
      <c r="F135" s="1"/>
      <c r="G135" s="1"/>
      <c r="H135" s="1"/>
      <c r="I135" s="1"/>
      <c r="J135" s="1"/>
      <c r="K135" s="1"/>
      <c r="L135" s="1"/>
    </row>
    <row r="136" spans="2:12" x14ac:dyDescent="0.3">
      <c r="B136" s="1"/>
      <c r="C136" s="1"/>
      <c r="D136" s="1"/>
      <c r="E136" s="1"/>
      <c r="F136" s="1"/>
      <c r="G136" s="1"/>
      <c r="H136" s="1"/>
      <c r="I136" s="1"/>
      <c r="J136" s="1"/>
      <c r="K136" s="1"/>
      <c r="L136" s="1"/>
    </row>
    <row r="137" spans="2:12" x14ac:dyDescent="0.3">
      <c r="B137" s="1"/>
      <c r="C137" s="1"/>
      <c r="D137" s="1"/>
      <c r="E137" s="1"/>
      <c r="F137" s="1"/>
      <c r="G137" s="1"/>
      <c r="H137" s="1"/>
      <c r="I137" s="1"/>
      <c r="J137" s="1"/>
      <c r="K137" s="1"/>
      <c r="L137" s="1"/>
    </row>
    <row r="138" spans="2:12" x14ac:dyDescent="0.3">
      <c r="B138" s="1"/>
      <c r="C138" s="1"/>
      <c r="D138" s="1"/>
      <c r="E138" s="1"/>
      <c r="F138" s="1"/>
      <c r="G138" s="1"/>
      <c r="H138" s="1"/>
      <c r="I138" s="1"/>
      <c r="J138" s="1"/>
      <c r="K138" s="1"/>
      <c r="L138" s="1"/>
    </row>
    <row r="139" spans="2:12" x14ac:dyDescent="0.3">
      <c r="B139" s="1"/>
      <c r="C139" s="1"/>
      <c r="D139" s="1"/>
      <c r="E139" s="1"/>
      <c r="F139" s="1"/>
      <c r="G139" s="1"/>
      <c r="H139" s="1"/>
      <c r="I139" s="1"/>
      <c r="J139" s="1"/>
      <c r="K139" s="1"/>
      <c r="L139" s="1"/>
    </row>
    <row r="140" spans="2:12" x14ac:dyDescent="0.3">
      <c r="B140" s="1"/>
      <c r="C140" s="1"/>
      <c r="D140" s="1"/>
      <c r="E140" s="1"/>
      <c r="F140" s="1"/>
      <c r="G140" s="1"/>
      <c r="H140" s="1"/>
      <c r="I140" s="1"/>
      <c r="J140" s="1"/>
      <c r="K140" s="1"/>
      <c r="L140" s="1"/>
    </row>
    <row r="141" spans="2:12" x14ac:dyDescent="0.3">
      <c r="B141" s="1"/>
      <c r="C141" s="1"/>
      <c r="D141" s="1"/>
      <c r="E141" s="1"/>
      <c r="F141" s="1"/>
      <c r="G141" s="1"/>
      <c r="H141" s="1"/>
      <c r="I141" s="1"/>
      <c r="J141" s="1"/>
      <c r="K141" s="1"/>
      <c r="L141" s="1"/>
    </row>
    <row r="142" spans="2:12" x14ac:dyDescent="0.3">
      <c r="B142" s="1"/>
      <c r="C142" s="1"/>
      <c r="D142" s="1"/>
      <c r="E142" s="1"/>
      <c r="F142" s="1"/>
      <c r="G142" s="1"/>
      <c r="H142" s="1"/>
      <c r="I142" s="1"/>
      <c r="J142" s="1"/>
      <c r="K142" s="1"/>
      <c r="L142" s="1"/>
    </row>
    <row r="143" spans="2:12" x14ac:dyDescent="0.3">
      <c r="B143" s="1"/>
      <c r="C143" s="1"/>
      <c r="D143" s="1"/>
      <c r="E143" s="1"/>
      <c r="F143" s="1"/>
      <c r="G143" s="1"/>
      <c r="H143" s="1"/>
      <c r="I143" s="1"/>
      <c r="J143" s="1"/>
      <c r="K143" s="1"/>
      <c r="L143" s="1"/>
    </row>
    <row r="144" spans="2:12" x14ac:dyDescent="0.3">
      <c r="B144" s="1"/>
      <c r="C144" s="1"/>
      <c r="D144" s="1"/>
      <c r="E144" s="1"/>
      <c r="F144" s="1"/>
      <c r="G144" s="1"/>
      <c r="H144" s="1"/>
      <c r="I144" s="1"/>
      <c r="J144" s="1"/>
      <c r="K144" s="1"/>
      <c r="L144" s="1"/>
    </row>
    <row r="145" spans="2:12" x14ac:dyDescent="0.3">
      <c r="B145" s="1"/>
      <c r="C145" s="1"/>
      <c r="D145" s="1"/>
      <c r="E145" s="1"/>
      <c r="F145" s="1"/>
      <c r="G145" s="1"/>
      <c r="H145" s="1"/>
      <c r="I145" s="1"/>
      <c r="J145" s="1"/>
      <c r="K145" s="1"/>
      <c r="L145" s="1"/>
    </row>
    <row r="146" spans="2:12" x14ac:dyDescent="0.3">
      <c r="B146" s="1"/>
      <c r="C146" s="1"/>
      <c r="D146" s="1"/>
      <c r="E146" s="1"/>
      <c r="F146" s="1"/>
      <c r="G146" s="1"/>
      <c r="H146" s="1"/>
      <c r="I146" s="1"/>
      <c r="J146" s="1"/>
      <c r="K146" s="1"/>
      <c r="L146" s="1"/>
    </row>
    <row r="147" spans="2:12" x14ac:dyDescent="0.3">
      <c r="B147" s="1"/>
      <c r="C147" s="1"/>
      <c r="D147" s="1"/>
      <c r="E147" s="1"/>
      <c r="F147" s="1"/>
      <c r="G147" s="1"/>
      <c r="H147" s="1"/>
      <c r="I147" s="1"/>
      <c r="J147" s="1"/>
      <c r="K147" s="1"/>
      <c r="L147" s="1"/>
    </row>
    <row r="148" spans="2:12" x14ac:dyDescent="0.3">
      <c r="B148" s="1"/>
      <c r="C148" s="1"/>
      <c r="D148" s="1"/>
      <c r="E148" s="1"/>
      <c r="F148" s="1"/>
      <c r="G148" s="1"/>
      <c r="H148" s="1"/>
      <c r="I148" s="1"/>
      <c r="J148" s="1"/>
      <c r="K148" s="1"/>
      <c r="L148" s="1"/>
    </row>
    <row r="149" spans="2:12" x14ac:dyDescent="0.3">
      <c r="B149" s="1"/>
      <c r="C149" s="1"/>
      <c r="D149" s="1"/>
      <c r="E149" s="1"/>
      <c r="F149" s="1"/>
      <c r="G149" s="1"/>
      <c r="H149" s="1"/>
      <c r="I149" s="1"/>
      <c r="J149" s="1"/>
      <c r="K149" s="1"/>
      <c r="L149" s="1"/>
    </row>
    <row r="150" spans="2:12" x14ac:dyDescent="0.3">
      <c r="B150" s="1"/>
      <c r="C150" s="1"/>
      <c r="D150" s="1"/>
      <c r="E150" s="1"/>
      <c r="F150" s="1"/>
      <c r="G150" s="1"/>
      <c r="H150" s="1"/>
      <c r="I150" s="1"/>
      <c r="J150" s="1"/>
      <c r="K150" s="1"/>
      <c r="L150" s="1"/>
    </row>
    <row r="151" spans="2:12" x14ac:dyDescent="0.3">
      <c r="B151" s="1"/>
      <c r="C151" s="1"/>
      <c r="D151" s="1"/>
      <c r="E151" s="1"/>
      <c r="F151" s="1"/>
      <c r="G151" s="1"/>
      <c r="H151" s="1"/>
      <c r="I151" s="1"/>
      <c r="J151" s="1"/>
      <c r="K151" s="1"/>
      <c r="L151" s="1"/>
    </row>
    <row r="152" spans="2:12" x14ac:dyDescent="0.3">
      <c r="B152" s="1"/>
      <c r="C152" s="1"/>
      <c r="D152" s="1"/>
      <c r="E152" s="1"/>
      <c r="F152" s="1"/>
      <c r="G152" s="1"/>
      <c r="H152" s="1"/>
      <c r="I152" s="1"/>
      <c r="J152" s="1"/>
      <c r="K152" s="1"/>
      <c r="L152" s="1"/>
    </row>
    <row r="153" spans="2:12" x14ac:dyDescent="0.3">
      <c r="B153" s="1"/>
      <c r="C153" s="1"/>
      <c r="D153" s="1"/>
      <c r="E153" s="1"/>
      <c r="F153" s="1"/>
      <c r="G153" s="1"/>
      <c r="H153" s="1"/>
      <c r="I153" s="1"/>
      <c r="J153" s="1"/>
      <c r="K153" s="1"/>
      <c r="L153" s="1"/>
    </row>
    <row r="154" spans="2:12" x14ac:dyDescent="0.3">
      <c r="B154" s="1"/>
      <c r="C154" s="1"/>
      <c r="D154" s="1"/>
      <c r="E154" s="1"/>
      <c r="F154" s="1"/>
      <c r="G154" s="1"/>
      <c r="H154" s="1"/>
      <c r="I154" s="1"/>
      <c r="J154" s="1"/>
      <c r="K154" s="1"/>
      <c r="L154" s="1"/>
    </row>
    <row r="155" spans="2:12" x14ac:dyDescent="0.3">
      <c r="B155" s="1"/>
      <c r="C155" s="1"/>
      <c r="D155" s="1"/>
      <c r="E155" s="1"/>
      <c r="F155" s="1"/>
      <c r="G155" s="1"/>
      <c r="H155" s="1"/>
      <c r="I155" s="1"/>
      <c r="J155" s="1"/>
      <c r="K155" s="1"/>
      <c r="L155" s="1"/>
    </row>
    <row r="156" spans="2:12" x14ac:dyDescent="0.3">
      <c r="B156" s="1"/>
      <c r="C156" s="1"/>
      <c r="D156" s="1"/>
      <c r="E156" s="1"/>
      <c r="F156" s="1"/>
      <c r="G156" s="1"/>
      <c r="H156" s="1"/>
      <c r="I156" s="1"/>
      <c r="J156" s="1"/>
      <c r="K156" s="1"/>
      <c r="L156" s="1"/>
    </row>
    <row r="157" spans="2:12" x14ac:dyDescent="0.3">
      <c r="B157" s="1"/>
      <c r="C157" s="1"/>
      <c r="D157" s="1"/>
      <c r="E157" s="1"/>
      <c r="F157" s="1"/>
      <c r="G157" s="1"/>
      <c r="H157" s="1"/>
      <c r="I157" s="1"/>
      <c r="J157" s="1"/>
      <c r="K157" s="1"/>
      <c r="L157" s="1"/>
    </row>
    <row r="158" spans="2:12" x14ac:dyDescent="0.3">
      <c r="B158" s="1"/>
      <c r="C158" s="1"/>
      <c r="D158" s="1"/>
      <c r="E158" s="1"/>
      <c r="F158" s="1"/>
      <c r="G158" s="1"/>
      <c r="H158" s="1"/>
      <c r="I158" s="1"/>
      <c r="J158" s="1"/>
      <c r="K158" s="1"/>
      <c r="L158" s="1"/>
    </row>
    <row r="159" spans="2:12" x14ac:dyDescent="0.3">
      <c r="B159" s="1"/>
      <c r="C159" s="1"/>
      <c r="D159" s="1"/>
      <c r="E159" s="1"/>
      <c r="F159" s="1"/>
      <c r="G159" s="1"/>
      <c r="H159" s="1"/>
      <c r="I159" s="1"/>
      <c r="J159" s="1"/>
      <c r="K159" s="1"/>
      <c r="L159" s="1"/>
    </row>
    <row r="160" spans="2:12" x14ac:dyDescent="0.3">
      <c r="B160" s="1"/>
      <c r="C160" s="1"/>
      <c r="D160" s="1"/>
      <c r="E160" s="1"/>
      <c r="F160" s="1"/>
      <c r="G160" s="1"/>
      <c r="H160" s="1"/>
      <c r="I160" s="1"/>
      <c r="J160" s="1"/>
      <c r="K160" s="1"/>
      <c r="L160" s="1"/>
    </row>
    <row r="161" spans="2:12" x14ac:dyDescent="0.3">
      <c r="B161" s="1"/>
      <c r="C161" s="1"/>
      <c r="D161" s="1"/>
      <c r="E161" s="1"/>
      <c r="F161" s="1"/>
      <c r="G161" s="1"/>
      <c r="H161" s="1"/>
      <c r="I161" s="1"/>
      <c r="J161" s="1"/>
      <c r="K161" s="1"/>
      <c r="L161" s="1"/>
    </row>
    <row r="162" spans="2:12" x14ac:dyDescent="0.3">
      <c r="B162" s="1"/>
      <c r="C162" s="1"/>
      <c r="D162" s="1"/>
      <c r="E162" s="1"/>
      <c r="F162" s="1"/>
      <c r="G162" s="1"/>
      <c r="H162" s="1"/>
      <c r="I162" s="1"/>
      <c r="J162" s="1"/>
      <c r="K162" s="1"/>
      <c r="L162" s="1"/>
    </row>
    <row r="163" spans="2:12" x14ac:dyDescent="0.3">
      <c r="B163" s="1"/>
      <c r="C163" s="1"/>
      <c r="D163" s="1"/>
      <c r="E163" s="1"/>
      <c r="F163" s="1"/>
      <c r="G163" s="1"/>
      <c r="H163" s="1"/>
      <c r="I163" s="1"/>
      <c r="J163" s="1"/>
      <c r="K163" s="1"/>
      <c r="L163" s="1"/>
    </row>
    <row r="164" spans="2:12" x14ac:dyDescent="0.3">
      <c r="B164" s="1"/>
      <c r="C164" s="1"/>
      <c r="D164" s="1"/>
      <c r="E164" s="1"/>
      <c r="F164" s="1"/>
      <c r="G164" s="1"/>
      <c r="H164" s="1"/>
      <c r="I164" s="1"/>
      <c r="J164" s="1"/>
      <c r="K164" s="1"/>
      <c r="L164" s="1"/>
    </row>
    <row r="165" spans="2:12" x14ac:dyDescent="0.3">
      <c r="B165" s="1"/>
      <c r="C165" s="1"/>
      <c r="D165" s="1"/>
      <c r="E165" s="1"/>
      <c r="F165" s="1"/>
      <c r="G165" s="1"/>
      <c r="H165" s="1"/>
      <c r="I165" s="1"/>
      <c r="J165" s="1"/>
      <c r="K165" s="1"/>
      <c r="L165" s="1"/>
    </row>
    <row r="166" spans="2:12" x14ac:dyDescent="0.3">
      <c r="B166" s="1"/>
      <c r="C166" s="1"/>
      <c r="D166" s="1"/>
      <c r="E166" s="1"/>
      <c r="F166" s="1"/>
      <c r="G166" s="1"/>
      <c r="H166" s="1"/>
      <c r="I166" s="1"/>
      <c r="J166" s="1"/>
      <c r="K166" s="1"/>
      <c r="L166" s="1"/>
    </row>
    <row r="167" spans="2:12" x14ac:dyDescent="0.3">
      <c r="B167" s="1"/>
      <c r="C167" s="1"/>
      <c r="D167" s="1"/>
      <c r="E167" s="1"/>
      <c r="F167" s="1"/>
      <c r="G167" s="1"/>
      <c r="H167" s="1"/>
      <c r="I167" s="1"/>
      <c r="J167" s="1"/>
      <c r="K167" s="1"/>
      <c r="L167" s="1"/>
    </row>
    <row r="168" spans="2:12" x14ac:dyDescent="0.3">
      <c r="B168" s="1"/>
      <c r="C168" s="1"/>
      <c r="D168" s="1"/>
      <c r="E168" s="1"/>
      <c r="F168" s="1"/>
      <c r="G168" s="1"/>
      <c r="H168" s="1"/>
      <c r="I168" s="1"/>
      <c r="J168" s="1"/>
      <c r="K168" s="1"/>
      <c r="L168" s="1"/>
    </row>
    <row r="169" spans="2:12" x14ac:dyDescent="0.3">
      <c r="B169" s="1"/>
      <c r="C169" s="1"/>
      <c r="D169" s="1"/>
      <c r="E169" s="1"/>
      <c r="F169" s="1"/>
      <c r="G169" s="1"/>
      <c r="H169" s="1"/>
      <c r="I169" s="1"/>
      <c r="J169" s="1"/>
      <c r="K169" s="1"/>
      <c r="L169" s="1"/>
    </row>
    <row r="170" spans="2:12" x14ac:dyDescent="0.3">
      <c r="B170" s="1"/>
      <c r="C170" s="1"/>
      <c r="D170" s="1"/>
      <c r="E170" s="1"/>
      <c r="F170" s="1"/>
      <c r="G170" s="1"/>
      <c r="H170" s="1"/>
      <c r="I170" s="1"/>
      <c r="J170" s="1"/>
      <c r="K170" s="1"/>
      <c r="L170" s="1"/>
    </row>
    <row r="171" spans="2:12" x14ac:dyDescent="0.3">
      <c r="B171" s="1"/>
      <c r="C171" s="1"/>
      <c r="D171" s="1"/>
      <c r="E171" s="1"/>
      <c r="F171" s="1"/>
      <c r="G171" s="1"/>
      <c r="H171" s="1"/>
      <c r="I171" s="1"/>
      <c r="J171" s="1"/>
      <c r="K171" s="1"/>
      <c r="L171" s="1"/>
    </row>
    <row r="172" spans="2:12" x14ac:dyDescent="0.3">
      <c r="B172" s="1"/>
      <c r="C172" s="1"/>
      <c r="D172" s="1"/>
      <c r="E172" s="1"/>
      <c r="F172" s="1"/>
      <c r="G172" s="1"/>
      <c r="H172" s="1"/>
      <c r="I172" s="1"/>
      <c r="J172" s="1"/>
      <c r="K172" s="1"/>
      <c r="L172" s="1"/>
    </row>
    <row r="173" spans="2:12" x14ac:dyDescent="0.3">
      <c r="B173" s="1"/>
      <c r="C173" s="1"/>
      <c r="D173" s="1"/>
      <c r="E173" s="1"/>
      <c r="F173" s="1"/>
      <c r="G173" s="1"/>
      <c r="H173" s="1"/>
      <c r="I173" s="1"/>
      <c r="J173" s="1"/>
      <c r="K173" s="1"/>
      <c r="L173" s="1"/>
    </row>
    <row r="174" spans="2:12" x14ac:dyDescent="0.3">
      <c r="B174" s="1"/>
      <c r="C174" s="1"/>
      <c r="D174" s="1"/>
      <c r="E174" s="1"/>
      <c r="F174" s="1"/>
      <c r="G174" s="1"/>
      <c r="H174" s="1"/>
      <c r="I174" s="1"/>
      <c r="J174" s="1"/>
      <c r="K174" s="1"/>
      <c r="L174" s="1"/>
    </row>
    <row r="175" spans="2:12" x14ac:dyDescent="0.3">
      <c r="B175" s="1"/>
      <c r="C175" s="1"/>
      <c r="D175" s="1"/>
      <c r="E175" s="1"/>
      <c r="F175" s="1"/>
      <c r="G175" s="1"/>
      <c r="H175" s="1"/>
      <c r="I175" s="1"/>
      <c r="J175" s="1"/>
      <c r="K175" s="1"/>
      <c r="L175" s="1"/>
    </row>
    <row r="176" spans="2:12" x14ac:dyDescent="0.3">
      <c r="B176" s="1"/>
      <c r="C176" s="1"/>
      <c r="D176" s="1"/>
      <c r="E176" s="1"/>
      <c r="F176" s="1"/>
      <c r="G176" s="1"/>
      <c r="H176" s="1"/>
      <c r="I176" s="1"/>
      <c r="J176" s="1"/>
      <c r="K176" s="1"/>
      <c r="L176" s="1"/>
    </row>
    <row r="177" spans="2:12" x14ac:dyDescent="0.3">
      <c r="B177" s="1"/>
      <c r="C177" s="1"/>
      <c r="D177" s="1"/>
      <c r="E177" s="1"/>
      <c r="F177" s="1"/>
      <c r="G177" s="1"/>
      <c r="H177" s="1"/>
      <c r="I177" s="1"/>
      <c r="J177" s="1"/>
      <c r="K177" s="1"/>
      <c r="L177" s="1"/>
    </row>
    <row r="178" spans="2:12" x14ac:dyDescent="0.3">
      <c r="B178" s="1"/>
      <c r="C178" s="1"/>
      <c r="D178" s="1"/>
      <c r="E178" s="1"/>
      <c r="F178" s="1"/>
      <c r="G178" s="1"/>
      <c r="H178" s="1"/>
      <c r="I178" s="1"/>
      <c r="J178" s="1"/>
      <c r="K178" s="1"/>
      <c r="L178" s="1"/>
    </row>
    <row r="179" spans="2:12" x14ac:dyDescent="0.3">
      <c r="B179" s="1"/>
      <c r="C179" s="1"/>
      <c r="D179" s="1"/>
      <c r="E179" s="1"/>
      <c r="F179" s="1"/>
      <c r="G179" s="1"/>
      <c r="H179" s="1"/>
      <c r="I179" s="1"/>
      <c r="J179" s="1"/>
      <c r="K179" s="1"/>
      <c r="L179" s="1"/>
    </row>
    <row r="180" spans="2:12" x14ac:dyDescent="0.3">
      <c r="B180" s="1"/>
      <c r="C180" s="1"/>
      <c r="D180" s="1"/>
      <c r="E180" s="1"/>
      <c r="F180" s="1"/>
      <c r="G180" s="1"/>
      <c r="H180" s="1"/>
      <c r="I180" s="1"/>
      <c r="J180" s="1"/>
      <c r="K180" s="1"/>
      <c r="L180" s="1"/>
    </row>
    <row r="181" spans="2:12" x14ac:dyDescent="0.3">
      <c r="B181" s="1"/>
      <c r="C181" s="1"/>
      <c r="D181" s="1"/>
      <c r="E181" s="1"/>
      <c r="F181" s="1"/>
      <c r="G181" s="1"/>
      <c r="H181" s="1"/>
      <c r="I181" s="1"/>
      <c r="J181" s="1"/>
      <c r="K181" s="1"/>
      <c r="L181" s="1"/>
    </row>
    <row r="182" spans="2:12" x14ac:dyDescent="0.3">
      <c r="B182" s="1"/>
      <c r="C182" s="1"/>
      <c r="D182" s="1"/>
      <c r="E182" s="1"/>
      <c r="F182" s="1"/>
      <c r="G182" s="1"/>
      <c r="H182" s="1"/>
      <c r="I182" s="1"/>
      <c r="J182" s="1"/>
      <c r="K182" s="1"/>
      <c r="L182" s="1"/>
    </row>
    <row r="183" spans="2:12" x14ac:dyDescent="0.3">
      <c r="B183" s="1"/>
      <c r="C183" s="1"/>
      <c r="D183" s="1"/>
      <c r="E183" s="1"/>
      <c r="F183" s="1"/>
      <c r="G183" s="1"/>
      <c r="H183" s="1"/>
      <c r="I183" s="1"/>
      <c r="J183" s="1"/>
      <c r="K183" s="1"/>
      <c r="L183" s="1"/>
    </row>
    <row r="184" spans="2:12" x14ac:dyDescent="0.3">
      <c r="B184" s="1"/>
      <c r="C184" s="1"/>
      <c r="D184" s="1"/>
      <c r="E184" s="1"/>
      <c r="F184" s="1"/>
      <c r="G184" s="1"/>
      <c r="H184" s="1"/>
      <c r="I184" s="1"/>
      <c r="J184" s="1"/>
      <c r="K184" s="1"/>
      <c r="L184" s="1"/>
    </row>
    <row r="185" spans="2:12" x14ac:dyDescent="0.3">
      <c r="B185" s="1"/>
      <c r="C185" s="1"/>
      <c r="D185" s="1"/>
      <c r="E185" s="1"/>
      <c r="F185" s="1"/>
      <c r="G185" s="1"/>
      <c r="H185" s="1"/>
      <c r="I185" s="1"/>
      <c r="J185" s="1"/>
      <c r="K185" s="1"/>
      <c r="L185" s="1"/>
    </row>
    <row r="186" spans="2:12" x14ac:dyDescent="0.3">
      <c r="B186" s="1"/>
      <c r="C186" s="1"/>
      <c r="D186" s="1"/>
      <c r="E186" s="1"/>
      <c r="F186" s="1"/>
      <c r="G186" s="1"/>
      <c r="H186" s="1"/>
      <c r="I186" s="1"/>
      <c r="J186" s="1"/>
      <c r="K186" s="1"/>
      <c r="L186" s="1"/>
    </row>
    <row r="187" spans="2:12" x14ac:dyDescent="0.3">
      <c r="B187" s="1"/>
      <c r="C187" s="1"/>
      <c r="D187" s="1"/>
      <c r="E187" s="1"/>
      <c r="F187" s="1"/>
      <c r="G187" s="1"/>
      <c r="H187" s="1"/>
      <c r="I187" s="1"/>
      <c r="J187" s="1"/>
      <c r="K187" s="1"/>
      <c r="L187" s="1"/>
    </row>
    <row r="188" spans="2:12" x14ac:dyDescent="0.3">
      <c r="B188" s="1"/>
      <c r="C188" s="1"/>
      <c r="D188" s="1"/>
      <c r="E188" s="1"/>
      <c r="F188" s="1"/>
      <c r="G188" s="1"/>
      <c r="H188" s="1"/>
      <c r="I188" s="1"/>
      <c r="J188" s="1"/>
      <c r="K188" s="1"/>
      <c r="L188" s="1"/>
    </row>
    <row r="189" spans="2:12" x14ac:dyDescent="0.3">
      <c r="B189" s="1"/>
      <c r="C189" s="1"/>
      <c r="D189" s="1"/>
      <c r="E189" s="1"/>
      <c r="F189" s="1"/>
      <c r="G189" s="1"/>
      <c r="H189" s="1"/>
      <c r="I189" s="1"/>
      <c r="J189" s="1"/>
      <c r="K189" s="1"/>
      <c r="L189" s="1"/>
    </row>
    <row r="190" spans="2:12" x14ac:dyDescent="0.3">
      <c r="B190" s="1"/>
      <c r="C190" s="1"/>
      <c r="D190" s="1"/>
      <c r="E190" s="1"/>
      <c r="F190" s="1"/>
      <c r="G190" s="1"/>
      <c r="H190" s="1"/>
      <c r="I190" s="1"/>
      <c r="J190" s="1"/>
      <c r="K190" s="1"/>
      <c r="L190" s="1"/>
    </row>
    <row r="191" spans="2:12" x14ac:dyDescent="0.3">
      <c r="B191" s="1"/>
      <c r="C191" s="1"/>
      <c r="D191" s="1"/>
      <c r="E191" s="1"/>
      <c r="F191" s="1"/>
      <c r="G191" s="1"/>
      <c r="H191" s="1"/>
      <c r="I191" s="1"/>
      <c r="J191" s="1"/>
      <c r="K191" s="1"/>
      <c r="L191" s="1"/>
    </row>
    <row r="192" spans="2:12" x14ac:dyDescent="0.3">
      <c r="B192" s="1"/>
      <c r="C192" s="1"/>
      <c r="D192" s="1"/>
      <c r="E192" s="1"/>
      <c r="F192" s="1"/>
      <c r="G192" s="1"/>
      <c r="H192" s="1"/>
      <c r="I192" s="1"/>
      <c r="J192" s="1"/>
      <c r="K192" s="1"/>
      <c r="L192" s="1"/>
    </row>
    <row r="193" spans="2:12" x14ac:dyDescent="0.3">
      <c r="B193" s="1"/>
      <c r="C193" s="1"/>
      <c r="D193" s="1"/>
      <c r="E193" s="1"/>
      <c r="F193" s="1"/>
      <c r="G193" s="1"/>
      <c r="H193" s="1"/>
      <c r="I193" s="1"/>
      <c r="J193" s="1"/>
      <c r="K193" s="1"/>
      <c r="L193" s="1"/>
    </row>
    <row r="194" spans="2:12" x14ac:dyDescent="0.3">
      <c r="B194" s="1"/>
      <c r="C194" s="1"/>
      <c r="D194" s="1"/>
      <c r="E194" s="1"/>
      <c r="F194" s="1"/>
      <c r="G194" s="1"/>
      <c r="H194" s="1"/>
      <c r="I194" s="1"/>
      <c r="J194" s="1"/>
      <c r="K194" s="1"/>
      <c r="L194" s="1"/>
    </row>
    <row r="195" spans="2:12" x14ac:dyDescent="0.3">
      <c r="B195" s="1"/>
      <c r="C195" s="1"/>
      <c r="D195" s="1"/>
      <c r="E195" s="1"/>
      <c r="F195" s="1"/>
      <c r="G195" s="1"/>
      <c r="H195" s="1"/>
      <c r="I195" s="1"/>
      <c r="J195" s="1"/>
      <c r="K195" s="1"/>
      <c r="L195" s="1"/>
    </row>
  </sheetData>
  <sortState xmlns:xlrd2="http://schemas.microsoft.com/office/spreadsheetml/2017/richdata2" ref="A3:L41">
    <sortCondition ref="A3:A41" customList="Framework,Platform,Engine,Compiler,Tool,Library,Dev. Eng. Application,Examples,Standard Format"/>
    <sortCondition ref="C3:C41"/>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2002E-3807-480B-9878-71BE3955E0E6}">
  <dimension ref="A1:AE195"/>
  <sheetViews>
    <sheetView workbookViewId="0">
      <selection activeCell="J25" sqref="J25"/>
    </sheetView>
  </sheetViews>
  <sheetFormatPr defaultRowHeight="16.5" x14ac:dyDescent="0.3"/>
  <sheetData>
    <row r="1" spans="1:31" x14ac:dyDescent="0.3">
      <c r="L1" s="27" t="s">
        <v>710</v>
      </c>
      <c r="M1" s="27"/>
      <c r="N1" s="27"/>
      <c r="O1" s="27"/>
      <c r="P1" s="27"/>
      <c r="Q1" s="27"/>
      <c r="R1" s="27"/>
      <c r="S1" s="27"/>
      <c r="T1" s="27"/>
      <c r="U1" s="27" t="s">
        <v>711</v>
      </c>
      <c r="V1" s="27"/>
      <c r="W1" s="27"/>
      <c r="X1" s="27"/>
      <c r="Y1" s="27"/>
      <c r="Z1" s="27"/>
      <c r="AA1" s="27"/>
      <c r="AB1" s="27"/>
      <c r="AC1" s="27"/>
      <c r="AD1" s="27"/>
    </row>
    <row r="2" spans="1:31" x14ac:dyDescent="0.3">
      <c r="B2" s="1" t="s">
        <v>671</v>
      </c>
      <c r="C2" s="1" t="s">
        <v>712</v>
      </c>
      <c r="D2" s="1" t="s">
        <v>713</v>
      </c>
      <c r="E2" s="1" t="s">
        <v>672</v>
      </c>
      <c r="F2" s="1" t="s">
        <v>673</v>
      </c>
      <c r="G2" s="1" t="s">
        <v>674</v>
      </c>
      <c r="H2" s="1" t="s">
        <v>675</v>
      </c>
      <c r="I2" s="1" t="s">
        <v>676</v>
      </c>
      <c r="J2" s="1" t="s">
        <v>677</v>
      </c>
      <c r="K2" s="1" t="s">
        <v>678</v>
      </c>
      <c r="L2" s="1" t="s">
        <v>679</v>
      </c>
      <c r="M2" s="1" t="s">
        <v>680</v>
      </c>
      <c r="N2" s="1" t="s">
        <v>681</v>
      </c>
      <c r="O2" s="1" t="s">
        <v>682</v>
      </c>
      <c r="P2" s="1" t="s">
        <v>683</v>
      </c>
      <c r="Q2" s="1" t="s">
        <v>684</v>
      </c>
      <c r="R2" s="1" t="s">
        <v>685</v>
      </c>
      <c r="S2" s="1" t="s">
        <v>686</v>
      </c>
      <c r="T2" s="1" t="s">
        <v>687</v>
      </c>
      <c r="U2" s="1" t="s">
        <v>688</v>
      </c>
      <c r="V2" s="1" t="s">
        <v>689</v>
      </c>
      <c r="W2" s="1" t="s">
        <v>690</v>
      </c>
      <c r="X2" s="1" t="s">
        <v>691</v>
      </c>
      <c r="Y2" s="1" t="s">
        <v>692</v>
      </c>
      <c r="Z2" s="1" t="s">
        <v>693</v>
      </c>
      <c r="AA2" s="1" t="s">
        <v>694</v>
      </c>
      <c r="AB2" s="1" t="s">
        <v>695</v>
      </c>
      <c r="AC2" s="1" t="s">
        <v>696</v>
      </c>
      <c r="AD2" s="1" t="s">
        <v>697</v>
      </c>
      <c r="AE2" s="1" t="s">
        <v>698</v>
      </c>
    </row>
    <row r="3" spans="1:31" x14ac:dyDescent="0.3">
      <c r="A3" t="str">
        <f>VLOOKUP(B3,Project_Classes!$A$1:$D$194,3,FALSE)</f>
        <v>Application</v>
      </c>
      <c r="B3" s="1" t="s">
        <v>472</v>
      </c>
      <c r="C3" s="1">
        <f t="shared" ref="C3:C34" si="0">COUNTIF(L3:T3,"O")</f>
        <v>1</v>
      </c>
      <c r="D3" s="1">
        <f t="shared" ref="D3:D34" si="1">COUNTIF(U3:AD3,"O")</f>
        <v>2</v>
      </c>
      <c r="E3" s="1">
        <v>13</v>
      </c>
      <c r="F3" s="1">
        <v>49</v>
      </c>
      <c r="G3" s="1">
        <v>6.4897959183673404</v>
      </c>
      <c r="H3" s="1">
        <v>28.020408163265301</v>
      </c>
      <c r="I3" s="1">
        <v>3.59183673469387</v>
      </c>
      <c r="J3" s="1">
        <v>5.0204081632652997</v>
      </c>
      <c r="K3" s="1">
        <v>36.081632653061199</v>
      </c>
      <c r="L3" s="1" t="s">
        <v>29</v>
      </c>
      <c r="M3" s="1" t="s">
        <v>21</v>
      </c>
      <c r="N3" s="1" t="s">
        <v>21</v>
      </c>
      <c r="O3" s="1" t="s">
        <v>21</v>
      </c>
      <c r="P3" s="1" t="s">
        <v>21</v>
      </c>
      <c r="Q3" s="1" t="s">
        <v>21</v>
      </c>
      <c r="R3" s="1" t="s">
        <v>21</v>
      </c>
      <c r="S3" s="1" t="s">
        <v>21</v>
      </c>
      <c r="T3" s="1" t="s">
        <v>21</v>
      </c>
      <c r="U3" s="1" t="s">
        <v>29</v>
      </c>
      <c r="V3" s="1" t="s">
        <v>21</v>
      </c>
      <c r="W3" s="1" t="s">
        <v>21</v>
      </c>
      <c r="X3" s="1" t="s">
        <v>29</v>
      </c>
      <c r="Y3" s="1" t="s">
        <v>21</v>
      </c>
      <c r="Z3" s="1" t="s">
        <v>21</v>
      </c>
      <c r="AA3" s="1" t="s">
        <v>21</v>
      </c>
      <c r="AB3" s="1" t="s">
        <v>21</v>
      </c>
      <c r="AC3" s="1" t="s">
        <v>21</v>
      </c>
      <c r="AD3" s="1" t="s">
        <v>21</v>
      </c>
      <c r="AE3" s="1" t="s">
        <v>679</v>
      </c>
    </row>
    <row r="4" spans="1:31" x14ac:dyDescent="0.3">
      <c r="A4" t="str">
        <f>VLOOKUP(B4,Project_Classes!$A$1:$D$194,3,FALSE)</f>
        <v>Application</v>
      </c>
      <c r="B4" s="1" t="s">
        <v>135</v>
      </c>
      <c r="C4" s="1">
        <f t="shared" si="0"/>
        <v>2</v>
      </c>
      <c r="D4" s="1">
        <f t="shared" si="1"/>
        <v>3</v>
      </c>
      <c r="E4" s="1">
        <v>12</v>
      </c>
      <c r="F4" s="1">
        <v>48</v>
      </c>
      <c r="G4" s="1">
        <v>3.1875</v>
      </c>
      <c r="H4" s="1">
        <v>30.6875</v>
      </c>
      <c r="I4" s="1">
        <v>4.0208333333333304</v>
      </c>
      <c r="J4" s="1">
        <v>4.1666666666666599</v>
      </c>
      <c r="K4" s="1">
        <v>48.3333333333333</v>
      </c>
      <c r="L4" s="1" t="s">
        <v>29</v>
      </c>
      <c r="M4" s="1" t="s">
        <v>21</v>
      </c>
      <c r="N4" s="1" t="s">
        <v>21</v>
      </c>
      <c r="O4" s="1" t="s">
        <v>29</v>
      </c>
      <c r="P4" s="1" t="s">
        <v>21</v>
      </c>
      <c r="Q4" s="1" t="s">
        <v>21</v>
      </c>
      <c r="R4" s="1" t="s">
        <v>21</v>
      </c>
      <c r="S4" s="1" t="s">
        <v>21</v>
      </c>
      <c r="T4" s="1" t="s">
        <v>21</v>
      </c>
      <c r="U4" s="1" t="s">
        <v>29</v>
      </c>
      <c r="V4" s="1" t="s">
        <v>29</v>
      </c>
      <c r="W4" s="1" t="s">
        <v>21</v>
      </c>
      <c r="X4" s="1" t="s">
        <v>21</v>
      </c>
      <c r="Y4" s="1" t="s">
        <v>21</v>
      </c>
      <c r="Z4" s="1" t="s">
        <v>21</v>
      </c>
      <c r="AA4" s="1" t="s">
        <v>29</v>
      </c>
      <c r="AB4" s="1" t="s">
        <v>21</v>
      </c>
      <c r="AC4" s="1" t="s">
        <v>21</v>
      </c>
      <c r="AD4" s="1" t="s">
        <v>21</v>
      </c>
      <c r="AE4" s="1" t="s">
        <v>679</v>
      </c>
    </row>
    <row r="5" spans="1:31" x14ac:dyDescent="0.3">
      <c r="A5" t="str">
        <f>VLOOKUP(B5,Project_Classes!$A$1:$D$194,3,FALSE)</f>
        <v>Application</v>
      </c>
      <c r="B5" s="1" t="s">
        <v>402</v>
      </c>
      <c r="C5" s="1">
        <f t="shared" si="0"/>
        <v>0</v>
      </c>
      <c r="D5" s="1">
        <f t="shared" si="1"/>
        <v>1</v>
      </c>
      <c r="E5" s="1">
        <v>2</v>
      </c>
      <c r="F5" s="1">
        <v>34</v>
      </c>
      <c r="G5" s="1">
        <v>0.26470588235294101</v>
      </c>
      <c r="H5" s="1">
        <v>23.323529411764699</v>
      </c>
      <c r="I5" s="1">
        <v>2.9705882352941102</v>
      </c>
      <c r="J5" s="1">
        <v>4.4705882352941098</v>
      </c>
      <c r="K5" s="1">
        <v>24.411764705882302</v>
      </c>
      <c r="L5" s="1" t="s">
        <v>21</v>
      </c>
      <c r="M5" s="1" t="s">
        <v>21</v>
      </c>
      <c r="N5" s="1" t="s">
        <v>21</v>
      </c>
      <c r="O5" s="1" t="s">
        <v>21</v>
      </c>
      <c r="P5" s="1" t="s">
        <v>21</v>
      </c>
      <c r="Q5" s="1" t="s">
        <v>21</v>
      </c>
      <c r="R5" s="1" t="s">
        <v>21</v>
      </c>
      <c r="S5" s="1" t="s">
        <v>21</v>
      </c>
      <c r="T5" s="1" t="s">
        <v>21</v>
      </c>
      <c r="U5" s="1" t="s">
        <v>21</v>
      </c>
      <c r="V5" s="1" t="s">
        <v>29</v>
      </c>
      <c r="W5" s="1" t="s">
        <v>21</v>
      </c>
      <c r="X5" s="1" t="s">
        <v>21</v>
      </c>
      <c r="Y5" s="1" t="s">
        <v>21</v>
      </c>
      <c r="Z5" s="1" t="s">
        <v>21</v>
      </c>
      <c r="AA5" s="1" t="s">
        <v>21</v>
      </c>
      <c r="AB5" s="1" t="s">
        <v>21</v>
      </c>
      <c r="AC5" s="1" t="s">
        <v>21</v>
      </c>
      <c r="AD5" s="1" t="s">
        <v>21</v>
      </c>
      <c r="AE5" s="1"/>
    </row>
    <row r="6" spans="1:31" x14ac:dyDescent="0.3">
      <c r="A6" t="str">
        <f>VLOOKUP(B6,Project_Classes!$A$1:$D$194,3,FALSE)</f>
        <v>Application</v>
      </c>
      <c r="B6" s="1" t="s">
        <v>121</v>
      </c>
      <c r="C6" s="1">
        <f t="shared" si="0"/>
        <v>2</v>
      </c>
      <c r="D6" s="1">
        <f t="shared" si="1"/>
        <v>2</v>
      </c>
      <c r="E6" s="1">
        <v>5</v>
      </c>
      <c r="F6" s="1">
        <v>22</v>
      </c>
      <c r="G6" s="1">
        <v>3.3181818181818099</v>
      </c>
      <c r="H6" s="1">
        <v>11.5</v>
      </c>
      <c r="I6" s="1">
        <v>1.77272727272727</v>
      </c>
      <c r="J6" s="1">
        <v>1.5</v>
      </c>
      <c r="K6" s="1">
        <v>14.136363636363599</v>
      </c>
      <c r="L6" s="1" t="s">
        <v>29</v>
      </c>
      <c r="M6" s="1" t="s">
        <v>21</v>
      </c>
      <c r="N6" s="1" t="s">
        <v>21</v>
      </c>
      <c r="O6" s="1" t="s">
        <v>29</v>
      </c>
      <c r="P6" s="1" t="s">
        <v>21</v>
      </c>
      <c r="Q6" s="1" t="s">
        <v>21</v>
      </c>
      <c r="R6" s="1" t="s">
        <v>21</v>
      </c>
      <c r="S6" s="1" t="s">
        <v>21</v>
      </c>
      <c r="T6" s="1" t="s">
        <v>21</v>
      </c>
      <c r="U6" s="1" t="s">
        <v>29</v>
      </c>
      <c r="V6" s="1" t="s">
        <v>29</v>
      </c>
      <c r="W6" s="1" t="s">
        <v>21</v>
      </c>
      <c r="X6" s="1" t="s">
        <v>21</v>
      </c>
      <c r="Y6" s="1" t="s">
        <v>21</v>
      </c>
      <c r="Z6" s="1" t="s">
        <v>21</v>
      </c>
      <c r="AA6" s="1" t="s">
        <v>21</v>
      </c>
      <c r="AB6" s="1" t="s">
        <v>21</v>
      </c>
      <c r="AC6" s="1" t="s">
        <v>21</v>
      </c>
      <c r="AD6" s="1" t="s">
        <v>21</v>
      </c>
      <c r="AE6" s="1"/>
    </row>
    <row r="7" spans="1:31" x14ac:dyDescent="0.3">
      <c r="A7" t="str">
        <f>VLOOKUP(B7,Project_Classes!$A$1:$D$194,3,FALSE)</f>
        <v>Application</v>
      </c>
      <c r="B7" s="1" t="s">
        <v>484</v>
      </c>
      <c r="C7" s="1">
        <f t="shared" si="0"/>
        <v>1</v>
      </c>
      <c r="D7" s="1">
        <f t="shared" si="1"/>
        <v>2</v>
      </c>
      <c r="E7" s="1">
        <v>8</v>
      </c>
      <c r="F7" s="1">
        <v>16</v>
      </c>
      <c r="G7" s="1">
        <v>1.75</v>
      </c>
      <c r="H7" s="1">
        <v>6.25E-2</v>
      </c>
      <c r="I7" s="1">
        <v>1.625</v>
      </c>
      <c r="J7" s="1">
        <v>2</v>
      </c>
      <c r="K7" s="1">
        <v>19.6875</v>
      </c>
      <c r="L7" s="1" t="s">
        <v>29</v>
      </c>
      <c r="M7" s="1" t="s">
        <v>21</v>
      </c>
      <c r="N7" s="1" t="s">
        <v>21</v>
      </c>
      <c r="O7" s="1" t="s">
        <v>21</v>
      </c>
      <c r="P7" s="1" t="s">
        <v>21</v>
      </c>
      <c r="Q7" s="1" t="s">
        <v>21</v>
      </c>
      <c r="R7" s="1" t="s">
        <v>21</v>
      </c>
      <c r="S7" s="1" t="s">
        <v>21</v>
      </c>
      <c r="T7" s="1" t="s">
        <v>21</v>
      </c>
      <c r="U7" s="1" t="s">
        <v>29</v>
      </c>
      <c r="V7" s="1" t="s">
        <v>29</v>
      </c>
      <c r="W7" s="1" t="s">
        <v>21</v>
      </c>
      <c r="X7" s="1" t="s">
        <v>21</v>
      </c>
      <c r="Y7" s="1" t="s">
        <v>21</v>
      </c>
      <c r="Z7" s="1" t="s">
        <v>21</v>
      </c>
      <c r="AA7" s="1" t="s">
        <v>21</v>
      </c>
      <c r="AB7" s="1" t="s">
        <v>21</v>
      </c>
      <c r="AC7" s="1" t="s">
        <v>21</v>
      </c>
      <c r="AD7" s="1" t="s">
        <v>21</v>
      </c>
      <c r="AE7" s="1"/>
    </row>
    <row r="8" spans="1:31" x14ac:dyDescent="0.3">
      <c r="A8" t="str">
        <f>VLOOKUP(B8,Project_Classes!$A$1:$D$194,3,FALSE)</f>
        <v>Application</v>
      </c>
      <c r="B8" s="1" t="s">
        <v>31</v>
      </c>
      <c r="C8" s="1">
        <f t="shared" si="0"/>
        <v>3</v>
      </c>
      <c r="D8" s="1">
        <f t="shared" si="1"/>
        <v>4</v>
      </c>
      <c r="E8" s="1">
        <v>3</v>
      </c>
      <c r="F8" s="1">
        <v>13</v>
      </c>
      <c r="G8" s="1">
        <v>3.3076923076922999</v>
      </c>
      <c r="H8" s="1">
        <v>227</v>
      </c>
      <c r="I8" s="1">
        <v>3.1538461538461502</v>
      </c>
      <c r="J8" s="1">
        <v>3</v>
      </c>
      <c r="K8" s="1">
        <v>18.769230769230699</v>
      </c>
      <c r="L8" s="1" t="s">
        <v>29</v>
      </c>
      <c r="M8" s="1" t="s">
        <v>21</v>
      </c>
      <c r="N8" s="1" t="s">
        <v>21</v>
      </c>
      <c r="O8" s="1" t="s">
        <v>29</v>
      </c>
      <c r="P8" s="1" t="s">
        <v>21</v>
      </c>
      <c r="Q8" s="1" t="s">
        <v>21</v>
      </c>
      <c r="R8" s="1" t="s">
        <v>21</v>
      </c>
      <c r="S8" s="1" t="s">
        <v>21</v>
      </c>
      <c r="T8" s="1" t="s">
        <v>29</v>
      </c>
      <c r="U8" s="1" t="s">
        <v>21</v>
      </c>
      <c r="V8" s="1" t="s">
        <v>29</v>
      </c>
      <c r="W8" s="1" t="s">
        <v>21</v>
      </c>
      <c r="X8" s="1" t="s">
        <v>21</v>
      </c>
      <c r="Y8" s="1" t="s">
        <v>29</v>
      </c>
      <c r="Z8" s="1" t="s">
        <v>21</v>
      </c>
      <c r="AA8" s="1" t="s">
        <v>21</v>
      </c>
      <c r="AB8" s="1" t="s">
        <v>21</v>
      </c>
      <c r="AC8" s="1" t="s">
        <v>29</v>
      </c>
      <c r="AD8" s="1" t="s">
        <v>29</v>
      </c>
      <c r="AE8" s="1"/>
    </row>
    <row r="9" spans="1:31" x14ac:dyDescent="0.3">
      <c r="A9" t="str">
        <f>VLOOKUP(B9,Project_Classes!$A$1:$D$194,3,FALSE)</f>
        <v>Application</v>
      </c>
      <c r="B9" s="1" t="s">
        <v>543</v>
      </c>
      <c r="C9" s="1">
        <f t="shared" si="0"/>
        <v>1</v>
      </c>
      <c r="D9" s="1">
        <f t="shared" si="1"/>
        <v>1</v>
      </c>
      <c r="E9" s="1">
        <v>4</v>
      </c>
      <c r="F9" s="1">
        <v>8</v>
      </c>
      <c r="G9" s="1">
        <v>1.125</v>
      </c>
      <c r="H9" s="1">
        <v>2.875</v>
      </c>
      <c r="I9" s="1">
        <v>1.125</v>
      </c>
      <c r="J9" s="1">
        <v>0.875</v>
      </c>
      <c r="K9" s="1">
        <v>6.5</v>
      </c>
      <c r="L9" s="1" t="s">
        <v>29</v>
      </c>
      <c r="M9" s="1" t="s">
        <v>21</v>
      </c>
      <c r="N9" s="1" t="s">
        <v>21</v>
      </c>
      <c r="O9" s="1" t="s">
        <v>21</v>
      </c>
      <c r="P9" s="1" t="s">
        <v>21</v>
      </c>
      <c r="Q9" s="1" t="s">
        <v>21</v>
      </c>
      <c r="R9" s="1" t="s">
        <v>21</v>
      </c>
      <c r="S9" s="1" t="s">
        <v>21</v>
      </c>
      <c r="T9" s="1" t="s">
        <v>21</v>
      </c>
      <c r="U9" s="1" t="s">
        <v>21</v>
      </c>
      <c r="V9" s="1" t="s">
        <v>29</v>
      </c>
      <c r="W9" s="1" t="s">
        <v>21</v>
      </c>
      <c r="X9" s="1" t="s">
        <v>21</v>
      </c>
      <c r="Y9" s="1" t="s">
        <v>21</v>
      </c>
      <c r="Z9" s="1" t="s">
        <v>21</v>
      </c>
      <c r="AA9" s="1" t="s">
        <v>21</v>
      </c>
      <c r="AB9" s="1" t="s">
        <v>21</v>
      </c>
      <c r="AC9" s="1" t="s">
        <v>21</v>
      </c>
      <c r="AD9" s="1" t="s">
        <v>21</v>
      </c>
      <c r="AE9" s="1"/>
    </row>
    <row r="10" spans="1:31" x14ac:dyDescent="0.3">
      <c r="A10" t="str">
        <f>VLOOKUP(B10,Project_Classes!$A$1:$D$194,3,FALSE)</f>
        <v>Application</v>
      </c>
      <c r="B10" s="1" t="s">
        <v>258</v>
      </c>
      <c r="C10" s="1">
        <f t="shared" si="0"/>
        <v>1</v>
      </c>
      <c r="D10" s="1">
        <f t="shared" si="1"/>
        <v>1</v>
      </c>
      <c r="E10" s="1">
        <v>0</v>
      </c>
      <c r="F10" s="1">
        <v>7</v>
      </c>
      <c r="G10" s="1">
        <v>2.2857142857142798</v>
      </c>
      <c r="H10" s="1">
        <v>16.285714285714199</v>
      </c>
      <c r="I10" s="1">
        <v>1.8571428571428501</v>
      </c>
      <c r="J10" s="1">
        <v>1.4285714285714199</v>
      </c>
      <c r="K10" s="1">
        <v>67</v>
      </c>
      <c r="L10" s="1" t="s">
        <v>29</v>
      </c>
      <c r="M10" s="1" t="s">
        <v>21</v>
      </c>
      <c r="N10" s="1" t="s">
        <v>21</v>
      </c>
      <c r="O10" s="1" t="s">
        <v>21</v>
      </c>
      <c r="P10" s="1" t="s">
        <v>21</v>
      </c>
      <c r="Q10" s="1" t="s">
        <v>21</v>
      </c>
      <c r="R10" s="1" t="s">
        <v>21</v>
      </c>
      <c r="S10" s="1" t="s">
        <v>21</v>
      </c>
      <c r="T10" s="1" t="s">
        <v>21</v>
      </c>
      <c r="U10" s="1" t="s">
        <v>21</v>
      </c>
      <c r="V10" s="1" t="s">
        <v>29</v>
      </c>
      <c r="W10" s="1" t="s">
        <v>21</v>
      </c>
      <c r="X10" s="1" t="s">
        <v>21</v>
      </c>
      <c r="Y10" s="1" t="s">
        <v>21</v>
      </c>
      <c r="Z10" s="1" t="s">
        <v>21</v>
      </c>
      <c r="AA10" s="1" t="s">
        <v>21</v>
      </c>
      <c r="AB10" s="1" t="s">
        <v>21</v>
      </c>
      <c r="AC10" s="1" t="s">
        <v>21</v>
      </c>
      <c r="AD10" s="1" t="s">
        <v>21</v>
      </c>
      <c r="AE10" s="1" t="s">
        <v>679</v>
      </c>
    </row>
    <row r="11" spans="1:31" x14ac:dyDescent="0.3">
      <c r="A11" t="str">
        <f>VLOOKUP(B11,Project_Classes!$A$1:$D$194,3,FALSE)</f>
        <v>Application</v>
      </c>
      <c r="B11" s="1" t="s">
        <v>313</v>
      </c>
      <c r="C11" s="1">
        <f t="shared" si="0"/>
        <v>1</v>
      </c>
      <c r="D11" s="1">
        <f t="shared" si="1"/>
        <v>2</v>
      </c>
      <c r="E11" s="1">
        <v>4</v>
      </c>
      <c r="F11" s="1">
        <v>6</v>
      </c>
      <c r="G11" s="1">
        <v>0.66666666666666596</v>
      </c>
      <c r="H11" s="1">
        <v>13.1666666666666</v>
      </c>
      <c r="I11" s="1">
        <v>11</v>
      </c>
      <c r="J11" s="1">
        <v>20.3333333333333</v>
      </c>
      <c r="K11" s="1">
        <v>178.333333333333</v>
      </c>
      <c r="L11" s="1" t="s">
        <v>21</v>
      </c>
      <c r="M11" s="1" t="s">
        <v>21</v>
      </c>
      <c r="N11" s="1" t="s">
        <v>21</v>
      </c>
      <c r="O11" s="1" t="s">
        <v>29</v>
      </c>
      <c r="P11" s="1" t="s">
        <v>21</v>
      </c>
      <c r="Q11" s="1" t="s">
        <v>21</v>
      </c>
      <c r="R11" s="1" t="s">
        <v>21</v>
      </c>
      <c r="S11" s="1" t="s">
        <v>21</v>
      </c>
      <c r="T11" s="1" t="s">
        <v>21</v>
      </c>
      <c r="U11" s="1" t="s">
        <v>29</v>
      </c>
      <c r="V11" s="1" t="s">
        <v>29</v>
      </c>
      <c r="W11" s="1" t="s">
        <v>21</v>
      </c>
      <c r="X11" s="1" t="s">
        <v>21</v>
      </c>
      <c r="Y11" s="1" t="s">
        <v>21</v>
      </c>
      <c r="Z11" s="1" t="s">
        <v>21</v>
      </c>
      <c r="AA11" s="1" t="s">
        <v>21</v>
      </c>
      <c r="AB11" s="1" t="s">
        <v>21</v>
      </c>
      <c r="AC11" s="1" t="s">
        <v>21</v>
      </c>
      <c r="AD11" s="1" t="s">
        <v>21</v>
      </c>
      <c r="AE11" s="1"/>
    </row>
    <row r="12" spans="1:31" x14ac:dyDescent="0.3">
      <c r="A12" t="str">
        <f>VLOOKUP(B12,Project_Classes!$A$1:$D$194,3,FALSE)</f>
        <v>Application</v>
      </c>
      <c r="B12" s="1" t="s">
        <v>595</v>
      </c>
      <c r="C12" s="1">
        <f t="shared" si="0"/>
        <v>1</v>
      </c>
      <c r="D12" s="1">
        <f t="shared" si="1"/>
        <v>4</v>
      </c>
      <c r="E12" s="1">
        <v>5</v>
      </c>
      <c r="F12" s="1">
        <v>6</v>
      </c>
      <c r="G12" s="1">
        <v>9.8333333333333304</v>
      </c>
      <c r="H12" s="1">
        <v>277.166666666666</v>
      </c>
      <c r="I12" s="1">
        <v>2</v>
      </c>
      <c r="J12" s="1">
        <v>2.5</v>
      </c>
      <c r="K12" s="1">
        <v>13.5</v>
      </c>
      <c r="L12" s="1" t="s">
        <v>29</v>
      </c>
      <c r="M12" s="1" t="s">
        <v>21</v>
      </c>
      <c r="N12" s="1" t="s">
        <v>21</v>
      </c>
      <c r="O12" s="1" t="s">
        <v>21</v>
      </c>
      <c r="P12" s="1" t="s">
        <v>21</v>
      </c>
      <c r="Q12" s="1" t="s">
        <v>21</v>
      </c>
      <c r="R12" s="1" t="s">
        <v>21</v>
      </c>
      <c r="S12" s="1" t="s">
        <v>21</v>
      </c>
      <c r="T12" s="1" t="s">
        <v>21</v>
      </c>
      <c r="U12" s="1" t="s">
        <v>21</v>
      </c>
      <c r="V12" s="1" t="s">
        <v>29</v>
      </c>
      <c r="W12" s="1" t="s">
        <v>29</v>
      </c>
      <c r="X12" s="1" t="s">
        <v>21</v>
      </c>
      <c r="Y12" s="1" t="s">
        <v>29</v>
      </c>
      <c r="Z12" s="1" t="s">
        <v>21</v>
      </c>
      <c r="AA12" s="1" t="s">
        <v>21</v>
      </c>
      <c r="AB12" s="1" t="s">
        <v>21</v>
      </c>
      <c r="AC12" s="1" t="s">
        <v>21</v>
      </c>
      <c r="AD12" s="1" t="s">
        <v>29</v>
      </c>
      <c r="AE12" s="1"/>
    </row>
    <row r="13" spans="1:31" x14ac:dyDescent="0.3">
      <c r="A13" t="str">
        <f>VLOOKUP(B13,Project_Classes!$A$1:$D$194,3,FALSE)</f>
        <v>Application</v>
      </c>
      <c r="B13" s="1" t="s">
        <v>468</v>
      </c>
      <c r="C13" s="1">
        <f t="shared" si="0"/>
        <v>1</v>
      </c>
      <c r="D13" s="1">
        <f t="shared" si="1"/>
        <v>2</v>
      </c>
      <c r="E13" s="1">
        <v>2</v>
      </c>
      <c r="F13" s="1">
        <v>5</v>
      </c>
      <c r="G13" s="1">
        <v>1.2</v>
      </c>
      <c r="H13" s="1">
        <v>16.8</v>
      </c>
      <c r="I13" s="1">
        <v>3.6</v>
      </c>
      <c r="J13" s="1">
        <v>2.6</v>
      </c>
      <c r="K13" s="1">
        <v>1695.4</v>
      </c>
      <c r="L13" s="1" t="s">
        <v>29</v>
      </c>
      <c r="M13" s="1" t="s">
        <v>21</v>
      </c>
      <c r="N13" s="1" t="s">
        <v>21</v>
      </c>
      <c r="O13" s="1" t="s">
        <v>21</v>
      </c>
      <c r="P13" s="1" t="s">
        <v>21</v>
      </c>
      <c r="Q13" s="1" t="s">
        <v>21</v>
      </c>
      <c r="R13" s="1" t="s">
        <v>21</v>
      </c>
      <c r="S13" s="1" t="s">
        <v>21</v>
      </c>
      <c r="T13" s="1" t="s">
        <v>21</v>
      </c>
      <c r="U13" s="1" t="s">
        <v>29</v>
      </c>
      <c r="V13" s="1" t="s">
        <v>29</v>
      </c>
      <c r="W13" s="1" t="s">
        <v>21</v>
      </c>
      <c r="X13" s="1" t="s">
        <v>21</v>
      </c>
      <c r="Y13" s="1" t="s">
        <v>21</v>
      </c>
      <c r="Z13" s="1" t="s">
        <v>21</v>
      </c>
      <c r="AA13" s="1" t="s">
        <v>21</v>
      </c>
      <c r="AB13" s="1" t="s">
        <v>21</v>
      </c>
      <c r="AC13" s="1" t="s">
        <v>21</v>
      </c>
      <c r="AD13" s="1" t="s">
        <v>21</v>
      </c>
      <c r="AE13" s="1" t="s">
        <v>679</v>
      </c>
    </row>
    <row r="14" spans="1:31" x14ac:dyDescent="0.3">
      <c r="A14" t="str">
        <f>VLOOKUP(B14,Project_Classes!$A$1:$D$194,3,FALSE)</f>
        <v>Application</v>
      </c>
      <c r="B14" s="1" t="s">
        <v>149</v>
      </c>
      <c r="C14" s="1">
        <f t="shared" si="0"/>
        <v>1</v>
      </c>
      <c r="D14" s="1">
        <f t="shared" si="1"/>
        <v>2</v>
      </c>
      <c r="E14" s="1">
        <v>0</v>
      </c>
      <c r="F14" s="1">
        <v>4</v>
      </c>
      <c r="G14" s="1">
        <v>8.5</v>
      </c>
      <c r="H14" s="1">
        <v>17</v>
      </c>
      <c r="I14" s="1">
        <v>2.75</v>
      </c>
      <c r="J14" s="1">
        <v>2.5</v>
      </c>
      <c r="K14" s="1">
        <v>70.25</v>
      </c>
      <c r="L14" s="1" t="s">
        <v>29</v>
      </c>
      <c r="M14" s="1" t="s">
        <v>21</v>
      </c>
      <c r="N14" s="1" t="s">
        <v>21</v>
      </c>
      <c r="O14" s="1" t="s">
        <v>21</v>
      </c>
      <c r="P14" s="1" t="s">
        <v>21</v>
      </c>
      <c r="Q14" s="1" t="s">
        <v>21</v>
      </c>
      <c r="R14" s="1" t="s">
        <v>21</v>
      </c>
      <c r="S14" s="1" t="s">
        <v>21</v>
      </c>
      <c r="T14" s="1" t="s">
        <v>21</v>
      </c>
      <c r="U14" s="1" t="s">
        <v>21</v>
      </c>
      <c r="V14" s="1" t="s">
        <v>29</v>
      </c>
      <c r="W14" s="1" t="s">
        <v>21</v>
      </c>
      <c r="X14" s="1" t="s">
        <v>21</v>
      </c>
      <c r="Y14" s="1" t="s">
        <v>29</v>
      </c>
      <c r="Z14" s="1" t="s">
        <v>21</v>
      </c>
      <c r="AA14" s="1" t="s">
        <v>21</v>
      </c>
      <c r="AB14" s="1" t="s">
        <v>21</v>
      </c>
      <c r="AC14" s="1" t="s">
        <v>21</v>
      </c>
      <c r="AD14" s="1" t="s">
        <v>21</v>
      </c>
      <c r="AE14" s="1"/>
    </row>
    <row r="15" spans="1:31" x14ac:dyDescent="0.3">
      <c r="A15" t="str">
        <f>VLOOKUP(B15,Project_Classes!$A$1:$D$194,3,FALSE)</f>
        <v>Application</v>
      </c>
      <c r="B15" s="1" t="s">
        <v>638</v>
      </c>
      <c r="C15" s="1">
        <f t="shared" si="0"/>
        <v>0</v>
      </c>
      <c r="D15" s="1">
        <f t="shared" si="1"/>
        <v>1</v>
      </c>
      <c r="E15" s="1">
        <v>0</v>
      </c>
      <c r="F15" s="1">
        <v>3</v>
      </c>
      <c r="G15" s="1">
        <v>2</v>
      </c>
      <c r="H15" s="1">
        <v>5</v>
      </c>
      <c r="I15" s="1">
        <v>2</v>
      </c>
      <c r="J15" s="1">
        <v>3.6666666666666599</v>
      </c>
      <c r="K15" s="1">
        <v>4.3333333333333304</v>
      </c>
      <c r="L15" s="1" t="s">
        <v>21</v>
      </c>
      <c r="M15" s="1" t="s">
        <v>21</v>
      </c>
      <c r="N15" s="1" t="s">
        <v>21</v>
      </c>
      <c r="O15" s="1" t="s">
        <v>21</v>
      </c>
      <c r="P15" s="1" t="s">
        <v>21</v>
      </c>
      <c r="Q15" s="1" t="s">
        <v>21</v>
      </c>
      <c r="R15" s="1" t="s">
        <v>21</v>
      </c>
      <c r="S15" s="1" t="s">
        <v>21</v>
      </c>
      <c r="T15" s="1" t="s">
        <v>21</v>
      </c>
      <c r="U15" s="1" t="s">
        <v>29</v>
      </c>
      <c r="V15" s="1" t="s">
        <v>21</v>
      </c>
      <c r="W15" s="1" t="s">
        <v>21</v>
      </c>
      <c r="X15" s="1" t="s">
        <v>21</v>
      </c>
      <c r="Y15" s="1" t="s">
        <v>21</v>
      </c>
      <c r="Z15" s="1" t="s">
        <v>21</v>
      </c>
      <c r="AA15" s="1" t="s">
        <v>21</v>
      </c>
      <c r="AB15" s="1" t="s">
        <v>21</v>
      </c>
      <c r="AC15" s="1" t="s">
        <v>21</v>
      </c>
      <c r="AD15" s="1" t="s">
        <v>21</v>
      </c>
      <c r="AE15" s="1"/>
    </row>
    <row r="16" spans="1:31" x14ac:dyDescent="0.3">
      <c r="A16" t="str">
        <f>VLOOKUP(B16,Project_Classes!$A$1:$D$194,3,FALSE)</f>
        <v>Application</v>
      </c>
      <c r="B16" s="1" t="s">
        <v>98</v>
      </c>
      <c r="C16" s="1">
        <f t="shared" si="0"/>
        <v>2</v>
      </c>
      <c r="D16" s="1">
        <f t="shared" si="1"/>
        <v>1</v>
      </c>
      <c r="E16" s="1">
        <v>1</v>
      </c>
      <c r="F16" s="1">
        <v>2</v>
      </c>
      <c r="G16" s="1">
        <v>1.5</v>
      </c>
      <c r="H16" s="1">
        <v>3</v>
      </c>
      <c r="I16" s="1">
        <v>1</v>
      </c>
      <c r="J16" s="1">
        <v>1.5</v>
      </c>
      <c r="K16" s="1">
        <v>9</v>
      </c>
      <c r="L16" s="1" t="s">
        <v>29</v>
      </c>
      <c r="M16" s="1" t="s">
        <v>21</v>
      </c>
      <c r="N16" s="1" t="s">
        <v>21</v>
      </c>
      <c r="O16" s="1" t="s">
        <v>29</v>
      </c>
      <c r="P16" s="1" t="s">
        <v>21</v>
      </c>
      <c r="Q16" s="1" t="s">
        <v>21</v>
      </c>
      <c r="R16" s="1" t="s">
        <v>21</v>
      </c>
      <c r="S16" s="1" t="s">
        <v>21</v>
      </c>
      <c r="T16" s="1" t="s">
        <v>21</v>
      </c>
      <c r="U16" s="1" t="s">
        <v>21</v>
      </c>
      <c r="V16" s="1" t="s">
        <v>29</v>
      </c>
      <c r="W16" s="1" t="s">
        <v>21</v>
      </c>
      <c r="X16" s="1" t="s">
        <v>21</v>
      </c>
      <c r="Y16" s="1" t="s">
        <v>21</v>
      </c>
      <c r="Z16" s="1" t="s">
        <v>21</v>
      </c>
      <c r="AA16" s="1" t="s">
        <v>21</v>
      </c>
      <c r="AB16" s="1" t="s">
        <v>21</v>
      </c>
      <c r="AC16" s="1" t="s">
        <v>21</v>
      </c>
      <c r="AD16" s="1" t="s">
        <v>21</v>
      </c>
      <c r="AE16" s="1"/>
    </row>
    <row r="17" spans="1:31" x14ac:dyDescent="0.3">
      <c r="A17" t="str">
        <f>VLOOKUP(B17,Project_Classes!$A$1:$D$194,3,FALSE)</f>
        <v>Application</v>
      </c>
      <c r="B17" s="1" t="s">
        <v>194</v>
      </c>
      <c r="C17" s="1">
        <f t="shared" si="0"/>
        <v>3</v>
      </c>
      <c r="D17" s="1">
        <f t="shared" si="1"/>
        <v>1</v>
      </c>
      <c r="E17" s="1">
        <v>2</v>
      </c>
      <c r="F17" s="1">
        <v>2</v>
      </c>
      <c r="G17" s="1">
        <v>4</v>
      </c>
      <c r="H17" s="1">
        <v>25.5</v>
      </c>
      <c r="I17" s="1">
        <v>2</v>
      </c>
      <c r="J17" s="1">
        <v>6.5</v>
      </c>
      <c r="K17" s="1">
        <v>49.5</v>
      </c>
      <c r="L17" s="1" t="s">
        <v>29</v>
      </c>
      <c r="M17" s="1" t="s">
        <v>21</v>
      </c>
      <c r="N17" s="1" t="s">
        <v>29</v>
      </c>
      <c r="O17" s="1" t="s">
        <v>21</v>
      </c>
      <c r="P17" s="1" t="s">
        <v>21</v>
      </c>
      <c r="Q17" s="1" t="s">
        <v>21</v>
      </c>
      <c r="R17" s="1" t="s">
        <v>29</v>
      </c>
      <c r="S17" s="1" t="s">
        <v>21</v>
      </c>
      <c r="T17" s="1" t="s">
        <v>21</v>
      </c>
      <c r="U17" s="1" t="s">
        <v>21</v>
      </c>
      <c r="V17" s="1" t="s">
        <v>29</v>
      </c>
      <c r="W17" s="1" t="s">
        <v>21</v>
      </c>
      <c r="X17" s="1" t="s">
        <v>21</v>
      </c>
      <c r="Y17" s="1" t="s">
        <v>21</v>
      </c>
      <c r="Z17" s="1" t="s">
        <v>21</v>
      </c>
      <c r="AA17" s="1" t="s">
        <v>21</v>
      </c>
      <c r="AB17" s="1" t="s">
        <v>21</v>
      </c>
      <c r="AC17" s="1" t="s">
        <v>21</v>
      </c>
      <c r="AD17" s="1" t="s">
        <v>21</v>
      </c>
      <c r="AE17" s="1"/>
    </row>
    <row r="18" spans="1:31" x14ac:dyDescent="0.3">
      <c r="A18" t="str">
        <f>VLOOKUP(B18,Project_Classes!$A$1:$D$194,3,FALSE)</f>
        <v>Application</v>
      </c>
      <c r="B18" s="1" t="s">
        <v>406</v>
      </c>
      <c r="C18" s="1">
        <f t="shared" si="0"/>
        <v>0</v>
      </c>
      <c r="D18" s="1">
        <f t="shared" si="1"/>
        <v>1</v>
      </c>
      <c r="E18" s="1">
        <v>0</v>
      </c>
      <c r="F18" s="1">
        <v>2</v>
      </c>
      <c r="G18" s="1">
        <v>2.5</v>
      </c>
      <c r="H18" s="1">
        <v>0</v>
      </c>
      <c r="I18" s="1">
        <v>1.5</v>
      </c>
      <c r="J18" s="1">
        <v>0.5</v>
      </c>
      <c r="K18" s="1">
        <v>10</v>
      </c>
      <c r="L18" s="1" t="s">
        <v>21</v>
      </c>
      <c r="M18" s="1" t="s">
        <v>21</v>
      </c>
      <c r="N18" s="1" t="s">
        <v>21</v>
      </c>
      <c r="O18" s="1" t="s">
        <v>21</v>
      </c>
      <c r="P18" s="1" t="s">
        <v>21</v>
      </c>
      <c r="Q18" s="1" t="s">
        <v>21</v>
      </c>
      <c r="R18" s="1" t="s">
        <v>21</v>
      </c>
      <c r="S18" s="1" t="s">
        <v>21</v>
      </c>
      <c r="T18" s="1" t="s">
        <v>21</v>
      </c>
      <c r="U18" s="1" t="s">
        <v>21</v>
      </c>
      <c r="V18" s="1" t="s">
        <v>21</v>
      </c>
      <c r="W18" s="1" t="s">
        <v>21</v>
      </c>
      <c r="X18" s="1" t="s">
        <v>29</v>
      </c>
      <c r="Y18" s="1" t="s">
        <v>21</v>
      </c>
      <c r="Z18" s="1" t="s">
        <v>21</v>
      </c>
      <c r="AA18" s="1" t="s">
        <v>21</v>
      </c>
      <c r="AB18" s="1" t="s">
        <v>21</v>
      </c>
      <c r="AC18" s="1" t="s">
        <v>21</v>
      </c>
      <c r="AD18" s="1" t="s">
        <v>21</v>
      </c>
      <c r="AE18" s="1"/>
    </row>
    <row r="19" spans="1:31" x14ac:dyDescent="0.3">
      <c r="A19" t="str">
        <f>VLOOKUP(B19,Project_Classes!$A$1:$D$194,3,FALSE)</f>
        <v>Application</v>
      </c>
      <c r="B19" s="1" t="s">
        <v>328</v>
      </c>
      <c r="C19" s="1">
        <f t="shared" si="0"/>
        <v>1</v>
      </c>
      <c r="D19" s="1">
        <f t="shared" si="1"/>
        <v>2</v>
      </c>
      <c r="E19" s="1">
        <v>0</v>
      </c>
      <c r="F19" s="1">
        <v>1</v>
      </c>
      <c r="G19" s="1">
        <v>3</v>
      </c>
      <c r="H19" s="1">
        <v>0</v>
      </c>
      <c r="I19" s="1">
        <v>1</v>
      </c>
      <c r="J19" s="1">
        <v>0</v>
      </c>
      <c r="K19" s="1">
        <v>2</v>
      </c>
      <c r="L19" s="1" t="s">
        <v>29</v>
      </c>
      <c r="M19" s="1" t="s">
        <v>21</v>
      </c>
      <c r="N19" s="1" t="s">
        <v>21</v>
      </c>
      <c r="O19" s="1" t="s">
        <v>21</v>
      </c>
      <c r="P19" s="1" t="s">
        <v>21</v>
      </c>
      <c r="Q19" s="1" t="s">
        <v>21</v>
      </c>
      <c r="R19" s="1" t="s">
        <v>21</v>
      </c>
      <c r="S19" s="1" t="s">
        <v>21</v>
      </c>
      <c r="T19" s="1" t="s">
        <v>21</v>
      </c>
      <c r="U19" s="1" t="s">
        <v>29</v>
      </c>
      <c r="V19" s="1" t="s">
        <v>21</v>
      </c>
      <c r="W19" s="1" t="s">
        <v>21</v>
      </c>
      <c r="X19" s="1" t="s">
        <v>21</v>
      </c>
      <c r="Y19" s="1" t="s">
        <v>21</v>
      </c>
      <c r="Z19" s="1" t="s">
        <v>21</v>
      </c>
      <c r="AA19" s="1" t="s">
        <v>29</v>
      </c>
      <c r="AB19" s="1" t="s">
        <v>21</v>
      </c>
      <c r="AC19" s="1" t="s">
        <v>21</v>
      </c>
      <c r="AD19" s="1" t="s">
        <v>21</v>
      </c>
      <c r="AE19" s="1"/>
    </row>
    <row r="20" spans="1:31" x14ac:dyDescent="0.3">
      <c r="A20" t="str">
        <f>VLOOKUP(B20,Project_Classes!$A$1:$D$194,3,FALSE)</f>
        <v>Compiler</v>
      </c>
      <c r="B20" s="1" t="s">
        <v>535</v>
      </c>
      <c r="C20" s="1">
        <f t="shared" si="0"/>
        <v>3</v>
      </c>
      <c r="D20" s="1">
        <f t="shared" si="1"/>
        <v>4</v>
      </c>
      <c r="E20" s="1">
        <v>18</v>
      </c>
      <c r="F20" s="1">
        <v>48</v>
      </c>
      <c r="G20" s="1">
        <v>1.1875</v>
      </c>
      <c r="H20" s="1">
        <v>16.9583333333333</v>
      </c>
      <c r="I20" s="1">
        <v>2.3333333333333299</v>
      </c>
      <c r="J20" s="1">
        <v>3.0416666666666599</v>
      </c>
      <c r="K20" s="1">
        <v>32.8125</v>
      </c>
      <c r="L20" s="1" t="s">
        <v>29</v>
      </c>
      <c r="M20" s="1" t="s">
        <v>21</v>
      </c>
      <c r="N20" s="1" t="s">
        <v>21</v>
      </c>
      <c r="O20" s="1" t="s">
        <v>29</v>
      </c>
      <c r="P20" s="1" t="s">
        <v>29</v>
      </c>
      <c r="Q20" s="1" t="s">
        <v>21</v>
      </c>
      <c r="R20" s="1" t="s">
        <v>21</v>
      </c>
      <c r="S20" s="1" t="s">
        <v>21</v>
      </c>
      <c r="T20" s="1" t="s">
        <v>21</v>
      </c>
      <c r="U20" s="1" t="s">
        <v>29</v>
      </c>
      <c r="V20" s="1" t="s">
        <v>29</v>
      </c>
      <c r="W20" s="1" t="s">
        <v>29</v>
      </c>
      <c r="X20" s="1" t="s">
        <v>29</v>
      </c>
      <c r="Y20" s="1" t="s">
        <v>21</v>
      </c>
      <c r="Z20" s="1" t="s">
        <v>21</v>
      </c>
      <c r="AA20" s="1" t="s">
        <v>21</v>
      </c>
      <c r="AB20" s="1" t="s">
        <v>21</v>
      </c>
      <c r="AC20" s="1" t="s">
        <v>21</v>
      </c>
      <c r="AD20" s="1" t="s">
        <v>21</v>
      </c>
      <c r="AE20" s="1"/>
    </row>
    <row r="21" spans="1:31" x14ac:dyDescent="0.3">
      <c r="A21" t="str">
        <f>VLOOKUP(B21,Project_Classes!$A$1:$D$194,3,FALSE)</f>
        <v>Compiler</v>
      </c>
      <c r="B21" s="1" t="s">
        <v>631</v>
      </c>
      <c r="C21" s="1">
        <f t="shared" si="0"/>
        <v>5</v>
      </c>
      <c r="D21" s="1">
        <f t="shared" si="1"/>
        <v>7</v>
      </c>
      <c r="E21" s="1">
        <v>6</v>
      </c>
      <c r="F21" s="1">
        <v>7</v>
      </c>
      <c r="G21" s="1">
        <v>5</v>
      </c>
      <c r="H21" s="1">
        <v>14.285714285714199</v>
      </c>
      <c r="I21" s="1">
        <v>2.71428571428571</v>
      </c>
      <c r="J21" s="1">
        <v>7.2857142857142803</v>
      </c>
      <c r="K21" s="1">
        <v>46.428571428571402</v>
      </c>
      <c r="L21" s="1" t="s">
        <v>29</v>
      </c>
      <c r="M21" s="1" t="s">
        <v>21</v>
      </c>
      <c r="N21" s="1" t="s">
        <v>29</v>
      </c>
      <c r="O21" s="1" t="s">
        <v>29</v>
      </c>
      <c r="P21" s="1" t="s">
        <v>29</v>
      </c>
      <c r="Q21" s="1" t="s">
        <v>21</v>
      </c>
      <c r="R21" s="1" t="s">
        <v>29</v>
      </c>
      <c r="S21" s="1" t="s">
        <v>21</v>
      </c>
      <c r="T21" s="1" t="s">
        <v>21</v>
      </c>
      <c r="U21" s="1" t="s">
        <v>29</v>
      </c>
      <c r="V21" s="1" t="s">
        <v>29</v>
      </c>
      <c r="W21" s="1" t="s">
        <v>29</v>
      </c>
      <c r="X21" s="1" t="s">
        <v>29</v>
      </c>
      <c r="Y21" s="1" t="s">
        <v>29</v>
      </c>
      <c r="Z21" s="1" t="s">
        <v>21</v>
      </c>
      <c r="AA21" s="1" t="s">
        <v>29</v>
      </c>
      <c r="AB21" s="1" t="s">
        <v>21</v>
      </c>
      <c r="AC21" s="1" t="s">
        <v>21</v>
      </c>
      <c r="AD21" s="1" t="s">
        <v>29</v>
      </c>
      <c r="AE21" s="1"/>
    </row>
    <row r="22" spans="1:31" x14ac:dyDescent="0.3">
      <c r="A22" t="str">
        <f>VLOOKUP(B22,Project_Classes!$A$1:$D$194,3,FALSE)</f>
        <v>Compiler</v>
      </c>
      <c r="B22" s="1" t="s">
        <v>277</v>
      </c>
      <c r="C22" s="1">
        <f t="shared" si="0"/>
        <v>2</v>
      </c>
      <c r="D22" s="1">
        <f t="shared" si="1"/>
        <v>4</v>
      </c>
      <c r="E22" s="1">
        <v>4</v>
      </c>
      <c r="F22" s="1">
        <v>5</v>
      </c>
      <c r="G22" s="1">
        <v>5.2</v>
      </c>
      <c r="H22" s="1">
        <v>11.6</v>
      </c>
      <c r="I22" s="1">
        <v>2</v>
      </c>
      <c r="J22" s="1">
        <v>1.8</v>
      </c>
      <c r="K22" s="1">
        <v>58.6</v>
      </c>
      <c r="L22" s="1" t="s">
        <v>29</v>
      </c>
      <c r="M22" s="1" t="s">
        <v>21</v>
      </c>
      <c r="N22" s="1" t="s">
        <v>21</v>
      </c>
      <c r="O22" s="1" t="s">
        <v>29</v>
      </c>
      <c r="P22" s="1" t="s">
        <v>21</v>
      </c>
      <c r="Q22" s="1" t="s">
        <v>21</v>
      </c>
      <c r="R22" s="1" t="s">
        <v>21</v>
      </c>
      <c r="S22" s="1" t="s">
        <v>21</v>
      </c>
      <c r="T22" s="1" t="s">
        <v>21</v>
      </c>
      <c r="U22" s="1" t="s">
        <v>21</v>
      </c>
      <c r="V22" s="1" t="s">
        <v>29</v>
      </c>
      <c r="W22" s="1" t="s">
        <v>29</v>
      </c>
      <c r="X22" s="1" t="s">
        <v>21</v>
      </c>
      <c r="Y22" s="1" t="s">
        <v>29</v>
      </c>
      <c r="Z22" s="1" t="s">
        <v>21</v>
      </c>
      <c r="AA22" s="1" t="s">
        <v>21</v>
      </c>
      <c r="AB22" s="1" t="s">
        <v>21</v>
      </c>
      <c r="AC22" s="1" t="s">
        <v>21</v>
      </c>
      <c r="AD22" s="1" t="s">
        <v>29</v>
      </c>
      <c r="AE22" s="1" t="s">
        <v>679</v>
      </c>
    </row>
    <row r="23" spans="1:31" x14ac:dyDescent="0.3">
      <c r="A23" t="str">
        <f>VLOOKUP(B23,Project_Classes!$A$1:$D$194,3,FALSE)</f>
        <v>Else</v>
      </c>
      <c r="B23" s="1" t="s">
        <v>141</v>
      </c>
      <c r="C23" s="1">
        <f t="shared" si="0"/>
        <v>2</v>
      </c>
      <c r="D23" s="1">
        <f t="shared" si="1"/>
        <v>2</v>
      </c>
      <c r="E23" s="1">
        <v>30</v>
      </c>
      <c r="F23" s="1">
        <v>312</v>
      </c>
      <c r="G23" s="1">
        <v>0.20833333333333301</v>
      </c>
      <c r="H23" s="1">
        <v>3.84615384615384</v>
      </c>
      <c r="I23" s="1">
        <v>1.7083333333333299</v>
      </c>
      <c r="J23" s="1">
        <v>5.3525641025641004</v>
      </c>
      <c r="K23" s="1">
        <v>47.855769230769198</v>
      </c>
      <c r="L23" s="1" t="s">
        <v>29</v>
      </c>
      <c r="M23" s="1" t="s">
        <v>21</v>
      </c>
      <c r="N23" s="1" t="s">
        <v>21</v>
      </c>
      <c r="O23" s="1" t="s">
        <v>29</v>
      </c>
      <c r="P23" s="1" t="s">
        <v>21</v>
      </c>
      <c r="Q23" s="1" t="s">
        <v>21</v>
      </c>
      <c r="R23" s="1" t="s">
        <v>21</v>
      </c>
      <c r="S23" s="1" t="s">
        <v>21</v>
      </c>
      <c r="T23" s="1" t="s">
        <v>21</v>
      </c>
      <c r="U23" s="1" t="s">
        <v>29</v>
      </c>
      <c r="V23" s="1" t="s">
        <v>29</v>
      </c>
      <c r="W23" s="1" t="s">
        <v>21</v>
      </c>
      <c r="X23" s="1" t="s">
        <v>21</v>
      </c>
      <c r="Y23" s="1" t="s">
        <v>21</v>
      </c>
      <c r="Z23" s="1" t="s">
        <v>21</v>
      </c>
      <c r="AA23" s="1" t="s">
        <v>21</v>
      </c>
      <c r="AB23" s="1" t="s">
        <v>21</v>
      </c>
      <c r="AC23" s="1" t="s">
        <v>21</v>
      </c>
      <c r="AD23" s="1" t="s">
        <v>21</v>
      </c>
      <c r="AE23" s="1"/>
    </row>
    <row r="24" spans="1:31" x14ac:dyDescent="0.3">
      <c r="A24" t="str">
        <f>VLOOKUP(B24,Project_Classes!$A$1:$D$194,3,FALSE)</f>
        <v>Else</v>
      </c>
      <c r="B24" s="1" t="s">
        <v>378</v>
      </c>
      <c r="C24" s="1">
        <f t="shared" si="0"/>
        <v>7</v>
      </c>
      <c r="D24" s="1">
        <f t="shared" si="1"/>
        <v>2</v>
      </c>
      <c r="E24" s="1">
        <v>0</v>
      </c>
      <c r="F24" s="1">
        <v>14</v>
      </c>
      <c r="G24" s="1">
        <v>1.5</v>
      </c>
      <c r="H24" s="1">
        <v>3.9285714285714199</v>
      </c>
      <c r="I24" s="1">
        <v>1.5714285714285701</v>
      </c>
      <c r="J24" s="1">
        <v>2.3571428571428501</v>
      </c>
      <c r="K24" s="1">
        <v>39.571428571428498</v>
      </c>
      <c r="L24" s="1" t="s">
        <v>29</v>
      </c>
      <c r="M24" s="1" t="s">
        <v>29</v>
      </c>
      <c r="N24" s="1" t="s">
        <v>29</v>
      </c>
      <c r="O24" s="1" t="s">
        <v>29</v>
      </c>
      <c r="P24" s="1" t="s">
        <v>29</v>
      </c>
      <c r="Q24" s="1" t="s">
        <v>29</v>
      </c>
      <c r="R24" s="1" t="s">
        <v>21</v>
      </c>
      <c r="S24" s="1" t="s">
        <v>21</v>
      </c>
      <c r="T24" s="1" t="s">
        <v>29</v>
      </c>
      <c r="U24" s="1" t="s">
        <v>29</v>
      </c>
      <c r="V24" s="1" t="s">
        <v>29</v>
      </c>
      <c r="W24" s="1" t="s">
        <v>21</v>
      </c>
      <c r="X24" s="1" t="s">
        <v>21</v>
      </c>
      <c r="Y24" s="1" t="s">
        <v>21</v>
      </c>
      <c r="Z24" s="1" t="s">
        <v>21</v>
      </c>
      <c r="AA24" s="1" t="s">
        <v>21</v>
      </c>
      <c r="AB24" s="1" t="s">
        <v>21</v>
      </c>
      <c r="AC24" s="1" t="s">
        <v>21</v>
      </c>
      <c r="AD24" s="1" t="s">
        <v>21</v>
      </c>
      <c r="AE24" s="1" t="s">
        <v>703</v>
      </c>
    </row>
    <row r="25" spans="1:31" x14ac:dyDescent="0.3">
      <c r="A25" t="str">
        <f>VLOOKUP(B25,Project_Classes!$A$1:$D$194,3,FALSE)</f>
        <v>Else</v>
      </c>
      <c r="B25" s="1" t="s">
        <v>177</v>
      </c>
      <c r="C25" s="1">
        <f t="shared" si="0"/>
        <v>3</v>
      </c>
      <c r="D25" s="1">
        <f t="shared" si="1"/>
        <v>2</v>
      </c>
      <c r="E25" s="1">
        <v>5</v>
      </c>
      <c r="F25" s="1">
        <v>14</v>
      </c>
      <c r="G25" s="1">
        <v>3</v>
      </c>
      <c r="H25" s="1">
        <v>17.5</v>
      </c>
      <c r="I25" s="1">
        <v>3.0714285714285698</v>
      </c>
      <c r="J25" s="1">
        <v>3.3571428571428501</v>
      </c>
      <c r="K25" s="1">
        <v>21.785714285714199</v>
      </c>
      <c r="L25" s="1" t="s">
        <v>29</v>
      </c>
      <c r="M25" s="1" t="s">
        <v>21</v>
      </c>
      <c r="N25" s="1" t="s">
        <v>29</v>
      </c>
      <c r="O25" s="1" t="s">
        <v>29</v>
      </c>
      <c r="P25" s="1" t="s">
        <v>21</v>
      </c>
      <c r="Q25" s="1" t="s">
        <v>21</v>
      </c>
      <c r="R25" s="1" t="s">
        <v>21</v>
      </c>
      <c r="S25" s="1" t="s">
        <v>21</v>
      </c>
      <c r="T25" s="1" t="s">
        <v>21</v>
      </c>
      <c r="U25" s="1" t="s">
        <v>29</v>
      </c>
      <c r="V25" s="1" t="s">
        <v>29</v>
      </c>
      <c r="W25" s="1" t="s">
        <v>21</v>
      </c>
      <c r="X25" s="1" t="s">
        <v>21</v>
      </c>
      <c r="Y25" s="1" t="s">
        <v>21</v>
      </c>
      <c r="Z25" s="1" t="s">
        <v>21</v>
      </c>
      <c r="AA25" s="1" t="s">
        <v>21</v>
      </c>
      <c r="AB25" s="1" t="s">
        <v>21</v>
      </c>
      <c r="AC25" s="1" t="s">
        <v>21</v>
      </c>
      <c r="AD25" s="1" t="s">
        <v>21</v>
      </c>
      <c r="AE25" s="1" t="s">
        <v>706</v>
      </c>
    </row>
    <row r="26" spans="1:31" x14ac:dyDescent="0.3">
      <c r="A26" t="str">
        <f>VLOOKUP(B26,Project_Classes!$A$1:$D$194,3,FALSE)</f>
        <v>Else</v>
      </c>
      <c r="B26" s="1" t="s">
        <v>660</v>
      </c>
      <c r="C26" s="1">
        <f t="shared" si="0"/>
        <v>2</v>
      </c>
      <c r="D26" s="1">
        <f t="shared" si="1"/>
        <v>1</v>
      </c>
      <c r="E26" s="1">
        <v>3</v>
      </c>
      <c r="F26" s="1">
        <v>8</v>
      </c>
      <c r="G26" s="1">
        <v>3.5</v>
      </c>
      <c r="H26" s="1">
        <v>60.75</v>
      </c>
      <c r="I26" s="1">
        <v>2.25</v>
      </c>
      <c r="J26" s="1">
        <v>5.25</v>
      </c>
      <c r="K26" s="1">
        <v>40.25</v>
      </c>
      <c r="L26" s="1" t="s">
        <v>29</v>
      </c>
      <c r="M26" s="1" t="s">
        <v>21</v>
      </c>
      <c r="N26" s="1" t="s">
        <v>21</v>
      </c>
      <c r="O26" s="1" t="s">
        <v>29</v>
      </c>
      <c r="P26" s="1" t="s">
        <v>21</v>
      </c>
      <c r="Q26" s="1" t="s">
        <v>21</v>
      </c>
      <c r="R26" s="1" t="s">
        <v>21</v>
      </c>
      <c r="S26" s="1" t="s">
        <v>21</v>
      </c>
      <c r="T26" s="1" t="s">
        <v>21</v>
      </c>
      <c r="U26" s="1" t="s">
        <v>21</v>
      </c>
      <c r="V26" s="1" t="s">
        <v>29</v>
      </c>
      <c r="W26" s="1" t="s">
        <v>21</v>
      </c>
      <c r="X26" s="1" t="s">
        <v>21</v>
      </c>
      <c r="Y26" s="1" t="s">
        <v>21</v>
      </c>
      <c r="Z26" s="1" t="s">
        <v>21</v>
      </c>
      <c r="AA26" s="1" t="s">
        <v>21</v>
      </c>
      <c r="AB26" s="1" t="s">
        <v>21</v>
      </c>
      <c r="AC26" s="1" t="s">
        <v>21</v>
      </c>
      <c r="AD26" s="1" t="s">
        <v>21</v>
      </c>
      <c r="AE26" s="1" t="s">
        <v>679</v>
      </c>
    </row>
    <row r="27" spans="1:31" x14ac:dyDescent="0.3">
      <c r="A27" t="str">
        <f>VLOOKUP(B27,Project_Classes!$A$1:$D$194,3,FALSE)</f>
        <v>Else</v>
      </c>
      <c r="B27" s="1" t="s">
        <v>310</v>
      </c>
      <c r="C27" s="1">
        <f t="shared" si="0"/>
        <v>3</v>
      </c>
      <c r="D27" s="1">
        <f t="shared" si="1"/>
        <v>1</v>
      </c>
      <c r="E27" s="1">
        <v>0</v>
      </c>
      <c r="F27" s="1">
        <v>1</v>
      </c>
      <c r="G27" s="1">
        <v>0</v>
      </c>
      <c r="H27" s="1">
        <v>0</v>
      </c>
      <c r="I27" s="1">
        <v>1</v>
      </c>
      <c r="J27" s="1">
        <v>1</v>
      </c>
      <c r="K27" s="1">
        <v>13</v>
      </c>
      <c r="L27" s="1" t="s">
        <v>29</v>
      </c>
      <c r="M27" s="1" t="s">
        <v>21</v>
      </c>
      <c r="N27" s="1" t="s">
        <v>29</v>
      </c>
      <c r="O27" s="1" t="s">
        <v>21</v>
      </c>
      <c r="P27" s="1" t="s">
        <v>29</v>
      </c>
      <c r="Q27" s="1" t="s">
        <v>21</v>
      </c>
      <c r="R27" s="1" t="s">
        <v>21</v>
      </c>
      <c r="S27" s="1" t="s">
        <v>21</v>
      </c>
      <c r="T27" s="1" t="s">
        <v>21</v>
      </c>
      <c r="U27" s="1" t="s">
        <v>21</v>
      </c>
      <c r="V27" s="1" t="s">
        <v>29</v>
      </c>
      <c r="W27" s="1" t="s">
        <v>21</v>
      </c>
      <c r="X27" s="1" t="s">
        <v>21</v>
      </c>
      <c r="Y27" s="1" t="s">
        <v>21</v>
      </c>
      <c r="Z27" s="1" t="s">
        <v>21</v>
      </c>
      <c r="AA27" s="1" t="s">
        <v>21</v>
      </c>
      <c r="AB27" s="1" t="s">
        <v>21</v>
      </c>
      <c r="AC27" s="1" t="s">
        <v>21</v>
      </c>
      <c r="AD27" s="1" t="s">
        <v>21</v>
      </c>
      <c r="AE27" s="1"/>
    </row>
    <row r="28" spans="1:31" x14ac:dyDescent="0.3">
      <c r="A28" t="str">
        <f>VLOOKUP(B28,Project_Classes!$A$1:$D$194,3,FALSE)</f>
        <v>Engine</v>
      </c>
      <c r="B28" s="1" t="s">
        <v>423</v>
      </c>
      <c r="C28" s="1">
        <f t="shared" si="0"/>
        <v>6</v>
      </c>
      <c r="D28" s="1">
        <f t="shared" si="1"/>
        <v>7</v>
      </c>
      <c r="E28" s="1">
        <v>23</v>
      </c>
      <c r="F28" s="1">
        <v>57</v>
      </c>
      <c r="G28" s="1">
        <v>5.2280701754385897</v>
      </c>
      <c r="H28" s="1">
        <v>28.070175438596401</v>
      </c>
      <c r="I28" s="1">
        <v>3.3333333333333299</v>
      </c>
      <c r="J28" s="1">
        <v>6.9122807017543799</v>
      </c>
      <c r="K28" s="1">
        <v>72.649122807017505</v>
      </c>
      <c r="L28" s="1" t="s">
        <v>29</v>
      </c>
      <c r="M28" s="1" t="s">
        <v>29</v>
      </c>
      <c r="N28" s="1" t="s">
        <v>29</v>
      </c>
      <c r="O28" s="1" t="s">
        <v>29</v>
      </c>
      <c r="P28" s="1" t="s">
        <v>29</v>
      </c>
      <c r="Q28" s="1" t="s">
        <v>29</v>
      </c>
      <c r="R28" s="1" t="s">
        <v>21</v>
      </c>
      <c r="S28" s="1" t="s">
        <v>21</v>
      </c>
      <c r="T28" s="1" t="s">
        <v>21</v>
      </c>
      <c r="U28" s="1" t="s">
        <v>29</v>
      </c>
      <c r="V28" s="1" t="s">
        <v>29</v>
      </c>
      <c r="W28" s="1" t="s">
        <v>29</v>
      </c>
      <c r="X28" s="1" t="s">
        <v>21</v>
      </c>
      <c r="Y28" s="1" t="s">
        <v>29</v>
      </c>
      <c r="Z28" s="1" t="s">
        <v>21</v>
      </c>
      <c r="AA28" s="1" t="s">
        <v>29</v>
      </c>
      <c r="AB28" s="1" t="s">
        <v>21</v>
      </c>
      <c r="AC28" s="1" t="s">
        <v>29</v>
      </c>
      <c r="AD28" s="1" t="s">
        <v>29</v>
      </c>
      <c r="AE28" s="1" t="s">
        <v>679</v>
      </c>
    </row>
    <row r="29" spans="1:31" x14ac:dyDescent="0.3">
      <c r="A29" t="str">
        <f>VLOOKUP(B29,Project_Classes!$A$1:$D$194,3,FALSE)</f>
        <v>Engine</v>
      </c>
      <c r="B29" s="1" t="s">
        <v>163</v>
      </c>
      <c r="C29" s="1">
        <f t="shared" si="0"/>
        <v>2</v>
      </c>
      <c r="D29" s="1">
        <f t="shared" si="1"/>
        <v>8</v>
      </c>
      <c r="E29" s="1">
        <v>13</v>
      </c>
      <c r="F29" s="1">
        <v>24</v>
      </c>
      <c r="G29" s="1">
        <v>9.7916666666666607</v>
      </c>
      <c r="H29" s="1">
        <v>8.0833333333333304</v>
      </c>
      <c r="I29" s="1">
        <v>4.75</v>
      </c>
      <c r="J29" s="1">
        <v>1.0833333333333299</v>
      </c>
      <c r="K29" s="1">
        <v>12.6666666666666</v>
      </c>
      <c r="L29" s="1" t="s">
        <v>29</v>
      </c>
      <c r="M29" s="1" t="s">
        <v>21</v>
      </c>
      <c r="N29" s="1" t="s">
        <v>21</v>
      </c>
      <c r="O29" s="1" t="s">
        <v>21</v>
      </c>
      <c r="P29" s="1" t="s">
        <v>21</v>
      </c>
      <c r="Q29" s="1" t="s">
        <v>21</v>
      </c>
      <c r="R29" s="1" t="s">
        <v>21</v>
      </c>
      <c r="S29" s="1" t="s">
        <v>21</v>
      </c>
      <c r="T29" s="1" t="s">
        <v>29</v>
      </c>
      <c r="U29" s="1" t="s">
        <v>29</v>
      </c>
      <c r="V29" s="1" t="s">
        <v>29</v>
      </c>
      <c r="W29" s="1" t="s">
        <v>29</v>
      </c>
      <c r="X29" s="1" t="s">
        <v>21</v>
      </c>
      <c r="Y29" s="1" t="s">
        <v>29</v>
      </c>
      <c r="Z29" s="1" t="s">
        <v>29</v>
      </c>
      <c r="AA29" s="1" t="s">
        <v>29</v>
      </c>
      <c r="AB29" s="1" t="s">
        <v>21</v>
      </c>
      <c r="AC29" s="1" t="s">
        <v>29</v>
      </c>
      <c r="AD29" s="1" t="s">
        <v>29</v>
      </c>
      <c r="AE29" s="1" t="s">
        <v>679</v>
      </c>
    </row>
    <row r="30" spans="1:31" x14ac:dyDescent="0.3">
      <c r="A30" t="str">
        <f>VLOOKUP(B30,Project_Classes!$A$1:$D$194,3,FALSE)</f>
        <v>Engine</v>
      </c>
      <c r="B30" s="1" t="s">
        <v>517</v>
      </c>
      <c r="C30" s="1">
        <f t="shared" si="0"/>
        <v>3</v>
      </c>
      <c r="D30" s="1">
        <f t="shared" si="1"/>
        <v>3</v>
      </c>
      <c r="E30" s="1">
        <v>2</v>
      </c>
      <c r="F30" s="1">
        <v>4</v>
      </c>
      <c r="G30" s="1">
        <v>0.75</v>
      </c>
      <c r="H30" s="1">
        <v>37</v>
      </c>
      <c r="I30" s="1">
        <v>21</v>
      </c>
      <c r="J30" s="1">
        <v>60.75</v>
      </c>
      <c r="K30" s="1">
        <v>348.75</v>
      </c>
      <c r="L30" s="1" t="s">
        <v>29</v>
      </c>
      <c r="M30" s="1" t="s">
        <v>21</v>
      </c>
      <c r="N30" s="1" t="s">
        <v>21</v>
      </c>
      <c r="O30" s="1" t="s">
        <v>29</v>
      </c>
      <c r="P30" s="1" t="s">
        <v>29</v>
      </c>
      <c r="Q30" s="1" t="s">
        <v>21</v>
      </c>
      <c r="R30" s="1" t="s">
        <v>21</v>
      </c>
      <c r="S30" s="1" t="s">
        <v>21</v>
      </c>
      <c r="T30" s="1" t="s">
        <v>21</v>
      </c>
      <c r="U30" s="1" t="s">
        <v>21</v>
      </c>
      <c r="V30" s="1" t="s">
        <v>29</v>
      </c>
      <c r="W30" s="1" t="s">
        <v>21</v>
      </c>
      <c r="X30" s="1" t="s">
        <v>21</v>
      </c>
      <c r="Y30" s="1" t="s">
        <v>29</v>
      </c>
      <c r="Z30" s="1" t="s">
        <v>21</v>
      </c>
      <c r="AA30" s="1" t="s">
        <v>21</v>
      </c>
      <c r="AB30" s="1" t="s">
        <v>21</v>
      </c>
      <c r="AC30" s="1" t="s">
        <v>21</v>
      </c>
      <c r="AD30" s="1" t="s">
        <v>29</v>
      </c>
      <c r="AE30" s="1" t="s">
        <v>679</v>
      </c>
    </row>
    <row r="31" spans="1:31" x14ac:dyDescent="0.3">
      <c r="A31" t="str">
        <f>VLOOKUP(B31,Project_Classes!$A$1:$D$194,3,FALSE)</f>
        <v>Engine</v>
      </c>
      <c r="B31" s="1" t="s">
        <v>526</v>
      </c>
      <c r="C31" s="1">
        <f t="shared" si="0"/>
        <v>2</v>
      </c>
      <c r="D31" s="1">
        <f t="shared" si="1"/>
        <v>2</v>
      </c>
      <c r="E31" s="1">
        <v>0</v>
      </c>
      <c r="F31" s="1">
        <v>1</v>
      </c>
      <c r="G31" s="1">
        <v>18</v>
      </c>
      <c r="H31" s="1">
        <v>2</v>
      </c>
      <c r="I31" s="1">
        <v>1</v>
      </c>
      <c r="J31" s="1">
        <v>1</v>
      </c>
      <c r="K31" s="1">
        <v>20</v>
      </c>
      <c r="L31" s="1" t="s">
        <v>21</v>
      </c>
      <c r="M31" s="1" t="s">
        <v>21</v>
      </c>
      <c r="N31" s="1" t="s">
        <v>21</v>
      </c>
      <c r="O31" s="1" t="s">
        <v>29</v>
      </c>
      <c r="P31" s="1" t="s">
        <v>21</v>
      </c>
      <c r="Q31" s="1" t="s">
        <v>21</v>
      </c>
      <c r="R31" s="1" t="s">
        <v>21</v>
      </c>
      <c r="S31" s="1" t="s">
        <v>21</v>
      </c>
      <c r="T31" s="1" t="s">
        <v>29</v>
      </c>
      <c r="U31" s="1" t="s">
        <v>29</v>
      </c>
      <c r="V31" s="1" t="s">
        <v>21</v>
      </c>
      <c r="W31" s="1" t="s">
        <v>29</v>
      </c>
      <c r="X31" s="1" t="s">
        <v>21</v>
      </c>
      <c r="Y31" s="1" t="s">
        <v>21</v>
      </c>
      <c r="Z31" s="1" t="s">
        <v>21</v>
      </c>
      <c r="AA31" s="1" t="s">
        <v>21</v>
      </c>
      <c r="AB31" s="1" t="s">
        <v>21</v>
      </c>
      <c r="AC31" s="1" t="s">
        <v>21</v>
      </c>
      <c r="AD31" s="1" t="s">
        <v>21</v>
      </c>
      <c r="AE31" s="1"/>
    </row>
    <row r="32" spans="1:31" x14ac:dyDescent="0.3">
      <c r="A32" t="str">
        <f>VLOOKUP(B32,Project_Classes!$A$1:$D$194,3,FALSE)</f>
        <v>Engine</v>
      </c>
      <c r="B32" s="1" t="s">
        <v>319</v>
      </c>
      <c r="C32" s="1">
        <f t="shared" si="0"/>
        <v>1</v>
      </c>
      <c r="D32" s="1">
        <f t="shared" si="1"/>
        <v>3</v>
      </c>
      <c r="E32" s="1">
        <v>0</v>
      </c>
      <c r="F32" s="1">
        <v>1</v>
      </c>
      <c r="G32" s="1">
        <v>0</v>
      </c>
      <c r="H32" s="1">
        <v>2</v>
      </c>
      <c r="I32" s="1">
        <v>1</v>
      </c>
      <c r="J32" s="1">
        <v>0</v>
      </c>
      <c r="K32" s="1">
        <v>60</v>
      </c>
      <c r="L32" s="1" t="s">
        <v>29</v>
      </c>
      <c r="M32" s="1" t="s">
        <v>21</v>
      </c>
      <c r="N32" s="1" t="s">
        <v>21</v>
      </c>
      <c r="O32" s="1" t="s">
        <v>21</v>
      </c>
      <c r="P32" s="1" t="s">
        <v>21</v>
      </c>
      <c r="Q32" s="1" t="s">
        <v>21</v>
      </c>
      <c r="R32" s="1" t="s">
        <v>21</v>
      </c>
      <c r="S32" s="1" t="s">
        <v>21</v>
      </c>
      <c r="T32" s="1" t="s">
        <v>21</v>
      </c>
      <c r="U32" s="1" t="s">
        <v>21</v>
      </c>
      <c r="V32" s="1" t="s">
        <v>29</v>
      </c>
      <c r="W32" s="1" t="s">
        <v>21</v>
      </c>
      <c r="X32" s="1" t="s">
        <v>21</v>
      </c>
      <c r="Y32" s="1" t="s">
        <v>29</v>
      </c>
      <c r="Z32" s="1" t="s">
        <v>21</v>
      </c>
      <c r="AA32" s="1" t="s">
        <v>21</v>
      </c>
      <c r="AB32" s="1" t="s">
        <v>21</v>
      </c>
      <c r="AC32" s="1" t="s">
        <v>21</v>
      </c>
      <c r="AD32" s="1" t="s">
        <v>29</v>
      </c>
      <c r="AE32" s="1" t="s">
        <v>679</v>
      </c>
    </row>
    <row r="33" spans="1:31" x14ac:dyDescent="0.3">
      <c r="A33" t="str">
        <f>VLOOKUP(B33,Project_Classes!$A$1:$D$194,3,FALSE)</f>
        <v>Else</v>
      </c>
      <c r="B33" s="1" t="s">
        <v>125</v>
      </c>
      <c r="C33" s="1">
        <f t="shared" si="0"/>
        <v>3</v>
      </c>
      <c r="D33" s="1">
        <f t="shared" si="1"/>
        <v>4</v>
      </c>
      <c r="E33" s="1">
        <v>0</v>
      </c>
      <c r="F33" s="1">
        <v>14</v>
      </c>
      <c r="G33" s="1">
        <v>1.21428571428571</v>
      </c>
      <c r="H33" s="1">
        <v>26.928571428571399</v>
      </c>
      <c r="I33" s="1">
        <v>3.8571428571428501</v>
      </c>
      <c r="J33" s="1">
        <v>2.5</v>
      </c>
      <c r="K33" s="1">
        <v>276.142857142857</v>
      </c>
      <c r="L33" s="1" t="s">
        <v>29</v>
      </c>
      <c r="M33" s="1" t="s">
        <v>29</v>
      </c>
      <c r="N33" s="1" t="s">
        <v>21</v>
      </c>
      <c r="O33" s="1" t="s">
        <v>29</v>
      </c>
      <c r="P33" s="1" t="s">
        <v>21</v>
      </c>
      <c r="Q33" s="1" t="s">
        <v>21</v>
      </c>
      <c r="R33" s="1" t="s">
        <v>21</v>
      </c>
      <c r="S33" s="1" t="s">
        <v>21</v>
      </c>
      <c r="T33" s="1" t="s">
        <v>21</v>
      </c>
      <c r="U33" s="1" t="s">
        <v>29</v>
      </c>
      <c r="V33" s="1" t="s">
        <v>29</v>
      </c>
      <c r="W33" s="1" t="s">
        <v>21</v>
      </c>
      <c r="X33" s="1" t="s">
        <v>21</v>
      </c>
      <c r="Y33" s="1" t="s">
        <v>29</v>
      </c>
      <c r="Z33" s="1" t="s">
        <v>21</v>
      </c>
      <c r="AA33" s="1" t="s">
        <v>21</v>
      </c>
      <c r="AB33" s="1" t="s">
        <v>21</v>
      </c>
      <c r="AC33" s="1" t="s">
        <v>21</v>
      </c>
      <c r="AD33" s="1" t="s">
        <v>29</v>
      </c>
      <c r="AE33" s="1"/>
    </row>
    <row r="34" spans="1:31" x14ac:dyDescent="0.3">
      <c r="A34" t="str">
        <f>VLOOKUP(B34,Project_Classes!$A$1:$D$194,3,FALSE)</f>
        <v>Else</v>
      </c>
      <c r="B34" s="1" t="s">
        <v>514</v>
      </c>
      <c r="C34" s="1">
        <f t="shared" si="0"/>
        <v>4</v>
      </c>
      <c r="D34" s="1">
        <f t="shared" si="1"/>
        <v>2</v>
      </c>
      <c r="E34" s="1">
        <v>3</v>
      </c>
      <c r="F34" s="1">
        <v>5</v>
      </c>
      <c r="G34" s="1">
        <v>1.2</v>
      </c>
      <c r="H34" s="1">
        <v>17.8</v>
      </c>
      <c r="I34" s="1">
        <v>1.4</v>
      </c>
      <c r="J34" s="1">
        <v>0</v>
      </c>
      <c r="K34" s="1">
        <v>72</v>
      </c>
      <c r="L34" s="1" t="s">
        <v>29</v>
      </c>
      <c r="M34" s="1" t="s">
        <v>29</v>
      </c>
      <c r="N34" s="1" t="s">
        <v>21</v>
      </c>
      <c r="O34" s="1" t="s">
        <v>29</v>
      </c>
      <c r="P34" s="1" t="s">
        <v>21</v>
      </c>
      <c r="Q34" s="1" t="s">
        <v>21</v>
      </c>
      <c r="R34" s="1" t="s">
        <v>29</v>
      </c>
      <c r="S34" s="1" t="s">
        <v>21</v>
      </c>
      <c r="T34" s="1" t="s">
        <v>21</v>
      </c>
      <c r="U34" s="1" t="s">
        <v>21</v>
      </c>
      <c r="V34" s="1" t="s">
        <v>29</v>
      </c>
      <c r="W34" s="1" t="s">
        <v>21</v>
      </c>
      <c r="X34" s="1" t="s">
        <v>21</v>
      </c>
      <c r="Y34" s="1" t="s">
        <v>29</v>
      </c>
      <c r="Z34" s="1" t="s">
        <v>21</v>
      </c>
      <c r="AA34" s="1" t="s">
        <v>21</v>
      </c>
      <c r="AB34" s="1" t="s">
        <v>21</v>
      </c>
      <c r="AC34" s="1" t="s">
        <v>21</v>
      </c>
      <c r="AD34" s="1" t="s">
        <v>21</v>
      </c>
      <c r="AE34" s="1"/>
    </row>
    <row r="35" spans="1:31" x14ac:dyDescent="0.3">
      <c r="A35" t="str">
        <f>VLOOKUP(B35,Project_Classes!$A$1:$D$194,3,FALSE)</f>
        <v>Else</v>
      </c>
      <c r="B35" s="1" t="s">
        <v>23</v>
      </c>
      <c r="C35" s="1">
        <f t="shared" ref="C35:C66" si="2">COUNTIF(L35:T35,"O")</f>
        <v>3</v>
      </c>
      <c r="D35" s="1">
        <f t="shared" ref="D35:D66" si="3">COUNTIF(U35:AD35,"O")</f>
        <v>1</v>
      </c>
      <c r="E35" s="1">
        <v>1</v>
      </c>
      <c r="F35" s="1">
        <v>2</v>
      </c>
      <c r="G35" s="1">
        <v>1.5</v>
      </c>
      <c r="H35" s="1">
        <v>50.5</v>
      </c>
      <c r="I35" s="1">
        <v>8</v>
      </c>
      <c r="J35" s="1">
        <v>9</v>
      </c>
      <c r="K35" s="1">
        <v>114.5</v>
      </c>
      <c r="L35" s="1" t="s">
        <v>29</v>
      </c>
      <c r="M35" s="1" t="s">
        <v>21</v>
      </c>
      <c r="N35" s="1" t="s">
        <v>21</v>
      </c>
      <c r="O35" s="1" t="s">
        <v>29</v>
      </c>
      <c r="P35" s="1" t="s">
        <v>21</v>
      </c>
      <c r="Q35" s="1" t="s">
        <v>29</v>
      </c>
      <c r="R35" s="1" t="s">
        <v>21</v>
      </c>
      <c r="S35" s="1" t="s">
        <v>21</v>
      </c>
      <c r="T35" s="1" t="s">
        <v>21</v>
      </c>
      <c r="U35" s="1" t="s">
        <v>21</v>
      </c>
      <c r="V35" s="1" t="s">
        <v>29</v>
      </c>
      <c r="W35" s="1" t="s">
        <v>21</v>
      </c>
      <c r="X35" s="1" t="s">
        <v>21</v>
      </c>
      <c r="Y35" s="1" t="s">
        <v>21</v>
      </c>
      <c r="Z35" s="1" t="s">
        <v>21</v>
      </c>
      <c r="AA35" s="1" t="s">
        <v>21</v>
      </c>
      <c r="AB35" s="1" t="s">
        <v>21</v>
      </c>
      <c r="AC35" s="1" t="s">
        <v>21</v>
      </c>
      <c r="AD35" s="1" t="s">
        <v>21</v>
      </c>
      <c r="AE35" s="1"/>
    </row>
    <row r="36" spans="1:31" x14ac:dyDescent="0.3">
      <c r="A36" t="str">
        <f>VLOOKUP(B36,Project_Classes!$A$1:$D$194,3,FALSE)</f>
        <v>Else</v>
      </c>
      <c r="B36" s="1" t="s">
        <v>390</v>
      </c>
      <c r="C36" s="1">
        <f t="shared" si="2"/>
        <v>3</v>
      </c>
      <c r="D36" s="1">
        <f t="shared" si="3"/>
        <v>2</v>
      </c>
      <c r="E36" s="1">
        <v>1</v>
      </c>
      <c r="F36" s="1">
        <v>2</v>
      </c>
      <c r="G36" s="1">
        <v>6.5</v>
      </c>
      <c r="H36" s="1">
        <v>26.5</v>
      </c>
      <c r="I36" s="1">
        <v>1</v>
      </c>
      <c r="J36" s="1">
        <v>0</v>
      </c>
      <c r="K36" s="1">
        <v>18</v>
      </c>
      <c r="L36" s="1" t="s">
        <v>29</v>
      </c>
      <c r="M36" s="1" t="s">
        <v>21</v>
      </c>
      <c r="N36" s="1" t="s">
        <v>21</v>
      </c>
      <c r="O36" s="1" t="s">
        <v>29</v>
      </c>
      <c r="P36" s="1" t="s">
        <v>21</v>
      </c>
      <c r="Q36" s="1" t="s">
        <v>21</v>
      </c>
      <c r="R36" s="1" t="s">
        <v>29</v>
      </c>
      <c r="S36" s="1" t="s">
        <v>21</v>
      </c>
      <c r="T36" s="1" t="s">
        <v>21</v>
      </c>
      <c r="U36" s="1" t="s">
        <v>21</v>
      </c>
      <c r="V36" s="1" t="s">
        <v>29</v>
      </c>
      <c r="W36" s="1" t="s">
        <v>21</v>
      </c>
      <c r="X36" s="1" t="s">
        <v>21</v>
      </c>
      <c r="Y36" s="1" t="s">
        <v>21</v>
      </c>
      <c r="Z36" s="1" t="s">
        <v>21</v>
      </c>
      <c r="AA36" s="1" t="s">
        <v>21</v>
      </c>
      <c r="AB36" s="1" t="s">
        <v>21</v>
      </c>
      <c r="AC36" s="1" t="s">
        <v>21</v>
      </c>
      <c r="AD36" s="1" t="s">
        <v>29</v>
      </c>
      <c r="AE36" s="1"/>
    </row>
    <row r="37" spans="1:31" x14ac:dyDescent="0.3">
      <c r="A37" t="str">
        <f>VLOOKUP(B37,Project_Classes!$A$1:$D$194,3,FALSE)</f>
        <v>Else</v>
      </c>
      <c r="B37" s="1" t="s">
        <v>221</v>
      </c>
      <c r="C37" s="1">
        <f t="shared" si="2"/>
        <v>1</v>
      </c>
      <c r="D37" s="1">
        <f t="shared" si="3"/>
        <v>1</v>
      </c>
      <c r="E37" s="1">
        <v>0</v>
      </c>
      <c r="F37" s="1">
        <v>1</v>
      </c>
      <c r="G37" s="1">
        <v>0</v>
      </c>
      <c r="H37" s="1">
        <v>21</v>
      </c>
      <c r="I37" s="1">
        <v>1</v>
      </c>
      <c r="J37" s="1">
        <v>0</v>
      </c>
      <c r="K37" s="1">
        <v>103</v>
      </c>
      <c r="L37" s="1" t="s">
        <v>29</v>
      </c>
      <c r="M37" s="1" t="s">
        <v>21</v>
      </c>
      <c r="N37" s="1" t="s">
        <v>21</v>
      </c>
      <c r="O37" s="1" t="s">
        <v>21</v>
      </c>
      <c r="P37" s="1" t="s">
        <v>21</v>
      </c>
      <c r="Q37" s="1" t="s">
        <v>21</v>
      </c>
      <c r="R37" s="1" t="s">
        <v>21</v>
      </c>
      <c r="S37" s="1" t="s">
        <v>21</v>
      </c>
      <c r="T37" s="1" t="s">
        <v>21</v>
      </c>
      <c r="U37" s="1" t="s">
        <v>21</v>
      </c>
      <c r="V37" s="1" t="s">
        <v>29</v>
      </c>
      <c r="W37" s="1" t="s">
        <v>21</v>
      </c>
      <c r="X37" s="1" t="s">
        <v>21</v>
      </c>
      <c r="Y37" s="1" t="s">
        <v>21</v>
      </c>
      <c r="Z37" s="1" t="s">
        <v>21</v>
      </c>
      <c r="AA37" s="1" t="s">
        <v>21</v>
      </c>
      <c r="AB37" s="1" t="s">
        <v>21</v>
      </c>
      <c r="AC37" s="1" t="s">
        <v>21</v>
      </c>
      <c r="AD37" s="1" t="s">
        <v>21</v>
      </c>
      <c r="AE37" s="1"/>
    </row>
    <row r="38" spans="1:31" x14ac:dyDescent="0.3">
      <c r="A38" t="str">
        <f>VLOOKUP(B38,Project_Classes!$A$1:$D$194,3,FALSE)</f>
        <v>Else</v>
      </c>
      <c r="B38" s="1" t="s">
        <v>343</v>
      </c>
      <c r="C38" s="1">
        <f t="shared" si="2"/>
        <v>1</v>
      </c>
      <c r="D38" s="1">
        <f t="shared" si="3"/>
        <v>1</v>
      </c>
      <c r="E38" s="1">
        <v>0</v>
      </c>
      <c r="F38" s="1">
        <v>1</v>
      </c>
      <c r="G38" s="1">
        <v>10</v>
      </c>
      <c r="H38" s="1">
        <v>470</v>
      </c>
      <c r="I38" s="1">
        <v>1</v>
      </c>
      <c r="J38" s="1">
        <v>1</v>
      </c>
      <c r="K38" s="1">
        <v>4</v>
      </c>
      <c r="L38" s="1" t="s">
        <v>29</v>
      </c>
      <c r="M38" s="1" t="s">
        <v>21</v>
      </c>
      <c r="N38" s="1" t="s">
        <v>21</v>
      </c>
      <c r="O38" s="1" t="s">
        <v>21</v>
      </c>
      <c r="P38" s="1" t="s">
        <v>21</v>
      </c>
      <c r="Q38" s="1" t="s">
        <v>21</v>
      </c>
      <c r="R38" s="1" t="s">
        <v>21</v>
      </c>
      <c r="S38" s="1" t="s">
        <v>21</v>
      </c>
      <c r="T38" s="1" t="s">
        <v>21</v>
      </c>
      <c r="U38" s="1" t="s">
        <v>29</v>
      </c>
      <c r="V38" s="1" t="s">
        <v>21</v>
      </c>
      <c r="W38" s="1" t="s">
        <v>21</v>
      </c>
      <c r="X38" s="1" t="s">
        <v>21</v>
      </c>
      <c r="Y38" s="1" t="s">
        <v>21</v>
      </c>
      <c r="Z38" s="1" t="s">
        <v>21</v>
      </c>
      <c r="AA38" s="1" t="s">
        <v>21</v>
      </c>
      <c r="AB38" s="1" t="s">
        <v>21</v>
      </c>
      <c r="AC38" s="1" t="s">
        <v>21</v>
      </c>
      <c r="AD38" s="1" t="s">
        <v>21</v>
      </c>
      <c r="AE38" s="1"/>
    </row>
    <row r="39" spans="1:31" x14ac:dyDescent="0.3">
      <c r="A39" t="str">
        <f>VLOOKUP(B39,Project_Classes!$A$1:$D$194,3,FALSE)</f>
        <v>Framework</v>
      </c>
      <c r="B39" s="1" t="s">
        <v>507</v>
      </c>
      <c r="C39" s="1">
        <f t="shared" si="2"/>
        <v>3</v>
      </c>
      <c r="D39" s="1">
        <f t="shared" si="3"/>
        <v>6</v>
      </c>
      <c r="E39" s="1">
        <v>239</v>
      </c>
      <c r="F39" s="1">
        <v>370</v>
      </c>
      <c r="G39" s="1">
        <v>3.7027027027027</v>
      </c>
      <c r="H39" s="1">
        <v>31.527027027027</v>
      </c>
      <c r="I39" s="1">
        <v>3.8324324324324301</v>
      </c>
      <c r="J39" s="1">
        <v>7.2756756756756698</v>
      </c>
      <c r="K39" s="1">
        <v>60.937837837837797</v>
      </c>
      <c r="L39" s="1" t="s">
        <v>29</v>
      </c>
      <c r="M39" s="1" t="s">
        <v>21</v>
      </c>
      <c r="N39" s="1" t="s">
        <v>21</v>
      </c>
      <c r="O39" s="1" t="s">
        <v>29</v>
      </c>
      <c r="P39" s="1" t="s">
        <v>29</v>
      </c>
      <c r="Q39" s="1" t="s">
        <v>21</v>
      </c>
      <c r="R39" s="1" t="s">
        <v>21</v>
      </c>
      <c r="S39" s="1" t="s">
        <v>21</v>
      </c>
      <c r="T39" s="1" t="s">
        <v>21</v>
      </c>
      <c r="U39" s="1" t="s">
        <v>29</v>
      </c>
      <c r="V39" s="1" t="s">
        <v>29</v>
      </c>
      <c r="W39" s="1" t="s">
        <v>29</v>
      </c>
      <c r="X39" s="1" t="s">
        <v>21</v>
      </c>
      <c r="Y39" s="1" t="s">
        <v>29</v>
      </c>
      <c r="Z39" s="1" t="s">
        <v>21</v>
      </c>
      <c r="AA39" s="1" t="s">
        <v>29</v>
      </c>
      <c r="AB39" s="1" t="s">
        <v>21</v>
      </c>
      <c r="AC39" s="1" t="s">
        <v>21</v>
      </c>
      <c r="AD39" s="1" t="s">
        <v>29</v>
      </c>
      <c r="AE39" s="1"/>
    </row>
    <row r="40" spans="1:31" x14ac:dyDescent="0.3">
      <c r="A40" t="str">
        <f>VLOOKUP(B40,Project_Classes!$A$1:$D$194,3,FALSE)</f>
        <v>Framework</v>
      </c>
      <c r="B40" s="1" t="s">
        <v>560</v>
      </c>
      <c r="C40" s="1">
        <f t="shared" si="2"/>
        <v>5</v>
      </c>
      <c r="D40" s="1">
        <f t="shared" si="3"/>
        <v>8</v>
      </c>
      <c r="E40" s="1">
        <v>173</v>
      </c>
      <c r="F40" s="1">
        <v>306</v>
      </c>
      <c r="G40" s="1">
        <v>7.05555555555555</v>
      </c>
      <c r="H40" s="1">
        <v>64.382352941176407</v>
      </c>
      <c r="I40" s="1">
        <v>2.55555555555555</v>
      </c>
      <c r="J40" s="1">
        <v>4.0751633986928102</v>
      </c>
      <c r="K40" s="1">
        <v>40.6666666666666</v>
      </c>
      <c r="L40" s="1" t="s">
        <v>29</v>
      </c>
      <c r="M40" s="1" t="s">
        <v>21</v>
      </c>
      <c r="N40" s="1" t="s">
        <v>29</v>
      </c>
      <c r="O40" s="1" t="s">
        <v>29</v>
      </c>
      <c r="P40" s="1" t="s">
        <v>29</v>
      </c>
      <c r="Q40" s="1" t="s">
        <v>21</v>
      </c>
      <c r="R40" s="1" t="s">
        <v>29</v>
      </c>
      <c r="S40" s="1" t="s">
        <v>21</v>
      </c>
      <c r="T40" s="1" t="s">
        <v>21</v>
      </c>
      <c r="U40" s="1" t="s">
        <v>21</v>
      </c>
      <c r="V40" s="1" t="s">
        <v>29</v>
      </c>
      <c r="W40" s="1" t="s">
        <v>29</v>
      </c>
      <c r="X40" s="1" t="s">
        <v>29</v>
      </c>
      <c r="Y40" s="1" t="s">
        <v>29</v>
      </c>
      <c r="Z40" s="1" t="s">
        <v>29</v>
      </c>
      <c r="AA40" s="1" t="s">
        <v>21</v>
      </c>
      <c r="AB40" s="1" t="s">
        <v>29</v>
      </c>
      <c r="AC40" s="1" t="s">
        <v>29</v>
      </c>
      <c r="AD40" s="1" t="s">
        <v>29</v>
      </c>
      <c r="AE40" s="1" t="s">
        <v>679</v>
      </c>
    </row>
    <row r="41" spans="1:31" x14ac:dyDescent="0.3">
      <c r="A41" t="str">
        <f>VLOOKUP(B41,Project_Classes!$A$1:$D$194,3,FALSE)</f>
        <v>Framework</v>
      </c>
      <c r="B41" s="1" t="s">
        <v>369</v>
      </c>
      <c r="C41" s="1">
        <f t="shared" si="2"/>
        <v>6</v>
      </c>
      <c r="D41" s="1">
        <f t="shared" si="3"/>
        <v>4</v>
      </c>
      <c r="E41" s="1">
        <v>168</v>
      </c>
      <c r="F41" s="1">
        <v>252</v>
      </c>
      <c r="G41" s="1">
        <v>4.7777777777777697</v>
      </c>
      <c r="H41" s="1">
        <v>79.468253968253904</v>
      </c>
      <c r="I41" s="1">
        <v>4.0396825396825298</v>
      </c>
      <c r="J41" s="1">
        <v>6.6468253968253901</v>
      </c>
      <c r="K41" s="1">
        <v>55.904761904761898</v>
      </c>
      <c r="L41" s="1" t="s">
        <v>29</v>
      </c>
      <c r="M41" s="1" t="s">
        <v>21</v>
      </c>
      <c r="N41" s="1" t="s">
        <v>29</v>
      </c>
      <c r="O41" s="1" t="s">
        <v>29</v>
      </c>
      <c r="P41" s="1" t="s">
        <v>29</v>
      </c>
      <c r="Q41" s="1" t="s">
        <v>29</v>
      </c>
      <c r="R41" s="1" t="s">
        <v>29</v>
      </c>
      <c r="S41" s="1" t="s">
        <v>21</v>
      </c>
      <c r="T41" s="1" t="s">
        <v>21</v>
      </c>
      <c r="U41" s="1" t="s">
        <v>21</v>
      </c>
      <c r="V41" s="1" t="s">
        <v>29</v>
      </c>
      <c r="W41" s="1" t="s">
        <v>29</v>
      </c>
      <c r="X41" s="1" t="s">
        <v>21</v>
      </c>
      <c r="Y41" s="1" t="s">
        <v>29</v>
      </c>
      <c r="Z41" s="1" t="s">
        <v>21</v>
      </c>
      <c r="AA41" s="1" t="s">
        <v>21</v>
      </c>
      <c r="AB41" s="1" t="s">
        <v>21</v>
      </c>
      <c r="AC41" s="1" t="s">
        <v>21</v>
      </c>
      <c r="AD41" s="1" t="s">
        <v>29</v>
      </c>
      <c r="AE41" s="1" t="s">
        <v>683</v>
      </c>
    </row>
    <row r="42" spans="1:31" x14ac:dyDescent="0.3">
      <c r="A42" t="str">
        <f>VLOOKUP(B42,Project_Classes!$A$1:$D$194,3,FALSE)</f>
        <v>Framework</v>
      </c>
      <c r="B42" s="1" t="s">
        <v>459</v>
      </c>
      <c r="C42" s="1">
        <f t="shared" si="2"/>
        <v>4</v>
      </c>
      <c r="D42" s="1">
        <f t="shared" si="3"/>
        <v>4</v>
      </c>
      <c r="E42" s="1">
        <v>21</v>
      </c>
      <c r="F42" s="1">
        <v>60</v>
      </c>
      <c r="G42" s="1">
        <v>2.36666666666666</v>
      </c>
      <c r="H42" s="1">
        <v>8.3333333333333304</v>
      </c>
      <c r="I42" s="1">
        <v>3.18333333333333</v>
      </c>
      <c r="J42" s="1">
        <v>5.11666666666666</v>
      </c>
      <c r="K42" s="1">
        <v>40.366666666666603</v>
      </c>
      <c r="L42" s="1" t="s">
        <v>29</v>
      </c>
      <c r="M42" s="1" t="s">
        <v>21</v>
      </c>
      <c r="N42" s="1" t="s">
        <v>29</v>
      </c>
      <c r="O42" s="1" t="s">
        <v>29</v>
      </c>
      <c r="P42" s="1" t="s">
        <v>21</v>
      </c>
      <c r="Q42" s="1" t="s">
        <v>21</v>
      </c>
      <c r="R42" s="1" t="s">
        <v>21</v>
      </c>
      <c r="S42" s="1" t="s">
        <v>21</v>
      </c>
      <c r="T42" s="1" t="s">
        <v>29</v>
      </c>
      <c r="U42" s="1" t="s">
        <v>21</v>
      </c>
      <c r="V42" s="1" t="s">
        <v>29</v>
      </c>
      <c r="W42" s="1" t="s">
        <v>21</v>
      </c>
      <c r="X42" s="1" t="s">
        <v>29</v>
      </c>
      <c r="Y42" s="1" t="s">
        <v>29</v>
      </c>
      <c r="Z42" s="1" t="s">
        <v>21</v>
      </c>
      <c r="AA42" s="1" t="s">
        <v>21</v>
      </c>
      <c r="AB42" s="1" t="s">
        <v>21</v>
      </c>
      <c r="AC42" s="1" t="s">
        <v>21</v>
      </c>
      <c r="AD42" s="1" t="s">
        <v>29</v>
      </c>
      <c r="AE42" s="1"/>
    </row>
    <row r="43" spans="1:31" x14ac:dyDescent="0.3">
      <c r="A43" t="str">
        <f>VLOOKUP(B43,Project_Classes!$A$1:$D$194,3,FALSE)</f>
        <v>Framework</v>
      </c>
      <c r="B43" s="1" t="s">
        <v>153</v>
      </c>
      <c r="C43" s="1">
        <f t="shared" si="2"/>
        <v>6</v>
      </c>
      <c r="D43" s="1">
        <f t="shared" si="3"/>
        <v>8</v>
      </c>
      <c r="E43" s="1">
        <v>27</v>
      </c>
      <c r="F43" s="1">
        <v>51</v>
      </c>
      <c r="G43" s="1">
        <v>4.7450980392156801</v>
      </c>
      <c r="H43" s="1">
        <v>80.6666666666666</v>
      </c>
      <c r="I43" s="1">
        <v>11.7254901960784</v>
      </c>
      <c r="J43" s="1">
        <v>18.294117647058801</v>
      </c>
      <c r="K43" s="1">
        <v>106.843137254901</v>
      </c>
      <c r="L43" s="1" t="s">
        <v>29</v>
      </c>
      <c r="M43" s="1" t="s">
        <v>29</v>
      </c>
      <c r="N43" s="1" t="s">
        <v>29</v>
      </c>
      <c r="O43" s="1" t="s">
        <v>29</v>
      </c>
      <c r="P43" s="1" t="s">
        <v>21</v>
      </c>
      <c r="Q43" s="1" t="s">
        <v>21</v>
      </c>
      <c r="R43" s="1" t="s">
        <v>29</v>
      </c>
      <c r="S43" s="1" t="s">
        <v>29</v>
      </c>
      <c r="T43" s="1" t="s">
        <v>21</v>
      </c>
      <c r="U43" s="1" t="s">
        <v>29</v>
      </c>
      <c r="V43" s="1" t="s">
        <v>29</v>
      </c>
      <c r="W43" s="1" t="s">
        <v>29</v>
      </c>
      <c r="X43" s="1" t="s">
        <v>21</v>
      </c>
      <c r="Y43" s="1" t="s">
        <v>29</v>
      </c>
      <c r="Z43" s="1" t="s">
        <v>29</v>
      </c>
      <c r="AA43" s="1" t="s">
        <v>29</v>
      </c>
      <c r="AB43" s="1" t="s">
        <v>21</v>
      </c>
      <c r="AC43" s="1" t="s">
        <v>29</v>
      </c>
      <c r="AD43" s="1" t="s">
        <v>29</v>
      </c>
      <c r="AE43" s="1"/>
    </row>
    <row r="44" spans="1:31" x14ac:dyDescent="0.3">
      <c r="A44" t="str">
        <f>VLOOKUP(B44,Project_Classes!$A$1:$D$194,3,FALSE)</f>
        <v>Framework</v>
      </c>
      <c r="B44" s="1" t="s">
        <v>76</v>
      </c>
      <c r="C44" s="1">
        <f t="shared" si="2"/>
        <v>3</v>
      </c>
      <c r="D44" s="1">
        <f t="shared" si="3"/>
        <v>3</v>
      </c>
      <c r="E44" s="1">
        <v>25</v>
      </c>
      <c r="F44" s="1">
        <v>49</v>
      </c>
      <c r="G44" s="1">
        <v>3.0204081632653001</v>
      </c>
      <c r="H44" s="1">
        <v>9.1632653061224492</v>
      </c>
      <c r="I44" s="1">
        <v>4.0408163265306101</v>
      </c>
      <c r="J44" s="1">
        <v>6.3061224489795897</v>
      </c>
      <c r="K44" s="1">
        <v>42.020408163265301</v>
      </c>
      <c r="L44" s="1" t="s">
        <v>29</v>
      </c>
      <c r="M44" s="1" t="s">
        <v>21</v>
      </c>
      <c r="N44" s="1" t="s">
        <v>21</v>
      </c>
      <c r="O44" s="1" t="s">
        <v>29</v>
      </c>
      <c r="P44" s="1" t="s">
        <v>29</v>
      </c>
      <c r="Q44" s="1" t="s">
        <v>21</v>
      </c>
      <c r="R44" s="1" t="s">
        <v>21</v>
      </c>
      <c r="S44" s="1" t="s">
        <v>21</v>
      </c>
      <c r="T44" s="1" t="s">
        <v>21</v>
      </c>
      <c r="U44" s="1" t="s">
        <v>29</v>
      </c>
      <c r="V44" s="1" t="s">
        <v>29</v>
      </c>
      <c r="W44" s="1" t="s">
        <v>21</v>
      </c>
      <c r="X44" s="1" t="s">
        <v>21</v>
      </c>
      <c r="Y44" s="1" t="s">
        <v>21</v>
      </c>
      <c r="Z44" s="1" t="s">
        <v>21</v>
      </c>
      <c r="AA44" s="1" t="s">
        <v>29</v>
      </c>
      <c r="AB44" s="1" t="s">
        <v>21</v>
      </c>
      <c r="AC44" s="1" t="s">
        <v>21</v>
      </c>
      <c r="AD44" s="1" t="s">
        <v>21</v>
      </c>
      <c r="AE44" s="1" t="s">
        <v>679</v>
      </c>
    </row>
    <row r="45" spans="1:31" x14ac:dyDescent="0.3">
      <c r="A45" t="str">
        <f>VLOOKUP(B45,Project_Classes!$A$1:$D$194,3,FALSE)</f>
        <v>Framework</v>
      </c>
      <c r="B45" s="1" t="s">
        <v>268</v>
      </c>
      <c r="C45" s="1">
        <f t="shared" si="2"/>
        <v>4</v>
      </c>
      <c r="D45" s="1">
        <f t="shared" si="3"/>
        <v>2</v>
      </c>
      <c r="E45" s="1">
        <v>30</v>
      </c>
      <c r="F45" s="1">
        <v>48</v>
      </c>
      <c r="G45" s="1">
        <v>4.5833333333333304</v>
      </c>
      <c r="H45" s="1">
        <v>13.2708333333333</v>
      </c>
      <c r="I45" s="1">
        <v>2.8958333333333299</v>
      </c>
      <c r="J45" s="1">
        <v>5.5208333333333304</v>
      </c>
      <c r="K45" s="1">
        <v>55.5625</v>
      </c>
      <c r="L45" s="1" t="s">
        <v>29</v>
      </c>
      <c r="M45" s="1" t="s">
        <v>21</v>
      </c>
      <c r="N45" s="1" t="s">
        <v>29</v>
      </c>
      <c r="O45" s="1" t="s">
        <v>29</v>
      </c>
      <c r="P45" s="1" t="s">
        <v>29</v>
      </c>
      <c r="Q45" s="1" t="s">
        <v>21</v>
      </c>
      <c r="R45" s="1" t="s">
        <v>21</v>
      </c>
      <c r="S45" s="1" t="s">
        <v>21</v>
      </c>
      <c r="T45" s="1" t="s">
        <v>21</v>
      </c>
      <c r="U45" s="1" t="s">
        <v>21</v>
      </c>
      <c r="V45" s="1" t="s">
        <v>29</v>
      </c>
      <c r="W45" s="1" t="s">
        <v>21</v>
      </c>
      <c r="X45" s="1" t="s">
        <v>21</v>
      </c>
      <c r="Y45" s="1" t="s">
        <v>29</v>
      </c>
      <c r="Z45" s="1" t="s">
        <v>21</v>
      </c>
      <c r="AA45" s="1" t="s">
        <v>21</v>
      </c>
      <c r="AB45" s="1" t="s">
        <v>21</v>
      </c>
      <c r="AC45" s="1" t="s">
        <v>21</v>
      </c>
      <c r="AD45" s="1" t="s">
        <v>21</v>
      </c>
      <c r="AE45" s="1" t="s">
        <v>700</v>
      </c>
    </row>
    <row r="46" spans="1:31" x14ac:dyDescent="0.3">
      <c r="A46" t="str">
        <f>VLOOKUP(B46,Project_Classes!$A$1:$D$194,3,FALSE)</f>
        <v>Framework</v>
      </c>
      <c r="B46" s="1" t="s">
        <v>372</v>
      </c>
      <c r="C46" s="1">
        <f t="shared" si="2"/>
        <v>4</v>
      </c>
      <c r="D46" s="1">
        <f t="shared" si="3"/>
        <v>3</v>
      </c>
      <c r="E46" s="1">
        <v>9</v>
      </c>
      <c r="F46" s="1">
        <v>46</v>
      </c>
      <c r="G46" s="1">
        <v>2.2826086956521698</v>
      </c>
      <c r="H46" s="1">
        <v>18.543478260869499</v>
      </c>
      <c r="I46" s="1">
        <v>3.02173913043478</v>
      </c>
      <c r="J46" s="1">
        <v>3.8043478260869499</v>
      </c>
      <c r="K46" s="1">
        <v>59.869565217391298</v>
      </c>
      <c r="L46" s="1" t="s">
        <v>29</v>
      </c>
      <c r="M46" s="1" t="s">
        <v>21</v>
      </c>
      <c r="N46" s="1" t="s">
        <v>29</v>
      </c>
      <c r="O46" s="1" t="s">
        <v>29</v>
      </c>
      <c r="P46" s="1" t="s">
        <v>29</v>
      </c>
      <c r="Q46" s="1" t="s">
        <v>21</v>
      </c>
      <c r="R46" s="1" t="s">
        <v>21</v>
      </c>
      <c r="S46" s="1" t="s">
        <v>21</v>
      </c>
      <c r="T46" s="1" t="s">
        <v>21</v>
      </c>
      <c r="U46" s="1" t="s">
        <v>21</v>
      </c>
      <c r="V46" s="1" t="s">
        <v>29</v>
      </c>
      <c r="W46" s="1" t="s">
        <v>21</v>
      </c>
      <c r="X46" s="1" t="s">
        <v>21</v>
      </c>
      <c r="Y46" s="1" t="s">
        <v>29</v>
      </c>
      <c r="Z46" s="1" t="s">
        <v>21</v>
      </c>
      <c r="AA46" s="1" t="s">
        <v>21</v>
      </c>
      <c r="AB46" s="1" t="s">
        <v>21</v>
      </c>
      <c r="AC46" s="1" t="s">
        <v>21</v>
      </c>
      <c r="AD46" s="1" t="s">
        <v>29</v>
      </c>
      <c r="AE46" s="1" t="s">
        <v>708</v>
      </c>
    </row>
    <row r="47" spans="1:31" x14ac:dyDescent="0.3">
      <c r="A47" t="str">
        <f>VLOOKUP(B47,Project_Classes!$A$1:$D$194,3,FALSE)</f>
        <v>Framework</v>
      </c>
      <c r="B47" s="1" t="s">
        <v>265</v>
      </c>
      <c r="C47" s="1">
        <f t="shared" si="2"/>
        <v>1</v>
      </c>
      <c r="D47" s="1">
        <f t="shared" si="3"/>
        <v>1</v>
      </c>
      <c r="E47" s="1">
        <v>15</v>
      </c>
      <c r="F47" s="1">
        <v>36</v>
      </c>
      <c r="G47" s="1">
        <v>4.05555555555555</v>
      </c>
      <c r="H47" s="1">
        <v>10.8333333333333</v>
      </c>
      <c r="I47" s="1">
        <v>2.6666666666666599</v>
      </c>
      <c r="J47" s="1">
        <v>4.1944444444444402</v>
      </c>
      <c r="K47" s="1">
        <v>36.5833333333333</v>
      </c>
      <c r="L47" s="1" t="s">
        <v>21</v>
      </c>
      <c r="M47" s="1" t="s">
        <v>21</v>
      </c>
      <c r="N47" s="1" t="s">
        <v>21</v>
      </c>
      <c r="O47" s="1" t="s">
        <v>29</v>
      </c>
      <c r="P47" s="1" t="s">
        <v>21</v>
      </c>
      <c r="Q47" s="1" t="s">
        <v>21</v>
      </c>
      <c r="R47" s="1" t="s">
        <v>21</v>
      </c>
      <c r="S47" s="1" t="s">
        <v>21</v>
      </c>
      <c r="T47" s="1" t="s">
        <v>21</v>
      </c>
      <c r="U47" s="1" t="s">
        <v>21</v>
      </c>
      <c r="V47" s="1" t="s">
        <v>29</v>
      </c>
      <c r="W47" s="1" t="s">
        <v>21</v>
      </c>
      <c r="X47" s="1" t="s">
        <v>21</v>
      </c>
      <c r="Y47" s="1" t="s">
        <v>21</v>
      </c>
      <c r="Z47" s="1" t="s">
        <v>21</v>
      </c>
      <c r="AA47" s="1" t="s">
        <v>21</v>
      </c>
      <c r="AB47" s="1" t="s">
        <v>21</v>
      </c>
      <c r="AC47" s="1" t="s">
        <v>21</v>
      </c>
      <c r="AD47" s="1" t="s">
        <v>21</v>
      </c>
      <c r="AE47" s="1"/>
    </row>
    <row r="48" spans="1:31" x14ac:dyDescent="0.3">
      <c r="A48" t="str">
        <f>VLOOKUP(B48,Project_Classes!$A$1:$D$194,3,FALSE)</f>
        <v>Framework</v>
      </c>
      <c r="B48" s="1" t="s">
        <v>582</v>
      </c>
      <c r="C48" s="1">
        <f t="shared" si="2"/>
        <v>1</v>
      </c>
      <c r="D48" s="1">
        <f t="shared" si="3"/>
        <v>3</v>
      </c>
      <c r="E48" s="1">
        <v>2</v>
      </c>
      <c r="F48" s="1">
        <v>36</v>
      </c>
      <c r="G48" s="1">
        <v>1.3611111111111101</v>
      </c>
      <c r="H48" s="1">
        <v>4.3611111111111098</v>
      </c>
      <c r="I48" s="1">
        <v>5.5277777777777697</v>
      </c>
      <c r="J48" s="1">
        <v>8.4166666666666607</v>
      </c>
      <c r="K48" s="1">
        <v>41.8611111111111</v>
      </c>
      <c r="L48" s="1" t="s">
        <v>29</v>
      </c>
      <c r="M48" s="1" t="s">
        <v>21</v>
      </c>
      <c r="N48" s="1" t="s">
        <v>21</v>
      </c>
      <c r="O48" s="1" t="s">
        <v>21</v>
      </c>
      <c r="P48" s="1" t="s">
        <v>21</v>
      </c>
      <c r="Q48" s="1" t="s">
        <v>21</v>
      </c>
      <c r="R48" s="1" t="s">
        <v>21</v>
      </c>
      <c r="S48" s="1" t="s">
        <v>21</v>
      </c>
      <c r="T48" s="1" t="s">
        <v>21</v>
      </c>
      <c r="U48" s="1" t="s">
        <v>21</v>
      </c>
      <c r="V48" s="1" t="s">
        <v>29</v>
      </c>
      <c r="W48" s="1" t="s">
        <v>21</v>
      </c>
      <c r="X48" s="1" t="s">
        <v>21</v>
      </c>
      <c r="Y48" s="1" t="s">
        <v>29</v>
      </c>
      <c r="Z48" s="1" t="s">
        <v>21</v>
      </c>
      <c r="AA48" s="1" t="s">
        <v>21</v>
      </c>
      <c r="AB48" s="1" t="s">
        <v>21</v>
      </c>
      <c r="AC48" s="1" t="s">
        <v>29</v>
      </c>
      <c r="AD48" s="1" t="s">
        <v>21</v>
      </c>
      <c r="AE48" s="1" t="s">
        <v>679</v>
      </c>
    </row>
    <row r="49" spans="1:31" x14ac:dyDescent="0.3">
      <c r="A49" t="str">
        <f>VLOOKUP(B49,Project_Classes!$A$1:$D$194,3,FALSE)</f>
        <v>Framework</v>
      </c>
      <c r="B49" s="1" t="s">
        <v>202</v>
      </c>
      <c r="C49" s="1">
        <f t="shared" si="2"/>
        <v>3</v>
      </c>
      <c r="D49" s="1">
        <f t="shared" si="3"/>
        <v>1</v>
      </c>
      <c r="E49" s="1">
        <v>18</v>
      </c>
      <c r="F49" s="1">
        <v>30</v>
      </c>
      <c r="G49" s="1">
        <v>3.7333333333333298</v>
      </c>
      <c r="H49" s="1">
        <v>8.8333333333333304</v>
      </c>
      <c r="I49" s="1">
        <v>2.2333333333333298</v>
      </c>
      <c r="J49" s="1">
        <v>2.2000000000000002</v>
      </c>
      <c r="K49" s="1">
        <v>14.066666666666601</v>
      </c>
      <c r="L49" s="1" t="s">
        <v>29</v>
      </c>
      <c r="M49" s="1" t="s">
        <v>21</v>
      </c>
      <c r="N49" s="1" t="s">
        <v>21</v>
      </c>
      <c r="O49" s="1" t="s">
        <v>29</v>
      </c>
      <c r="P49" s="1" t="s">
        <v>21</v>
      </c>
      <c r="Q49" s="1" t="s">
        <v>21</v>
      </c>
      <c r="R49" s="1" t="s">
        <v>21</v>
      </c>
      <c r="S49" s="1" t="s">
        <v>21</v>
      </c>
      <c r="T49" s="1" t="s">
        <v>29</v>
      </c>
      <c r="U49" s="1" t="s">
        <v>21</v>
      </c>
      <c r="V49" s="1" t="s">
        <v>29</v>
      </c>
      <c r="W49" s="1" t="s">
        <v>21</v>
      </c>
      <c r="X49" s="1" t="s">
        <v>21</v>
      </c>
      <c r="Y49" s="1" t="s">
        <v>21</v>
      </c>
      <c r="Z49" s="1" t="s">
        <v>21</v>
      </c>
      <c r="AA49" s="1" t="s">
        <v>21</v>
      </c>
      <c r="AB49" s="1" t="s">
        <v>21</v>
      </c>
      <c r="AC49" s="1" t="s">
        <v>21</v>
      </c>
      <c r="AD49" s="1" t="s">
        <v>21</v>
      </c>
      <c r="AE49" s="1"/>
    </row>
    <row r="50" spans="1:31" x14ac:dyDescent="0.3">
      <c r="A50" t="str">
        <f>VLOOKUP(B50,Project_Classes!$A$1:$D$194,3,FALSE)</f>
        <v>Framework</v>
      </c>
      <c r="B50" s="1" t="s">
        <v>95</v>
      </c>
      <c r="C50" s="1">
        <f t="shared" si="2"/>
        <v>2</v>
      </c>
      <c r="D50" s="1">
        <f t="shared" si="3"/>
        <v>1</v>
      </c>
      <c r="E50" s="1">
        <v>8</v>
      </c>
      <c r="F50" s="1">
        <v>22</v>
      </c>
      <c r="G50" s="1">
        <v>2.13636363636363</v>
      </c>
      <c r="H50" s="1">
        <v>19.318181818181799</v>
      </c>
      <c r="I50" s="1">
        <v>2.2727272727272698</v>
      </c>
      <c r="J50" s="1">
        <v>1.9545454545454499</v>
      </c>
      <c r="K50" s="1">
        <v>19.727272727272702</v>
      </c>
      <c r="L50" s="1" t="s">
        <v>29</v>
      </c>
      <c r="M50" s="1" t="s">
        <v>21</v>
      </c>
      <c r="N50" s="1" t="s">
        <v>21</v>
      </c>
      <c r="O50" s="1" t="s">
        <v>29</v>
      </c>
      <c r="P50" s="1" t="s">
        <v>21</v>
      </c>
      <c r="Q50" s="1" t="s">
        <v>21</v>
      </c>
      <c r="R50" s="1" t="s">
        <v>21</v>
      </c>
      <c r="S50" s="1" t="s">
        <v>21</v>
      </c>
      <c r="T50" s="1" t="s">
        <v>21</v>
      </c>
      <c r="U50" s="1" t="s">
        <v>21</v>
      </c>
      <c r="V50" s="1" t="s">
        <v>29</v>
      </c>
      <c r="W50" s="1" t="s">
        <v>21</v>
      </c>
      <c r="X50" s="1" t="s">
        <v>21</v>
      </c>
      <c r="Y50" s="1" t="s">
        <v>21</v>
      </c>
      <c r="Z50" s="1" t="s">
        <v>21</v>
      </c>
      <c r="AA50" s="1" t="s">
        <v>21</v>
      </c>
      <c r="AB50" s="1" t="s">
        <v>21</v>
      </c>
      <c r="AC50" s="1" t="s">
        <v>21</v>
      </c>
      <c r="AD50" s="1" t="s">
        <v>21</v>
      </c>
      <c r="AE50" s="1"/>
    </row>
    <row r="51" spans="1:31" x14ac:dyDescent="0.3">
      <c r="A51" t="str">
        <f>VLOOKUP(B51,Project_Classes!$A$1:$D$194,3,FALSE)</f>
        <v>Framework</v>
      </c>
      <c r="B51" s="1" t="s">
        <v>185</v>
      </c>
      <c r="C51" s="1">
        <f t="shared" si="2"/>
        <v>4</v>
      </c>
      <c r="D51" s="1">
        <f t="shared" si="3"/>
        <v>4</v>
      </c>
      <c r="E51" s="1">
        <v>7</v>
      </c>
      <c r="F51" s="1">
        <v>16</v>
      </c>
      <c r="G51" s="1">
        <v>0.625</v>
      </c>
      <c r="H51" s="1">
        <v>7.125</v>
      </c>
      <c r="I51" s="1">
        <v>1.875</v>
      </c>
      <c r="J51" s="1">
        <v>2.75</v>
      </c>
      <c r="K51" s="1">
        <v>13.875</v>
      </c>
      <c r="L51" s="1" t="s">
        <v>29</v>
      </c>
      <c r="M51" s="1" t="s">
        <v>21</v>
      </c>
      <c r="N51" s="1" t="s">
        <v>21</v>
      </c>
      <c r="O51" s="1" t="s">
        <v>29</v>
      </c>
      <c r="P51" s="1" t="s">
        <v>29</v>
      </c>
      <c r="Q51" s="1" t="s">
        <v>21</v>
      </c>
      <c r="R51" s="1" t="s">
        <v>21</v>
      </c>
      <c r="S51" s="1" t="s">
        <v>21</v>
      </c>
      <c r="T51" s="1" t="s">
        <v>29</v>
      </c>
      <c r="U51" s="1" t="s">
        <v>21</v>
      </c>
      <c r="V51" s="1" t="s">
        <v>29</v>
      </c>
      <c r="W51" s="1" t="s">
        <v>21</v>
      </c>
      <c r="X51" s="1" t="s">
        <v>29</v>
      </c>
      <c r="Y51" s="1" t="s">
        <v>29</v>
      </c>
      <c r="Z51" s="1" t="s">
        <v>21</v>
      </c>
      <c r="AA51" s="1" t="s">
        <v>21</v>
      </c>
      <c r="AB51" s="1" t="s">
        <v>21</v>
      </c>
      <c r="AC51" s="1" t="s">
        <v>21</v>
      </c>
      <c r="AD51" s="1" t="s">
        <v>29</v>
      </c>
      <c r="AE51" s="1" t="s">
        <v>679</v>
      </c>
    </row>
    <row r="52" spans="1:31" x14ac:dyDescent="0.3">
      <c r="A52" t="str">
        <f>VLOOKUP(B52,Project_Classes!$A$1:$D$194,3,FALSE)</f>
        <v>Framework</v>
      </c>
      <c r="B52" s="1" t="s">
        <v>282</v>
      </c>
      <c r="C52" s="1">
        <f t="shared" si="2"/>
        <v>3</v>
      </c>
      <c r="D52" s="1">
        <f t="shared" si="3"/>
        <v>2</v>
      </c>
      <c r="E52" s="1">
        <v>6</v>
      </c>
      <c r="F52" s="1">
        <v>13</v>
      </c>
      <c r="G52" s="1">
        <v>3</v>
      </c>
      <c r="H52" s="1">
        <v>15.846153846153801</v>
      </c>
      <c r="I52" s="1">
        <v>8.0769230769230695</v>
      </c>
      <c r="J52" s="1">
        <v>19</v>
      </c>
      <c r="K52" s="1">
        <v>64.076923076922995</v>
      </c>
      <c r="L52" s="1" t="s">
        <v>29</v>
      </c>
      <c r="M52" s="1" t="s">
        <v>21</v>
      </c>
      <c r="N52" s="1" t="s">
        <v>21</v>
      </c>
      <c r="O52" s="1" t="s">
        <v>29</v>
      </c>
      <c r="P52" s="1" t="s">
        <v>21</v>
      </c>
      <c r="Q52" s="1" t="s">
        <v>21</v>
      </c>
      <c r="R52" s="1" t="s">
        <v>21</v>
      </c>
      <c r="S52" s="1" t="s">
        <v>21</v>
      </c>
      <c r="T52" s="1" t="s">
        <v>29</v>
      </c>
      <c r="U52" s="1" t="s">
        <v>29</v>
      </c>
      <c r="V52" s="1" t="s">
        <v>29</v>
      </c>
      <c r="W52" s="1" t="s">
        <v>21</v>
      </c>
      <c r="X52" s="1" t="s">
        <v>21</v>
      </c>
      <c r="Y52" s="1" t="s">
        <v>21</v>
      </c>
      <c r="Z52" s="1" t="s">
        <v>21</v>
      </c>
      <c r="AA52" s="1" t="s">
        <v>21</v>
      </c>
      <c r="AB52" s="1" t="s">
        <v>21</v>
      </c>
      <c r="AC52" s="1" t="s">
        <v>21</v>
      </c>
      <c r="AD52" s="1" t="s">
        <v>21</v>
      </c>
      <c r="AE52" s="1" t="s">
        <v>679</v>
      </c>
    </row>
    <row r="53" spans="1:31" x14ac:dyDescent="0.3">
      <c r="A53" t="str">
        <f>VLOOKUP(B53,Project_Classes!$A$1:$D$194,3,FALSE)</f>
        <v>Framework</v>
      </c>
      <c r="B53" s="1" t="s">
        <v>285</v>
      </c>
      <c r="C53" s="1">
        <f t="shared" si="2"/>
        <v>4</v>
      </c>
      <c r="D53" s="1">
        <f t="shared" si="3"/>
        <v>1</v>
      </c>
      <c r="E53" s="1">
        <v>10</v>
      </c>
      <c r="F53" s="1">
        <v>13</v>
      </c>
      <c r="G53" s="1">
        <v>5.3846153846153797</v>
      </c>
      <c r="H53" s="1">
        <v>37.384615384615302</v>
      </c>
      <c r="I53" s="1">
        <v>2.9230769230769198</v>
      </c>
      <c r="J53" s="1">
        <v>3.3846153846153801</v>
      </c>
      <c r="K53" s="1">
        <v>56.538461538461497</v>
      </c>
      <c r="L53" s="1" t="s">
        <v>29</v>
      </c>
      <c r="M53" s="1" t="s">
        <v>21</v>
      </c>
      <c r="N53" s="1" t="s">
        <v>29</v>
      </c>
      <c r="O53" s="1" t="s">
        <v>29</v>
      </c>
      <c r="P53" s="1" t="s">
        <v>21</v>
      </c>
      <c r="Q53" s="1" t="s">
        <v>21</v>
      </c>
      <c r="R53" s="1" t="s">
        <v>29</v>
      </c>
      <c r="S53" s="1" t="s">
        <v>21</v>
      </c>
      <c r="T53" s="1" t="s">
        <v>21</v>
      </c>
      <c r="U53" s="1" t="s">
        <v>21</v>
      </c>
      <c r="V53" s="1" t="s">
        <v>29</v>
      </c>
      <c r="W53" s="1" t="s">
        <v>21</v>
      </c>
      <c r="X53" s="1" t="s">
        <v>21</v>
      </c>
      <c r="Y53" s="1" t="s">
        <v>21</v>
      </c>
      <c r="Z53" s="1" t="s">
        <v>21</v>
      </c>
      <c r="AA53" s="1" t="s">
        <v>21</v>
      </c>
      <c r="AB53" s="1" t="s">
        <v>21</v>
      </c>
      <c r="AC53" s="1" t="s">
        <v>21</v>
      </c>
      <c r="AD53" s="1" t="s">
        <v>21</v>
      </c>
      <c r="AE53" s="1" t="s">
        <v>679</v>
      </c>
    </row>
    <row r="54" spans="1:31" x14ac:dyDescent="0.3">
      <c r="A54" t="str">
        <f>VLOOKUP(B54,Project_Classes!$A$1:$D$194,3,FALSE)</f>
        <v>Framework</v>
      </c>
      <c r="B54" s="1" t="s">
        <v>601</v>
      </c>
      <c r="C54" s="1">
        <f t="shared" si="2"/>
        <v>1</v>
      </c>
      <c r="D54" s="1">
        <f t="shared" si="3"/>
        <v>2</v>
      </c>
      <c r="E54" s="1">
        <v>6</v>
      </c>
      <c r="F54" s="1">
        <v>13</v>
      </c>
      <c r="G54" s="1">
        <v>3.07692307692307</v>
      </c>
      <c r="H54" s="1">
        <v>13.692307692307599</v>
      </c>
      <c r="I54" s="1">
        <v>2.3846153846153801</v>
      </c>
      <c r="J54" s="1">
        <v>3.1538461538461502</v>
      </c>
      <c r="K54" s="1">
        <v>38.307692307692299</v>
      </c>
      <c r="L54" s="1" t="s">
        <v>29</v>
      </c>
      <c r="M54" s="1" t="s">
        <v>21</v>
      </c>
      <c r="N54" s="1" t="s">
        <v>21</v>
      </c>
      <c r="O54" s="1" t="s">
        <v>21</v>
      </c>
      <c r="P54" s="1" t="s">
        <v>21</v>
      </c>
      <c r="Q54" s="1" t="s">
        <v>21</v>
      </c>
      <c r="R54" s="1" t="s">
        <v>21</v>
      </c>
      <c r="S54" s="1" t="s">
        <v>21</v>
      </c>
      <c r="T54" s="1" t="s">
        <v>21</v>
      </c>
      <c r="U54" s="1" t="s">
        <v>21</v>
      </c>
      <c r="V54" s="1" t="s">
        <v>29</v>
      </c>
      <c r="W54" s="1" t="s">
        <v>21</v>
      </c>
      <c r="X54" s="1" t="s">
        <v>21</v>
      </c>
      <c r="Y54" s="1" t="s">
        <v>29</v>
      </c>
      <c r="Z54" s="1" t="s">
        <v>21</v>
      </c>
      <c r="AA54" s="1" t="s">
        <v>21</v>
      </c>
      <c r="AB54" s="1" t="s">
        <v>21</v>
      </c>
      <c r="AC54" s="1" t="s">
        <v>21</v>
      </c>
      <c r="AD54" s="1" t="s">
        <v>21</v>
      </c>
      <c r="AE54" s="1" t="s">
        <v>679</v>
      </c>
    </row>
    <row r="55" spans="1:31" x14ac:dyDescent="0.3">
      <c r="A55" t="str">
        <f>VLOOKUP(B55,Project_Classes!$A$1:$D$194,3,FALSE)</f>
        <v>Framework</v>
      </c>
      <c r="B55" s="1" t="s">
        <v>491</v>
      </c>
      <c r="C55" s="1">
        <f t="shared" si="2"/>
        <v>6</v>
      </c>
      <c r="D55" s="1">
        <f t="shared" si="3"/>
        <v>5</v>
      </c>
      <c r="E55" s="1">
        <v>8</v>
      </c>
      <c r="F55" s="1">
        <v>11</v>
      </c>
      <c r="G55" s="1">
        <v>7</v>
      </c>
      <c r="H55" s="1">
        <v>119.72727272727199</v>
      </c>
      <c r="I55" s="1">
        <v>2.72727272727272</v>
      </c>
      <c r="J55" s="1">
        <v>2.63636363636363</v>
      </c>
      <c r="K55" s="1">
        <v>37</v>
      </c>
      <c r="L55" s="1" t="s">
        <v>29</v>
      </c>
      <c r="M55" s="1" t="s">
        <v>29</v>
      </c>
      <c r="N55" s="1" t="s">
        <v>29</v>
      </c>
      <c r="O55" s="1" t="s">
        <v>29</v>
      </c>
      <c r="P55" s="1" t="s">
        <v>21</v>
      </c>
      <c r="Q55" s="1" t="s">
        <v>29</v>
      </c>
      <c r="R55" s="1" t="s">
        <v>29</v>
      </c>
      <c r="S55" s="1" t="s">
        <v>21</v>
      </c>
      <c r="T55" s="1" t="s">
        <v>21</v>
      </c>
      <c r="U55" s="1" t="s">
        <v>21</v>
      </c>
      <c r="V55" s="1" t="s">
        <v>29</v>
      </c>
      <c r="W55" s="1" t="s">
        <v>29</v>
      </c>
      <c r="X55" s="1" t="s">
        <v>21</v>
      </c>
      <c r="Y55" s="1" t="s">
        <v>29</v>
      </c>
      <c r="Z55" s="1" t="s">
        <v>29</v>
      </c>
      <c r="AA55" s="1" t="s">
        <v>21</v>
      </c>
      <c r="AB55" s="1" t="s">
        <v>21</v>
      </c>
      <c r="AC55" s="1" t="s">
        <v>21</v>
      </c>
      <c r="AD55" s="1" t="s">
        <v>29</v>
      </c>
      <c r="AE55" s="1"/>
    </row>
    <row r="56" spans="1:31" x14ac:dyDescent="0.3">
      <c r="A56" t="str">
        <f>VLOOKUP(B56,Project_Classes!$A$1:$D$194,3,FALSE)</f>
        <v>Framework</v>
      </c>
      <c r="B56" s="1" t="s">
        <v>613</v>
      </c>
      <c r="C56" s="1">
        <f t="shared" si="2"/>
        <v>2</v>
      </c>
      <c r="D56" s="1">
        <f t="shared" si="3"/>
        <v>2</v>
      </c>
      <c r="E56" s="1">
        <v>2</v>
      </c>
      <c r="F56" s="1">
        <v>11</v>
      </c>
      <c r="G56" s="1">
        <v>5.2727272727272698</v>
      </c>
      <c r="H56" s="1">
        <v>34.727272727272698</v>
      </c>
      <c r="I56" s="1">
        <v>3.4545454545454501</v>
      </c>
      <c r="J56" s="1">
        <v>8.9090909090908994</v>
      </c>
      <c r="K56" s="1">
        <v>44.181818181818102</v>
      </c>
      <c r="L56" s="1" t="s">
        <v>21</v>
      </c>
      <c r="M56" s="1" t="s">
        <v>21</v>
      </c>
      <c r="N56" s="1" t="s">
        <v>29</v>
      </c>
      <c r="O56" s="1" t="s">
        <v>29</v>
      </c>
      <c r="P56" s="1" t="s">
        <v>21</v>
      </c>
      <c r="Q56" s="1" t="s">
        <v>21</v>
      </c>
      <c r="R56" s="1" t="s">
        <v>21</v>
      </c>
      <c r="S56" s="1" t="s">
        <v>21</v>
      </c>
      <c r="T56" s="1" t="s">
        <v>21</v>
      </c>
      <c r="U56" s="1" t="s">
        <v>21</v>
      </c>
      <c r="V56" s="1" t="s">
        <v>21</v>
      </c>
      <c r="W56" s="1" t="s">
        <v>21</v>
      </c>
      <c r="X56" s="1" t="s">
        <v>21</v>
      </c>
      <c r="Y56" s="1" t="s">
        <v>29</v>
      </c>
      <c r="Z56" s="1" t="s">
        <v>21</v>
      </c>
      <c r="AA56" s="1" t="s">
        <v>21</v>
      </c>
      <c r="AB56" s="1" t="s">
        <v>21</v>
      </c>
      <c r="AC56" s="1" t="s">
        <v>21</v>
      </c>
      <c r="AD56" s="1" t="s">
        <v>29</v>
      </c>
      <c r="AE56" s="1"/>
    </row>
    <row r="57" spans="1:31" x14ac:dyDescent="0.3">
      <c r="A57" t="str">
        <f>VLOOKUP(B57,Project_Classes!$A$1:$D$194,3,FALSE)</f>
        <v>Framework</v>
      </c>
      <c r="B57" s="1" t="s">
        <v>340</v>
      </c>
      <c r="C57" s="1">
        <f t="shared" si="2"/>
        <v>1</v>
      </c>
      <c r="D57" s="1">
        <f t="shared" si="3"/>
        <v>1</v>
      </c>
      <c r="E57" s="1">
        <v>2</v>
      </c>
      <c r="F57" s="1">
        <v>9</v>
      </c>
      <c r="G57" s="1">
        <v>1.6666666666666601</v>
      </c>
      <c r="H57" s="1">
        <v>21.8888888888888</v>
      </c>
      <c r="I57" s="1">
        <v>2.4444444444444402</v>
      </c>
      <c r="J57" s="1">
        <v>2.6666666666666599</v>
      </c>
      <c r="K57" s="1">
        <v>22.2222222222222</v>
      </c>
      <c r="L57" s="1" t="s">
        <v>21</v>
      </c>
      <c r="M57" s="1" t="s">
        <v>21</v>
      </c>
      <c r="N57" s="1" t="s">
        <v>21</v>
      </c>
      <c r="O57" s="1" t="s">
        <v>29</v>
      </c>
      <c r="P57" s="1" t="s">
        <v>21</v>
      </c>
      <c r="Q57" s="1" t="s">
        <v>21</v>
      </c>
      <c r="R57" s="1" t="s">
        <v>21</v>
      </c>
      <c r="S57" s="1" t="s">
        <v>21</v>
      </c>
      <c r="T57" s="1" t="s">
        <v>21</v>
      </c>
      <c r="U57" s="1" t="s">
        <v>21</v>
      </c>
      <c r="V57" s="1" t="s">
        <v>29</v>
      </c>
      <c r="W57" s="1" t="s">
        <v>21</v>
      </c>
      <c r="X57" s="1" t="s">
        <v>21</v>
      </c>
      <c r="Y57" s="1" t="s">
        <v>21</v>
      </c>
      <c r="Z57" s="1" t="s">
        <v>21</v>
      </c>
      <c r="AA57" s="1" t="s">
        <v>21</v>
      </c>
      <c r="AB57" s="1" t="s">
        <v>21</v>
      </c>
      <c r="AC57" s="1" t="s">
        <v>21</v>
      </c>
      <c r="AD57" s="1" t="s">
        <v>21</v>
      </c>
      <c r="AE57" s="1" t="s">
        <v>679</v>
      </c>
    </row>
    <row r="58" spans="1:31" x14ac:dyDescent="0.3">
      <c r="A58" t="str">
        <f>VLOOKUP(B58,Project_Classes!$A$1:$D$194,3,FALSE)</f>
        <v>Framework</v>
      </c>
      <c r="B58" s="1" t="s">
        <v>86</v>
      </c>
      <c r="C58" s="1">
        <f t="shared" si="2"/>
        <v>3</v>
      </c>
      <c r="D58" s="1">
        <f t="shared" si="3"/>
        <v>2</v>
      </c>
      <c r="E58" s="1">
        <v>7</v>
      </c>
      <c r="F58" s="1">
        <v>7</v>
      </c>
      <c r="G58" s="1">
        <v>6</v>
      </c>
      <c r="H58" s="1">
        <v>24.428571428571399</v>
      </c>
      <c r="I58" s="1">
        <v>3.2857142857142798</v>
      </c>
      <c r="J58" s="1">
        <v>8.2857142857142794</v>
      </c>
      <c r="K58" s="1">
        <v>28</v>
      </c>
      <c r="L58" s="1" t="s">
        <v>29</v>
      </c>
      <c r="M58" s="1" t="s">
        <v>21</v>
      </c>
      <c r="N58" s="1" t="s">
        <v>21</v>
      </c>
      <c r="O58" s="1" t="s">
        <v>29</v>
      </c>
      <c r="P58" s="1" t="s">
        <v>29</v>
      </c>
      <c r="Q58" s="1" t="s">
        <v>21</v>
      </c>
      <c r="R58" s="1" t="s">
        <v>21</v>
      </c>
      <c r="S58" s="1" t="s">
        <v>21</v>
      </c>
      <c r="T58" s="1" t="s">
        <v>21</v>
      </c>
      <c r="U58" s="1" t="s">
        <v>21</v>
      </c>
      <c r="V58" s="1" t="s">
        <v>29</v>
      </c>
      <c r="W58" s="1" t="s">
        <v>21</v>
      </c>
      <c r="X58" s="1" t="s">
        <v>21</v>
      </c>
      <c r="Y58" s="1" t="s">
        <v>29</v>
      </c>
      <c r="Z58" s="1" t="s">
        <v>21</v>
      </c>
      <c r="AA58" s="1" t="s">
        <v>21</v>
      </c>
      <c r="AB58" s="1" t="s">
        <v>21</v>
      </c>
      <c r="AC58" s="1" t="s">
        <v>21</v>
      </c>
      <c r="AD58" s="1" t="s">
        <v>21</v>
      </c>
      <c r="AE58" s="1" t="s">
        <v>700</v>
      </c>
    </row>
    <row r="59" spans="1:31" x14ac:dyDescent="0.3">
      <c r="A59" t="str">
        <f>VLOOKUP(B59,Project_Classes!$A$1:$D$194,3,FALSE)</f>
        <v>Framework</v>
      </c>
      <c r="B59" s="1" t="s">
        <v>102</v>
      </c>
      <c r="C59" s="1">
        <f t="shared" si="2"/>
        <v>6</v>
      </c>
      <c r="D59" s="1">
        <f t="shared" si="3"/>
        <v>3</v>
      </c>
      <c r="E59" s="1">
        <v>4</v>
      </c>
      <c r="F59" s="1">
        <v>7</v>
      </c>
      <c r="G59" s="1">
        <v>1.71428571428571</v>
      </c>
      <c r="H59" s="1">
        <v>29.571428571428498</v>
      </c>
      <c r="I59" s="1">
        <v>2</v>
      </c>
      <c r="J59" s="1">
        <v>3.1428571428571401</v>
      </c>
      <c r="K59" s="1">
        <v>14</v>
      </c>
      <c r="L59" s="1" t="s">
        <v>29</v>
      </c>
      <c r="M59" s="1" t="s">
        <v>21</v>
      </c>
      <c r="N59" s="1" t="s">
        <v>29</v>
      </c>
      <c r="O59" s="1" t="s">
        <v>29</v>
      </c>
      <c r="P59" s="1" t="s">
        <v>29</v>
      </c>
      <c r="Q59" s="1" t="s">
        <v>29</v>
      </c>
      <c r="R59" s="1" t="s">
        <v>29</v>
      </c>
      <c r="S59" s="1" t="s">
        <v>21</v>
      </c>
      <c r="T59" s="1" t="s">
        <v>21</v>
      </c>
      <c r="U59" s="1" t="s">
        <v>21</v>
      </c>
      <c r="V59" s="1" t="s">
        <v>29</v>
      </c>
      <c r="W59" s="1" t="s">
        <v>21</v>
      </c>
      <c r="X59" s="1" t="s">
        <v>21</v>
      </c>
      <c r="Y59" s="1" t="s">
        <v>29</v>
      </c>
      <c r="Z59" s="1" t="s">
        <v>21</v>
      </c>
      <c r="AA59" s="1" t="s">
        <v>21</v>
      </c>
      <c r="AB59" s="1" t="s">
        <v>21</v>
      </c>
      <c r="AC59" s="1" t="s">
        <v>21</v>
      </c>
      <c r="AD59" s="1" t="s">
        <v>29</v>
      </c>
      <c r="AE59" s="1" t="s">
        <v>684</v>
      </c>
    </row>
    <row r="60" spans="1:31" x14ac:dyDescent="0.3">
      <c r="A60" t="str">
        <f>VLOOKUP(B60,Project_Classes!$A$1:$D$194,3,FALSE)</f>
        <v>Framework</v>
      </c>
      <c r="B60" s="1" t="s">
        <v>182</v>
      </c>
      <c r="C60" s="1">
        <f t="shared" si="2"/>
        <v>4</v>
      </c>
      <c r="D60" s="1">
        <f t="shared" si="3"/>
        <v>5</v>
      </c>
      <c r="E60" s="1">
        <v>6</v>
      </c>
      <c r="F60" s="1">
        <v>6</v>
      </c>
      <c r="G60" s="1">
        <v>2.8333333333333299</v>
      </c>
      <c r="H60" s="1">
        <v>17.8333333333333</v>
      </c>
      <c r="I60" s="1">
        <v>2.1666666666666599</v>
      </c>
      <c r="J60" s="1">
        <v>2.6666666666666599</v>
      </c>
      <c r="K60" s="1">
        <v>12.6666666666666</v>
      </c>
      <c r="L60" s="1" t="s">
        <v>29</v>
      </c>
      <c r="M60" s="1" t="s">
        <v>21</v>
      </c>
      <c r="N60" s="1" t="s">
        <v>21</v>
      </c>
      <c r="O60" s="1" t="s">
        <v>29</v>
      </c>
      <c r="P60" s="1" t="s">
        <v>29</v>
      </c>
      <c r="Q60" s="1" t="s">
        <v>21</v>
      </c>
      <c r="R60" s="1" t="s">
        <v>21</v>
      </c>
      <c r="S60" s="1" t="s">
        <v>21</v>
      </c>
      <c r="T60" s="1" t="s">
        <v>29</v>
      </c>
      <c r="U60" s="1" t="s">
        <v>29</v>
      </c>
      <c r="V60" s="1" t="s">
        <v>29</v>
      </c>
      <c r="W60" s="1" t="s">
        <v>29</v>
      </c>
      <c r="X60" s="1" t="s">
        <v>21</v>
      </c>
      <c r="Y60" s="1" t="s">
        <v>29</v>
      </c>
      <c r="Z60" s="1" t="s">
        <v>21</v>
      </c>
      <c r="AA60" s="1" t="s">
        <v>21</v>
      </c>
      <c r="AB60" s="1" t="s">
        <v>21</v>
      </c>
      <c r="AC60" s="1" t="s">
        <v>21</v>
      </c>
      <c r="AD60" s="1" t="s">
        <v>29</v>
      </c>
      <c r="AE60" s="1" t="s">
        <v>699</v>
      </c>
    </row>
    <row r="61" spans="1:31" x14ac:dyDescent="0.3">
      <c r="A61" t="str">
        <f>VLOOKUP(B61,Project_Classes!$A$1:$D$194,3,FALSE)</f>
        <v>Framework</v>
      </c>
      <c r="B61" s="1" t="s">
        <v>214</v>
      </c>
      <c r="C61" s="1">
        <f t="shared" si="2"/>
        <v>1</v>
      </c>
      <c r="D61" s="1">
        <f t="shared" si="3"/>
        <v>1</v>
      </c>
      <c r="E61" s="1">
        <v>1</v>
      </c>
      <c r="F61" s="1">
        <v>6</v>
      </c>
      <c r="G61" s="1">
        <v>4.8333333333333304</v>
      </c>
      <c r="H61" s="1">
        <v>74.6666666666666</v>
      </c>
      <c r="I61" s="1">
        <v>1.3333333333333299</v>
      </c>
      <c r="J61" s="1">
        <v>2</v>
      </c>
      <c r="K61" s="1">
        <v>27.1666666666666</v>
      </c>
      <c r="L61" s="1" t="s">
        <v>21</v>
      </c>
      <c r="M61" s="1" t="s">
        <v>21</v>
      </c>
      <c r="N61" s="1" t="s">
        <v>21</v>
      </c>
      <c r="O61" s="1" t="s">
        <v>29</v>
      </c>
      <c r="P61" s="1" t="s">
        <v>21</v>
      </c>
      <c r="Q61" s="1" t="s">
        <v>21</v>
      </c>
      <c r="R61" s="1" t="s">
        <v>21</v>
      </c>
      <c r="S61" s="1" t="s">
        <v>21</v>
      </c>
      <c r="T61" s="1" t="s">
        <v>21</v>
      </c>
      <c r="U61" s="1" t="s">
        <v>21</v>
      </c>
      <c r="V61" s="1" t="s">
        <v>29</v>
      </c>
      <c r="W61" s="1" t="s">
        <v>21</v>
      </c>
      <c r="X61" s="1" t="s">
        <v>21</v>
      </c>
      <c r="Y61" s="1" t="s">
        <v>21</v>
      </c>
      <c r="Z61" s="1" t="s">
        <v>21</v>
      </c>
      <c r="AA61" s="1" t="s">
        <v>21</v>
      </c>
      <c r="AB61" s="1" t="s">
        <v>21</v>
      </c>
      <c r="AC61" s="1" t="s">
        <v>21</v>
      </c>
      <c r="AD61" s="1" t="s">
        <v>21</v>
      </c>
      <c r="AE61" s="1"/>
    </row>
    <row r="62" spans="1:31" x14ac:dyDescent="0.3">
      <c r="A62" t="str">
        <f>VLOOKUP(B62,Project_Classes!$A$1:$D$194,3,FALSE)</f>
        <v>Framework</v>
      </c>
      <c r="B62" s="1" t="s">
        <v>375</v>
      </c>
      <c r="C62" s="1">
        <f t="shared" si="2"/>
        <v>3</v>
      </c>
      <c r="D62" s="1">
        <f t="shared" si="3"/>
        <v>2</v>
      </c>
      <c r="E62" s="1">
        <v>1</v>
      </c>
      <c r="F62" s="1">
        <v>6</v>
      </c>
      <c r="G62" s="1">
        <v>1</v>
      </c>
      <c r="H62" s="1">
        <v>15.6666666666666</v>
      </c>
      <c r="I62" s="1">
        <v>1.5</v>
      </c>
      <c r="J62" s="1">
        <v>0.33333333333333298</v>
      </c>
      <c r="K62" s="1">
        <v>13.3333333333333</v>
      </c>
      <c r="L62" s="1" t="s">
        <v>21</v>
      </c>
      <c r="M62" s="1" t="s">
        <v>21</v>
      </c>
      <c r="N62" s="1" t="s">
        <v>29</v>
      </c>
      <c r="O62" s="1" t="s">
        <v>29</v>
      </c>
      <c r="P62" s="1" t="s">
        <v>21</v>
      </c>
      <c r="Q62" s="1" t="s">
        <v>21</v>
      </c>
      <c r="R62" s="1" t="s">
        <v>29</v>
      </c>
      <c r="S62" s="1" t="s">
        <v>21</v>
      </c>
      <c r="T62" s="1" t="s">
        <v>21</v>
      </c>
      <c r="U62" s="1" t="s">
        <v>21</v>
      </c>
      <c r="V62" s="1" t="s">
        <v>29</v>
      </c>
      <c r="W62" s="1" t="s">
        <v>21</v>
      </c>
      <c r="X62" s="1" t="s">
        <v>21</v>
      </c>
      <c r="Y62" s="1" t="s">
        <v>21</v>
      </c>
      <c r="Z62" s="1" t="s">
        <v>21</v>
      </c>
      <c r="AA62" s="1" t="s">
        <v>21</v>
      </c>
      <c r="AB62" s="1" t="s">
        <v>21</v>
      </c>
      <c r="AC62" s="1" t="s">
        <v>21</v>
      </c>
      <c r="AD62" s="1" t="s">
        <v>29</v>
      </c>
      <c r="AE62" s="1"/>
    </row>
    <row r="63" spans="1:31" x14ac:dyDescent="0.3">
      <c r="A63" t="str">
        <f>VLOOKUP(B63,Project_Classes!$A$1:$D$194,3,FALSE)</f>
        <v>Framework</v>
      </c>
      <c r="B63" s="1" t="s">
        <v>529</v>
      </c>
      <c r="C63" s="1">
        <f t="shared" si="2"/>
        <v>2</v>
      </c>
      <c r="D63" s="1">
        <f t="shared" si="3"/>
        <v>2</v>
      </c>
      <c r="E63" s="1">
        <v>4</v>
      </c>
      <c r="F63" s="1">
        <v>5</v>
      </c>
      <c r="G63" s="1">
        <v>6</v>
      </c>
      <c r="H63" s="1">
        <v>20.399999999999999</v>
      </c>
      <c r="I63" s="1">
        <v>3.2</v>
      </c>
      <c r="J63" s="1">
        <v>2.2000000000000002</v>
      </c>
      <c r="K63" s="1">
        <v>18.8</v>
      </c>
      <c r="L63" s="1" t="s">
        <v>29</v>
      </c>
      <c r="M63" s="1" t="s">
        <v>21</v>
      </c>
      <c r="N63" s="1" t="s">
        <v>21</v>
      </c>
      <c r="O63" s="1" t="s">
        <v>21</v>
      </c>
      <c r="P63" s="1" t="s">
        <v>29</v>
      </c>
      <c r="Q63" s="1" t="s">
        <v>21</v>
      </c>
      <c r="R63" s="1" t="s">
        <v>21</v>
      </c>
      <c r="S63" s="1" t="s">
        <v>21</v>
      </c>
      <c r="T63" s="1" t="s">
        <v>21</v>
      </c>
      <c r="U63" s="1" t="s">
        <v>29</v>
      </c>
      <c r="V63" s="1" t="s">
        <v>29</v>
      </c>
      <c r="W63" s="1" t="s">
        <v>21</v>
      </c>
      <c r="X63" s="1" t="s">
        <v>21</v>
      </c>
      <c r="Y63" s="1" t="s">
        <v>21</v>
      </c>
      <c r="Z63" s="1" t="s">
        <v>21</v>
      </c>
      <c r="AA63" s="1" t="s">
        <v>21</v>
      </c>
      <c r="AB63" s="1" t="s">
        <v>21</v>
      </c>
      <c r="AC63" s="1" t="s">
        <v>21</v>
      </c>
      <c r="AD63" s="1" t="s">
        <v>21</v>
      </c>
      <c r="AE63" s="1" t="s">
        <v>683</v>
      </c>
    </row>
    <row r="64" spans="1:31" x14ac:dyDescent="0.3">
      <c r="A64" t="str">
        <f>VLOOKUP(B64,Project_Classes!$A$1:$D$194,3,FALSE)</f>
        <v>Framework</v>
      </c>
      <c r="B64" s="1" t="s">
        <v>295</v>
      </c>
      <c r="C64" s="1">
        <f t="shared" si="2"/>
        <v>7</v>
      </c>
      <c r="D64" s="1">
        <f t="shared" si="3"/>
        <v>0</v>
      </c>
      <c r="E64" s="1">
        <v>1</v>
      </c>
      <c r="F64" s="1">
        <v>5</v>
      </c>
      <c r="G64" s="1">
        <v>3</v>
      </c>
      <c r="H64" s="1">
        <v>14.2</v>
      </c>
      <c r="I64" s="1">
        <v>1.2</v>
      </c>
      <c r="J64" s="1">
        <v>0</v>
      </c>
      <c r="K64" s="1">
        <v>8.4</v>
      </c>
      <c r="L64" s="1" t="s">
        <v>29</v>
      </c>
      <c r="M64" s="1" t="s">
        <v>29</v>
      </c>
      <c r="N64" s="1" t="s">
        <v>29</v>
      </c>
      <c r="O64" s="1" t="s">
        <v>29</v>
      </c>
      <c r="P64" s="1" t="s">
        <v>29</v>
      </c>
      <c r="Q64" s="1" t="s">
        <v>29</v>
      </c>
      <c r="R64" s="1" t="s">
        <v>29</v>
      </c>
      <c r="S64" s="1" t="s">
        <v>21</v>
      </c>
      <c r="T64" s="1" t="s">
        <v>21</v>
      </c>
      <c r="U64" s="1" t="s">
        <v>21</v>
      </c>
      <c r="V64" s="1" t="s">
        <v>21</v>
      </c>
      <c r="W64" s="1" t="s">
        <v>21</v>
      </c>
      <c r="X64" s="1" t="s">
        <v>21</v>
      </c>
      <c r="Y64" s="1" t="s">
        <v>21</v>
      </c>
      <c r="Z64" s="1" t="s">
        <v>21</v>
      </c>
      <c r="AA64" s="1" t="s">
        <v>21</v>
      </c>
      <c r="AB64" s="1" t="s">
        <v>21</v>
      </c>
      <c r="AC64" s="1" t="s">
        <v>21</v>
      </c>
      <c r="AD64" s="1" t="s">
        <v>21</v>
      </c>
      <c r="AE64" s="1"/>
    </row>
    <row r="65" spans="1:31" x14ac:dyDescent="0.3">
      <c r="A65" t="str">
        <f>VLOOKUP(B65,Project_Classes!$A$1:$D$194,3,FALSE)</f>
        <v>Framework</v>
      </c>
      <c r="B65" s="1" t="s">
        <v>115</v>
      </c>
      <c r="C65" s="1">
        <f t="shared" si="2"/>
        <v>6</v>
      </c>
      <c r="D65" s="1">
        <f t="shared" si="3"/>
        <v>5</v>
      </c>
      <c r="E65" s="1">
        <v>1</v>
      </c>
      <c r="F65" s="1">
        <v>5</v>
      </c>
      <c r="G65" s="1">
        <v>3.2</v>
      </c>
      <c r="H65" s="1">
        <v>193.2</v>
      </c>
      <c r="I65" s="1">
        <v>4.4000000000000004</v>
      </c>
      <c r="J65" s="1">
        <v>11</v>
      </c>
      <c r="K65" s="1">
        <v>123.4</v>
      </c>
      <c r="L65" s="1" t="s">
        <v>29</v>
      </c>
      <c r="M65" s="1" t="s">
        <v>29</v>
      </c>
      <c r="N65" s="1" t="s">
        <v>29</v>
      </c>
      <c r="O65" s="1" t="s">
        <v>29</v>
      </c>
      <c r="P65" s="1" t="s">
        <v>21</v>
      </c>
      <c r="Q65" s="1" t="s">
        <v>29</v>
      </c>
      <c r="R65" s="1" t="s">
        <v>29</v>
      </c>
      <c r="S65" s="1" t="s">
        <v>21</v>
      </c>
      <c r="T65" s="1" t="s">
        <v>21</v>
      </c>
      <c r="U65" s="1" t="s">
        <v>21</v>
      </c>
      <c r="V65" s="1" t="s">
        <v>29</v>
      </c>
      <c r="W65" s="1" t="s">
        <v>29</v>
      </c>
      <c r="X65" s="1" t="s">
        <v>21</v>
      </c>
      <c r="Y65" s="1" t="s">
        <v>29</v>
      </c>
      <c r="Z65" s="1" t="s">
        <v>21</v>
      </c>
      <c r="AA65" s="1" t="s">
        <v>21</v>
      </c>
      <c r="AB65" s="1" t="s">
        <v>21</v>
      </c>
      <c r="AC65" s="1" t="s">
        <v>29</v>
      </c>
      <c r="AD65" s="1" t="s">
        <v>29</v>
      </c>
      <c r="AE65" s="1" t="s">
        <v>680</v>
      </c>
    </row>
    <row r="66" spans="1:31" x14ac:dyDescent="0.3">
      <c r="A66" t="str">
        <f>VLOOKUP(B66,Project_Classes!$A$1:$D$194,3,FALSE)</f>
        <v>Framework</v>
      </c>
      <c r="B66" s="1" t="s">
        <v>572</v>
      </c>
      <c r="C66" s="1">
        <f t="shared" si="2"/>
        <v>1</v>
      </c>
      <c r="D66" s="1">
        <f t="shared" si="3"/>
        <v>2</v>
      </c>
      <c r="E66" s="1">
        <v>1</v>
      </c>
      <c r="F66" s="1">
        <v>5</v>
      </c>
      <c r="G66" s="1">
        <v>1.4</v>
      </c>
      <c r="H66" s="1">
        <v>14.2</v>
      </c>
      <c r="I66" s="1">
        <v>1</v>
      </c>
      <c r="J66" s="1">
        <v>0.8</v>
      </c>
      <c r="K66" s="1">
        <v>8.8000000000000007</v>
      </c>
      <c r="L66" s="1" t="s">
        <v>29</v>
      </c>
      <c r="M66" s="1" t="s">
        <v>21</v>
      </c>
      <c r="N66" s="1" t="s">
        <v>21</v>
      </c>
      <c r="O66" s="1" t="s">
        <v>21</v>
      </c>
      <c r="P66" s="1" t="s">
        <v>21</v>
      </c>
      <c r="Q66" s="1" t="s">
        <v>21</v>
      </c>
      <c r="R66" s="1" t="s">
        <v>21</v>
      </c>
      <c r="S66" s="1" t="s">
        <v>21</v>
      </c>
      <c r="T66" s="1" t="s">
        <v>21</v>
      </c>
      <c r="U66" s="1" t="s">
        <v>21</v>
      </c>
      <c r="V66" s="1" t="s">
        <v>29</v>
      </c>
      <c r="W66" s="1" t="s">
        <v>21</v>
      </c>
      <c r="X66" s="1" t="s">
        <v>21</v>
      </c>
      <c r="Y66" s="1" t="s">
        <v>29</v>
      </c>
      <c r="Z66" s="1" t="s">
        <v>21</v>
      </c>
      <c r="AA66" s="1" t="s">
        <v>21</v>
      </c>
      <c r="AB66" s="1" t="s">
        <v>21</v>
      </c>
      <c r="AC66" s="1" t="s">
        <v>21</v>
      </c>
      <c r="AD66" s="1" t="s">
        <v>21</v>
      </c>
      <c r="AE66" s="1" t="s">
        <v>679</v>
      </c>
    </row>
    <row r="67" spans="1:31" x14ac:dyDescent="0.3">
      <c r="A67" t="str">
        <f>VLOOKUP(B67,Project_Classes!$A$1:$D$194,3,FALSE)</f>
        <v>Framework</v>
      </c>
      <c r="B67" s="1" t="s">
        <v>622</v>
      </c>
      <c r="C67" s="1">
        <f t="shared" ref="C67:C98" si="4">COUNTIF(L67:T67,"O")</f>
        <v>1</v>
      </c>
      <c r="D67" s="1">
        <f t="shared" ref="D67:D98" si="5">COUNTIF(U67:AD67,"O")</f>
        <v>1</v>
      </c>
      <c r="E67" s="1">
        <v>0</v>
      </c>
      <c r="F67" s="1">
        <v>5</v>
      </c>
      <c r="G67" s="1">
        <v>0.6</v>
      </c>
      <c r="H67" s="1">
        <v>7.8</v>
      </c>
      <c r="I67" s="1">
        <v>4.4000000000000004</v>
      </c>
      <c r="J67" s="1">
        <v>6.6</v>
      </c>
      <c r="K67" s="1">
        <v>50.6</v>
      </c>
      <c r="L67" s="1" t="s">
        <v>21</v>
      </c>
      <c r="M67" s="1" t="s">
        <v>21</v>
      </c>
      <c r="N67" s="1" t="s">
        <v>21</v>
      </c>
      <c r="O67" s="1" t="s">
        <v>29</v>
      </c>
      <c r="P67" s="1" t="s">
        <v>21</v>
      </c>
      <c r="Q67" s="1" t="s">
        <v>21</v>
      </c>
      <c r="R67" s="1" t="s">
        <v>21</v>
      </c>
      <c r="S67" s="1" t="s">
        <v>21</v>
      </c>
      <c r="T67" s="1" t="s">
        <v>21</v>
      </c>
      <c r="U67" s="1" t="s">
        <v>21</v>
      </c>
      <c r="V67" s="1" t="s">
        <v>29</v>
      </c>
      <c r="W67" s="1" t="s">
        <v>21</v>
      </c>
      <c r="X67" s="1" t="s">
        <v>21</v>
      </c>
      <c r="Y67" s="1" t="s">
        <v>21</v>
      </c>
      <c r="Z67" s="1" t="s">
        <v>21</v>
      </c>
      <c r="AA67" s="1" t="s">
        <v>21</v>
      </c>
      <c r="AB67" s="1" t="s">
        <v>21</v>
      </c>
      <c r="AC67" s="1" t="s">
        <v>21</v>
      </c>
      <c r="AD67" s="1" t="s">
        <v>21</v>
      </c>
      <c r="AE67" s="1"/>
    </row>
    <row r="68" spans="1:31" x14ac:dyDescent="0.3">
      <c r="A68" t="str">
        <f>VLOOKUP(B68,Project_Classes!$A$1:$D$194,3,FALSE)</f>
        <v>Framework</v>
      </c>
      <c r="B68" s="1" t="s">
        <v>412</v>
      </c>
      <c r="C68" s="1">
        <f t="shared" si="4"/>
        <v>2</v>
      </c>
      <c r="D68" s="1">
        <f t="shared" si="5"/>
        <v>3</v>
      </c>
      <c r="E68" s="1">
        <v>1</v>
      </c>
      <c r="F68" s="1">
        <v>4</v>
      </c>
      <c r="G68" s="1">
        <v>2.25</v>
      </c>
      <c r="H68" s="1">
        <v>0.5</v>
      </c>
      <c r="I68" s="1">
        <v>2</v>
      </c>
      <c r="J68" s="1">
        <v>6.5</v>
      </c>
      <c r="K68" s="1">
        <v>27.75</v>
      </c>
      <c r="L68" s="1" t="s">
        <v>29</v>
      </c>
      <c r="M68" s="1" t="s">
        <v>21</v>
      </c>
      <c r="N68" s="1" t="s">
        <v>21</v>
      </c>
      <c r="O68" s="1" t="s">
        <v>29</v>
      </c>
      <c r="P68" s="1" t="s">
        <v>21</v>
      </c>
      <c r="Q68" s="1" t="s">
        <v>21</v>
      </c>
      <c r="R68" s="1" t="s">
        <v>21</v>
      </c>
      <c r="S68" s="1" t="s">
        <v>21</v>
      </c>
      <c r="T68" s="1" t="s">
        <v>21</v>
      </c>
      <c r="U68" s="1" t="s">
        <v>21</v>
      </c>
      <c r="V68" s="1" t="s">
        <v>29</v>
      </c>
      <c r="W68" s="1" t="s">
        <v>21</v>
      </c>
      <c r="X68" s="1" t="s">
        <v>21</v>
      </c>
      <c r="Y68" s="1" t="s">
        <v>29</v>
      </c>
      <c r="Z68" s="1" t="s">
        <v>21</v>
      </c>
      <c r="AA68" s="1" t="s">
        <v>21</v>
      </c>
      <c r="AB68" s="1" t="s">
        <v>21</v>
      </c>
      <c r="AC68" s="1" t="s">
        <v>21</v>
      </c>
      <c r="AD68" s="1" t="s">
        <v>29</v>
      </c>
      <c r="AE68" s="1"/>
    </row>
    <row r="69" spans="1:31" x14ac:dyDescent="0.3">
      <c r="A69" t="str">
        <f>VLOOKUP(B69,Project_Classes!$A$1:$D$194,3,FALSE)</f>
        <v>Framework</v>
      </c>
      <c r="B69" s="1" t="s">
        <v>205</v>
      </c>
      <c r="C69" s="1">
        <f t="shared" si="4"/>
        <v>1</v>
      </c>
      <c r="D69" s="1">
        <f t="shared" si="5"/>
        <v>3</v>
      </c>
      <c r="E69" s="1">
        <v>0</v>
      </c>
      <c r="F69" s="1">
        <v>4</v>
      </c>
      <c r="G69" s="1">
        <v>0.75</v>
      </c>
      <c r="H69" s="1">
        <v>3.25</v>
      </c>
      <c r="I69" s="1">
        <v>1.5</v>
      </c>
      <c r="J69" s="1">
        <v>4</v>
      </c>
      <c r="K69" s="1">
        <v>24</v>
      </c>
      <c r="L69" s="1" t="s">
        <v>29</v>
      </c>
      <c r="M69" s="1" t="s">
        <v>21</v>
      </c>
      <c r="N69" s="1" t="s">
        <v>21</v>
      </c>
      <c r="O69" s="1" t="s">
        <v>21</v>
      </c>
      <c r="P69" s="1" t="s">
        <v>21</v>
      </c>
      <c r="Q69" s="1" t="s">
        <v>21</v>
      </c>
      <c r="R69" s="1" t="s">
        <v>21</v>
      </c>
      <c r="S69" s="1" t="s">
        <v>21</v>
      </c>
      <c r="T69" s="1" t="s">
        <v>21</v>
      </c>
      <c r="U69" s="1" t="s">
        <v>21</v>
      </c>
      <c r="V69" s="1" t="s">
        <v>29</v>
      </c>
      <c r="W69" s="1" t="s">
        <v>21</v>
      </c>
      <c r="X69" s="1" t="s">
        <v>21</v>
      </c>
      <c r="Y69" s="1" t="s">
        <v>29</v>
      </c>
      <c r="Z69" s="1" t="s">
        <v>21</v>
      </c>
      <c r="AA69" s="1" t="s">
        <v>21</v>
      </c>
      <c r="AB69" s="1" t="s">
        <v>21</v>
      </c>
      <c r="AC69" s="1" t="s">
        <v>21</v>
      </c>
      <c r="AD69" s="1" t="s">
        <v>29</v>
      </c>
      <c r="AE69" s="1"/>
    </row>
    <row r="70" spans="1:31" x14ac:dyDescent="0.3">
      <c r="A70" t="str">
        <f>VLOOKUP(B70,Project_Classes!$A$1:$D$194,3,FALSE)</f>
        <v>Framework</v>
      </c>
      <c r="B70" s="1" t="s">
        <v>616</v>
      </c>
      <c r="C70" s="1">
        <f t="shared" si="4"/>
        <v>1</v>
      </c>
      <c r="D70" s="1">
        <f t="shared" si="5"/>
        <v>3</v>
      </c>
      <c r="E70" s="1">
        <v>1</v>
      </c>
      <c r="F70" s="1">
        <v>3</v>
      </c>
      <c r="G70" s="1">
        <v>0.33333333333333298</v>
      </c>
      <c r="H70" s="1">
        <v>0</v>
      </c>
      <c r="I70" s="1">
        <v>2</v>
      </c>
      <c r="J70" s="1">
        <v>0</v>
      </c>
      <c r="K70" s="1">
        <v>23.3333333333333</v>
      </c>
      <c r="L70" s="1" t="s">
        <v>21</v>
      </c>
      <c r="M70" s="1" t="s">
        <v>21</v>
      </c>
      <c r="N70" s="1" t="s">
        <v>21</v>
      </c>
      <c r="O70" s="1" t="s">
        <v>29</v>
      </c>
      <c r="P70" s="1" t="s">
        <v>21</v>
      </c>
      <c r="Q70" s="1" t="s">
        <v>21</v>
      </c>
      <c r="R70" s="1" t="s">
        <v>21</v>
      </c>
      <c r="S70" s="1" t="s">
        <v>21</v>
      </c>
      <c r="T70" s="1" t="s">
        <v>21</v>
      </c>
      <c r="U70" s="1" t="s">
        <v>21</v>
      </c>
      <c r="V70" s="1" t="s">
        <v>29</v>
      </c>
      <c r="W70" s="1" t="s">
        <v>21</v>
      </c>
      <c r="X70" s="1" t="s">
        <v>21</v>
      </c>
      <c r="Y70" s="1" t="s">
        <v>29</v>
      </c>
      <c r="Z70" s="1" t="s">
        <v>21</v>
      </c>
      <c r="AA70" s="1" t="s">
        <v>21</v>
      </c>
      <c r="AB70" s="1" t="s">
        <v>21</v>
      </c>
      <c r="AC70" s="1" t="s">
        <v>21</v>
      </c>
      <c r="AD70" s="1" t="s">
        <v>29</v>
      </c>
      <c r="AE70" s="1" t="s">
        <v>682</v>
      </c>
    </row>
    <row r="71" spans="1:31" x14ac:dyDescent="0.3">
      <c r="A71" t="str">
        <f>VLOOKUP(B71,Project_Classes!$A$1:$D$194,3,FALSE)</f>
        <v>Framework</v>
      </c>
      <c r="B71" s="1" t="s">
        <v>118</v>
      </c>
      <c r="C71" s="1">
        <f t="shared" si="4"/>
        <v>2</v>
      </c>
      <c r="D71" s="1">
        <f t="shared" si="5"/>
        <v>1</v>
      </c>
      <c r="E71" s="1">
        <v>0</v>
      </c>
      <c r="F71" s="1">
        <v>2</v>
      </c>
      <c r="G71" s="1">
        <v>1</v>
      </c>
      <c r="H71" s="1">
        <v>71</v>
      </c>
      <c r="I71" s="1">
        <v>2</v>
      </c>
      <c r="J71" s="1">
        <v>2</v>
      </c>
      <c r="K71" s="1">
        <v>13</v>
      </c>
      <c r="L71" s="1" t="s">
        <v>29</v>
      </c>
      <c r="M71" s="1" t="s">
        <v>21</v>
      </c>
      <c r="N71" s="1" t="s">
        <v>21</v>
      </c>
      <c r="O71" s="1" t="s">
        <v>21</v>
      </c>
      <c r="P71" s="1" t="s">
        <v>29</v>
      </c>
      <c r="Q71" s="1" t="s">
        <v>21</v>
      </c>
      <c r="R71" s="1" t="s">
        <v>21</v>
      </c>
      <c r="S71" s="1" t="s">
        <v>21</v>
      </c>
      <c r="T71" s="1" t="s">
        <v>21</v>
      </c>
      <c r="U71" s="1" t="s">
        <v>21</v>
      </c>
      <c r="V71" s="1" t="s">
        <v>29</v>
      </c>
      <c r="W71" s="1" t="s">
        <v>21</v>
      </c>
      <c r="X71" s="1" t="s">
        <v>21</v>
      </c>
      <c r="Y71" s="1" t="s">
        <v>21</v>
      </c>
      <c r="Z71" s="1" t="s">
        <v>21</v>
      </c>
      <c r="AA71" s="1" t="s">
        <v>21</v>
      </c>
      <c r="AB71" s="1" t="s">
        <v>21</v>
      </c>
      <c r="AC71" s="1" t="s">
        <v>21</v>
      </c>
      <c r="AD71" s="1" t="s">
        <v>21</v>
      </c>
      <c r="AE71" s="1" t="s">
        <v>700</v>
      </c>
    </row>
    <row r="72" spans="1:31" x14ac:dyDescent="0.3">
      <c r="A72" t="str">
        <f>VLOOKUP(B72,Project_Classes!$A$1:$D$194,3,FALSE)</f>
        <v>Framework</v>
      </c>
      <c r="B72" s="1" t="s">
        <v>15</v>
      </c>
      <c r="C72" s="1">
        <f t="shared" si="4"/>
        <v>1</v>
      </c>
      <c r="D72" s="1">
        <f t="shared" si="5"/>
        <v>1</v>
      </c>
      <c r="E72" s="1">
        <v>1</v>
      </c>
      <c r="F72" s="1">
        <v>2</v>
      </c>
      <c r="G72" s="1">
        <v>11.5</v>
      </c>
      <c r="H72" s="1">
        <v>4.5</v>
      </c>
      <c r="I72" s="1">
        <v>2</v>
      </c>
      <c r="J72" s="1">
        <v>1</v>
      </c>
      <c r="K72" s="1">
        <v>11.5</v>
      </c>
      <c r="L72" s="1" t="s">
        <v>29</v>
      </c>
      <c r="M72" s="1" t="s">
        <v>21</v>
      </c>
      <c r="N72" s="1" t="s">
        <v>21</v>
      </c>
      <c r="O72" s="1" t="s">
        <v>21</v>
      </c>
      <c r="P72" s="1" t="s">
        <v>21</v>
      </c>
      <c r="Q72" s="1" t="s">
        <v>21</v>
      </c>
      <c r="R72" s="1" t="s">
        <v>21</v>
      </c>
      <c r="S72" s="1" t="s">
        <v>21</v>
      </c>
      <c r="T72" s="1" t="s">
        <v>21</v>
      </c>
      <c r="U72" s="1" t="s">
        <v>21</v>
      </c>
      <c r="V72" s="1" t="s">
        <v>29</v>
      </c>
      <c r="W72" s="1" t="s">
        <v>21</v>
      </c>
      <c r="X72" s="1" t="s">
        <v>21</v>
      </c>
      <c r="Y72" s="1" t="s">
        <v>21</v>
      </c>
      <c r="Z72" s="1" t="s">
        <v>21</v>
      </c>
      <c r="AA72" s="1" t="s">
        <v>21</v>
      </c>
      <c r="AB72" s="1" t="s">
        <v>21</v>
      </c>
      <c r="AC72" s="1" t="s">
        <v>21</v>
      </c>
      <c r="AD72" s="1" t="s">
        <v>21</v>
      </c>
      <c r="AE72" s="1" t="s">
        <v>679</v>
      </c>
    </row>
    <row r="73" spans="1:31" x14ac:dyDescent="0.3">
      <c r="A73" t="str">
        <f>VLOOKUP(B73,Project_Classes!$A$1:$D$194,3,FALSE)</f>
        <v>Framework</v>
      </c>
      <c r="B73" s="1" t="s">
        <v>89</v>
      </c>
      <c r="C73" s="1">
        <f t="shared" si="4"/>
        <v>1</v>
      </c>
      <c r="D73" s="1">
        <f t="shared" si="5"/>
        <v>2</v>
      </c>
      <c r="E73" s="1">
        <v>0</v>
      </c>
      <c r="F73" s="1">
        <v>1</v>
      </c>
      <c r="G73" s="1">
        <v>2</v>
      </c>
      <c r="H73" s="1">
        <v>23</v>
      </c>
      <c r="I73" s="1">
        <v>1</v>
      </c>
      <c r="J73" s="1">
        <v>1</v>
      </c>
      <c r="K73" s="1">
        <v>1</v>
      </c>
      <c r="L73" s="1" t="s">
        <v>21</v>
      </c>
      <c r="M73" s="1" t="s">
        <v>21</v>
      </c>
      <c r="N73" s="1" t="s">
        <v>29</v>
      </c>
      <c r="O73" s="1" t="s">
        <v>21</v>
      </c>
      <c r="P73" s="1" t="s">
        <v>21</v>
      </c>
      <c r="Q73" s="1" t="s">
        <v>21</v>
      </c>
      <c r="R73" s="1" t="s">
        <v>21</v>
      </c>
      <c r="S73" s="1" t="s">
        <v>21</v>
      </c>
      <c r="T73" s="1" t="s">
        <v>21</v>
      </c>
      <c r="U73" s="1" t="s">
        <v>21</v>
      </c>
      <c r="V73" s="1" t="s">
        <v>29</v>
      </c>
      <c r="W73" s="1" t="s">
        <v>21</v>
      </c>
      <c r="X73" s="1" t="s">
        <v>21</v>
      </c>
      <c r="Y73" s="1" t="s">
        <v>29</v>
      </c>
      <c r="Z73" s="1" t="s">
        <v>21</v>
      </c>
      <c r="AA73" s="1" t="s">
        <v>21</v>
      </c>
      <c r="AB73" s="1" t="s">
        <v>21</v>
      </c>
      <c r="AC73" s="1" t="s">
        <v>21</v>
      </c>
      <c r="AD73" s="1" t="s">
        <v>21</v>
      </c>
      <c r="AE73" s="1"/>
    </row>
    <row r="74" spans="1:31" x14ac:dyDescent="0.3">
      <c r="A74" t="str">
        <f>VLOOKUP(B74,Project_Classes!$A$1:$D$194,3,FALSE)</f>
        <v>Framework</v>
      </c>
      <c r="B74" s="1" t="s">
        <v>501</v>
      </c>
      <c r="C74" s="1">
        <f t="shared" si="4"/>
        <v>2</v>
      </c>
      <c r="D74" s="1">
        <f t="shared" si="5"/>
        <v>1</v>
      </c>
      <c r="E74" s="1">
        <v>0</v>
      </c>
      <c r="F74" s="1">
        <v>1</v>
      </c>
      <c r="G74" s="1">
        <v>0</v>
      </c>
      <c r="H74" s="1">
        <v>10</v>
      </c>
      <c r="I74" s="1">
        <v>4</v>
      </c>
      <c r="J74" s="1">
        <v>10</v>
      </c>
      <c r="K74" s="1">
        <v>33</v>
      </c>
      <c r="L74" s="1" t="s">
        <v>29</v>
      </c>
      <c r="M74" s="1" t="s">
        <v>21</v>
      </c>
      <c r="N74" s="1" t="s">
        <v>21</v>
      </c>
      <c r="O74" s="1" t="s">
        <v>29</v>
      </c>
      <c r="P74" s="1" t="s">
        <v>21</v>
      </c>
      <c r="Q74" s="1" t="s">
        <v>21</v>
      </c>
      <c r="R74" s="1" t="s">
        <v>21</v>
      </c>
      <c r="S74" s="1" t="s">
        <v>21</v>
      </c>
      <c r="T74" s="1" t="s">
        <v>21</v>
      </c>
      <c r="U74" s="1" t="s">
        <v>21</v>
      </c>
      <c r="V74" s="1" t="s">
        <v>29</v>
      </c>
      <c r="W74" s="1" t="s">
        <v>21</v>
      </c>
      <c r="X74" s="1" t="s">
        <v>21</v>
      </c>
      <c r="Y74" s="1" t="s">
        <v>21</v>
      </c>
      <c r="Z74" s="1" t="s">
        <v>21</v>
      </c>
      <c r="AA74" s="1" t="s">
        <v>21</v>
      </c>
      <c r="AB74" s="1" t="s">
        <v>21</v>
      </c>
      <c r="AC74" s="1" t="s">
        <v>21</v>
      </c>
      <c r="AD74" s="1" t="s">
        <v>21</v>
      </c>
      <c r="AE74" s="1"/>
    </row>
    <row r="75" spans="1:31" x14ac:dyDescent="0.3">
      <c r="A75" t="str">
        <f>VLOOKUP(B75,Project_Classes!$A$1:$D$194,3,FALSE)</f>
        <v>Library</v>
      </c>
      <c r="B75" s="1" t="s">
        <v>497</v>
      </c>
      <c r="C75" s="1">
        <f t="shared" si="4"/>
        <v>3</v>
      </c>
      <c r="D75" s="1">
        <f t="shared" si="5"/>
        <v>1</v>
      </c>
      <c r="E75" s="1">
        <v>133</v>
      </c>
      <c r="F75" s="1">
        <v>240</v>
      </c>
      <c r="G75" s="1">
        <v>5.3624999999999998</v>
      </c>
      <c r="H75" s="1">
        <v>17.720833333333299</v>
      </c>
      <c r="I75" s="1">
        <v>3.6749999999999998</v>
      </c>
      <c r="J75" s="1">
        <v>7.3333333333333304</v>
      </c>
      <c r="K75" s="1">
        <v>45.787500000000001</v>
      </c>
      <c r="L75" s="1" t="s">
        <v>29</v>
      </c>
      <c r="M75" s="1" t="s">
        <v>21</v>
      </c>
      <c r="N75" s="1" t="s">
        <v>21</v>
      </c>
      <c r="O75" s="1" t="s">
        <v>29</v>
      </c>
      <c r="P75" s="1" t="s">
        <v>29</v>
      </c>
      <c r="Q75" s="1" t="s">
        <v>21</v>
      </c>
      <c r="R75" s="1" t="s">
        <v>21</v>
      </c>
      <c r="S75" s="1" t="s">
        <v>21</v>
      </c>
      <c r="T75" s="1" t="s">
        <v>21</v>
      </c>
      <c r="U75" s="1" t="s">
        <v>21</v>
      </c>
      <c r="V75" s="1" t="s">
        <v>29</v>
      </c>
      <c r="W75" s="1" t="s">
        <v>21</v>
      </c>
      <c r="X75" s="1" t="s">
        <v>21</v>
      </c>
      <c r="Y75" s="1" t="s">
        <v>21</v>
      </c>
      <c r="Z75" s="1" t="s">
        <v>21</v>
      </c>
      <c r="AA75" s="1" t="s">
        <v>21</v>
      </c>
      <c r="AB75" s="1" t="s">
        <v>21</v>
      </c>
      <c r="AC75" s="1" t="s">
        <v>21</v>
      </c>
      <c r="AD75" s="1" t="s">
        <v>21</v>
      </c>
      <c r="AE75" s="1"/>
    </row>
    <row r="76" spans="1:31" x14ac:dyDescent="0.3">
      <c r="A76" t="str">
        <f>VLOOKUP(B76,Project_Classes!$A$1:$D$194,3,FALSE)</f>
        <v>Library</v>
      </c>
      <c r="B76" s="1" t="s">
        <v>435</v>
      </c>
      <c r="C76" s="1">
        <f t="shared" si="4"/>
        <v>3</v>
      </c>
      <c r="D76" s="1">
        <f t="shared" si="5"/>
        <v>5</v>
      </c>
      <c r="E76" s="1">
        <v>85</v>
      </c>
      <c r="F76" s="1">
        <v>157</v>
      </c>
      <c r="G76" s="1">
        <v>3.2611464968152801</v>
      </c>
      <c r="H76" s="1">
        <v>171.84076433121001</v>
      </c>
      <c r="I76" s="1">
        <v>2.2929936305732399</v>
      </c>
      <c r="J76" s="1">
        <v>4.8343949044585903</v>
      </c>
      <c r="K76" s="1">
        <v>49.8152866242038</v>
      </c>
      <c r="L76" s="1" t="s">
        <v>29</v>
      </c>
      <c r="M76" s="1" t="s">
        <v>21</v>
      </c>
      <c r="N76" s="1" t="s">
        <v>29</v>
      </c>
      <c r="O76" s="1" t="s">
        <v>29</v>
      </c>
      <c r="P76" s="1" t="s">
        <v>21</v>
      </c>
      <c r="Q76" s="1" t="s">
        <v>21</v>
      </c>
      <c r="R76" s="1" t="s">
        <v>21</v>
      </c>
      <c r="S76" s="1" t="s">
        <v>21</v>
      </c>
      <c r="T76" s="1" t="s">
        <v>21</v>
      </c>
      <c r="U76" s="1" t="s">
        <v>29</v>
      </c>
      <c r="V76" s="1" t="s">
        <v>29</v>
      </c>
      <c r="W76" s="1" t="s">
        <v>29</v>
      </c>
      <c r="X76" s="1" t="s">
        <v>21</v>
      </c>
      <c r="Y76" s="1" t="s">
        <v>29</v>
      </c>
      <c r="Z76" s="1" t="s">
        <v>21</v>
      </c>
      <c r="AA76" s="1" t="s">
        <v>21</v>
      </c>
      <c r="AB76" s="1" t="s">
        <v>21</v>
      </c>
      <c r="AC76" s="1" t="s">
        <v>21</v>
      </c>
      <c r="AD76" s="1" t="s">
        <v>29</v>
      </c>
      <c r="AE76" s="1"/>
    </row>
    <row r="77" spans="1:31" x14ac:dyDescent="0.3">
      <c r="A77" t="str">
        <f>VLOOKUP(B77,Project_Classes!$A$1:$D$194,3,FALSE)</f>
        <v>Library</v>
      </c>
      <c r="B77" s="1" t="s">
        <v>563</v>
      </c>
      <c r="C77" s="1">
        <f t="shared" si="4"/>
        <v>3</v>
      </c>
      <c r="D77" s="1">
        <f t="shared" si="5"/>
        <v>2</v>
      </c>
      <c r="E77" s="1">
        <v>31</v>
      </c>
      <c r="F77" s="1">
        <v>60</v>
      </c>
      <c r="G77" s="1">
        <v>3.43333333333333</v>
      </c>
      <c r="H77" s="1">
        <v>16.3666666666666</v>
      </c>
      <c r="I77" s="1">
        <v>2.8833333333333302</v>
      </c>
      <c r="J77" s="1">
        <v>3.55</v>
      </c>
      <c r="K77" s="1">
        <v>28.066666666666599</v>
      </c>
      <c r="L77" s="1" t="s">
        <v>29</v>
      </c>
      <c r="M77" s="1" t="s">
        <v>21</v>
      </c>
      <c r="N77" s="1" t="s">
        <v>29</v>
      </c>
      <c r="O77" s="1" t="s">
        <v>29</v>
      </c>
      <c r="P77" s="1" t="s">
        <v>21</v>
      </c>
      <c r="Q77" s="1" t="s">
        <v>21</v>
      </c>
      <c r="R77" s="1" t="s">
        <v>21</v>
      </c>
      <c r="S77" s="1" t="s">
        <v>21</v>
      </c>
      <c r="T77" s="1" t="s">
        <v>21</v>
      </c>
      <c r="U77" s="1" t="s">
        <v>21</v>
      </c>
      <c r="V77" s="1" t="s">
        <v>29</v>
      </c>
      <c r="W77" s="1" t="s">
        <v>21</v>
      </c>
      <c r="X77" s="1" t="s">
        <v>21</v>
      </c>
      <c r="Y77" s="1" t="s">
        <v>29</v>
      </c>
      <c r="Z77" s="1" t="s">
        <v>21</v>
      </c>
      <c r="AA77" s="1" t="s">
        <v>21</v>
      </c>
      <c r="AB77" s="1" t="s">
        <v>21</v>
      </c>
      <c r="AC77" s="1" t="s">
        <v>21</v>
      </c>
      <c r="AD77" s="1" t="s">
        <v>21</v>
      </c>
      <c r="AE77" s="1" t="s">
        <v>679</v>
      </c>
    </row>
    <row r="78" spans="1:31" x14ac:dyDescent="0.3">
      <c r="A78" t="str">
        <f>VLOOKUP(B78,Project_Classes!$A$1:$D$194,3,FALSE)</f>
        <v>Library</v>
      </c>
      <c r="B78" s="1" t="s">
        <v>488</v>
      </c>
      <c r="C78" s="1">
        <f t="shared" si="4"/>
        <v>2</v>
      </c>
      <c r="D78" s="1">
        <f t="shared" si="5"/>
        <v>2</v>
      </c>
      <c r="E78" s="1">
        <v>19</v>
      </c>
      <c r="F78" s="1">
        <v>56</v>
      </c>
      <c r="G78" s="1">
        <v>2.7678571428571401</v>
      </c>
      <c r="H78" s="1">
        <v>18.178571428571399</v>
      </c>
      <c r="I78" s="1">
        <v>2.9464285714285698</v>
      </c>
      <c r="J78" s="1">
        <v>5.1428571428571397</v>
      </c>
      <c r="K78" s="1">
        <v>34.071428571428498</v>
      </c>
      <c r="L78" s="1" t="s">
        <v>29</v>
      </c>
      <c r="M78" s="1" t="s">
        <v>21</v>
      </c>
      <c r="N78" s="1" t="s">
        <v>21</v>
      </c>
      <c r="O78" s="1" t="s">
        <v>29</v>
      </c>
      <c r="P78" s="1" t="s">
        <v>21</v>
      </c>
      <c r="Q78" s="1" t="s">
        <v>21</v>
      </c>
      <c r="R78" s="1" t="s">
        <v>21</v>
      </c>
      <c r="S78" s="1" t="s">
        <v>21</v>
      </c>
      <c r="T78" s="1" t="s">
        <v>21</v>
      </c>
      <c r="U78" s="1" t="s">
        <v>21</v>
      </c>
      <c r="V78" s="1" t="s">
        <v>29</v>
      </c>
      <c r="W78" s="1" t="s">
        <v>21</v>
      </c>
      <c r="X78" s="1" t="s">
        <v>21</v>
      </c>
      <c r="Y78" s="1" t="s">
        <v>29</v>
      </c>
      <c r="Z78" s="1" t="s">
        <v>21</v>
      </c>
      <c r="AA78" s="1" t="s">
        <v>21</v>
      </c>
      <c r="AB78" s="1" t="s">
        <v>21</v>
      </c>
      <c r="AC78" s="1" t="s">
        <v>21</v>
      </c>
      <c r="AD78" s="1" t="s">
        <v>21</v>
      </c>
      <c r="AE78" s="1"/>
    </row>
    <row r="79" spans="1:31" x14ac:dyDescent="0.3">
      <c r="A79" t="str">
        <f>VLOOKUP(B79,Project_Classes!$A$1:$D$194,3,FALSE)</f>
        <v>Library</v>
      </c>
      <c r="B79" s="1" t="s">
        <v>579</v>
      </c>
      <c r="C79" s="1">
        <f t="shared" si="4"/>
        <v>3</v>
      </c>
      <c r="D79" s="1">
        <f t="shared" si="5"/>
        <v>7</v>
      </c>
      <c r="E79" s="1">
        <v>25</v>
      </c>
      <c r="F79" s="1">
        <v>55</v>
      </c>
      <c r="G79" s="1">
        <v>6.7272727272727204</v>
      </c>
      <c r="H79" s="1">
        <v>24.254545454545401</v>
      </c>
      <c r="I79" s="1">
        <v>4.5999999999999996</v>
      </c>
      <c r="J79" s="1">
        <v>4.7636363636363601</v>
      </c>
      <c r="K79" s="1">
        <v>90.018181818181802</v>
      </c>
      <c r="L79" s="1" t="s">
        <v>29</v>
      </c>
      <c r="M79" s="1" t="s">
        <v>21</v>
      </c>
      <c r="N79" s="1" t="s">
        <v>29</v>
      </c>
      <c r="O79" s="1" t="s">
        <v>21</v>
      </c>
      <c r="P79" s="1" t="s">
        <v>21</v>
      </c>
      <c r="Q79" s="1" t="s">
        <v>21</v>
      </c>
      <c r="R79" s="1" t="s">
        <v>29</v>
      </c>
      <c r="S79" s="1" t="s">
        <v>21</v>
      </c>
      <c r="T79" s="1" t="s">
        <v>21</v>
      </c>
      <c r="U79" s="1" t="s">
        <v>29</v>
      </c>
      <c r="V79" s="1" t="s">
        <v>29</v>
      </c>
      <c r="W79" s="1" t="s">
        <v>29</v>
      </c>
      <c r="X79" s="1" t="s">
        <v>21</v>
      </c>
      <c r="Y79" s="1" t="s">
        <v>29</v>
      </c>
      <c r="Z79" s="1" t="s">
        <v>29</v>
      </c>
      <c r="AA79" s="1" t="s">
        <v>29</v>
      </c>
      <c r="AB79" s="1" t="s">
        <v>21</v>
      </c>
      <c r="AC79" s="1" t="s">
        <v>21</v>
      </c>
      <c r="AD79" s="1" t="s">
        <v>29</v>
      </c>
      <c r="AE79" s="1"/>
    </row>
    <row r="80" spans="1:31" x14ac:dyDescent="0.3">
      <c r="A80" t="str">
        <f>VLOOKUP(B80,Project_Classes!$A$1:$D$194,3,FALSE)</f>
        <v>Library</v>
      </c>
      <c r="B80" s="1" t="s">
        <v>432</v>
      </c>
      <c r="C80" s="1">
        <f t="shared" si="4"/>
        <v>3</v>
      </c>
      <c r="D80" s="1">
        <f t="shared" si="5"/>
        <v>4</v>
      </c>
      <c r="E80" s="1">
        <v>21</v>
      </c>
      <c r="F80" s="1">
        <v>45</v>
      </c>
      <c r="G80" s="1">
        <v>4.3333333333333304</v>
      </c>
      <c r="H80" s="1">
        <v>54.955555555555499</v>
      </c>
      <c r="I80" s="1">
        <v>5.48888888888888</v>
      </c>
      <c r="J80" s="1">
        <v>7.17777777777777</v>
      </c>
      <c r="K80" s="1">
        <v>61.266666666666602</v>
      </c>
      <c r="L80" s="1" t="s">
        <v>29</v>
      </c>
      <c r="M80" s="1" t="s">
        <v>21</v>
      </c>
      <c r="N80" s="1" t="s">
        <v>21</v>
      </c>
      <c r="O80" s="1" t="s">
        <v>29</v>
      </c>
      <c r="P80" s="1" t="s">
        <v>29</v>
      </c>
      <c r="Q80" s="1" t="s">
        <v>21</v>
      </c>
      <c r="R80" s="1" t="s">
        <v>21</v>
      </c>
      <c r="S80" s="1" t="s">
        <v>21</v>
      </c>
      <c r="T80" s="1" t="s">
        <v>21</v>
      </c>
      <c r="U80" s="1" t="s">
        <v>29</v>
      </c>
      <c r="V80" s="1" t="s">
        <v>29</v>
      </c>
      <c r="W80" s="1" t="s">
        <v>21</v>
      </c>
      <c r="X80" s="1" t="s">
        <v>21</v>
      </c>
      <c r="Y80" s="1" t="s">
        <v>29</v>
      </c>
      <c r="Z80" s="1" t="s">
        <v>21</v>
      </c>
      <c r="AA80" s="1" t="s">
        <v>21</v>
      </c>
      <c r="AB80" s="1" t="s">
        <v>21</v>
      </c>
      <c r="AC80" s="1" t="s">
        <v>21</v>
      </c>
      <c r="AD80" s="1" t="s">
        <v>29</v>
      </c>
      <c r="AE80" s="1" t="s">
        <v>679</v>
      </c>
    </row>
    <row r="81" spans="1:31" x14ac:dyDescent="0.3">
      <c r="A81" t="str">
        <f>VLOOKUP(B81,Project_Classes!$A$1:$D$194,3,FALSE)</f>
        <v>Library</v>
      </c>
      <c r="B81" s="1" t="s">
        <v>619</v>
      </c>
      <c r="C81" s="1">
        <f t="shared" si="4"/>
        <v>2</v>
      </c>
      <c r="D81" s="1">
        <f t="shared" si="5"/>
        <v>1</v>
      </c>
      <c r="E81" s="1">
        <v>1</v>
      </c>
      <c r="F81" s="1">
        <v>44</v>
      </c>
      <c r="G81" s="1">
        <v>0.56818181818181801</v>
      </c>
      <c r="H81" s="1">
        <v>6.1363636363636296</v>
      </c>
      <c r="I81" s="1">
        <v>4</v>
      </c>
      <c r="J81" s="1">
        <v>8.9772727272727195</v>
      </c>
      <c r="K81" s="1">
        <v>83.704545454545396</v>
      </c>
      <c r="L81" s="1" t="s">
        <v>29</v>
      </c>
      <c r="M81" s="1" t="s">
        <v>21</v>
      </c>
      <c r="N81" s="1" t="s">
        <v>21</v>
      </c>
      <c r="O81" s="1" t="s">
        <v>29</v>
      </c>
      <c r="P81" s="1" t="s">
        <v>21</v>
      </c>
      <c r="Q81" s="1" t="s">
        <v>21</v>
      </c>
      <c r="R81" s="1" t="s">
        <v>21</v>
      </c>
      <c r="S81" s="1" t="s">
        <v>21</v>
      </c>
      <c r="T81" s="1" t="s">
        <v>21</v>
      </c>
      <c r="U81" s="1" t="s">
        <v>21</v>
      </c>
      <c r="V81" s="1" t="s">
        <v>29</v>
      </c>
      <c r="W81" s="1" t="s">
        <v>21</v>
      </c>
      <c r="X81" s="1" t="s">
        <v>21</v>
      </c>
      <c r="Y81" s="1" t="s">
        <v>21</v>
      </c>
      <c r="Z81" s="1" t="s">
        <v>21</v>
      </c>
      <c r="AA81" s="1" t="s">
        <v>21</v>
      </c>
      <c r="AB81" s="1" t="s">
        <v>21</v>
      </c>
      <c r="AC81" s="1" t="s">
        <v>21</v>
      </c>
      <c r="AD81" s="1" t="s">
        <v>21</v>
      </c>
      <c r="AE81" s="1"/>
    </row>
    <row r="82" spans="1:31" x14ac:dyDescent="0.3">
      <c r="A82" t="str">
        <f>VLOOKUP(B82,Project_Classes!$A$1:$D$194,3,FALSE)</f>
        <v>Library</v>
      </c>
      <c r="B82" s="1" t="s">
        <v>410</v>
      </c>
      <c r="C82" s="1">
        <f t="shared" si="4"/>
        <v>8</v>
      </c>
      <c r="D82" s="1">
        <f t="shared" si="5"/>
        <v>3</v>
      </c>
      <c r="E82" s="1">
        <v>22</v>
      </c>
      <c r="F82" s="1">
        <v>42</v>
      </c>
      <c r="G82" s="1">
        <v>3.7857142857142798</v>
      </c>
      <c r="H82" s="1">
        <v>15.523809523809501</v>
      </c>
      <c r="I82" s="1">
        <v>4</v>
      </c>
      <c r="J82" s="1">
        <v>21.047619047619001</v>
      </c>
      <c r="K82" s="1">
        <v>49.238095238095198</v>
      </c>
      <c r="L82" s="1" t="s">
        <v>29</v>
      </c>
      <c r="M82" s="1" t="s">
        <v>29</v>
      </c>
      <c r="N82" s="1" t="s">
        <v>29</v>
      </c>
      <c r="O82" s="1" t="s">
        <v>29</v>
      </c>
      <c r="P82" s="1" t="s">
        <v>29</v>
      </c>
      <c r="Q82" s="1" t="s">
        <v>29</v>
      </c>
      <c r="R82" s="1" t="s">
        <v>21</v>
      </c>
      <c r="S82" s="1" t="s">
        <v>29</v>
      </c>
      <c r="T82" s="1" t="s">
        <v>29</v>
      </c>
      <c r="U82" s="1" t="s">
        <v>21</v>
      </c>
      <c r="V82" s="1" t="s">
        <v>29</v>
      </c>
      <c r="W82" s="1" t="s">
        <v>21</v>
      </c>
      <c r="X82" s="1" t="s">
        <v>21</v>
      </c>
      <c r="Y82" s="1" t="s">
        <v>29</v>
      </c>
      <c r="Z82" s="1" t="s">
        <v>21</v>
      </c>
      <c r="AA82" s="1" t="s">
        <v>21</v>
      </c>
      <c r="AB82" s="1" t="s">
        <v>21</v>
      </c>
      <c r="AC82" s="1" t="s">
        <v>21</v>
      </c>
      <c r="AD82" s="1" t="s">
        <v>29</v>
      </c>
      <c r="AE82" s="1"/>
    </row>
    <row r="83" spans="1:31" x14ac:dyDescent="0.3">
      <c r="A83" t="str">
        <f>VLOOKUP(B83,Project_Classes!$A$1:$D$194,3,FALSE)</f>
        <v>Library</v>
      </c>
      <c r="B83" s="1" t="s">
        <v>274</v>
      </c>
      <c r="C83" s="1">
        <f t="shared" si="4"/>
        <v>3</v>
      </c>
      <c r="D83" s="1">
        <f t="shared" si="5"/>
        <v>1</v>
      </c>
      <c r="E83" s="1">
        <v>21</v>
      </c>
      <c r="F83" s="1">
        <v>40</v>
      </c>
      <c r="G83" s="1">
        <v>2.4249999999999998</v>
      </c>
      <c r="H83" s="1">
        <v>12.225</v>
      </c>
      <c r="I83" s="1">
        <v>4.05</v>
      </c>
      <c r="J83" s="1">
        <v>10.975</v>
      </c>
      <c r="K83" s="1">
        <v>56.174999999999997</v>
      </c>
      <c r="L83" s="1" t="s">
        <v>29</v>
      </c>
      <c r="M83" s="1" t="s">
        <v>21</v>
      </c>
      <c r="N83" s="1" t="s">
        <v>21</v>
      </c>
      <c r="O83" s="1" t="s">
        <v>29</v>
      </c>
      <c r="P83" s="1" t="s">
        <v>21</v>
      </c>
      <c r="Q83" s="1" t="s">
        <v>29</v>
      </c>
      <c r="R83" s="1" t="s">
        <v>21</v>
      </c>
      <c r="S83" s="1" t="s">
        <v>21</v>
      </c>
      <c r="T83" s="1" t="s">
        <v>21</v>
      </c>
      <c r="U83" s="1" t="s">
        <v>21</v>
      </c>
      <c r="V83" s="1" t="s">
        <v>29</v>
      </c>
      <c r="W83" s="1" t="s">
        <v>21</v>
      </c>
      <c r="X83" s="1" t="s">
        <v>21</v>
      </c>
      <c r="Y83" s="1" t="s">
        <v>21</v>
      </c>
      <c r="Z83" s="1" t="s">
        <v>21</v>
      </c>
      <c r="AA83" s="1" t="s">
        <v>21</v>
      </c>
      <c r="AB83" s="1" t="s">
        <v>21</v>
      </c>
      <c r="AC83" s="1" t="s">
        <v>21</v>
      </c>
      <c r="AD83" s="1" t="s">
        <v>21</v>
      </c>
      <c r="AE83" s="1"/>
    </row>
    <row r="84" spans="1:31" x14ac:dyDescent="0.3">
      <c r="A84" t="str">
        <f>VLOOKUP(B84,Project_Classes!$A$1:$D$194,3,FALSE)</f>
        <v>Library</v>
      </c>
      <c r="B84" s="1" t="s">
        <v>174</v>
      </c>
      <c r="C84" s="1">
        <f t="shared" si="4"/>
        <v>5</v>
      </c>
      <c r="D84" s="1">
        <f t="shared" si="5"/>
        <v>3</v>
      </c>
      <c r="E84" s="1">
        <v>14</v>
      </c>
      <c r="F84" s="1">
        <v>35</v>
      </c>
      <c r="G84" s="1">
        <v>3.3714285714285701</v>
      </c>
      <c r="H84" s="1">
        <v>15.371428571428501</v>
      </c>
      <c r="I84" s="1">
        <v>2.5142857142857098</v>
      </c>
      <c r="J84" s="1">
        <v>4.6285714285714201</v>
      </c>
      <c r="K84" s="1">
        <v>28.714285714285701</v>
      </c>
      <c r="L84" s="1" t="s">
        <v>29</v>
      </c>
      <c r="M84" s="1" t="s">
        <v>21</v>
      </c>
      <c r="N84" s="1" t="s">
        <v>29</v>
      </c>
      <c r="O84" s="1" t="s">
        <v>29</v>
      </c>
      <c r="P84" s="1" t="s">
        <v>29</v>
      </c>
      <c r="Q84" s="1" t="s">
        <v>29</v>
      </c>
      <c r="R84" s="1" t="s">
        <v>21</v>
      </c>
      <c r="S84" s="1" t="s">
        <v>21</v>
      </c>
      <c r="T84" s="1" t="s">
        <v>21</v>
      </c>
      <c r="U84" s="1" t="s">
        <v>21</v>
      </c>
      <c r="V84" s="1" t="s">
        <v>29</v>
      </c>
      <c r="W84" s="1" t="s">
        <v>21</v>
      </c>
      <c r="X84" s="1" t="s">
        <v>21</v>
      </c>
      <c r="Y84" s="1" t="s">
        <v>29</v>
      </c>
      <c r="Z84" s="1" t="s">
        <v>21</v>
      </c>
      <c r="AA84" s="1" t="s">
        <v>21</v>
      </c>
      <c r="AB84" s="1" t="s">
        <v>21</v>
      </c>
      <c r="AC84" s="1" t="s">
        <v>21</v>
      </c>
      <c r="AD84" s="1" t="s">
        <v>29</v>
      </c>
      <c r="AE84" s="1"/>
    </row>
    <row r="85" spans="1:31" x14ac:dyDescent="0.3">
      <c r="A85" t="str">
        <f>VLOOKUP(B85,Project_Classes!$A$1:$D$194,3,FALSE)</f>
        <v>Library</v>
      </c>
      <c r="B85" s="1" t="s">
        <v>553</v>
      </c>
      <c r="C85" s="1">
        <f t="shared" si="4"/>
        <v>2</v>
      </c>
      <c r="D85" s="1">
        <f t="shared" si="5"/>
        <v>1</v>
      </c>
      <c r="E85" s="1">
        <v>17</v>
      </c>
      <c r="F85" s="1">
        <v>34</v>
      </c>
      <c r="G85" s="1">
        <v>3.02941176470588</v>
      </c>
      <c r="H85" s="1">
        <v>34</v>
      </c>
      <c r="I85" s="1">
        <v>3.7647058823529398</v>
      </c>
      <c r="J85" s="1">
        <v>4.2647058823529402</v>
      </c>
      <c r="K85" s="1">
        <v>56.941176470588204</v>
      </c>
      <c r="L85" s="1" t="s">
        <v>29</v>
      </c>
      <c r="M85" s="1" t="s">
        <v>21</v>
      </c>
      <c r="N85" s="1" t="s">
        <v>21</v>
      </c>
      <c r="O85" s="1" t="s">
        <v>29</v>
      </c>
      <c r="P85" s="1" t="s">
        <v>21</v>
      </c>
      <c r="Q85" s="1" t="s">
        <v>21</v>
      </c>
      <c r="R85" s="1" t="s">
        <v>21</v>
      </c>
      <c r="S85" s="1" t="s">
        <v>21</v>
      </c>
      <c r="T85" s="1" t="s">
        <v>21</v>
      </c>
      <c r="U85" s="1" t="s">
        <v>21</v>
      </c>
      <c r="V85" s="1" t="s">
        <v>29</v>
      </c>
      <c r="W85" s="1" t="s">
        <v>21</v>
      </c>
      <c r="X85" s="1" t="s">
        <v>21</v>
      </c>
      <c r="Y85" s="1" t="s">
        <v>21</v>
      </c>
      <c r="Z85" s="1" t="s">
        <v>21</v>
      </c>
      <c r="AA85" s="1" t="s">
        <v>21</v>
      </c>
      <c r="AB85" s="1" t="s">
        <v>21</v>
      </c>
      <c r="AC85" s="1" t="s">
        <v>21</v>
      </c>
      <c r="AD85" s="1" t="s">
        <v>21</v>
      </c>
      <c r="AE85" s="1"/>
    </row>
    <row r="86" spans="1:31" x14ac:dyDescent="0.3">
      <c r="A86" t="str">
        <f>VLOOKUP(B86,Project_Classes!$A$1:$D$194,3,FALSE)</f>
        <v>Library</v>
      </c>
      <c r="B86" s="1" t="s">
        <v>43</v>
      </c>
      <c r="C86" s="1">
        <f t="shared" si="4"/>
        <v>2</v>
      </c>
      <c r="D86" s="1">
        <f t="shared" si="5"/>
        <v>2</v>
      </c>
      <c r="E86" s="1">
        <v>9</v>
      </c>
      <c r="F86" s="1">
        <v>31</v>
      </c>
      <c r="G86" s="1">
        <v>3.3548387096774102</v>
      </c>
      <c r="H86" s="1">
        <v>24.193548387096701</v>
      </c>
      <c r="I86" s="1">
        <v>3.7741935483870899</v>
      </c>
      <c r="J86" s="1">
        <v>3.7741935483870899</v>
      </c>
      <c r="K86" s="1">
        <v>33.5483870967741</v>
      </c>
      <c r="L86" s="1" t="s">
        <v>29</v>
      </c>
      <c r="M86" s="1" t="s">
        <v>21</v>
      </c>
      <c r="N86" s="1" t="s">
        <v>21</v>
      </c>
      <c r="O86" s="1" t="s">
        <v>29</v>
      </c>
      <c r="P86" s="1" t="s">
        <v>21</v>
      </c>
      <c r="Q86" s="1" t="s">
        <v>21</v>
      </c>
      <c r="R86" s="1" t="s">
        <v>21</v>
      </c>
      <c r="S86" s="1" t="s">
        <v>21</v>
      </c>
      <c r="T86" s="1" t="s">
        <v>21</v>
      </c>
      <c r="U86" s="1" t="s">
        <v>21</v>
      </c>
      <c r="V86" s="1" t="s">
        <v>29</v>
      </c>
      <c r="W86" s="1" t="s">
        <v>21</v>
      </c>
      <c r="X86" s="1" t="s">
        <v>21</v>
      </c>
      <c r="Y86" s="1" t="s">
        <v>21</v>
      </c>
      <c r="Z86" s="1" t="s">
        <v>21</v>
      </c>
      <c r="AA86" s="1" t="s">
        <v>21</v>
      </c>
      <c r="AB86" s="1" t="s">
        <v>21</v>
      </c>
      <c r="AC86" s="1" t="s">
        <v>21</v>
      </c>
      <c r="AD86" s="1" t="s">
        <v>29</v>
      </c>
      <c r="AE86" s="1"/>
    </row>
    <row r="87" spans="1:31" x14ac:dyDescent="0.3">
      <c r="A87" t="str">
        <f>VLOOKUP(B87,Project_Classes!$A$1:$D$194,3,FALSE)</f>
        <v>Library</v>
      </c>
      <c r="B87" s="1" t="s">
        <v>47</v>
      </c>
      <c r="C87" s="1">
        <f t="shared" si="4"/>
        <v>4</v>
      </c>
      <c r="D87" s="1">
        <f t="shared" si="5"/>
        <v>2</v>
      </c>
      <c r="E87" s="1">
        <v>20</v>
      </c>
      <c r="F87" s="1">
        <v>28</v>
      </c>
      <c r="G87" s="1">
        <v>3.1785714285714199</v>
      </c>
      <c r="H87" s="1">
        <v>17.8928571428571</v>
      </c>
      <c r="I87" s="1">
        <v>3.3571428571428501</v>
      </c>
      <c r="J87" s="1">
        <v>5.1428571428571397</v>
      </c>
      <c r="K87" s="1">
        <v>44.285714285714199</v>
      </c>
      <c r="L87" s="1" t="s">
        <v>29</v>
      </c>
      <c r="M87" s="1" t="s">
        <v>21</v>
      </c>
      <c r="N87" s="1" t="s">
        <v>21</v>
      </c>
      <c r="O87" s="1" t="s">
        <v>29</v>
      </c>
      <c r="P87" s="1" t="s">
        <v>29</v>
      </c>
      <c r="Q87" s="1" t="s">
        <v>29</v>
      </c>
      <c r="R87" s="1" t="s">
        <v>21</v>
      </c>
      <c r="S87" s="1" t="s">
        <v>21</v>
      </c>
      <c r="T87" s="1" t="s">
        <v>21</v>
      </c>
      <c r="U87" s="1" t="s">
        <v>21</v>
      </c>
      <c r="V87" s="1" t="s">
        <v>29</v>
      </c>
      <c r="W87" s="1" t="s">
        <v>29</v>
      </c>
      <c r="X87" s="1" t="s">
        <v>21</v>
      </c>
      <c r="Y87" s="1" t="s">
        <v>21</v>
      </c>
      <c r="Z87" s="1" t="s">
        <v>21</v>
      </c>
      <c r="AA87" s="1" t="s">
        <v>21</v>
      </c>
      <c r="AB87" s="1" t="s">
        <v>21</v>
      </c>
      <c r="AC87" s="1" t="s">
        <v>21</v>
      </c>
      <c r="AD87" s="1" t="s">
        <v>21</v>
      </c>
      <c r="AE87" s="1" t="s">
        <v>699</v>
      </c>
    </row>
    <row r="88" spans="1:31" x14ac:dyDescent="0.3">
      <c r="A88" t="str">
        <f>VLOOKUP(B88,Project_Classes!$A$1:$D$194,3,FALSE)</f>
        <v>Library</v>
      </c>
      <c r="B88" s="1" t="s">
        <v>73</v>
      </c>
      <c r="C88" s="1">
        <f t="shared" si="4"/>
        <v>2</v>
      </c>
      <c r="D88" s="1">
        <f t="shared" si="5"/>
        <v>2</v>
      </c>
      <c r="E88" s="1">
        <v>8</v>
      </c>
      <c r="F88" s="1">
        <v>22</v>
      </c>
      <c r="G88" s="1">
        <v>3.4545454545454501</v>
      </c>
      <c r="H88" s="1">
        <v>35.863636363636303</v>
      </c>
      <c r="I88" s="1">
        <v>4.1363636363636296</v>
      </c>
      <c r="J88" s="1">
        <v>9.6818181818181799</v>
      </c>
      <c r="K88" s="1">
        <v>39.818181818181799</v>
      </c>
      <c r="L88" s="1" t="s">
        <v>29</v>
      </c>
      <c r="M88" s="1" t="s">
        <v>21</v>
      </c>
      <c r="N88" s="1" t="s">
        <v>29</v>
      </c>
      <c r="O88" s="1" t="s">
        <v>21</v>
      </c>
      <c r="P88" s="1" t="s">
        <v>21</v>
      </c>
      <c r="Q88" s="1" t="s">
        <v>21</v>
      </c>
      <c r="R88" s="1" t="s">
        <v>21</v>
      </c>
      <c r="S88" s="1" t="s">
        <v>21</v>
      </c>
      <c r="T88" s="1" t="s">
        <v>21</v>
      </c>
      <c r="U88" s="1" t="s">
        <v>29</v>
      </c>
      <c r="V88" s="1" t="s">
        <v>29</v>
      </c>
      <c r="W88" s="1" t="s">
        <v>21</v>
      </c>
      <c r="X88" s="1" t="s">
        <v>21</v>
      </c>
      <c r="Y88" s="1" t="s">
        <v>21</v>
      </c>
      <c r="Z88" s="1" t="s">
        <v>21</v>
      </c>
      <c r="AA88" s="1" t="s">
        <v>21</v>
      </c>
      <c r="AB88" s="1" t="s">
        <v>21</v>
      </c>
      <c r="AC88" s="1" t="s">
        <v>21</v>
      </c>
      <c r="AD88" s="1" t="s">
        <v>21</v>
      </c>
      <c r="AE88" s="1" t="s">
        <v>679</v>
      </c>
    </row>
    <row r="89" spans="1:31" x14ac:dyDescent="0.3">
      <c r="A89" t="str">
        <f>VLOOKUP(B89,Project_Classes!$A$1:$D$194,3,FALSE)</f>
        <v>Library</v>
      </c>
      <c r="B89" s="1" t="s">
        <v>262</v>
      </c>
      <c r="C89" s="1">
        <f t="shared" si="4"/>
        <v>0</v>
      </c>
      <c r="D89" s="1">
        <f t="shared" si="5"/>
        <v>1</v>
      </c>
      <c r="E89" s="1">
        <v>5</v>
      </c>
      <c r="F89" s="1">
        <v>18</v>
      </c>
      <c r="G89" s="1">
        <v>2.1111111111111098</v>
      </c>
      <c r="H89" s="1">
        <v>32.1666666666666</v>
      </c>
      <c r="I89" s="1">
        <v>1.2777777777777699</v>
      </c>
      <c r="J89" s="1">
        <v>2.05555555555555</v>
      </c>
      <c r="K89" s="1">
        <v>17.8888888888888</v>
      </c>
      <c r="L89" s="1" t="s">
        <v>21</v>
      </c>
      <c r="M89" s="1" t="s">
        <v>21</v>
      </c>
      <c r="N89" s="1" t="s">
        <v>21</v>
      </c>
      <c r="O89" s="1" t="s">
        <v>21</v>
      </c>
      <c r="P89" s="1" t="s">
        <v>21</v>
      </c>
      <c r="Q89" s="1" t="s">
        <v>21</v>
      </c>
      <c r="R89" s="1" t="s">
        <v>21</v>
      </c>
      <c r="S89" s="1" t="s">
        <v>21</v>
      </c>
      <c r="T89" s="1" t="s">
        <v>21</v>
      </c>
      <c r="U89" s="1" t="s">
        <v>21</v>
      </c>
      <c r="V89" s="1" t="s">
        <v>29</v>
      </c>
      <c r="W89" s="1" t="s">
        <v>21</v>
      </c>
      <c r="X89" s="1" t="s">
        <v>21</v>
      </c>
      <c r="Y89" s="1" t="s">
        <v>21</v>
      </c>
      <c r="Z89" s="1" t="s">
        <v>21</v>
      </c>
      <c r="AA89" s="1" t="s">
        <v>21</v>
      </c>
      <c r="AB89" s="1" t="s">
        <v>21</v>
      </c>
      <c r="AC89" s="1" t="s">
        <v>21</v>
      </c>
      <c r="AD89" s="1" t="s">
        <v>21</v>
      </c>
      <c r="AE89" s="1" t="s">
        <v>679</v>
      </c>
    </row>
    <row r="90" spans="1:31" x14ac:dyDescent="0.3">
      <c r="A90" t="str">
        <f>VLOOKUP(B90,Project_Classes!$A$1:$D$194,3,FALSE)</f>
        <v>Library</v>
      </c>
      <c r="B90" s="1" t="s">
        <v>246</v>
      </c>
      <c r="C90" s="1">
        <f t="shared" si="4"/>
        <v>1</v>
      </c>
      <c r="D90" s="1">
        <f t="shared" si="5"/>
        <v>1</v>
      </c>
      <c r="E90" s="1">
        <v>8</v>
      </c>
      <c r="F90" s="1">
        <v>17</v>
      </c>
      <c r="G90" s="1">
        <v>3.70588235294117</v>
      </c>
      <c r="H90" s="1">
        <v>95</v>
      </c>
      <c r="I90" s="1">
        <v>2.9411764705882302</v>
      </c>
      <c r="J90" s="1">
        <v>6.8823529411764701</v>
      </c>
      <c r="K90" s="1">
        <v>57.117647058823501</v>
      </c>
      <c r="L90" s="1" t="s">
        <v>29</v>
      </c>
      <c r="M90" s="1" t="s">
        <v>21</v>
      </c>
      <c r="N90" s="1" t="s">
        <v>21</v>
      </c>
      <c r="O90" s="1" t="s">
        <v>21</v>
      </c>
      <c r="P90" s="1" t="s">
        <v>21</v>
      </c>
      <c r="Q90" s="1" t="s">
        <v>21</v>
      </c>
      <c r="R90" s="1" t="s">
        <v>21</v>
      </c>
      <c r="S90" s="1" t="s">
        <v>21</v>
      </c>
      <c r="T90" s="1" t="s">
        <v>21</v>
      </c>
      <c r="U90" s="1" t="s">
        <v>21</v>
      </c>
      <c r="V90" s="1" t="s">
        <v>29</v>
      </c>
      <c r="W90" s="1" t="s">
        <v>21</v>
      </c>
      <c r="X90" s="1" t="s">
        <v>21</v>
      </c>
      <c r="Y90" s="1" t="s">
        <v>21</v>
      </c>
      <c r="Z90" s="1" t="s">
        <v>21</v>
      </c>
      <c r="AA90" s="1" t="s">
        <v>21</v>
      </c>
      <c r="AB90" s="1" t="s">
        <v>21</v>
      </c>
      <c r="AC90" s="1" t="s">
        <v>21</v>
      </c>
      <c r="AD90" s="1" t="s">
        <v>21</v>
      </c>
      <c r="AE90" s="1" t="s">
        <v>679</v>
      </c>
    </row>
    <row r="91" spans="1:31" x14ac:dyDescent="0.3">
      <c r="A91" t="str">
        <f>VLOOKUP(B91,Project_Classes!$A$1:$D$194,3,FALSE)</f>
        <v>Library</v>
      </c>
      <c r="B91" s="1" t="s">
        <v>208</v>
      </c>
      <c r="C91" s="1">
        <f t="shared" si="4"/>
        <v>2</v>
      </c>
      <c r="D91" s="1">
        <f t="shared" si="5"/>
        <v>4</v>
      </c>
      <c r="E91" s="1">
        <v>4</v>
      </c>
      <c r="F91" s="1">
        <v>16</v>
      </c>
      <c r="G91" s="1">
        <v>3.5</v>
      </c>
      <c r="H91" s="1">
        <v>6.0625</v>
      </c>
      <c r="I91" s="1">
        <v>4.75</v>
      </c>
      <c r="J91" s="1">
        <v>2.5625</v>
      </c>
      <c r="K91" s="1">
        <v>210.9375</v>
      </c>
      <c r="L91" s="1" t="s">
        <v>29</v>
      </c>
      <c r="M91" s="1" t="s">
        <v>21</v>
      </c>
      <c r="N91" s="1" t="s">
        <v>21</v>
      </c>
      <c r="O91" s="1" t="s">
        <v>29</v>
      </c>
      <c r="P91" s="1" t="s">
        <v>21</v>
      </c>
      <c r="Q91" s="1" t="s">
        <v>21</v>
      </c>
      <c r="R91" s="1" t="s">
        <v>21</v>
      </c>
      <c r="S91" s="1" t="s">
        <v>21</v>
      </c>
      <c r="T91" s="1" t="s">
        <v>21</v>
      </c>
      <c r="U91" s="1" t="s">
        <v>29</v>
      </c>
      <c r="V91" s="1" t="s">
        <v>29</v>
      </c>
      <c r="W91" s="1" t="s">
        <v>21</v>
      </c>
      <c r="X91" s="1" t="s">
        <v>21</v>
      </c>
      <c r="Y91" s="1" t="s">
        <v>29</v>
      </c>
      <c r="Z91" s="1" t="s">
        <v>29</v>
      </c>
      <c r="AA91" s="1" t="s">
        <v>21</v>
      </c>
      <c r="AB91" s="1" t="s">
        <v>21</v>
      </c>
      <c r="AC91" s="1" t="s">
        <v>21</v>
      </c>
      <c r="AD91" s="1" t="s">
        <v>21</v>
      </c>
      <c r="AE91" s="1"/>
    </row>
    <row r="92" spans="1:31" x14ac:dyDescent="0.3">
      <c r="A92" t="str">
        <f>VLOOKUP(B92,Project_Classes!$A$1:$D$194,3,FALSE)</f>
        <v>Library</v>
      </c>
      <c r="B92" s="1" t="s">
        <v>299</v>
      </c>
      <c r="C92" s="1">
        <f t="shared" si="4"/>
        <v>2</v>
      </c>
      <c r="D92" s="1">
        <f t="shared" si="5"/>
        <v>2</v>
      </c>
      <c r="E92" s="1">
        <v>6</v>
      </c>
      <c r="F92" s="1">
        <v>16</v>
      </c>
      <c r="G92" s="1">
        <v>3.6875</v>
      </c>
      <c r="H92" s="1">
        <v>61.3125</v>
      </c>
      <c r="I92" s="1">
        <v>3.75</v>
      </c>
      <c r="J92" s="1">
        <v>12.25</v>
      </c>
      <c r="K92" s="1">
        <v>60.875</v>
      </c>
      <c r="L92" s="1" t="s">
        <v>29</v>
      </c>
      <c r="M92" s="1" t="s">
        <v>21</v>
      </c>
      <c r="N92" s="1" t="s">
        <v>21</v>
      </c>
      <c r="O92" s="1" t="s">
        <v>29</v>
      </c>
      <c r="P92" s="1" t="s">
        <v>21</v>
      </c>
      <c r="Q92" s="1" t="s">
        <v>21</v>
      </c>
      <c r="R92" s="1" t="s">
        <v>21</v>
      </c>
      <c r="S92" s="1" t="s">
        <v>21</v>
      </c>
      <c r="T92" s="1" t="s">
        <v>21</v>
      </c>
      <c r="U92" s="1" t="s">
        <v>21</v>
      </c>
      <c r="V92" s="1" t="s">
        <v>29</v>
      </c>
      <c r="W92" s="1" t="s">
        <v>21</v>
      </c>
      <c r="X92" s="1" t="s">
        <v>21</v>
      </c>
      <c r="Y92" s="1" t="s">
        <v>21</v>
      </c>
      <c r="Z92" s="1" t="s">
        <v>21</v>
      </c>
      <c r="AA92" s="1" t="s">
        <v>21</v>
      </c>
      <c r="AB92" s="1" t="s">
        <v>29</v>
      </c>
      <c r="AC92" s="1" t="s">
        <v>21</v>
      </c>
      <c r="AD92" s="1" t="s">
        <v>21</v>
      </c>
      <c r="AE92" s="1"/>
    </row>
    <row r="93" spans="1:31" x14ac:dyDescent="0.3">
      <c r="A93" t="str">
        <f>VLOOKUP(B93,Project_Classes!$A$1:$D$194,3,FALSE)</f>
        <v>Library</v>
      </c>
      <c r="B93" s="1" t="s">
        <v>249</v>
      </c>
      <c r="C93" s="1">
        <f t="shared" si="4"/>
        <v>1</v>
      </c>
      <c r="D93" s="1">
        <f t="shared" si="5"/>
        <v>1</v>
      </c>
      <c r="E93" s="1">
        <v>11</v>
      </c>
      <c r="F93" s="1">
        <v>14</v>
      </c>
      <c r="G93" s="1">
        <v>3.21428571428571</v>
      </c>
      <c r="H93" s="1">
        <v>17.214285714285701</v>
      </c>
      <c r="I93" s="1">
        <v>2.71428571428571</v>
      </c>
      <c r="J93" s="1">
        <v>3.3571428571428501</v>
      </c>
      <c r="K93" s="1">
        <v>18.428571428571399</v>
      </c>
      <c r="L93" s="1" t="s">
        <v>21</v>
      </c>
      <c r="M93" s="1" t="s">
        <v>21</v>
      </c>
      <c r="N93" s="1" t="s">
        <v>21</v>
      </c>
      <c r="O93" s="1" t="s">
        <v>29</v>
      </c>
      <c r="P93" s="1" t="s">
        <v>21</v>
      </c>
      <c r="Q93" s="1" t="s">
        <v>21</v>
      </c>
      <c r="R93" s="1" t="s">
        <v>21</v>
      </c>
      <c r="S93" s="1" t="s">
        <v>21</v>
      </c>
      <c r="T93" s="1" t="s">
        <v>21</v>
      </c>
      <c r="U93" s="1" t="s">
        <v>21</v>
      </c>
      <c r="V93" s="1" t="s">
        <v>29</v>
      </c>
      <c r="W93" s="1" t="s">
        <v>21</v>
      </c>
      <c r="X93" s="1" t="s">
        <v>21</v>
      </c>
      <c r="Y93" s="1" t="s">
        <v>21</v>
      </c>
      <c r="Z93" s="1" t="s">
        <v>21</v>
      </c>
      <c r="AA93" s="1" t="s">
        <v>21</v>
      </c>
      <c r="AB93" s="1" t="s">
        <v>21</v>
      </c>
      <c r="AC93" s="1" t="s">
        <v>21</v>
      </c>
      <c r="AD93" s="1" t="s">
        <v>21</v>
      </c>
      <c r="AE93" s="1"/>
    </row>
    <row r="94" spans="1:31" x14ac:dyDescent="0.3">
      <c r="A94" t="str">
        <f>VLOOKUP(B94,Project_Classes!$A$1:$D$194,3,FALSE)</f>
        <v>Library</v>
      </c>
      <c r="B94" s="1" t="s">
        <v>347</v>
      </c>
      <c r="C94" s="1">
        <f t="shared" si="4"/>
        <v>2</v>
      </c>
      <c r="D94" s="1">
        <f t="shared" si="5"/>
        <v>5</v>
      </c>
      <c r="E94" s="1">
        <v>6</v>
      </c>
      <c r="F94" s="1">
        <v>13</v>
      </c>
      <c r="G94" s="1">
        <v>5.8461538461538396</v>
      </c>
      <c r="H94" s="1">
        <v>15.846153846153801</v>
      </c>
      <c r="I94" s="1">
        <v>2.6923076923076898</v>
      </c>
      <c r="J94" s="1">
        <v>2.7692307692307598</v>
      </c>
      <c r="K94" s="1">
        <v>34.384615384615302</v>
      </c>
      <c r="L94" s="1" t="s">
        <v>29</v>
      </c>
      <c r="M94" s="1" t="s">
        <v>21</v>
      </c>
      <c r="N94" s="1" t="s">
        <v>21</v>
      </c>
      <c r="O94" s="1" t="s">
        <v>29</v>
      </c>
      <c r="P94" s="1" t="s">
        <v>21</v>
      </c>
      <c r="Q94" s="1" t="s">
        <v>21</v>
      </c>
      <c r="R94" s="1" t="s">
        <v>21</v>
      </c>
      <c r="S94" s="1" t="s">
        <v>21</v>
      </c>
      <c r="T94" s="1" t="s">
        <v>21</v>
      </c>
      <c r="U94" s="1" t="s">
        <v>29</v>
      </c>
      <c r="V94" s="1" t="s">
        <v>29</v>
      </c>
      <c r="W94" s="1" t="s">
        <v>21</v>
      </c>
      <c r="X94" s="1" t="s">
        <v>29</v>
      </c>
      <c r="Y94" s="1" t="s">
        <v>29</v>
      </c>
      <c r="Z94" s="1" t="s">
        <v>21</v>
      </c>
      <c r="AA94" s="1" t="s">
        <v>21</v>
      </c>
      <c r="AB94" s="1" t="s">
        <v>21</v>
      </c>
      <c r="AC94" s="1" t="s">
        <v>21</v>
      </c>
      <c r="AD94" s="1" t="s">
        <v>29</v>
      </c>
      <c r="AE94" s="1"/>
    </row>
    <row r="95" spans="1:31" x14ac:dyDescent="0.3">
      <c r="A95" t="str">
        <f>VLOOKUP(B95,Project_Classes!$A$1:$D$194,3,FALSE)</f>
        <v>Library</v>
      </c>
      <c r="B95" s="1" t="s">
        <v>307</v>
      </c>
      <c r="C95" s="1">
        <f t="shared" si="4"/>
        <v>2</v>
      </c>
      <c r="D95" s="1">
        <f t="shared" si="5"/>
        <v>1</v>
      </c>
      <c r="E95" s="1">
        <v>3</v>
      </c>
      <c r="F95" s="1">
        <v>12</v>
      </c>
      <c r="G95" s="1">
        <v>2.8333333333333299</v>
      </c>
      <c r="H95" s="1">
        <v>7.75</v>
      </c>
      <c r="I95" s="1">
        <v>1.5833333333333299</v>
      </c>
      <c r="J95" s="1">
        <v>1.5833333333333299</v>
      </c>
      <c r="K95" s="1">
        <v>16.6666666666666</v>
      </c>
      <c r="L95" s="1" t="s">
        <v>29</v>
      </c>
      <c r="M95" s="1" t="s">
        <v>21</v>
      </c>
      <c r="N95" s="1" t="s">
        <v>21</v>
      </c>
      <c r="O95" s="1" t="s">
        <v>29</v>
      </c>
      <c r="P95" s="1" t="s">
        <v>21</v>
      </c>
      <c r="Q95" s="1" t="s">
        <v>21</v>
      </c>
      <c r="R95" s="1" t="s">
        <v>21</v>
      </c>
      <c r="S95" s="1" t="s">
        <v>21</v>
      </c>
      <c r="T95" s="1" t="s">
        <v>21</v>
      </c>
      <c r="U95" s="1" t="s">
        <v>21</v>
      </c>
      <c r="V95" s="1" t="s">
        <v>29</v>
      </c>
      <c r="W95" s="1" t="s">
        <v>21</v>
      </c>
      <c r="X95" s="1" t="s">
        <v>21</v>
      </c>
      <c r="Y95" s="1" t="s">
        <v>21</v>
      </c>
      <c r="Z95" s="1" t="s">
        <v>21</v>
      </c>
      <c r="AA95" s="1" t="s">
        <v>21</v>
      </c>
      <c r="AB95" s="1" t="s">
        <v>21</v>
      </c>
      <c r="AC95" s="1" t="s">
        <v>21</v>
      </c>
      <c r="AD95" s="1" t="s">
        <v>21</v>
      </c>
      <c r="AE95" s="1" t="s">
        <v>679</v>
      </c>
    </row>
    <row r="96" spans="1:31" x14ac:dyDescent="0.3">
      <c r="A96" t="str">
        <f>VLOOKUP(B96,Project_Classes!$A$1:$D$194,3,FALSE)</f>
        <v>Library</v>
      </c>
      <c r="B96" s="1" t="s">
        <v>448</v>
      </c>
      <c r="C96" s="1">
        <f t="shared" si="4"/>
        <v>3</v>
      </c>
      <c r="D96" s="1">
        <f t="shared" si="5"/>
        <v>2</v>
      </c>
      <c r="E96" s="1">
        <v>4</v>
      </c>
      <c r="F96" s="1">
        <v>11</v>
      </c>
      <c r="G96" s="1">
        <v>2.9090909090908998</v>
      </c>
      <c r="H96" s="1">
        <v>11.1818181818181</v>
      </c>
      <c r="I96" s="1">
        <v>5.8181818181818103</v>
      </c>
      <c r="J96" s="1">
        <v>5.5454545454545396</v>
      </c>
      <c r="K96" s="1">
        <v>69.636363636363598</v>
      </c>
      <c r="L96" s="1" t="s">
        <v>29</v>
      </c>
      <c r="M96" s="1" t="s">
        <v>21</v>
      </c>
      <c r="N96" s="1" t="s">
        <v>29</v>
      </c>
      <c r="O96" s="1" t="s">
        <v>29</v>
      </c>
      <c r="P96" s="1" t="s">
        <v>21</v>
      </c>
      <c r="Q96" s="1" t="s">
        <v>21</v>
      </c>
      <c r="R96" s="1" t="s">
        <v>21</v>
      </c>
      <c r="S96" s="1" t="s">
        <v>21</v>
      </c>
      <c r="T96" s="1" t="s">
        <v>21</v>
      </c>
      <c r="U96" s="1" t="s">
        <v>21</v>
      </c>
      <c r="V96" s="1" t="s">
        <v>29</v>
      </c>
      <c r="W96" s="1" t="s">
        <v>21</v>
      </c>
      <c r="X96" s="1" t="s">
        <v>21</v>
      </c>
      <c r="Y96" s="1" t="s">
        <v>29</v>
      </c>
      <c r="Z96" s="1" t="s">
        <v>21</v>
      </c>
      <c r="AA96" s="1" t="s">
        <v>21</v>
      </c>
      <c r="AB96" s="1" t="s">
        <v>21</v>
      </c>
      <c r="AC96" s="1" t="s">
        <v>21</v>
      </c>
      <c r="AD96" s="1" t="s">
        <v>21</v>
      </c>
      <c r="AE96" s="1" t="s">
        <v>681</v>
      </c>
    </row>
    <row r="97" spans="1:31" x14ac:dyDescent="0.3">
      <c r="A97" t="str">
        <f>VLOOKUP(B97,Project_Classes!$A$1:$D$194,3,FALSE)</f>
        <v>Library</v>
      </c>
      <c r="B97" s="1" t="s">
        <v>523</v>
      </c>
      <c r="C97" s="1">
        <f t="shared" si="4"/>
        <v>2</v>
      </c>
      <c r="D97" s="1">
        <f t="shared" si="5"/>
        <v>1</v>
      </c>
      <c r="E97" s="1">
        <v>5</v>
      </c>
      <c r="F97" s="1">
        <v>11</v>
      </c>
      <c r="G97" s="1">
        <v>3.1818181818181799</v>
      </c>
      <c r="H97" s="1">
        <v>22.727272727272702</v>
      </c>
      <c r="I97" s="1">
        <v>2.3636363636363602</v>
      </c>
      <c r="J97" s="1">
        <v>4.3636363636363598</v>
      </c>
      <c r="K97" s="1">
        <v>25.545454545454501</v>
      </c>
      <c r="L97" s="1" t="s">
        <v>29</v>
      </c>
      <c r="M97" s="1" t="s">
        <v>21</v>
      </c>
      <c r="N97" s="1" t="s">
        <v>21</v>
      </c>
      <c r="O97" s="1" t="s">
        <v>29</v>
      </c>
      <c r="P97" s="1" t="s">
        <v>21</v>
      </c>
      <c r="Q97" s="1" t="s">
        <v>21</v>
      </c>
      <c r="R97" s="1" t="s">
        <v>21</v>
      </c>
      <c r="S97" s="1" t="s">
        <v>21</v>
      </c>
      <c r="T97" s="1" t="s">
        <v>21</v>
      </c>
      <c r="U97" s="1" t="s">
        <v>21</v>
      </c>
      <c r="V97" s="1" t="s">
        <v>29</v>
      </c>
      <c r="W97" s="1" t="s">
        <v>21</v>
      </c>
      <c r="X97" s="1" t="s">
        <v>21</v>
      </c>
      <c r="Y97" s="1" t="s">
        <v>21</v>
      </c>
      <c r="Z97" s="1" t="s">
        <v>21</v>
      </c>
      <c r="AA97" s="1" t="s">
        <v>21</v>
      </c>
      <c r="AB97" s="1" t="s">
        <v>21</v>
      </c>
      <c r="AC97" s="1" t="s">
        <v>21</v>
      </c>
      <c r="AD97" s="1" t="s">
        <v>21</v>
      </c>
      <c r="AE97" s="1"/>
    </row>
    <row r="98" spans="1:31" x14ac:dyDescent="0.3">
      <c r="A98" t="str">
        <f>VLOOKUP(B98,Project_Classes!$A$1:$D$194,3,FALSE)</f>
        <v>Library</v>
      </c>
      <c r="B98" s="1" t="s">
        <v>168</v>
      </c>
      <c r="C98" s="1">
        <f t="shared" si="4"/>
        <v>2</v>
      </c>
      <c r="D98" s="1">
        <f t="shared" si="5"/>
        <v>3</v>
      </c>
      <c r="E98" s="1">
        <v>2</v>
      </c>
      <c r="F98" s="1">
        <v>10</v>
      </c>
      <c r="G98" s="1">
        <v>1.8</v>
      </c>
      <c r="H98" s="1">
        <v>24.2</v>
      </c>
      <c r="I98" s="1">
        <v>2.2000000000000002</v>
      </c>
      <c r="J98" s="1">
        <v>5.0999999999999996</v>
      </c>
      <c r="K98" s="1">
        <v>37.200000000000003</v>
      </c>
      <c r="L98" s="1" t="s">
        <v>29</v>
      </c>
      <c r="M98" s="1" t="s">
        <v>21</v>
      </c>
      <c r="N98" s="1" t="s">
        <v>21</v>
      </c>
      <c r="O98" s="1" t="s">
        <v>29</v>
      </c>
      <c r="P98" s="1" t="s">
        <v>21</v>
      </c>
      <c r="Q98" s="1" t="s">
        <v>21</v>
      </c>
      <c r="R98" s="1" t="s">
        <v>21</v>
      </c>
      <c r="S98" s="1" t="s">
        <v>21</v>
      </c>
      <c r="T98" s="1" t="s">
        <v>21</v>
      </c>
      <c r="U98" s="1" t="s">
        <v>21</v>
      </c>
      <c r="V98" s="1" t="s">
        <v>29</v>
      </c>
      <c r="W98" s="1" t="s">
        <v>21</v>
      </c>
      <c r="X98" s="1" t="s">
        <v>21</v>
      </c>
      <c r="Y98" s="1" t="s">
        <v>29</v>
      </c>
      <c r="Z98" s="1" t="s">
        <v>21</v>
      </c>
      <c r="AA98" s="1" t="s">
        <v>21</v>
      </c>
      <c r="AB98" s="1" t="s">
        <v>21</v>
      </c>
      <c r="AC98" s="1" t="s">
        <v>21</v>
      </c>
      <c r="AD98" s="1" t="s">
        <v>29</v>
      </c>
      <c r="AE98" s="1"/>
    </row>
    <row r="99" spans="1:31" x14ac:dyDescent="0.3">
      <c r="A99" t="str">
        <f>VLOOKUP(B99,Project_Classes!$A$1:$D$194,3,FALSE)</f>
        <v>Library</v>
      </c>
      <c r="B99" s="1" t="s">
        <v>60</v>
      </c>
      <c r="C99" s="1">
        <f t="shared" ref="C99:C130" si="6">COUNTIF(L99:T99,"O")</f>
        <v>6</v>
      </c>
      <c r="D99" s="1">
        <f t="shared" ref="D99:D130" si="7">COUNTIF(U99:AD99,"O")</f>
        <v>2</v>
      </c>
      <c r="E99" s="1">
        <v>4</v>
      </c>
      <c r="F99" s="1">
        <v>10</v>
      </c>
      <c r="G99" s="1">
        <v>1.8</v>
      </c>
      <c r="H99" s="1">
        <v>24</v>
      </c>
      <c r="I99" s="1">
        <v>4.5999999999999996</v>
      </c>
      <c r="J99" s="1">
        <v>0</v>
      </c>
      <c r="K99" s="1">
        <v>59.5</v>
      </c>
      <c r="L99" s="1" t="s">
        <v>29</v>
      </c>
      <c r="M99" s="1" t="s">
        <v>29</v>
      </c>
      <c r="N99" s="1" t="s">
        <v>29</v>
      </c>
      <c r="O99" s="1" t="s">
        <v>29</v>
      </c>
      <c r="P99" s="1" t="s">
        <v>29</v>
      </c>
      <c r="Q99" s="1" t="s">
        <v>21</v>
      </c>
      <c r="R99" s="1" t="s">
        <v>29</v>
      </c>
      <c r="S99" s="1" t="s">
        <v>21</v>
      </c>
      <c r="T99" s="1" t="s">
        <v>21</v>
      </c>
      <c r="U99" s="1" t="s">
        <v>21</v>
      </c>
      <c r="V99" s="1" t="s">
        <v>29</v>
      </c>
      <c r="W99" s="1" t="s">
        <v>21</v>
      </c>
      <c r="X99" s="1" t="s">
        <v>21</v>
      </c>
      <c r="Y99" s="1" t="s">
        <v>21</v>
      </c>
      <c r="Z99" s="1" t="s">
        <v>29</v>
      </c>
      <c r="AA99" s="1" t="s">
        <v>21</v>
      </c>
      <c r="AB99" s="1" t="s">
        <v>21</v>
      </c>
      <c r="AC99" s="1" t="s">
        <v>21</v>
      </c>
      <c r="AD99" s="1" t="s">
        <v>21</v>
      </c>
      <c r="AE99" s="1"/>
    </row>
    <row r="100" spans="1:31" x14ac:dyDescent="0.3">
      <c r="A100" t="str">
        <f>VLOOKUP(B100,Project_Classes!$A$1:$D$194,3,FALSE)</f>
        <v>Library</v>
      </c>
      <c r="B100" s="1" t="s">
        <v>239</v>
      </c>
      <c r="C100" s="1">
        <f t="shared" si="6"/>
        <v>3</v>
      </c>
      <c r="D100" s="1">
        <f t="shared" si="7"/>
        <v>3</v>
      </c>
      <c r="E100" s="1">
        <v>5</v>
      </c>
      <c r="F100" s="1">
        <v>8</v>
      </c>
      <c r="G100" s="1">
        <v>4.125</v>
      </c>
      <c r="H100" s="1">
        <v>88.5</v>
      </c>
      <c r="I100" s="1">
        <v>3.375</v>
      </c>
      <c r="J100" s="1">
        <v>5.5</v>
      </c>
      <c r="K100" s="1">
        <v>39.25</v>
      </c>
      <c r="L100" s="1" t="s">
        <v>29</v>
      </c>
      <c r="M100" s="1" t="s">
        <v>21</v>
      </c>
      <c r="N100" s="1" t="s">
        <v>29</v>
      </c>
      <c r="O100" s="1" t="s">
        <v>29</v>
      </c>
      <c r="P100" s="1" t="s">
        <v>21</v>
      </c>
      <c r="Q100" s="1" t="s">
        <v>21</v>
      </c>
      <c r="R100" s="1" t="s">
        <v>21</v>
      </c>
      <c r="S100" s="1" t="s">
        <v>21</v>
      </c>
      <c r="T100" s="1" t="s">
        <v>21</v>
      </c>
      <c r="U100" s="1" t="s">
        <v>21</v>
      </c>
      <c r="V100" s="1" t="s">
        <v>21</v>
      </c>
      <c r="W100" s="1" t="s">
        <v>21</v>
      </c>
      <c r="X100" s="1" t="s">
        <v>29</v>
      </c>
      <c r="Y100" s="1" t="s">
        <v>29</v>
      </c>
      <c r="Z100" s="1" t="s">
        <v>21</v>
      </c>
      <c r="AA100" s="1" t="s">
        <v>21</v>
      </c>
      <c r="AB100" s="1" t="s">
        <v>21</v>
      </c>
      <c r="AC100" s="1" t="s">
        <v>21</v>
      </c>
      <c r="AD100" s="1" t="s">
        <v>29</v>
      </c>
      <c r="AE100" s="1" t="s">
        <v>701</v>
      </c>
    </row>
    <row r="101" spans="1:31" x14ac:dyDescent="0.3">
      <c r="A101" t="str">
        <f>VLOOKUP(B101,Project_Classes!$A$1:$D$194,3,FALSE)</f>
        <v>Library</v>
      </c>
      <c r="B101" s="1" t="s">
        <v>384</v>
      </c>
      <c r="C101" s="1">
        <f t="shared" si="6"/>
        <v>3</v>
      </c>
      <c r="D101" s="1">
        <f t="shared" si="7"/>
        <v>1</v>
      </c>
      <c r="E101" s="1">
        <v>4</v>
      </c>
      <c r="F101" s="1">
        <v>8</v>
      </c>
      <c r="G101" s="1">
        <v>2.75</v>
      </c>
      <c r="H101" s="1">
        <v>183.25</v>
      </c>
      <c r="I101" s="1">
        <v>1.75</v>
      </c>
      <c r="J101" s="1">
        <v>2</v>
      </c>
      <c r="K101" s="1">
        <v>27.75</v>
      </c>
      <c r="L101" s="1" t="s">
        <v>29</v>
      </c>
      <c r="M101" s="1" t="s">
        <v>21</v>
      </c>
      <c r="N101" s="1" t="s">
        <v>29</v>
      </c>
      <c r="O101" s="1" t="s">
        <v>29</v>
      </c>
      <c r="P101" s="1" t="s">
        <v>21</v>
      </c>
      <c r="Q101" s="1" t="s">
        <v>21</v>
      </c>
      <c r="R101" s="1" t="s">
        <v>21</v>
      </c>
      <c r="S101" s="1" t="s">
        <v>21</v>
      </c>
      <c r="T101" s="1" t="s">
        <v>21</v>
      </c>
      <c r="U101" s="1" t="s">
        <v>21</v>
      </c>
      <c r="V101" s="1" t="s">
        <v>29</v>
      </c>
      <c r="W101" s="1" t="s">
        <v>21</v>
      </c>
      <c r="X101" s="1" t="s">
        <v>21</v>
      </c>
      <c r="Y101" s="1" t="s">
        <v>21</v>
      </c>
      <c r="Z101" s="1" t="s">
        <v>21</v>
      </c>
      <c r="AA101" s="1" t="s">
        <v>21</v>
      </c>
      <c r="AB101" s="1" t="s">
        <v>21</v>
      </c>
      <c r="AC101" s="1" t="s">
        <v>21</v>
      </c>
      <c r="AD101" s="1" t="s">
        <v>21</v>
      </c>
      <c r="AE101" s="1"/>
    </row>
    <row r="102" spans="1:31" x14ac:dyDescent="0.3">
      <c r="A102" t="str">
        <f>VLOOKUP(B102,Project_Classes!$A$1:$D$194,3,FALSE)</f>
        <v>Library</v>
      </c>
      <c r="B102" s="1" t="s">
        <v>426</v>
      </c>
      <c r="C102" s="1">
        <f t="shared" si="6"/>
        <v>3</v>
      </c>
      <c r="D102" s="1">
        <f t="shared" si="7"/>
        <v>1</v>
      </c>
      <c r="E102" s="1">
        <v>2</v>
      </c>
      <c r="F102" s="1">
        <v>8</v>
      </c>
      <c r="G102" s="1">
        <v>2.875</v>
      </c>
      <c r="H102" s="1">
        <v>26.5</v>
      </c>
      <c r="I102" s="1">
        <v>3.25</v>
      </c>
      <c r="J102" s="1">
        <v>2.75</v>
      </c>
      <c r="K102" s="1">
        <v>13.125</v>
      </c>
      <c r="L102" s="1" t="s">
        <v>29</v>
      </c>
      <c r="M102" s="1" t="s">
        <v>29</v>
      </c>
      <c r="N102" s="1" t="s">
        <v>29</v>
      </c>
      <c r="O102" s="1" t="s">
        <v>21</v>
      </c>
      <c r="P102" s="1" t="s">
        <v>21</v>
      </c>
      <c r="Q102" s="1" t="s">
        <v>21</v>
      </c>
      <c r="R102" s="1" t="s">
        <v>21</v>
      </c>
      <c r="S102" s="1" t="s">
        <v>21</v>
      </c>
      <c r="T102" s="1" t="s">
        <v>21</v>
      </c>
      <c r="U102" s="1" t="s">
        <v>21</v>
      </c>
      <c r="V102" s="1" t="s">
        <v>29</v>
      </c>
      <c r="W102" s="1" t="s">
        <v>21</v>
      </c>
      <c r="X102" s="1" t="s">
        <v>21</v>
      </c>
      <c r="Y102" s="1" t="s">
        <v>21</v>
      </c>
      <c r="Z102" s="1" t="s">
        <v>21</v>
      </c>
      <c r="AA102" s="1" t="s">
        <v>21</v>
      </c>
      <c r="AB102" s="1" t="s">
        <v>21</v>
      </c>
      <c r="AC102" s="1" t="s">
        <v>21</v>
      </c>
      <c r="AD102" s="1" t="s">
        <v>21</v>
      </c>
      <c r="AE102" s="1"/>
    </row>
    <row r="103" spans="1:31" x14ac:dyDescent="0.3">
      <c r="A103" t="str">
        <f>VLOOKUP(B103,Project_Classes!$A$1:$D$194,3,FALSE)</f>
        <v>Library</v>
      </c>
      <c r="B103" s="1" t="s">
        <v>465</v>
      </c>
      <c r="C103" s="1">
        <f t="shared" si="6"/>
        <v>2</v>
      </c>
      <c r="D103" s="1">
        <f t="shared" si="7"/>
        <v>1</v>
      </c>
      <c r="E103" s="1">
        <v>4</v>
      </c>
      <c r="F103" s="1">
        <v>8</v>
      </c>
      <c r="G103" s="1">
        <v>6.125</v>
      </c>
      <c r="H103" s="1">
        <v>68</v>
      </c>
      <c r="I103" s="1">
        <v>2.625</v>
      </c>
      <c r="J103" s="1">
        <v>6.125</v>
      </c>
      <c r="K103" s="1">
        <v>60.875</v>
      </c>
      <c r="L103" s="1" t="s">
        <v>29</v>
      </c>
      <c r="M103" s="1" t="s">
        <v>21</v>
      </c>
      <c r="N103" s="1" t="s">
        <v>21</v>
      </c>
      <c r="O103" s="1" t="s">
        <v>29</v>
      </c>
      <c r="P103" s="1" t="s">
        <v>21</v>
      </c>
      <c r="Q103" s="1" t="s">
        <v>21</v>
      </c>
      <c r="R103" s="1" t="s">
        <v>21</v>
      </c>
      <c r="S103" s="1" t="s">
        <v>21</v>
      </c>
      <c r="T103" s="1" t="s">
        <v>21</v>
      </c>
      <c r="U103" s="1" t="s">
        <v>21</v>
      </c>
      <c r="V103" s="1" t="s">
        <v>29</v>
      </c>
      <c r="W103" s="1" t="s">
        <v>21</v>
      </c>
      <c r="X103" s="1" t="s">
        <v>21</v>
      </c>
      <c r="Y103" s="1" t="s">
        <v>21</v>
      </c>
      <c r="Z103" s="1" t="s">
        <v>21</v>
      </c>
      <c r="AA103" s="1" t="s">
        <v>21</v>
      </c>
      <c r="AB103" s="1" t="s">
        <v>21</v>
      </c>
      <c r="AC103" s="1" t="s">
        <v>21</v>
      </c>
      <c r="AD103" s="1" t="s">
        <v>21</v>
      </c>
      <c r="AE103" s="1" t="s">
        <v>679</v>
      </c>
    </row>
    <row r="104" spans="1:31" x14ac:dyDescent="0.3">
      <c r="A104" t="str">
        <f>VLOOKUP(B104,Project_Classes!$A$1:$D$194,3,FALSE)</f>
        <v>Library</v>
      </c>
      <c r="B104" s="1" t="s">
        <v>211</v>
      </c>
      <c r="C104" s="1">
        <f t="shared" si="6"/>
        <v>1</v>
      </c>
      <c r="D104" s="1">
        <f t="shared" si="7"/>
        <v>2</v>
      </c>
      <c r="E104" s="1">
        <v>3</v>
      </c>
      <c r="F104" s="1">
        <v>8</v>
      </c>
      <c r="G104" s="1">
        <v>1.625</v>
      </c>
      <c r="H104" s="1">
        <v>29.375</v>
      </c>
      <c r="I104" s="1">
        <v>2.5</v>
      </c>
      <c r="J104" s="1">
        <v>1.125</v>
      </c>
      <c r="K104" s="1">
        <v>15</v>
      </c>
      <c r="L104" s="1" t="s">
        <v>29</v>
      </c>
      <c r="M104" s="1" t="s">
        <v>21</v>
      </c>
      <c r="N104" s="1" t="s">
        <v>21</v>
      </c>
      <c r="O104" s="1" t="s">
        <v>21</v>
      </c>
      <c r="P104" s="1" t="s">
        <v>21</v>
      </c>
      <c r="Q104" s="1" t="s">
        <v>21</v>
      </c>
      <c r="R104" s="1" t="s">
        <v>21</v>
      </c>
      <c r="S104" s="1" t="s">
        <v>21</v>
      </c>
      <c r="T104" s="1" t="s">
        <v>21</v>
      </c>
      <c r="U104" s="1" t="s">
        <v>21</v>
      </c>
      <c r="V104" s="1" t="s">
        <v>29</v>
      </c>
      <c r="W104" s="1" t="s">
        <v>29</v>
      </c>
      <c r="X104" s="1" t="s">
        <v>21</v>
      </c>
      <c r="Y104" s="1" t="s">
        <v>21</v>
      </c>
      <c r="Z104" s="1" t="s">
        <v>21</v>
      </c>
      <c r="AA104" s="1" t="s">
        <v>21</v>
      </c>
      <c r="AB104" s="1" t="s">
        <v>21</v>
      </c>
      <c r="AC104" s="1" t="s">
        <v>21</v>
      </c>
      <c r="AD104" s="1" t="s">
        <v>21</v>
      </c>
      <c r="AE104" s="1" t="s">
        <v>679</v>
      </c>
    </row>
    <row r="105" spans="1:31" x14ac:dyDescent="0.3">
      <c r="A105" t="str">
        <f>VLOOKUP(B105,Project_Classes!$A$1:$D$194,3,FALSE)</f>
        <v>Library</v>
      </c>
      <c r="B105" s="1" t="s">
        <v>159</v>
      </c>
      <c r="C105" s="1">
        <f t="shared" si="6"/>
        <v>3</v>
      </c>
      <c r="D105" s="1">
        <f t="shared" si="7"/>
        <v>1</v>
      </c>
      <c r="E105" s="1">
        <v>1</v>
      </c>
      <c r="F105" s="1">
        <v>7</v>
      </c>
      <c r="G105" s="1">
        <v>1</v>
      </c>
      <c r="H105" s="1">
        <v>49.285714285714199</v>
      </c>
      <c r="I105" s="1">
        <v>8.1428571428571406</v>
      </c>
      <c r="J105" s="1">
        <v>3.8571428571428501</v>
      </c>
      <c r="K105" s="1">
        <v>42.428571428571402</v>
      </c>
      <c r="L105" s="1" t="s">
        <v>29</v>
      </c>
      <c r="M105" s="1" t="s">
        <v>21</v>
      </c>
      <c r="N105" s="1" t="s">
        <v>21</v>
      </c>
      <c r="O105" s="1" t="s">
        <v>29</v>
      </c>
      <c r="P105" s="1" t="s">
        <v>21</v>
      </c>
      <c r="Q105" s="1" t="s">
        <v>29</v>
      </c>
      <c r="R105" s="1" t="s">
        <v>21</v>
      </c>
      <c r="S105" s="1" t="s">
        <v>21</v>
      </c>
      <c r="T105" s="1" t="s">
        <v>21</v>
      </c>
      <c r="U105" s="1" t="s">
        <v>21</v>
      </c>
      <c r="V105" s="1" t="s">
        <v>29</v>
      </c>
      <c r="W105" s="1" t="s">
        <v>21</v>
      </c>
      <c r="X105" s="1" t="s">
        <v>21</v>
      </c>
      <c r="Y105" s="1" t="s">
        <v>21</v>
      </c>
      <c r="Z105" s="1" t="s">
        <v>21</v>
      </c>
      <c r="AA105" s="1" t="s">
        <v>21</v>
      </c>
      <c r="AB105" s="1" t="s">
        <v>21</v>
      </c>
      <c r="AC105" s="1" t="s">
        <v>21</v>
      </c>
      <c r="AD105" s="1" t="s">
        <v>21</v>
      </c>
      <c r="AE105" s="1" t="s">
        <v>679</v>
      </c>
    </row>
    <row r="106" spans="1:31" x14ac:dyDescent="0.3">
      <c r="A106" t="str">
        <f>VLOOKUP(B106,Project_Classes!$A$1:$D$194,3,FALSE)</f>
        <v>Library</v>
      </c>
      <c r="B106" s="1" t="s">
        <v>393</v>
      </c>
      <c r="C106" s="1">
        <f t="shared" si="6"/>
        <v>3</v>
      </c>
      <c r="D106" s="1">
        <f t="shared" si="7"/>
        <v>4</v>
      </c>
      <c r="E106" s="1">
        <v>2</v>
      </c>
      <c r="F106" s="1">
        <v>7</v>
      </c>
      <c r="G106" s="1">
        <v>2.5714285714285698</v>
      </c>
      <c r="H106" s="1">
        <v>21.1428571428571</v>
      </c>
      <c r="I106" s="1">
        <v>2.2857142857142798</v>
      </c>
      <c r="J106" s="1">
        <v>4.4285714285714199</v>
      </c>
      <c r="K106" s="1">
        <v>43.571428571428498</v>
      </c>
      <c r="L106" s="1" t="s">
        <v>29</v>
      </c>
      <c r="M106" s="1" t="s">
        <v>21</v>
      </c>
      <c r="N106" s="1" t="s">
        <v>29</v>
      </c>
      <c r="O106" s="1" t="s">
        <v>29</v>
      </c>
      <c r="P106" s="1" t="s">
        <v>21</v>
      </c>
      <c r="Q106" s="1" t="s">
        <v>21</v>
      </c>
      <c r="R106" s="1" t="s">
        <v>21</v>
      </c>
      <c r="S106" s="1" t="s">
        <v>21</v>
      </c>
      <c r="T106" s="1" t="s">
        <v>21</v>
      </c>
      <c r="U106" s="1" t="s">
        <v>21</v>
      </c>
      <c r="V106" s="1" t="s">
        <v>29</v>
      </c>
      <c r="W106" s="1" t="s">
        <v>29</v>
      </c>
      <c r="X106" s="1" t="s">
        <v>21</v>
      </c>
      <c r="Y106" s="1" t="s">
        <v>29</v>
      </c>
      <c r="Z106" s="1" t="s">
        <v>21</v>
      </c>
      <c r="AA106" s="1" t="s">
        <v>21</v>
      </c>
      <c r="AB106" s="1" t="s">
        <v>21</v>
      </c>
      <c r="AC106" s="1" t="s">
        <v>21</v>
      </c>
      <c r="AD106" s="1" t="s">
        <v>29</v>
      </c>
      <c r="AE106" s="1" t="s">
        <v>679</v>
      </c>
    </row>
    <row r="107" spans="1:31" x14ac:dyDescent="0.3">
      <c r="A107" t="str">
        <f>VLOOKUP(B107,Project_Classes!$A$1:$D$194,3,FALSE)</f>
        <v>Library</v>
      </c>
      <c r="B107" s="1" t="s">
        <v>37</v>
      </c>
      <c r="C107" s="1">
        <f t="shared" si="6"/>
        <v>2</v>
      </c>
      <c r="D107" s="1">
        <f t="shared" si="7"/>
        <v>1</v>
      </c>
      <c r="E107" s="1">
        <v>4</v>
      </c>
      <c r="F107" s="1">
        <v>6</v>
      </c>
      <c r="G107" s="1">
        <v>1.5</v>
      </c>
      <c r="H107" s="1">
        <v>4.5</v>
      </c>
      <c r="I107" s="1">
        <v>1.6666666666666601</v>
      </c>
      <c r="J107" s="1">
        <v>3</v>
      </c>
      <c r="K107" s="1">
        <v>14.6666666666666</v>
      </c>
      <c r="L107" s="1" t="s">
        <v>29</v>
      </c>
      <c r="M107" s="1" t="s">
        <v>21</v>
      </c>
      <c r="N107" s="1" t="s">
        <v>21</v>
      </c>
      <c r="O107" s="1" t="s">
        <v>29</v>
      </c>
      <c r="P107" s="1" t="s">
        <v>21</v>
      </c>
      <c r="Q107" s="1" t="s">
        <v>21</v>
      </c>
      <c r="R107" s="1" t="s">
        <v>21</v>
      </c>
      <c r="S107" s="1" t="s">
        <v>21</v>
      </c>
      <c r="T107" s="1" t="s">
        <v>21</v>
      </c>
      <c r="U107" s="1" t="s">
        <v>21</v>
      </c>
      <c r="V107" s="1" t="s">
        <v>29</v>
      </c>
      <c r="W107" s="1" t="s">
        <v>21</v>
      </c>
      <c r="X107" s="1" t="s">
        <v>21</v>
      </c>
      <c r="Y107" s="1" t="s">
        <v>21</v>
      </c>
      <c r="Z107" s="1" t="s">
        <v>21</v>
      </c>
      <c r="AA107" s="1" t="s">
        <v>21</v>
      </c>
      <c r="AB107" s="1" t="s">
        <v>21</v>
      </c>
      <c r="AC107" s="1" t="s">
        <v>21</v>
      </c>
      <c r="AD107" s="1" t="s">
        <v>21</v>
      </c>
      <c r="AE107" s="1"/>
    </row>
    <row r="108" spans="1:31" x14ac:dyDescent="0.3">
      <c r="A108" t="str">
        <f>VLOOKUP(B108,Project_Classes!$A$1:$D$194,3,FALSE)</f>
        <v>Library</v>
      </c>
      <c r="B108" s="1" t="s">
        <v>255</v>
      </c>
      <c r="C108" s="1">
        <f t="shared" si="6"/>
        <v>3</v>
      </c>
      <c r="D108" s="1">
        <f t="shared" si="7"/>
        <v>4</v>
      </c>
      <c r="E108" s="1">
        <v>4</v>
      </c>
      <c r="F108" s="1">
        <v>6</v>
      </c>
      <c r="G108" s="1">
        <v>8</v>
      </c>
      <c r="H108" s="1">
        <v>97</v>
      </c>
      <c r="I108" s="1">
        <v>1.1666666666666601</v>
      </c>
      <c r="J108" s="1">
        <v>2.5</v>
      </c>
      <c r="K108" s="1">
        <v>39.1666666666666</v>
      </c>
      <c r="L108" s="1" t="s">
        <v>29</v>
      </c>
      <c r="M108" s="1" t="s">
        <v>21</v>
      </c>
      <c r="N108" s="1" t="s">
        <v>21</v>
      </c>
      <c r="O108" s="1" t="s">
        <v>29</v>
      </c>
      <c r="P108" s="1" t="s">
        <v>21</v>
      </c>
      <c r="Q108" s="1" t="s">
        <v>21</v>
      </c>
      <c r="R108" s="1" t="s">
        <v>21</v>
      </c>
      <c r="S108" s="1" t="s">
        <v>21</v>
      </c>
      <c r="T108" s="1" t="s">
        <v>29</v>
      </c>
      <c r="U108" s="1" t="s">
        <v>29</v>
      </c>
      <c r="V108" s="1" t="s">
        <v>29</v>
      </c>
      <c r="W108" s="1" t="s">
        <v>29</v>
      </c>
      <c r="X108" s="1" t="s">
        <v>21</v>
      </c>
      <c r="Y108" s="1" t="s">
        <v>21</v>
      </c>
      <c r="Z108" s="1" t="s">
        <v>29</v>
      </c>
      <c r="AA108" s="1" t="s">
        <v>21</v>
      </c>
      <c r="AB108" s="1" t="s">
        <v>21</v>
      </c>
      <c r="AC108" s="1" t="s">
        <v>21</v>
      </c>
      <c r="AD108" s="1" t="s">
        <v>21</v>
      </c>
      <c r="AE108" s="1"/>
    </row>
    <row r="109" spans="1:31" x14ac:dyDescent="0.3">
      <c r="A109" t="str">
        <f>VLOOKUP(B109,Project_Classes!$A$1:$D$194,3,FALSE)</f>
        <v>Library</v>
      </c>
      <c r="B109" s="1" t="s">
        <v>316</v>
      </c>
      <c r="C109" s="1">
        <f t="shared" si="6"/>
        <v>2</v>
      </c>
      <c r="D109" s="1">
        <f t="shared" si="7"/>
        <v>1</v>
      </c>
      <c r="E109" s="1">
        <v>5</v>
      </c>
      <c r="F109" s="1">
        <v>6</v>
      </c>
      <c r="G109" s="1">
        <v>4.1666666666666599</v>
      </c>
      <c r="H109" s="1">
        <v>25</v>
      </c>
      <c r="I109" s="1">
        <v>3.1666666666666599</v>
      </c>
      <c r="J109" s="1">
        <v>7.5</v>
      </c>
      <c r="K109" s="1">
        <v>40.3333333333333</v>
      </c>
      <c r="L109" s="1" t="s">
        <v>29</v>
      </c>
      <c r="M109" s="1" t="s">
        <v>21</v>
      </c>
      <c r="N109" s="1" t="s">
        <v>21</v>
      </c>
      <c r="O109" s="1" t="s">
        <v>29</v>
      </c>
      <c r="P109" s="1" t="s">
        <v>21</v>
      </c>
      <c r="Q109" s="1" t="s">
        <v>21</v>
      </c>
      <c r="R109" s="1" t="s">
        <v>21</v>
      </c>
      <c r="S109" s="1" t="s">
        <v>21</v>
      </c>
      <c r="T109" s="1" t="s">
        <v>21</v>
      </c>
      <c r="U109" s="1" t="s">
        <v>21</v>
      </c>
      <c r="V109" s="1" t="s">
        <v>29</v>
      </c>
      <c r="W109" s="1" t="s">
        <v>21</v>
      </c>
      <c r="X109" s="1" t="s">
        <v>21</v>
      </c>
      <c r="Y109" s="1" t="s">
        <v>21</v>
      </c>
      <c r="Z109" s="1" t="s">
        <v>21</v>
      </c>
      <c r="AA109" s="1" t="s">
        <v>21</v>
      </c>
      <c r="AB109" s="1" t="s">
        <v>21</v>
      </c>
      <c r="AC109" s="1" t="s">
        <v>21</v>
      </c>
      <c r="AD109" s="1" t="s">
        <v>21</v>
      </c>
      <c r="AE109" s="1" t="s">
        <v>679</v>
      </c>
    </row>
    <row r="110" spans="1:31" x14ac:dyDescent="0.3">
      <c r="A110" t="str">
        <f>VLOOKUP(B110,Project_Classes!$A$1:$D$194,3,FALSE)</f>
        <v>Library</v>
      </c>
      <c r="B110" s="1" t="s">
        <v>604</v>
      </c>
      <c r="C110" s="1">
        <f t="shared" si="6"/>
        <v>2</v>
      </c>
      <c r="D110" s="1">
        <f t="shared" si="7"/>
        <v>1</v>
      </c>
      <c r="E110" s="1">
        <v>2</v>
      </c>
      <c r="F110" s="1">
        <v>6</v>
      </c>
      <c r="G110" s="1">
        <v>2</v>
      </c>
      <c r="H110" s="1">
        <v>1.6666666666666601</v>
      </c>
      <c r="I110" s="1">
        <v>1.1666666666666601</v>
      </c>
      <c r="J110" s="1">
        <v>1.6666666666666601</v>
      </c>
      <c r="K110" s="1">
        <v>7.8333333333333304</v>
      </c>
      <c r="L110" s="1" t="s">
        <v>29</v>
      </c>
      <c r="M110" s="1" t="s">
        <v>21</v>
      </c>
      <c r="N110" s="1" t="s">
        <v>21</v>
      </c>
      <c r="O110" s="1" t="s">
        <v>21</v>
      </c>
      <c r="P110" s="1" t="s">
        <v>21</v>
      </c>
      <c r="Q110" s="1" t="s">
        <v>21</v>
      </c>
      <c r="R110" s="1" t="s">
        <v>29</v>
      </c>
      <c r="S110" s="1" t="s">
        <v>21</v>
      </c>
      <c r="T110" s="1" t="s">
        <v>21</v>
      </c>
      <c r="U110" s="1" t="s">
        <v>21</v>
      </c>
      <c r="V110" s="1" t="s">
        <v>29</v>
      </c>
      <c r="W110" s="1" t="s">
        <v>21</v>
      </c>
      <c r="X110" s="1" t="s">
        <v>21</v>
      </c>
      <c r="Y110" s="1" t="s">
        <v>21</v>
      </c>
      <c r="Z110" s="1" t="s">
        <v>21</v>
      </c>
      <c r="AA110" s="1" t="s">
        <v>21</v>
      </c>
      <c r="AB110" s="1" t="s">
        <v>21</v>
      </c>
      <c r="AC110" s="1" t="s">
        <v>21</v>
      </c>
      <c r="AD110" s="1" t="s">
        <v>21</v>
      </c>
      <c r="AE110" s="1" t="s">
        <v>679</v>
      </c>
    </row>
    <row r="111" spans="1:31" x14ac:dyDescent="0.3">
      <c r="A111" t="str">
        <f>VLOOKUP(B111,Project_Classes!$A$1:$D$194,3,FALSE)</f>
        <v>Library</v>
      </c>
      <c r="B111" s="1" t="s">
        <v>156</v>
      </c>
      <c r="C111" s="1">
        <f t="shared" si="6"/>
        <v>0</v>
      </c>
      <c r="D111" s="1">
        <f t="shared" si="7"/>
        <v>1</v>
      </c>
      <c r="E111" s="1">
        <v>1</v>
      </c>
      <c r="F111" s="1">
        <v>5</v>
      </c>
      <c r="G111" s="1">
        <v>5.4</v>
      </c>
      <c r="H111" s="1">
        <v>24.2</v>
      </c>
      <c r="I111" s="1">
        <v>2</v>
      </c>
      <c r="J111" s="1">
        <v>0.8</v>
      </c>
      <c r="K111" s="1">
        <v>9.1999999999999993</v>
      </c>
      <c r="L111" s="1" t="s">
        <v>21</v>
      </c>
      <c r="M111" s="1" t="s">
        <v>21</v>
      </c>
      <c r="N111" s="1" t="s">
        <v>21</v>
      </c>
      <c r="O111" s="1" t="s">
        <v>21</v>
      </c>
      <c r="P111" s="1" t="s">
        <v>21</v>
      </c>
      <c r="Q111" s="1" t="s">
        <v>21</v>
      </c>
      <c r="R111" s="1" t="s">
        <v>21</v>
      </c>
      <c r="S111" s="1" t="s">
        <v>21</v>
      </c>
      <c r="T111" s="1" t="s">
        <v>21</v>
      </c>
      <c r="U111" s="1" t="s">
        <v>21</v>
      </c>
      <c r="V111" s="1" t="s">
        <v>29</v>
      </c>
      <c r="W111" s="1" t="s">
        <v>21</v>
      </c>
      <c r="X111" s="1" t="s">
        <v>21</v>
      </c>
      <c r="Y111" s="1" t="s">
        <v>21</v>
      </c>
      <c r="Z111" s="1" t="s">
        <v>21</v>
      </c>
      <c r="AA111" s="1" t="s">
        <v>21</v>
      </c>
      <c r="AB111" s="1" t="s">
        <v>21</v>
      </c>
      <c r="AC111" s="1" t="s">
        <v>21</v>
      </c>
      <c r="AD111" s="1" t="s">
        <v>21</v>
      </c>
      <c r="AE111" s="1"/>
    </row>
    <row r="112" spans="1:31" x14ac:dyDescent="0.3">
      <c r="A112" t="str">
        <f>VLOOKUP(B112,Project_Classes!$A$1:$D$194,3,FALSE)</f>
        <v>Library</v>
      </c>
      <c r="B112" s="1" t="s">
        <v>462</v>
      </c>
      <c r="C112" s="1">
        <f t="shared" si="6"/>
        <v>2</v>
      </c>
      <c r="D112" s="1">
        <f t="shared" si="7"/>
        <v>1</v>
      </c>
      <c r="E112" s="1">
        <v>1</v>
      </c>
      <c r="F112" s="1">
        <v>5</v>
      </c>
      <c r="G112" s="1">
        <v>3.4</v>
      </c>
      <c r="H112" s="1">
        <v>3</v>
      </c>
      <c r="I112" s="1">
        <v>1</v>
      </c>
      <c r="J112" s="1">
        <v>1.8</v>
      </c>
      <c r="K112" s="1">
        <v>9.1999999999999993</v>
      </c>
      <c r="L112" s="1" t="s">
        <v>29</v>
      </c>
      <c r="M112" s="1" t="s">
        <v>21</v>
      </c>
      <c r="N112" s="1" t="s">
        <v>21</v>
      </c>
      <c r="O112" s="1" t="s">
        <v>29</v>
      </c>
      <c r="P112" s="1" t="s">
        <v>21</v>
      </c>
      <c r="Q112" s="1" t="s">
        <v>21</v>
      </c>
      <c r="R112" s="1" t="s">
        <v>21</v>
      </c>
      <c r="S112" s="1" t="s">
        <v>21</v>
      </c>
      <c r="T112" s="1" t="s">
        <v>21</v>
      </c>
      <c r="U112" s="1" t="s">
        <v>21</v>
      </c>
      <c r="V112" s="1" t="s">
        <v>29</v>
      </c>
      <c r="W112" s="1" t="s">
        <v>21</v>
      </c>
      <c r="X112" s="1" t="s">
        <v>21</v>
      </c>
      <c r="Y112" s="1" t="s">
        <v>21</v>
      </c>
      <c r="Z112" s="1" t="s">
        <v>21</v>
      </c>
      <c r="AA112" s="1" t="s">
        <v>21</v>
      </c>
      <c r="AB112" s="1" t="s">
        <v>21</v>
      </c>
      <c r="AC112" s="1" t="s">
        <v>21</v>
      </c>
      <c r="AD112" s="1" t="s">
        <v>21</v>
      </c>
      <c r="AE112" s="1"/>
    </row>
    <row r="113" spans="1:31" x14ac:dyDescent="0.3">
      <c r="A113" t="str">
        <f>VLOOKUP(B113,Project_Classes!$A$1:$D$194,3,FALSE)</f>
        <v>Library</v>
      </c>
      <c r="B113" s="1" t="s">
        <v>243</v>
      </c>
      <c r="C113" s="1">
        <f t="shared" si="6"/>
        <v>5</v>
      </c>
      <c r="D113" s="1">
        <f t="shared" si="7"/>
        <v>3</v>
      </c>
      <c r="E113" s="1">
        <v>0</v>
      </c>
      <c r="F113" s="1">
        <v>4</v>
      </c>
      <c r="G113" s="1">
        <v>1</v>
      </c>
      <c r="H113" s="1">
        <v>106</v>
      </c>
      <c r="I113" s="1">
        <v>3</v>
      </c>
      <c r="J113" s="1">
        <v>3.75</v>
      </c>
      <c r="K113" s="1">
        <v>42.25</v>
      </c>
      <c r="L113" s="1" t="s">
        <v>29</v>
      </c>
      <c r="M113" s="1" t="s">
        <v>29</v>
      </c>
      <c r="N113" s="1" t="s">
        <v>29</v>
      </c>
      <c r="O113" s="1" t="s">
        <v>29</v>
      </c>
      <c r="P113" s="1" t="s">
        <v>21</v>
      </c>
      <c r="Q113" s="1" t="s">
        <v>21</v>
      </c>
      <c r="R113" s="1" t="s">
        <v>29</v>
      </c>
      <c r="S113" s="1" t="s">
        <v>21</v>
      </c>
      <c r="T113" s="1" t="s">
        <v>21</v>
      </c>
      <c r="U113" s="1" t="s">
        <v>21</v>
      </c>
      <c r="V113" s="1" t="s">
        <v>29</v>
      </c>
      <c r="W113" s="1" t="s">
        <v>21</v>
      </c>
      <c r="X113" s="1" t="s">
        <v>29</v>
      </c>
      <c r="Y113" s="1" t="s">
        <v>21</v>
      </c>
      <c r="Z113" s="1" t="s">
        <v>21</v>
      </c>
      <c r="AA113" s="1" t="s">
        <v>21</v>
      </c>
      <c r="AB113" s="1" t="s">
        <v>21</v>
      </c>
      <c r="AC113" s="1" t="s">
        <v>21</v>
      </c>
      <c r="AD113" s="1" t="s">
        <v>29</v>
      </c>
      <c r="AE113" s="1"/>
    </row>
    <row r="114" spans="1:31" x14ac:dyDescent="0.3">
      <c r="A114" t="str">
        <f>VLOOKUP(B114,Project_Classes!$A$1:$D$194,3,FALSE)</f>
        <v>Library</v>
      </c>
      <c r="B114" s="1" t="s">
        <v>566</v>
      </c>
      <c r="C114" s="1">
        <f t="shared" si="6"/>
        <v>3</v>
      </c>
      <c r="D114" s="1">
        <f t="shared" si="7"/>
        <v>1</v>
      </c>
      <c r="E114" s="1">
        <v>3</v>
      </c>
      <c r="F114" s="1">
        <v>4</v>
      </c>
      <c r="G114" s="1">
        <v>4.5</v>
      </c>
      <c r="H114" s="1">
        <v>94</v>
      </c>
      <c r="I114" s="1">
        <v>1.25</v>
      </c>
      <c r="J114" s="1">
        <v>0.75</v>
      </c>
      <c r="K114" s="1">
        <v>8.75</v>
      </c>
      <c r="L114" s="1" t="s">
        <v>29</v>
      </c>
      <c r="M114" s="1" t="s">
        <v>21</v>
      </c>
      <c r="N114" s="1" t="s">
        <v>21</v>
      </c>
      <c r="O114" s="1" t="s">
        <v>29</v>
      </c>
      <c r="P114" s="1" t="s">
        <v>21</v>
      </c>
      <c r="Q114" s="1" t="s">
        <v>21</v>
      </c>
      <c r="R114" s="1" t="s">
        <v>21</v>
      </c>
      <c r="S114" s="1" t="s">
        <v>21</v>
      </c>
      <c r="T114" s="1" t="s">
        <v>29</v>
      </c>
      <c r="U114" s="1" t="s">
        <v>21</v>
      </c>
      <c r="V114" s="1" t="s">
        <v>29</v>
      </c>
      <c r="W114" s="1" t="s">
        <v>21</v>
      </c>
      <c r="X114" s="1" t="s">
        <v>21</v>
      </c>
      <c r="Y114" s="1" t="s">
        <v>21</v>
      </c>
      <c r="Z114" s="1" t="s">
        <v>21</v>
      </c>
      <c r="AA114" s="1" t="s">
        <v>21</v>
      </c>
      <c r="AB114" s="1" t="s">
        <v>21</v>
      </c>
      <c r="AC114" s="1" t="s">
        <v>21</v>
      </c>
      <c r="AD114" s="1" t="s">
        <v>21</v>
      </c>
      <c r="AE114" s="1" t="s">
        <v>679</v>
      </c>
    </row>
    <row r="115" spans="1:31" x14ac:dyDescent="0.3">
      <c r="A115" t="str">
        <f>VLOOKUP(B115,Project_Classes!$A$1:$D$194,3,FALSE)</f>
        <v>Library</v>
      </c>
      <c r="B115" s="1" t="s">
        <v>576</v>
      </c>
      <c r="C115" s="1">
        <f t="shared" si="6"/>
        <v>1</v>
      </c>
      <c r="D115" s="1">
        <f t="shared" si="7"/>
        <v>3</v>
      </c>
      <c r="E115" s="1">
        <v>1</v>
      </c>
      <c r="F115" s="1">
        <v>4</v>
      </c>
      <c r="G115" s="1">
        <v>9.5</v>
      </c>
      <c r="H115" s="1">
        <v>36.75</v>
      </c>
      <c r="I115" s="1">
        <v>5.5</v>
      </c>
      <c r="J115" s="1">
        <v>16.25</v>
      </c>
      <c r="K115" s="1">
        <v>218</v>
      </c>
      <c r="L115" s="1" t="s">
        <v>29</v>
      </c>
      <c r="M115" s="1" t="s">
        <v>21</v>
      </c>
      <c r="N115" s="1" t="s">
        <v>21</v>
      </c>
      <c r="O115" s="1" t="s">
        <v>21</v>
      </c>
      <c r="P115" s="1" t="s">
        <v>21</v>
      </c>
      <c r="Q115" s="1" t="s">
        <v>21</v>
      </c>
      <c r="R115" s="1" t="s">
        <v>21</v>
      </c>
      <c r="S115" s="1" t="s">
        <v>21</v>
      </c>
      <c r="T115" s="1" t="s">
        <v>21</v>
      </c>
      <c r="U115" s="1" t="s">
        <v>21</v>
      </c>
      <c r="V115" s="1" t="s">
        <v>29</v>
      </c>
      <c r="W115" s="1" t="s">
        <v>21</v>
      </c>
      <c r="X115" s="1" t="s">
        <v>21</v>
      </c>
      <c r="Y115" s="1" t="s">
        <v>29</v>
      </c>
      <c r="Z115" s="1" t="s">
        <v>21</v>
      </c>
      <c r="AA115" s="1" t="s">
        <v>21</v>
      </c>
      <c r="AB115" s="1" t="s">
        <v>21</v>
      </c>
      <c r="AC115" s="1" t="s">
        <v>21</v>
      </c>
      <c r="AD115" s="1" t="s">
        <v>29</v>
      </c>
      <c r="AE115" s="1" t="s">
        <v>679</v>
      </c>
    </row>
    <row r="116" spans="1:31" x14ac:dyDescent="0.3">
      <c r="A116" t="str">
        <f>VLOOKUP(B116,Project_Classes!$A$1:$D$194,3,FALSE)</f>
        <v>Library</v>
      </c>
      <c r="B116" s="1" t="s">
        <v>217</v>
      </c>
      <c r="C116" s="1">
        <f t="shared" si="6"/>
        <v>3</v>
      </c>
      <c r="D116" s="1">
        <f t="shared" si="7"/>
        <v>3</v>
      </c>
      <c r="E116" s="1">
        <v>1</v>
      </c>
      <c r="F116" s="1">
        <v>3</v>
      </c>
      <c r="G116" s="1">
        <v>4.6666666666666599</v>
      </c>
      <c r="H116" s="1">
        <v>8.3333333333333304</v>
      </c>
      <c r="I116" s="1">
        <v>1.3333333333333299</v>
      </c>
      <c r="J116" s="1">
        <v>0.33333333333333298</v>
      </c>
      <c r="K116" s="1">
        <v>20.3333333333333</v>
      </c>
      <c r="L116" s="1" t="s">
        <v>29</v>
      </c>
      <c r="M116" s="1" t="s">
        <v>21</v>
      </c>
      <c r="N116" s="1" t="s">
        <v>21</v>
      </c>
      <c r="O116" s="1" t="s">
        <v>29</v>
      </c>
      <c r="P116" s="1" t="s">
        <v>21</v>
      </c>
      <c r="Q116" s="1" t="s">
        <v>21</v>
      </c>
      <c r="R116" s="1" t="s">
        <v>29</v>
      </c>
      <c r="S116" s="1" t="s">
        <v>21</v>
      </c>
      <c r="T116" s="1" t="s">
        <v>21</v>
      </c>
      <c r="U116" s="1" t="s">
        <v>21</v>
      </c>
      <c r="V116" s="1" t="s">
        <v>29</v>
      </c>
      <c r="W116" s="1" t="s">
        <v>21</v>
      </c>
      <c r="X116" s="1" t="s">
        <v>21</v>
      </c>
      <c r="Y116" s="1" t="s">
        <v>29</v>
      </c>
      <c r="Z116" s="1" t="s">
        <v>21</v>
      </c>
      <c r="AA116" s="1" t="s">
        <v>21</v>
      </c>
      <c r="AB116" s="1" t="s">
        <v>21</v>
      </c>
      <c r="AC116" s="1" t="s">
        <v>21</v>
      </c>
      <c r="AD116" s="1" t="s">
        <v>29</v>
      </c>
      <c r="AE116" s="1"/>
    </row>
    <row r="117" spans="1:31" x14ac:dyDescent="0.3">
      <c r="A117" t="str">
        <f>VLOOKUP(B117,Project_Classes!$A$1:$D$194,3,FALSE)</f>
        <v>Library</v>
      </c>
      <c r="B117" s="1" t="s">
        <v>288</v>
      </c>
      <c r="C117" s="1">
        <f t="shared" si="6"/>
        <v>1</v>
      </c>
      <c r="D117" s="1">
        <f t="shared" si="7"/>
        <v>1</v>
      </c>
      <c r="E117" s="1">
        <v>0</v>
      </c>
      <c r="F117" s="1">
        <v>2</v>
      </c>
      <c r="G117" s="1">
        <v>2</v>
      </c>
      <c r="H117" s="1">
        <v>6</v>
      </c>
      <c r="I117" s="1">
        <v>5</v>
      </c>
      <c r="J117" s="1">
        <v>4</v>
      </c>
      <c r="K117" s="1">
        <v>28.5</v>
      </c>
      <c r="L117" s="1" t="s">
        <v>29</v>
      </c>
      <c r="M117" s="1" t="s">
        <v>21</v>
      </c>
      <c r="N117" s="1" t="s">
        <v>21</v>
      </c>
      <c r="O117" s="1" t="s">
        <v>21</v>
      </c>
      <c r="P117" s="1" t="s">
        <v>21</v>
      </c>
      <c r="Q117" s="1" t="s">
        <v>21</v>
      </c>
      <c r="R117" s="1" t="s">
        <v>21</v>
      </c>
      <c r="S117" s="1" t="s">
        <v>21</v>
      </c>
      <c r="T117" s="1" t="s">
        <v>21</v>
      </c>
      <c r="U117" s="1" t="s">
        <v>21</v>
      </c>
      <c r="V117" s="1" t="s">
        <v>29</v>
      </c>
      <c r="W117" s="1" t="s">
        <v>21</v>
      </c>
      <c r="X117" s="1" t="s">
        <v>21</v>
      </c>
      <c r="Y117" s="1" t="s">
        <v>21</v>
      </c>
      <c r="Z117" s="1" t="s">
        <v>21</v>
      </c>
      <c r="AA117" s="1" t="s">
        <v>21</v>
      </c>
      <c r="AB117" s="1" t="s">
        <v>21</v>
      </c>
      <c r="AC117" s="1" t="s">
        <v>21</v>
      </c>
      <c r="AD117" s="1" t="s">
        <v>21</v>
      </c>
      <c r="AE117" s="1"/>
    </row>
    <row r="118" spans="1:31" x14ac:dyDescent="0.3">
      <c r="A118" t="str">
        <f>VLOOKUP(B118,Project_Classes!$A$1:$D$194,3,FALSE)</f>
        <v>Library</v>
      </c>
      <c r="B118" s="1" t="s">
        <v>387</v>
      </c>
      <c r="C118" s="1">
        <f t="shared" si="6"/>
        <v>4</v>
      </c>
      <c r="D118" s="1">
        <f t="shared" si="7"/>
        <v>2</v>
      </c>
      <c r="E118" s="1">
        <v>0</v>
      </c>
      <c r="F118" s="1">
        <v>2</v>
      </c>
      <c r="G118" s="1">
        <v>0.5</v>
      </c>
      <c r="H118" s="1">
        <v>60.5</v>
      </c>
      <c r="I118" s="1">
        <v>180.5</v>
      </c>
      <c r="J118" s="1">
        <v>416</v>
      </c>
      <c r="K118" s="1">
        <v>825</v>
      </c>
      <c r="L118" s="1" t="s">
        <v>29</v>
      </c>
      <c r="M118" s="1" t="s">
        <v>29</v>
      </c>
      <c r="N118" s="1" t="s">
        <v>29</v>
      </c>
      <c r="O118" s="1" t="s">
        <v>29</v>
      </c>
      <c r="P118" s="1" t="s">
        <v>21</v>
      </c>
      <c r="Q118" s="1" t="s">
        <v>21</v>
      </c>
      <c r="R118" s="1" t="s">
        <v>21</v>
      </c>
      <c r="S118" s="1" t="s">
        <v>21</v>
      </c>
      <c r="T118" s="1" t="s">
        <v>21</v>
      </c>
      <c r="U118" s="1" t="s">
        <v>29</v>
      </c>
      <c r="V118" s="1" t="s">
        <v>29</v>
      </c>
      <c r="W118" s="1" t="s">
        <v>21</v>
      </c>
      <c r="X118" s="1" t="s">
        <v>21</v>
      </c>
      <c r="Y118" s="1" t="s">
        <v>21</v>
      </c>
      <c r="Z118" s="1" t="s">
        <v>21</v>
      </c>
      <c r="AA118" s="1" t="s">
        <v>21</v>
      </c>
      <c r="AB118" s="1" t="s">
        <v>21</v>
      </c>
      <c r="AC118" s="1" t="s">
        <v>21</v>
      </c>
      <c r="AD118" s="1" t="s">
        <v>21</v>
      </c>
      <c r="AE118" s="1" t="s">
        <v>679</v>
      </c>
    </row>
    <row r="119" spans="1:31" x14ac:dyDescent="0.3">
      <c r="A119" t="str">
        <f>VLOOKUP(B119,Project_Classes!$A$1:$D$194,3,FALSE)</f>
        <v>Library</v>
      </c>
      <c r="B119" s="1" t="s">
        <v>478</v>
      </c>
      <c r="C119" s="1">
        <f t="shared" si="6"/>
        <v>2</v>
      </c>
      <c r="D119" s="1">
        <f t="shared" si="7"/>
        <v>1</v>
      </c>
      <c r="E119" s="1">
        <v>0</v>
      </c>
      <c r="F119" s="1">
        <v>2</v>
      </c>
      <c r="G119" s="1">
        <v>0.5</v>
      </c>
      <c r="H119" s="1">
        <v>13</v>
      </c>
      <c r="I119" s="1">
        <v>4.5</v>
      </c>
      <c r="J119" s="1">
        <v>2.5</v>
      </c>
      <c r="K119" s="1">
        <v>20</v>
      </c>
      <c r="L119" s="1" t="s">
        <v>21</v>
      </c>
      <c r="M119" s="1" t="s">
        <v>21</v>
      </c>
      <c r="N119" s="1" t="s">
        <v>21</v>
      </c>
      <c r="O119" s="1" t="s">
        <v>29</v>
      </c>
      <c r="P119" s="1" t="s">
        <v>29</v>
      </c>
      <c r="Q119" s="1" t="s">
        <v>21</v>
      </c>
      <c r="R119" s="1" t="s">
        <v>21</v>
      </c>
      <c r="S119" s="1" t="s">
        <v>21</v>
      </c>
      <c r="T119" s="1" t="s">
        <v>21</v>
      </c>
      <c r="U119" s="1" t="s">
        <v>21</v>
      </c>
      <c r="V119" s="1" t="s">
        <v>29</v>
      </c>
      <c r="W119" s="1" t="s">
        <v>21</v>
      </c>
      <c r="X119" s="1" t="s">
        <v>21</v>
      </c>
      <c r="Y119" s="1" t="s">
        <v>21</v>
      </c>
      <c r="Z119" s="1" t="s">
        <v>21</v>
      </c>
      <c r="AA119" s="1" t="s">
        <v>21</v>
      </c>
      <c r="AB119" s="1" t="s">
        <v>21</v>
      </c>
      <c r="AC119" s="1" t="s">
        <v>21</v>
      </c>
      <c r="AD119" s="1" t="s">
        <v>21</v>
      </c>
      <c r="AE119" s="1"/>
    </row>
    <row r="120" spans="1:31" x14ac:dyDescent="0.3">
      <c r="A120" t="str">
        <f>VLOOKUP(B120,Project_Classes!$A$1:$D$194,3,FALSE)</f>
        <v>Library</v>
      </c>
      <c r="B120" s="1" t="s">
        <v>188</v>
      </c>
      <c r="C120" s="1">
        <f t="shared" si="6"/>
        <v>0</v>
      </c>
      <c r="D120" s="1">
        <f t="shared" si="7"/>
        <v>1</v>
      </c>
      <c r="E120" s="1">
        <v>2</v>
      </c>
      <c r="F120" s="1">
        <v>2</v>
      </c>
      <c r="G120" s="1">
        <v>2.5</v>
      </c>
      <c r="H120" s="1">
        <v>19.5</v>
      </c>
      <c r="I120" s="1">
        <v>4.5</v>
      </c>
      <c r="J120" s="1">
        <v>10.5</v>
      </c>
      <c r="K120" s="1">
        <v>99.5</v>
      </c>
      <c r="L120" s="1" t="s">
        <v>21</v>
      </c>
      <c r="M120" s="1" t="s">
        <v>21</v>
      </c>
      <c r="N120" s="1" t="s">
        <v>21</v>
      </c>
      <c r="O120" s="1" t="s">
        <v>21</v>
      </c>
      <c r="P120" s="1" t="s">
        <v>21</v>
      </c>
      <c r="Q120" s="1" t="s">
        <v>21</v>
      </c>
      <c r="R120" s="1" t="s">
        <v>21</v>
      </c>
      <c r="S120" s="1" t="s">
        <v>21</v>
      </c>
      <c r="T120" s="1" t="s">
        <v>21</v>
      </c>
      <c r="U120" s="1" t="s">
        <v>21</v>
      </c>
      <c r="V120" s="1" t="s">
        <v>21</v>
      </c>
      <c r="W120" s="1" t="s">
        <v>21</v>
      </c>
      <c r="X120" s="1" t="s">
        <v>21</v>
      </c>
      <c r="Y120" s="1" t="s">
        <v>29</v>
      </c>
      <c r="Z120" s="1" t="s">
        <v>21</v>
      </c>
      <c r="AA120" s="1" t="s">
        <v>21</v>
      </c>
      <c r="AB120" s="1" t="s">
        <v>21</v>
      </c>
      <c r="AC120" s="1" t="s">
        <v>21</v>
      </c>
      <c r="AD120" s="1" t="s">
        <v>21</v>
      </c>
      <c r="AE120" s="1"/>
    </row>
    <row r="121" spans="1:31" x14ac:dyDescent="0.3">
      <c r="A121" t="str">
        <f>VLOOKUP(B121,Project_Classes!$A$1:$D$194,3,FALSE)</f>
        <v>Library</v>
      </c>
      <c r="B121" s="1" t="s">
        <v>592</v>
      </c>
      <c r="C121" s="1">
        <f t="shared" si="6"/>
        <v>5</v>
      </c>
      <c r="D121" s="1">
        <f t="shared" si="7"/>
        <v>3</v>
      </c>
      <c r="E121" s="1">
        <v>0</v>
      </c>
      <c r="F121" s="1">
        <v>2</v>
      </c>
      <c r="G121" s="1">
        <v>2</v>
      </c>
      <c r="H121" s="1">
        <v>147</v>
      </c>
      <c r="I121" s="1">
        <v>1</v>
      </c>
      <c r="J121" s="1">
        <v>1.5</v>
      </c>
      <c r="K121" s="1">
        <v>9</v>
      </c>
      <c r="L121" s="1" t="s">
        <v>29</v>
      </c>
      <c r="M121" s="1" t="s">
        <v>29</v>
      </c>
      <c r="N121" s="1" t="s">
        <v>29</v>
      </c>
      <c r="O121" s="1" t="s">
        <v>29</v>
      </c>
      <c r="P121" s="1" t="s">
        <v>21</v>
      </c>
      <c r="Q121" s="1" t="s">
        <v>21</v>
      </c>
      <c r="R121" s="1" t="s">
        <v>29</v>
      </c>
      <c r="S121" s="1" t="s">
        <v>21</v>
      </c>
      <c r="T121" s="1" t="s">
        <v>21</v>
      </c>
      <c r="U121" s="1" t="s">
        <v>21</v>
      </c>
      <c r="V121" s="1" t="s">
        <v>29</v>
      </c>
      <c r="W121" s="1" t="s">
        <v>21</v>
      </c>
      <c r="X121" s="1" t="s">
        <v>21</v>
      </c>
      <c r="Y121" s="1" t="s">
        <v>29</v>
      </c>
      <c r="Z121" s="1" t="s">
        <v>21</v>
      </c>
      <c r="AA121" s="1" t="s">
        <v>21</v>
      </c>
      <c r="AB121" s="1" t="s">
        <v>21</v>
      </c>
      <c r="AC121" s="1" t="s">
        <v>21</v>
      </c>
      <c r="AD121" s="1" t="s">
        <v>29</v>
      </c>
      <c r="AE121" s="1"/>
    </row>
    <row r="122" spans="1:31" x14ac:dyDescent="0.3">
      <c r="A122" t="str">
        <f>VLOOKUP(B122,Project_Classes!$A$1:$D$194,3,FALSE)</f>
        <v>Library</v>
      </c>
      <c r="B122" s="1" t="s">
        <v>429</v>
      </c>
      <c r="C122" s="1">
        <f t="shared" si="6"/>
        <v>1</v>
      </c>
      <c r="D122" s="1">
        <f t="shared" si="7"/>
        <v>2</v>
      </c>
      <c r="E122" s="1">
        <v>1</v>
      </c>
      <c r="F122" s="1">
        <v>2</v>
      </c>
      <c r="G122" s="1">
        <v>2</v>
      </c>
      <c r="H122" s="1">
        <v>305.5</v>
      </c>
      <c r="I122" s="1">
        <v>1</v>
      </c>
      <c r="J122" s="1">
        <v>1</v>
      </c>
      <c r="K122" s="1">
        <v>6</v>
      </c>
      <c r="L122" s="1" t="s">
        <v>21</v>
      </c>
      <c r="M122" s="1" t="s">
        <v>21</v>
      </c>
      <c r="N122" s="1" t="s">
        <v>29</v>
      </c>
      <c r="O122" s="1" t="s">
        <v>21</v>
      </c>
      <c r="P122" s="1" t="s">
        <v>21</v>
      </c>
      <c r="Q122" s="1" t="s">
        <v>21</v>
      </c>
      <c r="R122" s="1" t="s">
        <v>21</v>
      </c>
      <c r="S122" s="1" t="s">
        <v>21</v>
      </c>
      <c r="T122" s="1" t="s">
        <v>21</v>
      </c>
      <c r="U122" s="1" t="s">
        <v>21</v>
      </c>
      <c r="V122" s="1" t="s">
        <v>29</v>
      </c>
      <c r="W122" s="1" t="s">
        <v>21</v>
      </c>
      <c r="X122" s="1" t="s">
        <v>21</v>
      </c>
      <c r="Y122" s="1" t="s">
        <v>29</v>
      </c>
      <c r="Z122" s="1" t="s">
        <v>21</v>
      </c>
      <c r="AA122" s="1" t="s">
        <v>21</v>
      </c>
      <c r="AB122" s="1" t="s">
        <v>21</v>
      </c>
      <c r="AC122" s="1" t="s">
        <v>21</v>
      </c>
      <c r="AD122" s="1" t="s">
        <v>21</v>
      </c>
      <c r="AE122" s="1"/>
    </row>
    <row r="123" spans="1:31" x14ac:dyDescent="0.3">
      <c r="A123" t="str">
        <f>VLOOKUP(B123,Project_Classes!$A$1:$D$194,3,FALSE)</f>
        <v>Library</v>
      </c>
      <c r="B123" s="1" t="s">
        <v>520</v>
      </c>
      <c r="C123" s="1">
        <f t="shared" si="6"/>
        <v>2</v>
      </c>
      <c r="D123" s="1">
        <f t="shared" si="7"/>
        <v>1</v>
      </c>
      <c r="E123" s="1">
        <v>0</v>
      </c>
      <c r="F123" s="1">
        <v>2</v>
      </c>
      <c r="G123" s="1">
        <v>9</v>
      </c>
      <c r="H123" s="1">
        <v>46.5</v>
      </c>
      <c r="I123" s="1">
        <v>2.5</v>
      </c>
      <c r="J123" s="1">
        <v>1</v>
      </c>
      <c r="K123" s="1">
        <v>7</v>
      </c>
      <c r="L123" s="1" t="s">
        <v>29</v>
      </c>
      <c r="M123" s="1" t="s">
        <v>21</v>
      </c>
      <c r="N123" s="1" t="s">
        <v>21</v>
      </c>
      <c r="O123" s="1" t="s">
        <v>21</v>
      </c>
      <c r="P123" s="1" t="s">
        <v>21</v>
      </c>
      <c r="Q123" s="1" t="s">
        <v>21</v>
      </c>
      <c r="R123" s="1" t="s">
        <v>29</v>
      </c>
      <c r="S123" s="1" t="s">
        <v>21</v>
      </c>
      <c r="T123" s="1" t="s">
        <v>21</v>
      </c>
      <c r="U123" s="1" t="s">
        <v>21</v>
      </c>
      <c r="V123" s="1" t="s">
        <v>29</v>
      </c>
      <c r="W123" s="1" t="s">
        <v>21</v>
      </c>
      <c r="X123" s="1" t="s">
        <v>21</v>
      </c>
      <c r="Y123" s="1" t="s">
        <v>21</v>
      </c>
      <c r="Z123" s="1" t="s">
        <v>21</v>
      </c>
      <c r="AA123" s="1" t="s">
        <v>21</v>
      </c>
      <c r="AB123" s="1" t="s">
        <v>21</v>
      </c>
      <c r="AC123" s="1" t="s">
        <v>21</v>
      </c>
      <c r="AD123" s="1" t="s">
        <v>21</v>
      </c>
      <c r="AE123" s="1"/>
    </row>
    <row r="124" spans="1:31" x14ac:dyDescent="0.3">
      <c r="A124" t="str">
        <f>VLOOKUP(B124,Project_Classes!$A$1:$D$194,3,FALSE)</f>
        <v>Library</v>
      </c>
      <c r="B124" s="1" t="s">
        <v>556</v>
      </c>
      <c r="C124" s="1">
        <f t="shared" si="6"/>
        <v>2</v>
      </c>
      <c r="D124" s="1">
        <f t="shared" si="7"/>
        <v>3</v>
      </c>
      <c r="E124" s="1">
        <v>2</v>
      </c>
      <c r="F124" s="1">
        <v>2</v>
      </c>
      <c r="G124" s="1">
        <v>4.5</v>
      </c>
      <c r="H124" s="1">
        <v>16.5</v>
      </c>
      <c r="I124" s="1">
        <v>3</v>
      </c>
      <c r="J124" s="1">
        <v>3.5</v>
      </c>
      <c r="K124" s="1">
        <v>15</v>
      </c>
      <c r="L124" s="1" t="s">
        <v>29</v>
      </c>
      <c r="M124" s="1" t="s">
        <v>21</v>
      </c>
      <c r="N124" s="1" t="s">
        <v>21</v>
      </c>
      <c r="O124" s="1" t="s">
        <v>29</v>
      </c>
      <c r="P124" s="1" t="s">
        <v>21</v>
      </c>
      <c r="Q124" s="1" t="s">
        <v>21</v>
      </c>
      <c r="R124" s="1" t="s">
        <v>21</v>
      </c>
      <c r="S124" s="1" t="s">
        <v>21</v>
      </c>
      <c r="T124" s="1" t="s">
        <v>21</v>
      </c>
      <c r="U124" s="1" t="s">
        <v>29</v>
      </c>
      <c r="V124" s="1" t="s">
        <v>29</v>
      </c>
      <c r="W124" s="1" t="s">
        <v>21</v>
      </c>
      <c r="X124" s="1" t="s">
        <v>21</v>
      </c>
      <c r="Y124" s="1" t="s">
        <v>29</v>
      </c>
      <c r="Z124" s="1" t="s">
        <v>21</v>
      </c>
      <c r="AA124" s="1" t="s">
        <v>21</v>
      </c>
      <c r="AB124" s="1" t="s">
        <v>21</v>
      </c>
      <c r="AC124" s="1" t="s">
        <v>21</v>
      </c>
      <c r="AD124" s="1" t="s">
        <v>21</v>
      </c>
      <c r="AE124" s="1"/>
    </row>
    <row r="125" spans="1:31" x14ac:dyDescent="0.3">
      <c r="A125" t="str">
        <f>VLOOKUP(B125,Project_Classes!$A$1:$D$194,3,FALSE)</f>
        <v>Library</v>
      </c>
      <c r="B125" s="1" t="s">
        <v>301</v>
      </c>
      <c r="C125" s="1">
        <f t="shared" si="6"/>
        <v>4</v>
      </c>
      <c r="D125" s="1">
        <f t="shared" si="7"/>
        <v>1</v>
      </c>
      <c r="E125" s="1">
        <v>1</v>
      </c>
      <c r="F125" s="1">
        <v>1</v>
      </c>
      <c r="G125" s="1">
        <v>1</v>
      </c>
      <c r="H125" s="1">
        <v>0</v>
      </c>
      <c r="I125" s="1">
        <v>3</v>
      </c>
      <c r="J125" s="1">
        <v>0</v>
      </c>
      <c r="K125" s="1">
        <v>14</v>
      </c>
      <c r="L125" s="1" t="s">
        <v>29</v>
      </c>
      <c r="M125" s="1" t="s">
        <v>21</v>
      </c>
      <c r="N125" s="1" t="s">
        <v>21</v>
      </c>
      <c r="O125" s="1" t="s">
        <v>29</v>
      </c>
      <c r="P125" s="1" t="s">
        <v>29</v>
      </c>
      <c r="Q125" s="1" t="s">
        <v>21</v>
      </c>
      <c r="R125" s="1" t="s">
        <v>29</v>
      </c>
      <c r="S125" s="1" t="s">
        <v>21</v>
      </c>
      <c r="T125" s="1" t="s">
        <v>21</v>
      </c>
      <c r="U125" s="1" t="s">
        <v>21</v>
      </c>
      <c r="V125" s="1" t="s">
        <v>29</v>
      </c>
      <c r="W125" s="1" t="s">
        <v>21</v>
      </c>
      <c r="X125" s="1" t="s">
        <v>21</v>
      </c>
      <c r="Y125" s="1" t="s">
        <v>21</v>
      </c>
      <c r="Z125" s="1" t="s">
        <v>21</v>
      </c>
      <c r="AA125" s="1" t="s">
        <v>21</v>
      </c>
      <c r="AB125" s="1" t="s">
        <v>21</v>
      </c>
      <c r="AC125" s="1" t="s">
        <v>21</v>
      </c>
      <c r="AD125" s="1" t="s">
        <v>21</v>
      </c>
      <c r="AE125" s="1" t="s">
        <v>679</v>
      </c>
    </row>
    <row r="126" spans="1:31" x14ac:dyDescent="0.3">
      <c r="A126" t="str">
        <f>VLOOKUP(B126,Project_Classes!$A$1:$D$194,3,FALSE)</f>
        <v>Library</v>
      </c>
      <c r="B126" s="1" t="s">
        <v>79</v>
      </c>
      <c r="C126" s="1">
        <f t="shared" si="6"/>
        <v>2</v>
      </c>
      <c r="D126" s="1">
        <f t="shared" si="7"/>
        <v>1</v>
      </c>
      <c r="E126" s="1">
        <v>0</v>
      </c>
      <c r="F126" s="1">
        <v>1</v>
      </c>
      <c r="G126" s="1">
        <v>7</v>
      </c>
      <c r="H126" s="1">
        <v>7</v>
      </c>
      <c r="I126" s="1">
        <v>12</v>
      </c>
      <c r="J126" s="1">
        <v>4</v>
      </c>
      <c r="K126" s="1">
        <v>30</v>
      </c>
      <c r="L126" s="1" t="s">
        <v>29</v>
      </c>
      <c r="M126" s="1" t="s">
        <v>21</v>
      </c>
      <c r="N126" s="1" t="s">
        <v>21</v>
      </c>
      <c r="O126" s="1" t="s">
        <v>29</v>
      </c>
      <c r="P126" s="1" t="s">
        <v>21</v>
      </c>
      <c r="Q126" s="1" t="s">
        <v>21</v>
      </c>
      <c r="R126" s="1" t="s">
        <v>21</v>
      </c>
      <c r="S126" s="1" t="s">
        <v>21</v>
      </c>
      <c r="T126" s="1" t="s">
        <v>21</v>
      </c>
      <c r="U126" s="1" t="s">
        <v>21</v>
      </c>
      <c r="V126" s="1" t="s">
        <v>29</v>
      </c>
      <c r="W126" s="1" t="s">
        <v>21</v>
      </c>
      <c r="X126" s="1" t="s">
        <v>21</v>
      </c>
      <c r="Y126" s="1" t="s">
        <v>21</v>
      </c>
      <c r="Z126" s="1" t="s">
        <v>21</v>
      </c>
      <c r="AA126" s="1" t="s">
        <v>21</v>
      </c>
      <c r="AB126" s="1" t="s">
        <v>21</v>
      </c>
      <c r="AC126" s="1" t="s">
        <v>21</v>
      </c>
      <c r="AD126" s="1" t="s">
        <v>21</v>
      </c>
      <c r="AE126" s="1"/>
    </row>
    <row r="127" spans="1:31" x14ac:dyDescent="0.3">
      <c r="A127" t="str">
        <f>VLOOKUP(B127,Project_Classes!$A$1:$D$194,3,FALSE)</f>
        <v>Library</v>
      </c>
      <c r="B127" s="1" t="s">
        <v>228</v>
      </c>
      <c r="C127" s="1">
        <f t="shared" si="6"/>
        <v>2</v>
      </c>
      <c r="D127" s="1">
        <f t="shared" si="7"/>
        <v>1</v>
      </c>
      <c r="E127" s="1">
        <v>1</v>
      </c>
      <c r="F127" s="1">
        <v>1</v>
      </c>
      <c r="G127" s="1">
        <v>1</v>
      </c>
      <c r="H127" s="1">
        <v>3</v>
      </c>
      <c r="I127" s="1">
        <v>1</v>
      </c>
      <c r="J127" s="1">
        <v>0</v>
      </c>
      <c r="K127" s="1">
        <v>2</v>
      </c>
      <c r="L127" s="1" t="s">
        <v>29</v>
      </c>
      <c r="M127" s="1" t="s">
        <v>21</v>
      </c>
      <c r="N127" s="1" t="s">
        <v>21</v>
      </c>
      <c r="O127" s="1" t="s">
        <v>21</v>
      </c>
      <c r="P127" s="1" t="s">
        <v>21</v>
      </c>
      <c r="Q127" s="1" t="s">
        <v>21</v>
      </c>
      <c r="R127" s="1" t="s">
        <v>29</v>
      </c>
      <c r="S127" s="1" t="s">
        <v>21</v>
      </c>
      <c r="T127" s="1" t="s">
        <v>21</v>
      </c>
      <c r="U127" s="1" t="s">
        <v>21</v>
      </c>
      <c r="V127" s="1" t="s">
        <v>29</v>
      </c>
      <c r="W127" s="1" t="s">
        <v>21</v>
      </c>
      <c r="X127" s="1" t="s">
        <v>21</v>
      </c>
      <c r="Y127" s="1" t="s">
        <v>21</v>
      </c>
      <c r="Z127" s="1" t="s">
        <v>21</v>
      </c>
      <c r="AA127" s="1" t="s">
        <v>21</v>
      </c>
      <c r="AB127" s="1" t="s">
        <v>21</v>
      </c>
      <c r="AC127" s="1" t="s">
        <v>21</v>
      </c>
      <c r="AD127" s="1" t="s">
        <v>21</v>
      </c>
      <c r="AE127" s="1" t="s">
        <v>685</v>
      </c>
    </row>
    <row r="128" spans="1:31" x14ac:dyDescent="0.3">
      <c r="A128" t="str">
        <f>VLOOKUP(B128,Project_Classes!$A$1:$D$194,3,FALSE)</f>
        <v>Library</v>
      </c>
      <c r="B128" s="1" t="s">
        <v>108</v>
      </c>
      <c r="C128" s="1">
        <f t="shared" si="6"/>
        <v>3</v>
      </c>
      <c r="D128" s="1">
        <f t="shared" si="7"/>
        <v>1</v>
      </c>
      <c r="E128" s="1">
        <v>0</v>
      </c>
      <c r="F128" s="1">
        <v>1</v>
      </c>
      <c r="G128" s="1">
        <v>4</v>
      </c>
      <c r="H128" s="1">
        <v>63</v>
      </c>
      <c r="I128" s="1">
        <v>1</v>
      </c>
      <c r="J128" s="1">
        <v>9</v>
      </c>
      <c r="K128" s="1">
        <v>69</v>
      </c>
      <c r="L128" s="1" t="s">
        <v>29</v>
      </c>
      <c r="M128" s="1" t="s">
        <v>21</v>
      </c>
      <c r="N128" s="1" t="s">
        <v>21</v>
      </c>
      <c r="O128" s="1" t="s">
        <v>29</v>
      </c>
      <c r="P128" s="1" t="s">
        <v>21</v>
      </c>
      <c r="Q128" s="1" t="s">
        <v>29</v>
      </c>
      <c r="R128" s="1" t="s">
        <v>21</v>
      </c>
      <c r="S128" s="1" t="s">
        <v>21</v>
      </c>
      <c r="T128" s="1" t="s">
        <v>21</v>
      </c>
      <c r="U128" s="1" t="s">
        <v>21</v>
      </c>
      <c r="V128" s="1" t="s">
        <v>29</v>
      </c>
      <c r="W128" s="1" t="s">
        <v>21</v>
      </c>
      <c r="X128" s="1" t="s">
        <v>21</v>
      </c>
      <c r="Y128" s="1" t="s">
        <v>21</v>
      </c>
      <c r="Z128" s="1" t="s">
        <v>21</v>
      </c>
      <c r="AA128" s="1" t="s">
        <v>21</v>
      </c>
      <c r="AB128" s="1" t="s">
        <v>21</v>
      </c>
      <c r="AC128" s="1" t="s">
        <v>21</v>
      </c>
      <c r="AD128" s="1" t="s">
        <v>21</v>
      </c>
      <c r="AE128" s="1" t="s">
        <v>684</v>
      </c>
    </row>
    <row r="129" spans="1:31" x14ac:dyDescent="0.3">
      <c r="A129" t="str">
        <f>VLOOKUP(B129,Project_Classes!$A$1:$D$194,3,FALSE)</f>
        <v>Library</v>
      </c>
      <c r="B129" s="1" t="s">
        <v>252</v>
      </c>
      <c r="C129" s="1">
        <f t="shared" si="6"/>
        <v>1</v>
      </c>
      <c r="D129" s="1">
        <f t="shared" si="7"/>
        <v>1</v>
      </c>
      <c r="E129" s="1">
        <v>0</v>
      </c>
      <c r="F129" s="1">
        <v>1</v>
      </c>
      <c r="G129" s="1">
        <v>0</v>
      </c>
      <c r="H129" s="1">
        <v>5</v>
      </c>
      <c r="I129" s="1">
        <v>5</v>
      </c>
      <c r="J129" s="1">
        <v>1</v>
      </c>
      <c r="K129" s="1">
        <v>13</v>
      </c>
      <c r="L129" s="1" t="s">
        <v>29</v>
      </c>
      <c r="M129" s="1" t="s">
        <v>21</v>
      </c>
      <c r="N129" s="1" t="s">
        <v>21</v>
      </c>
      <c r="O129" s="1" t="s">
        <v>21</v>
      </c>
      <c r="P129" s="1" t="s">
        <v>21</v>
      </c>
      <c r="Q129" s="1" t="s">
        <v>21</v>
      </c>
      <c r="R129" s="1" t="s">
        <v>21</v>
      </c>
      <c r="S129" s="1" t="s">
        <v>21</v>
      </c>
      <c r="T129" s="1" t="s">
        <v>21</v>
      </c>
      <c r="U129" s="1" t="s">
        <v>21</v>
      </c>
      <c r="V129" s="1" t="s">
        <v>29</v>
      </c>
      <c r="W129" s="1" t="s">
        <v>21</v>
      </c>
      <c r="X129" s="1" t="s">
        <v>21</v>
      </c>
      <c r="Y129" s="1" t="s">
        <v>21</v>
      </c>
      <c r="Z129" s="1" t="s">
        <v>21</v>
      </c>
      <c r="AA129" s="1" t="s">
        <v>21</v>
      </c>
      <c r="AB129" s="1" t="s">
        <v>21</v>
      </c>
      <c r="AC129" s="1" t="s">
        <v>21</v>
      </c>
      <c r="AD129" s="1" t="s">
        <v>21</v>
      </c>
      <c r="AE129" s="1" t="s">
        <v>679</v>
      </c>
    </row>
    <row r="130" spans="1:31" x14ac:dyDescent="0.3">
      <c r="A130" t="str">
        <f>VLOOKUP(B130,Project_Classes!$A$1:$D$194,3,FALSE)</f>
        <v>Library</v>
      </c>
      <c r="B130" s="1" t="s">
        <v>92</v>
      </c>
      <c r="C130" s="1">
        <f t="shared" si="6"/>
        <v>1</v>
      </c>
      <c r="D130" s="1">
        <f t="shared" si="7"/>
        <v>1</v>
      </c>
      <c r="E130" s="1">
        <v>0</v>
      </c>
      <c r="F130" s="1">
        <v>1</v>
      </c>
      <c r="G130" s="1">
        <v>10</v>
      </c>
      <c r="H130" s="1">
        <v>8</v>
      </c>
      <c r="I130" s="1">
        <v>1</v>
      </c>
      <c r="J130" s="1">
        <v>0</v>
      </c>
      <c r="K130" s="1">
        <v>2</v>
      </c>
      <c r="L130" s="1" t="s">
        <v>21</v>
      </c>
      <c r="M130" s="1" t="s">
        <v>21</v>
      </c>
      <c r="N130" s="1" t="s">
        <v>29</v>
      </c>
      <c r="O130" s="1" t="s">
        <v>21</v>
      </c>
      <c r="P130" s="1" t="s">
        <v>21</v>
      </c>
      <c r="Q130" s="1" t="s">
        <v>21</v>
      </c>
      <c r="R130" s="1" t="s">
        <v>21</v>
      </c>
      <c r="S130" s="1" t="s">
        <v>21</v>
      </c>
      <c r="T130" s="1" t="s">
        <v>21</v>
      </c>
      <c r="U130" s="1" t="s">
        <v>29</v>
      </c>
      <c r="V130" s="1" t="s">
        <v>21</v>
      </c>
      <c r="W130" s="1" t="s">
        <v>21</v>
      </c>
      <c r="X130" s="1" t="s">
        <v>21</v>
      </c>
      <c r="Y130" s="1" t="s">
        <v>21</v>
      </c>
      <c r="Z130" s="1" t="s">
        <v>21</v>
      </c>
      <c r="AA130" s="1" t="s">
        <v>21</v>
      </c>
      <c r="AB130" s="1" t="s">
        <v>21</v>
      </c>
      <c r="AC130" s="1" t="s">
        <v>21</v>
      </c>
      <c r="AD130" s="1" t="s">
        <v>21</v>
      </c>
      <c r="AE130" s="1"/>
    </row>
    <row r="131" spans="1:31" x14ac:dyDescent="0.3">
      <c r="A131" t="str">
        <f>VLOOKUP(B131,Project_Classes!$A$1:$D$194,3,FALSE)</f>
        <v>Library</v>
      </c>
      <c r="B131" s="1" t="s">
        <v>337</v>
      </c>
      <c r="C131" s="1">
        <f t="shared" ref="C131:C162" si="8">COUNTIF(L131:T131,"O")</f>
        <v>1</v>
      </c>
      <c r="D131" s="1">
        <f t="shared" ref="D131:D162" si="9">COUNTIF(U131:AD131,"O")</f>
        <v>1</v>
      </c>
      <c r="E131" s="1">
        <v>1</v>
      </c>
      <c r="F131" s="1">
        <v>1</v>
      </c>
      <c r="G131" s="1">
        <v>0</v>
      </c>
      <c r="H131" s="1">
        <v>12</v>
      </c>
      <c r="I131" s="1">
        <v>10</v>
      </c>
      <c r="J131" s="1">
        <v>10</v>
      </c>
      <c r="K131" s="1">
        <v>89</v>
      </c>
      <c r="L131" s="1" t="s">
        <v>21</v>
      </c>
      <c r="M131" s="1" t="s">
        <v>21</v>
      </c>
      <c r="N131" s="1" t="s">
        <v>21</v>
      </c>
      <c r="O131" s="1" t="s">
        <v>29</v>
      </c>
      <c r="P131" s="1" t="s">
        <v>21</v>
      </c>
      <c r="Q131" s="1" t="s">
        <v>21</v>
      </c>
      <c r="R131" s="1" t="s">
        <v>21</v>
      </c>
      <c r="S131" s="1" t="s">
        <v>21</v>
      </c>
      <c r="T131" s="1" t="s">
        <v>21</v>
      </c>
      <c r="U131" s="1" t="s">
        <v>21</v>
      </c>
      <c r="V131" s="1" t="s">
        <v>29</v>
      </c>
      <c r="W131" s="1" t="s">
        <v>21</v>
      </c>
      <c r="X131" s="1" t="s">
        <v>21</v>
      </c>
      <c r="Y131" s="1" t="s">
        <v>21</v>
      </c>
      <c r="Z131" s="1" t="s">
        <v>21</v>
      </c>
      <c r="AA131" s="1" t="s">
        <v>21</v>
      </c>
      <c r="AB131" s="1" t="s">
        <v>21</v>
      </c>
      <c r="AC131" s="1" t="s">
        <v>21</v>
      </c>
      <c r="AD131" s="1" t="s">
        <v>21</v>
      </c>
      <c r="AE131" s="1"/>
    </row>
    <row r="132" spans="1:31" x14ac:dyDescent="0.3">
      <c r="A132" t="str">
        <f>VLOOKUP(B132,Project_Classes!$A$1:$D$194,3,FALSE)</f>
        <v>Library</v>
      </c>
      <c r="B132" s="1" t="s">
        <v>510</v>
      </c>
      <c r="C132" s="1">
        <f t="shared" si="8"/>
        <v>2</v>
      </c>
      <c r="D132" s="1">
        <f t="shared" si="9"/>
        <v>1</v>
      </c>
      <c r="E132" s="1">
        <v>1</v>
      </c>
      <c r="F132" s="1">
        <v>1</v>
      </c>
      <c r="G132" s="1">
        <v>11</v>
      </c>
      <c r="H132" s="1">
        <v>2</v>
      </c>
      <c r="I132" s="1">
        <v>1</v>
      </c>
      <c r="J132" s="1">
        <v>1</v>
      </c>
      <c r="K132" s="1">
        <v>5</v>
      </c>
      <c r="L132" s="1" t="s">
        <v>29</v>
      </c>
      <c r="M132" s="1" t="s">
        <v>21</v>
      </c>
      <c r="N132" s="1" t="s">
        <v>21</v>
      </c>
      <c r="O132" s="1" t="s">
        <v>29</v>
      </c>
      <c r="P132" s="1" t="s">
        <v>21</v>
      </c>
      <c r="Q132" s="1" t="s">
        <v>21</v>
      </c>
      <c r="R132" s="1" t="s">
        <v>21</v>
      </c>
      <c r="S132" s="1" t="s">
        <v>21</v>
      </c>
      <c r="T132" s="1" t="s">
        <v>21</v>
      </c>
      <c r="U132" s="1" t="s">
        <v>21</v>
      </c>
      <c r="V132" s="1" t="s">
        <v>29</v>
      </c>
      <c r="W132" s="1" t="s">
        <v>21</v>
      </c>
      <c r="X132" s="1" t="s">
        <v>21</v>
      </c>
      <c r="Y132" s="1" t="s">
        <v>21</v>
      </c>
      <c r="Z132" s="1" t="s">
        <v>21</v>
      </c>
      <c r="AA132" s="1" t="s">
        <v>21</v>
      </c>
      <c r="AB132" s="1" t="s">
        <v>21</v>
      </c>
      <c r="AC132" s="1" t="s">
        <v>21</v>
      </c>
      <c r="AD132" s="1" t="s">
        <v>21</v>
      </c>
      <c r="AE132" s="1"/>
    </row>
    <row r="133" spans="1:31" x14ac:dyDescent="0.3">
      <c r="A133" t="str">
        <f>VLOOKUP(B133,Project_Classes!$A$1:$D$194,3,FALSE)</f>
        <v>Library</v>
      </c>
      <c r="B133" s="1" t="s">
        <v>494</v>
      </c>
      <c r="C133" s="1">
        <f t="shared" si="8"/>
        <v>2</v>
      </c>
      <c r="D133" s="1">
        <f t="shared" si="9"/>
        <v>1</v>
      </c>
      <c r="E133" s="1">
        <v>1</v>
      </c>
      <c r="F133" s="1">
        <v>1</v>
      </c>
      <c r="G133" s="1">
        <v>2</v>
      </c>
      <c r="H133" s="1">
        <v>40</v>
      </c>
      <c r="I133" s="1">
        <v>2</v>
      </c>
      <c r="J133" s="1">
        <v>7</v>
      </c>
      <c r="K133" s="1">
        <v>52</v>
      </c>
      <c r="L133" s="1" t="s">
        <v>29</v>
      </c>
      <c r="M133" s="1" t="s">
        <v>21</v>
      </c>
      <c r="N133" s="1" t="s">
        <v>21</v>
      </c>
      <c r="O133" s="1" t="s">
        <v>29</v>
      </c>
      <c r="P133" s="1" t="s">
        <v>21</v>
      </c>
      <c r="Q133" s="1" t="s">
        <v>21</v>
      </c>
      <c r="R133" s="1" t="s">
        <v>21</v>
      </c>
      <c r="S133" s="1" t="s">
        <v>21</v>
      </c>
      <c r="T133" s="1" t="s">
        <v>21</v>
      </c>
      <c r="U133" s="1" t="s">
        <v>21</v>
      </c>
      <c r="V133" s="1" t="s">
        <v>29</v>
      </c>
      <c r="W133" s="1" t="s">
        <v>21</v>
      </c>
      <c r="X133" s="1" t="s">
        <v>21</v>
      </c>
      <c r="Y133" s="1" t="s">
        <v>21</v>
      </c>
      <c r="Z133" s="1" t="s">
        <v>21</v>
      </c>
      <c r="AA133" s="1" t="s">
        <v>21</v>
      </c>
      <c r="AB133" s="1" t="s">
        <v>21</v>
      </c>
      <c r="AC133" s="1" t="s">
        <v>21</v>
      </c>
      <c r="AD133" s="1" t="s">
        <v>21</v>
      </c>
      <c r="AE133" s="1"/>
    </row>
    <row r="134" spans="1:31" x14ac:dyDescent="0.3">
      <c r="A134" t="str">
        <f>VLOOKUP(B134,Project_Classes!$A$1:$D$194,3,FALSE)</f>
        <v>Library</v>
      </c>
      <c r="B134" s="1" t="s">
        <v>550</v>
      </c>
      <c r="C134" s="1">
        <f t="shared" si="8"/>
        <v>2</v>
      </c>
      <c r="D134" s="1">
        <f t="shared" si="9"/>
        <v>3</v>
      </c>
      <c r="E134" s="1">
        <v>1</v>
      </c>
      <c r="F134" s="1">
        <v>1</v>
      </c>
      <c r="G134" s="1">
        <v>4</v>
      </c>
      <c r="H134" s="1">
        <v>18</v>
      </c>
      <c r="I134" s="1">
        <v>2</v>
      </c>
      <c r="J134" s="1">
        <v>0</v>
      </c>
      <c r="K134" s="1">
        <v>23</v>
      </c>
      <c r="L134" s="1" t="s">
        <v>29</v>
      </c>
      <c r="M134" s="1" t="s">
        <v>21</v>
      </c>
      <c r="N134" s="1" t="s">
        <v>21</v>
      </c>
      <c r="O134" s="1" t="s">
        <v>29</v>
      </c>
      <c r="P134" s="1" t="s">
        <v>21</v>
      </c>
      <c r="Q134" s="1" t="s">
        <v>21</v>
      </c>
      <c r="R134" s="1" t="s">
        <v>21</v>
      </c>
      <c r="S134" s="1" t="s">
        <v>21</v>
      </c>
      <c r="T134" s="1" t="s">
        <v>21</v>
      </c>
      <c r="U134" s="1" t="s">
        <v>21</v>
      </c>
      <c r="V134" s="1" t="s">
        <v>29</v>
      </c>
      <c r="W134" s="1" t="s">
        <v>21</v>
      </c>
      <c r="X134" s="1" t="s">
        <v>21</v>
      </c>
      <c r="Y134" s="1" t="s">
        <v>29</v>
      </c>
      <c r="Z134" s="1" t="s">
        <v>21</v>
      </c>
      <c r="AA134" s="1" t="s">
        <v>21</v>
      </c>
      <c r="AB134" s="1" t="s">
        <v>21</v>
      </c>
      <c r="AC134" s="1" t="s">
        <v>21</v>
      </c>
      <c r="AD134" s="1" t="s">
        <v>29</v>
      </c>
      <c r="AE134" s="1" t="s">
        <v>679</v>
      </c>
    </row>
    <row r="135" spans="1:31" x14ac:dyDescent="0.3">
      <c r="A135" t="str">
        <f>VLOOKUP(B135,Project_Classes!$A$1:$D$194,3,FALSE)</f>
        <v>Library</v>
      </c>
      <c r="B135" s="1" t="s">
        <v>585</v>
      </c>
      <c r="C135" s="1">
        <f t="shared" si="8"/>
        <v>6</v>
      </c>
      <c r="D135" s="1">
        <f t="shared" si="9"/>
        <v>1</v>
      </c>
      <c r="E135" s="1">
        <v>0</v>
      </c>
      <c r="F135" s="1">
        <v>1</v>
      </c>
      <c r="G135" s="1">
        <v>2</v>
      </c>
      <c r="H135" s="1">
        <v>8</v>
      </c>
      <c r="I135" s="1">
        <v>1</v>
      </c>
      <c r="J135" s="1">
        <v>1</v>
      </c>
      <c r="K135" s="1">
        <v>1</v>
      </c>
      <c r="L135" s="1" t="s">
        <v>29</v>
      </c>
      <c r="M135" s="1" t="s">
        <v>21</v>
      </c>
      <c r="N135" s="1" t="s">
        <v>29</v>
      </c>
      <c r="O135" s="1" t="s">
        <v>29</v>
      </c>
      <c r="P135" s="1" t="s">
        <v>29</v>
      </c>
      <c r="Q135" s="1" t="s">
        <v>21</v>
      </c>
      <c r="R135" s="1" t="s">
        <v>29</v>
      </c>
      <c r="S135" s="1" t="s">
        <v>21</v>
      </c>
      <c r="T135" s="1" t="s">
        <v>29</v>
      </c>
      <c r="U135" s="1" t="s">
        <v>21</v>
      </c>
      <c r="V135" s="1" t="s">
        <v>29</v>
      </c>
      <c r="W135" s="1" t="s">
        <v>21</v>
      </c>
      <c r="X135" s="1" t="s">
        <v>21</v>
      </c>
      <c r="Y135" s="1" t="s">
        <v>21</v>
      </c>
      <c r="Z135" s="1" t="s">
        <v>21</v>
      </c>
      <c r="AA135" s="1" t="s">
        <v>21</v>
      </c>
      <c r="AB135" s="1" t="s">
        <v>21</v>
      </c>
      <c r="AC135" s="1" t="s">
        <v>21</v>
      </c>
      <c r="AD135" s="1" t="s">
        <v>21</v>
      </c>
      <c r="AE135" s="1" t="s">
        <v>679</v>
      </c>
    </row>
    <row r="136" spans="1:31" x14ac:dyDescent="0.3">
      <c r="A136" t="str">
        <f>VLOOKUP(B136,Project_Classes!$A$1:$D$194,3,FALSE)</f>
        <v>Library</v>
      </c>
      <c r="B136" s="1" t="s">
        <v>105</v>
      </c>
      <c r="C136" s="1">
        <f t="shared" si="8"/>
        <v>2</v>
      </c>
      <c r="D136" s="1">
        <f t="shared" si="9"/>
        <v>1</v>
      </c>
      <c r="E136" s="1">
        <v>0</v>
      </c>
      <c r="F136" s="1">
        <v>1</v>
      </c>
      <c r="G136" s="1">
        <v>3</v>
      </c>
      <c r="H136" s="1">
        <v>0</v>
      </c>
      <c r="I136" s="1">
        <v>1</v>
      </c>
      <c r="J136" s="1">
        <v>1</v>
      </c>
      <c r="K136" s="1">
        <v>2</v>
      </c>
      <c r="L136" s="1" t="s">
        <v>21</v>
      </c>
      <c r="M136" s="1" t="s">
        <v>21</v>
      </c>
      <c r="N136" s="1" t="s">
        <v>29</v>
      </c>
      <c r="O136" s="1" t="s">
        <v>21</v>
      </c>
      <c r="P136" s="1" t="s">
        <v>21</v>
      </c>
      <c r="Q136" s="1" t="s">
        <v>29</v>
      </c>
      <c r="R136" s="1" t="s">
        <v>21</v>
      </c>
      <c r="S136" s="1" t="s">
        <v>21</v>
      </c>
      <c r="T136" s="1" t="s">
        <v>21</v>
      </c>
      <c r="U136" s="1" t="s">
        <v>21</v>
      </c>
      <c r="V136" s="1" t="s">
        <v>29</v>
      </c>
      <c r="W136" s="1" t="s">
        <v>21</v>
      </c>
      <c r="X136" s="1" t="s">
        <v>21</v>
      </c>
      <c r="Y136" s="1" t="s">
        <v>21</v>
      </c>
      <c r="Z136" s="1" t="s">
        <v>21</v>
      </c>
      <c r="AA136" s="1" t="s">
        <v>21</v>
      </c>
      <c r="AB136" s="1" t="s">
        <v>21</v>
      </c>
      <c r="AC136" s="1" t="s">
        <v>21</v>
      </c>
      <c r="AD136" s="1" t="s">
        <v>21</v>
      </c>
      <c r="AE136" s="1" t="s">
        <v>684</v>
      </c>
    </row>
    <row r="137" spans="1:31" x14ac:dyDescent="0.3">
      <c r="A137" t="str">
        <f>VLOOKUP(B137,Project_Classes!$A$1:$D$194,3,FALSE)</f>
        <v>Library</v>
      </c>
      <c r="B137" s="1" t="s">
        <v>504</v>
      </c>
      <c r="C137" s="1">
        <f t="shared" si="8"/>
        <v>3</v>
      </c>
      <c r="D137" s="1">
        <f t="shared" si="9"/>
        <v>1</v>
      </c>
      <c r="E137" s="1">
        <v>0</v>
      </c>
      <c r="F137" s="1">
        <v>1</v>
      </c>
      <c r="G137" s="1">
        <v>1</v>
      </c>
      <c r="H137" s="1">
        <v>12</v>
      </c>
      <c r="I137" s="1">
        <v>1</v>
      </c>
      <c r="J137" s="1">
        <v>1</v>
      </c>
      <c r="K137" s="1">
        <v>5</v>
      </c>
      <c r="L137" s="1" t="s">
        <v>21</v>
      </c>
      <c r="M137" s="1" t="s">
        <v>21</v>
      </c>
      <c r="N137" s="1" t="s">
        <v>29</v>
      </c>
      <c r="O137" s="1" t="s">
        <v>29</v>
      </c>
      <c r="P137" s="1" t="s">
        <v>21</v>
      </c>
      <c r="Q137" s="1" t="s">
        <v>29</v>
      </c>
      <c r="R137" s="1" t="s">
        <v>21</v>
      </c>
      <c r="S137" s="1" t="s">
        <v>21</v>
      </c>
      <c r="T137" s="1" t="s">
        <v>21</v>
      </c>
      <c r="U137" s="1" t="s">
        <v>21</v>
      </c>
      <c r="V137" s="1" t="s">
        <v>29</v>
      </c>
      <c r="W137" s="1" t="s">
        <v>21</v>
      </c>
      <c r="X137" s="1" t="s">
        <v>21</v>
      </c>
      <c r="Y137" s="1" t="s">
        <v>21</v>
      </c>
      <c r="Z137" s="1" t="s">
        <v>21</v>
      </c>
      <c r="AA137" s="1" t="s">
        <v>21</v>
      </c>
      <c r="AB137" s="1" t="s">
        <v>21</v>
      </c>
      <c r="AC137" s="1" t="s">
        <v>21</v>
      </c>
      <c r="AD137" s="1" t="s">
        <v>21</v>
      </c>
      <c r="AE137" s="1"/>
    </row>
    <row r="138" spans="1:31" x14ac:dyDescent="0.3">
      <c r="A138" t="str">
        <f>VLOOKUP(B138,Project_Classes!$A$1:$D$194,3,FALSE)</f>
        <v>Platform</v>
      </c>
      <c r="B138" s="1" t="s">
        <v>304</v>
      </c>
      <c r="C138" s="1">
        <f t="shared" si="8"/>
        <v>4</v>
      </c>
      <c r="D138" s="1">
        <f t="shared" si="9"/>
        <v>4</v>
      </c>
      <c r="E138" s="1">
        <v>29</v>
      </c>
      <c r="F138" s="1">
        <v>81</v>
      </c>
      <c r="G138" s="1">
        <v>6.0123456790123404</v>
      </c>
      <c r="H138" s="1">
        <v>39.382716049382701</v>
      </c>
      <c r="I138" s="1">
        <v>2.81481481481481</v>
      </c>
      <c r="J138" s="1">
        <v>2.9135802469135799</v>
      </c>
      <c r="K138" s="1">
        <v>41.493827160493801</v>
      </c>
      <c r="L138" s="1" t="s">
        <v>29</v>
      </c>
      <c r="M138" s="1" t="s">
        <v>21</v>
      </c>
      <c r="N138" s="1" t="s">
        <v>21</v>
      </c>
      <c r="O138" s="1" t="s">
        <v>29</v>
      </c>
      <c r="P138" s="1" t="s">
        <v>29</v>
      </c>
      <c r="Q138" s="1" t="s">
        <v>29</v>
      </c>
      <c r="R138" s="1" t="s">
        <v>21</v>
      </c>
      <c r="S138" s="1" t="s">
        <v>21</v>
      </c>
      <c r="T138" s="1" t="s">
        <v>21</v>
      </c>
      <c r="U138" s="1" t="s">
        <v>29</v>
      </c>
      <c r="V138" s="1" t="s">
        <v>29</v>
      </c>
      <c r="W138" s="1" t="s">
        <v>21</v>
      </c>
      <c r="X138" s="1" t="s">
        <v>29</v>
      </c>
      <c r="Y138" s="1" t="s">
        <v>21</v>
      </c>
      <c r="Z138" s="1" t="s">
        <v>21</v>
      </c>
      <c r="AA138" s="1" t="s">
        <v>29</v>
      </c>
      <c r="AB138" s="1" t="s">
        <v>21</v>
      </c>
      <c r="AC138" s="1" t="s">
        <v>21</v>
      </c>
      <c r="AD138" s="1" t="s">
        <v>21</v>
      </c>
      <c r="AE138" s="1" t="s">
        <v>679</v>
      </c>
    </row>
    <row r="139" spans="1:31" x14ac:dyDescent="0.3">
      <c r="A139" t="str">
        <f>VLOOKUP(B139,Project_Classes!$A$1:$D$194,3,FALSE)</f>
        <v>Platform</v>
      </c>
      <c r="B139" s="1" t="s">
        <v>445</v>
      </c>
      <c r="C139" s="1">
        <f t="shared" si="8"/>
        <v>5</v>
      </c>
      <c r="D139" s="1">
        <f t="shared" si="9"/>
        <v>6</v>
      </c>
      <c r="E139" s="1">
        <v>8</v>
      </c>
      <c r="F139" s="1">
        <v>45</v>
      </c>
      <c r="G139" s="1">
        <v>1.8</v>
      </c>
      <c r="H139" s="1">
        <v>48</v>
      </c>
      <c r="I139" s="1">
        <v>2.86666666666666</v>
      </c>
      <c r="J139" s="1">
        <v>2.24444444444444</v>
      </c>
      <c r="K139" s="1">
        <v>33.799999999999997</v>
      </c>
      <c r="L139" s="1" t="s">
        <v>29</v>
      </c>
      <c r="M139" s="1" t="s">
        <v>29</v>
      </c>
      <c r="N139" s="1" t="s">
        <v>29</v>
      </c>
      <c r="O139" s="1" t="s">
        <v>29</v>
      </c>
      <c r="P139" s="1" t="s">
        <v>29</v>
      </c>
      <c r="Q139" s="1" t="s">
        <v>21</v>
      </c>
      <c r="R139" s="1" t="s">
        <v>21</v>
      </c>
      <c r="S139" s="1" t="s">
        <v>21</v>
      </c>
      <c r="T139" s="1" t="s">
        <v>21</v>
      </c>
      <c r="U139" s="1" t="s">
        <v>29</v>
      </c>
      <c r="V139" s="1" t="s">
        <v>29</v>
      </c>
      <c r="W139" s="1" t="s">
        <v>29</v>
      </c>
      <c r="X139" s="1" t="s">
        <v>29</v>
      </c>
      <c r="Y139" s="1" t="s">
        <v>21</v>
      </c>
      <c r="Z139" s="1" t="s">
        <v>29</v>
      </c>
      <c r="AA139" s="1" t="s">
        <v>29</v>
      </c>
      <c r="AB139" s="1" t="s">
        <v>21</v>
      </c>
      <c r="AC139" s="1" t="s">
        <v>21</v>
      </c>
      <c r="AD139" s="1" t="s">
        <v>21</v>
      </c>
      <c r="AE139" s="1" t="s">
        <v>705</v>
      </c>
    </row>
    <row r="140" spans="1:31" x14ac:dyDescent="0.3">
      <c r="A140" t="str">
        <f>VLOOKUP(B140,Project_Classes!$A$1:$D$194,3,FALSE)</f>
        <v>Platform</v>
      </c>
      <c r="B140" s="1" t="s">
        <v>132</v>
      </c>
      <c r="C140" s="1">
        <f t="shared" si="8"/>
        <v>3</v>
      </c>
      <c r="D140" s="1">
        <f t="shared" si="9"/>
        <v>2</v>
      </c>
      <c r="E140" s="1">
        <v>9</v>
      </c>
      <c r="F140" s="1">
        <v>29</v>
      </c>
      <c r="G140" s="1">
        <v>0.72413793103448199</v>
      </c>
      <c r="H140" s="1">
        <v>31.7586206896551</v>
      </c>
      <c r="I140" s="1">
        <v>4</v>
      </c>
      <c r="J140" s="1">
        <v>4.5172413793103399</v>
      </c>
      <c r="K140" s="1">
        <v>42.137931034482698</v>
      </c>
      <c r="L140" s="1" t="s">
        <v>29</v>
      </c>
      <c r="M140" s="1" t="s">
        <v>21</v>
      </c>
      <c r="N140" s="1" t="s">
        <v>29</v>
      </c>
      <c r="O140" s="1" t="s">
        <v>29</v>
      </c>
      <c r="P140" s="1" t="s">
        <v>21</v>
      </c>
      <c r="Q140" s="1" t="s">
        <v>21</v>
      </c>
      <c r="R140" s="1" t="s">
        <v>21</v>
      </c>
      <c r="S140" s="1" t="s">
        <v>21</v>
      </c>
      <c r="T140" s="1" t="s">
        <v>21</v>
      </c>
      <c r="U140" s="1" t="s">
        <v>21</v>
      </c>
      <c r="V140" s="1" t="s">
        <v>29</v>
      </c>
      <c r="W140" s="1" t="s">
        <v>21</v>
      </c>
      <c r="X140" s="1" t="s">
        <v>29</v>
      </c>
      <c r="Y140" s="1" t="s">
        <v>21</v>
      </c>
      <c r="Z140" s="1" t="s">
        <v>21</v>
      </c>
      <c r="AA140" s="1" t="s">
        <v>21</v>
      </c>
      <c r="AB140" s="1" t="s">
        <v>21</v>
      </c>
      <c r="AC140" s="1" t="s">
        <v>21</v>
      </c>
      <c r="AD140" s="1" t="s">
        <v>21</v>
      </c>
      <c r="AE140" s="1"/>
    </row>
    <row r="141" spans="1:31" x14ac:dyDescent="0.3">
      <c r="A141" t="str">
        <f>VLOOKUP(B141,Project_Classes!$A$1:$D$194,3,FALSE)</f>
        <v>Platform</v>
      </c>
      <c r="B141" s="1" t="s">
        <v>481</v>
      </c>
      <c r="C141" s="1">
        <f t="shared" si="8"/>
        <v>6</v>
      </c>
      <c r="D141" s="1">
        <f t="shared" si="9"/>
        <v>5</v>
      </c>
      <c r="E141" s="1">
        <v>13</v>
      </c>
      <c r="F141" s="1">
        <v>29</v>
      </c>
      <c r="G141" s="1">
        <v>2.4827586206896499</v>
      </c>
      <c r="H141" s="1">
        <v>19.6551724137931</v>
      </c>
      <c r="I141" s="1">
        <v>94.068965517241296</v>
      </c>
      <c r="J141" s="1">
        <v>25.862068965517199</v>
      </c>
      <c r="K141" s="1">
        <v>125.31034482758599</v>
      </c>
      <c r="L141" s="1" t="s">
        <v>29</v>
      </c>
      <c r="M141" s="1" t="s">
        <v>29</v>
      </c>
      <c r="N141" s="1" t="s">
        <v>29</v>
      </c>
      <c r="O141" s="1" t="s">
        <v>29</v>
      </c>
      <c r="P141" s="1" t="s">
        <v>29</v>
      </c>
      <c r="Q141" s="1" t="s">
        <v>21</v>
      </c>
      <c r="R141" s="1" t="s">
        <v>29</v>
      </c>
      <c r="S141" s="1" t="s">
        <v>21</v>
      </c>
      <c r="T141" s="1" t="s">
        <v>21</v>
      </c>
      <c r="U141" s="1" t="s">
        <v>29</v>
      </c>
      <c r="V141" s="1" t="s">
        <v>29</v>
      </c>
      <c r="W141" s="1" t="s">
        <v>29</v>
      </c>
      <c r="X141" s="1" t="s">
        <v>29</v>
      </c>
      <c r="Y141" s="1" t="s">
        <v>21</v>
      </c>
      <c r="Z141" s="1" t="s">
        <v>21</v>
      </c>
      <c r="AA141" s="1" t="s">
        <v>29</v>
      </c>
      <c r="AB141" s="1" t="s">
        <v>21</v>
      </c>
      <c r="AC141" s="1" t="s">
        <v>21</v>
      </c>
      <c r="AD141" s="1" t="s">
        <v>21</v>
      </c>
      <c r="AE141" s="1" t="s">
        <v>707</v>
      </c>
    </row>
    <row r="142" spans="1:31" x14ac:dyDescent="0.3">
      <c r="A142" t="str">
        <f>VLOOKUP(B142,Project_Classes!$A$1:$D$194,3,FALSE)</f>
        <v>Platform</v>
      </c>
      <c r="B142" s="1" t="s">
        <v>610</v>
      </c>
      <c r="C142" s="1">
        <f t="shared" si="8"/>
        <v>2</v>
      </c>
      <c r="D142" s="1">
        <f t="shared" si="9"/>
        <v>1</v>
      </c>
      <c r="E142" s="1">
        <v>4</v>
      </c>
      <c r="F142" s="1">
        <v>17</v>
      </c>
      <c r="G142" s="1">
        <v>2.9411764705882302</v>
      </c>
      <c r="H142" s="1">
        <v>0.41176470588235198</v>
      </c>
      <c r="I142" s="1">
        <v>3.0588235294117601</v>
      </c>
      <c r="J142" s="1">
        <v>3.7647058823529398</v>
      </c>
      <c r="K142" s="1">
        <v>17.588235294117599</v>
      </c>
      <c r="L142" s="1" t="s">
        <v>29</v>
      </c>
      <c r="M142" s="1" t="s">
        <v>21</v>
      </c>
      <c r="N142" s="1" t="s">
        <v>21</v>
      </c>
      <c r="O142" s="1" t="s">
        <v>29</v>
      </c>
      <c r="P142" s="1" t="s">
        <v>21</v>
      </c>
      <c r="Q142" s="1" t="s">
        <v>21</v>
      </c>
      <c r="R142" s="1" t="s">
        <v>21</v>
      </c>
      <c r="S142" s="1" t="s">
        <v>21</v>
      </c>
      <c r="T142" s="1" t="s">
        <v>21</v>
      </c>
      <c r="U142" s="1" t="s">
        <v>21</v>
      </c>
      <c r="V142" s="1" t="s">
        <v>29</v>
      </c>
      <c r="W142" s="1" t="s">
        <v>21</v>
      </c>
      <c r="X142" s="1" t="s">
        <v>21</v>
      </c>
      <c r="Y142" s="1" t="s">
        <v>21</v>
      </c>
      <c r="Z142" s="1" t="s">
        <v>21</v>
      </c>
      <c r="AA142" s="1" t="s">
        <v>21</v>
      </c>
      <c r="AB142" s="1" t="s">
        <v>21</v>
      </c>
      <c r="AC142" s="1" t="s">
        <v>21</v>
      </c>
      <c r="AD142" s="1" t="s">
        <v>21</v>
      </c>
      <c r="AE142" s="1"/>
    </row>
    <row r="143" spans="1:31" x14ac:dyDescent="0.3">
      <c r="A143" t="str">
        <f>VLOOKUP(B143,Project_Classes!$A$1:$D$194,3,FALSE)</f>
        <v>Platform</v>
      </c>
      <c r="B143" s="1" t="s">
        <v>83</v>
      </c>
      <c r="C143" s="1">
        <f t="shared" si="8"/>
        <v>1</v>
      </c>
      <c r="D143" s="1">
        <f t="shared" si="9"/>
        <v>3</v>
      </c>
      <c r="E143" s="1">
        <v>13</v>
      </c>
      <c r="F143" s="1">
        <v>16</v>
      </c>
      <c r="G143" s="1">
        <v>1.8125</v>
      </c>
      <c r="H143" s="1">
        <v>31</v>
      </c>
      <c r="I143" s="1">
        <v>1.5</v>
      </c>
      <c r="J143" s="1">
        <v>1.375</v>
      </c>
      <c r="K143" s="1">
        <v>16.125</v>
      </c>
      <c r="L143" s="1" t="s">
        <v>29</v>
      </c>
      <c r="M143" s="1" t="s">
        <v>21</v>
      </c>
      <c r="N143" s="1" t="s">
        <v>21</v>
      </c>
      <c r="O143" s="1" t="s">
        <v>21</v>
      </c>
      <c r="P143" s="1" t="s">
        <v>21</v>
      </c>
      <c r="Q143" s="1" t="s">
        <v>21</v>
      </c>
      <c r="R143" s="1" t="s">
        <v>21</v>
      </c>
      <c r="S143" s="1" t="s">
        <v>21</v>
      </c>
      <c r="T143" s="1" t="s">
        <v>21</v>
      </c>
      <c r="U143" s="1" t="s">
        <v>21</v>
      </c>
      <c r="V143" s="1" t="s">
        <v>29</v>
      </c>
      <c r="W143" s="1" t="s">
        <v>21</v>
      </c>
      <c r="X143" s="1" t="s">
        <v>21</v>
      </c>
      <c r="Y143" s="1" t="s">
        <v>29</v>
      </c>
      <c r="Z143" s="1" t="s">
        <v>21</v>
      </c>
      <c r="AA143" s="1" t="s">
        <v>21</v>
      </c>
      <c r="AB143" s="1" t="s">
        <v>21</v>
      </c>
      <c r="AC143" s="1" t="s">
        <v>21</v>
      </c>
      <c r="AD143" s="1" t="s">
        <v>29</v>
      </c>
      <c r="AE143" s="1"/>
    </row>
    <row r="144" spans="1:31" x14ac:dyDescent="0.3">
      <c r="A144" t="str">
        <f>VLOOKUP(B144,Project_Classes!$A$1:$D$194,3,FALSE)</f>
        <v>Platform</v>
      </c>
      <c r="B144" s="1" t="s">
        <v>50</v>
      </c>
      <c r="C144" s="1">
        <f t="shared" si="8"/>
        <v>6</v>
      </c>
      <c r="D144" s="1">
        <f t="shared" si="9"/>
        <v>2</v>
      </c>
      <c r="E144" s="1">
        <v>3</v>
      </c>
      <c r="F144" s="1">
        <v>13</v>
      </c>
      <c r="G144" s="1">
        <v>3.6153846153846101</v>
      </c>
      <c r="H144" s="1">
        <v>51.384615384615302</v>
      </c>
      <c r="I144" s="1">
        <v>2.1538461538461502</v>
      </c>
      <c r="J144" s="1">
        <v>3.3076923076922999</v>
      </c>
      <c r="K144" s="1">
        <v>21.615384615384599</v>
      </c>
      <c r="L144" s="1" t="s">
        <v>29</v>
      </c>
      <c r="M144" s="1" t="s">
        <v>21</v>
      </c>
      <c r="N144" s="1" t="s">
        <v>29</v>
      </c>
      <c r="O144" s="1" t="s">
        <v>29</v>
      </c>
      <c r="P144" s="1" t="s">
        <v>29</v>
      </c>
      <c r="Q144" s="1" t="s">
        <v>29</v>
      </c>
      <c r="R144" s="1" t="s">
        <v>29</v>
      </c>
      <c r="S144" s="1" t="s">
        <v>21</v>
      </c>
      <c r="T144" s="1" t="s">
        <v>21</v>
      </c>
      <c r="U144" s="1" t="s">
        <v>21</v>
      </c>
      <c r="V144" s="1" t="s">
        <v>29</v>
      </c>
      <c r="W144" s="1" t="s">
        <v>29</v>
      </c>
      <c r="X144" s="1" t="s">
        <v>21</v>
      </c>
      <c r="Y144" s="1" t="s">
        <v>21</v>
      </c>
      <c r="Z144" s="1" t="s">
        <v>21</v>
      </c>
      <c r="AA144" s="1" t="s">
        <v>21</v>
      </c>
      <c r="AB144" s="1" t="s">
        <v>21</v>
      </c>
      <c r="AC144" s="1" t="s">
        <v>21</v>
      </c>
      <c r="AD144" s="1" t="s">
        <v>21</v>
      </c>
      <c r="AE144" s="1"/>
    </row>
    <row r="145" spans="1:31" x14ac:dyDescent="0.3">
      <c r="A145" t="str">
        <f>VLOOKUP(B145,Project_Classes!$A$1:$D$194,3,FALSE)</f>
        <v>Platform</v>
      </c>
      <c r="B145" s="1" t="s">
        <v>138</v>
      </c>
      <c r="C145" s="1">
        <f t="shared" si="8"/>
        <v>4</v>
      </c>
      <c r="D145" s="1">
        <f t="shared" si="9"/>
        <v>3</v>
      </c>
      <c r="E145" s="1">
        <v>6</v>
      </c>
      <c r="F145" s="1">
        <v>13</v>
      </c>
      <c r="G145" s="1">
        <v>7.1538461538461497</v>
      </c>
      <c r="H145" s="1">
        <v>19.846153846153801</v>
      </c>
      <c r="I145" s="1">
        <v>1.3076923076922999</v>
      </c>
      <c r="J145" s="1">
        <v>0.76923076923076905</v>
      </c>
      <c r="K145" s="1">
        <v>5.6153846153846096</v>
      </c>
      <c r="L145" s="1" t="s">
        <v>29</v>
      </c>
      <c r="M145" s="1" t="s">
        <v>21</v>
      </c>
      <c r="N145" s="1" t="s">
        <v>29</v>
      </c>
      <c r="O145" s="1" t="s">
        <v>29</v>
      </c>
      <c r="P145" s="1" t="s">
        <v>21</v>
      </c>
      <c r="Q145" s="1" t="s">
        <v>21</v>
      </c>
      <c r="R145" s="1" t="s">
        <v>21</v>
      </c>
      <c r="S145" s="1" t="s">
        <v>21</v>
      </c>
      <c r="T145" s="1" t="s">
        <v>29</v>
      </c>
      <c r="U145" s="1" t="s">
        <v>21</v>
      </c>
      <c r="V145" s="1" t="s">
        <v>29</v>
      </c>
      <c r="W145" s="1" t="s">
        <v>21</v>
      </c>
      <c r="X145" s="1" t="s">
        <v>21</v>
      </c>
      <c r="Y145" s="1" t="s">
        <v>29</v>
      </c>
      <c r="Z145" s="1" t="s">
        <v>21</v>
      </c>
      <c r="AA145" s="1" t="s">
        <v>21</v>
      </c>
      <c r="AB145" s="1" t="s">
        <v>21</v>
      </c>
      <c r="AC145" s="1" t="s">
        <v>21</v>
      </c>
      <c r="AD145" s="1" t="s">
        <v>29</v>
      </c>
      <c r="AE145" s="1" t="s">
        <v>702</v>
      </c>
    </row>
    <row r="146" spans="1:31" x14ac:dyDescent="0.3">
      <c r="A146" t="str">
        <f>VLOOKUP(B146,Project_Classes!$A$1:$D$194,3,FALSE)</f>
        <v>Platform</v>
      </c>
      <c r="B146" s="1" t="s">
        <v>648</v>
      </c>
      <c r="C146" s="1">
        <f t="shared" si="8"/>
        <v>3</v>
      </c>
      <c r="D146" s="1">
        <f t="shared" si="9"/>
        <v>3</v>
      </c>
      <c r="E146" s="1">
        <v>1</v>
      </c>
      <c r="F146" s="1">
        <v>12</v>
      </c>
      <c r="G146" s="1">
        <v>2.3333333333333299</v>
      </c>
      <c r="H146" s="1">
        <v>73.6666666666666</v>
      </c>
      <c r="I146" s="1">
        <v>10.5833333333333</v>
      </c>
      <c r="J146" s="1">
        <v>77.25</v>
      </c>
      <c r="K146" s="1">
        <v>119.666666666666</v>
      </c>
      <c r="L146" s="1" t="s">
        <v>29</v>
      </c>
      <c r="M146" s="1" t="s">
        <v>21</v>
      </c>
      <c r="N146" s="1" t="s">
        <v>21</v>
      </c>
      <c r="O146" s="1" t="s">
        <v>29</v>
      </c>
      <c r="P146" s="1" t="s">
        <v>21</v>
      </c>
      <c r="Q146" s="1" t="s">
        <v>21</v>
      </c>
      <c r="R146" s="1" t="s">
        <v>29</v>
      </c>
      <c r="S146" s="1" t="s">
        <v>21</v>
      </c>
      <c r="T146" s="1" t="s">
        <v>21</v>
      </c>
      <c r="U146" s="1" t="s">
        <v>21</v>
      </c>
      <c r="V146" s="1" t="s">
        <v>29</v>
      </c>
      <c r="W146" s="1" t="s">
        <v>21</v>
      </c>
      <c r="X146" s="1" t="s">
        <v>21</v>
      </c>
      <c r="Y146" s="1" t="s">
        <v>29</v>
      </c>
      <c r="Z146" s="1" t="s">
        <v>21</v>
      </c>
      <c r="AA146" s="1" t="s">
        <v>21</v>
      </c>
      <c r="AB146" s="1" t="s">
        <v>21</v>
      </c>
      <c r="AC146" s="1" t="s">
        <v>21</v>
      </c>
      <c r="AD146" s="1" t="s">
        <v>29</v>
      </c>
      <c r="AE146" s="1"/>
    </row>
    <row r="147" spans="1:31" x14ac:dyDescent="0.3">
      <c r="A147" t="str">
        <f>VLOOKUP(B147,Project_Classes!$A$1:$D$194,3,FALSE)</f>
        <v>Platform</v>
      </c>
      <c r="B147" s="1" t="s">
        <v>475</v>
      </c>
      <c r="C147" s="1">
        <f t="shared" si="8"/>
        <v>2</v>
      </c>
      <c r="D147" s="1">
        <f t="shared" si="9"/>
        <v>4</v>
      </c>
      <c r="E147" s="1">
        <v>2</v>
      </c>
      <c r="F147" s="1">
        <v>10</v>
      </c>
      <c r="G147" s="1">
        <v>1.9</v>
      </c>
      <c r="H147" s="1">
        <v>4.7</v>
      </c>
      <c r="I147" s="1">
        <v>3.7</v>
      </c>
      <c r="J147" s="1">
        <v>1.9</v>
      </c>
      <c r="K147" s="1">
        <v>17.100000000000001</v>
      </c>
      <c r="L147" s="1" t="s">
        <v>29</v>
      </c>
      <c r="M147" s="1" t="s">
        <v>21</v>
      </c>
      <c r="N147" s="1" t="s">
        <v>21</v>
      </c>
      <c r="O147" s="1" t="s">
        <v>29</v>
      </c>
      <c r="P147" s="1" t="s">
        <v>21</v>
      </c>
      <c r="Q147" s="1" t="s">
        <v>21</v>
      </c>
      <c r="R147" s="1" t="s">
        <v>21</v>
      </c>
      <c r="S147" s="1" t="s">
        <v>21</v>
      </c>
      <c r="T147" s="1" t="s">
        <v>21</v>
      </c>
      <c r="U147" s="1" t="s">
        <v>29</v>
      </c>
      <c r="V147" s="1" t="s">
        <v>29</v>
      </c>
      <c r="W147" s="1" t="s">
        <v>21</v>
      </c>
      <c r="X147" s="1" t="s">
        <v>21</v>
      </c>
      <c r="Y147" s="1" t="s">
        <v>29</v>
      </c>
      <c r="Z147" s="1" t="s">
        <v>21</v>
      </c>
      <c r="AA147" s="1" t="s">
        <v>29</v>
      </c>
      <c r="AB147" s="1" t="s">
        <v>21</v>
      </c>
      <c r="AC147" s="1" t="s">
        <v>21</v>
      </c>
      <c r="AD147" s="1" t="s">
        <v>21</v>
      </c>
      <c r="AE147" s="1" t="s">
        <v>679</v>
      </c>
    </row>
    <row r="148" spans="1:31" x14ac:dyDescent="0.3">
      <c r="A148" t="str">
        <f>VLOOKUP(B148,Project_Classes!$A$1:$D$194,3,FALSE)</f>
        <v>Platform</v>
      </c>
      <c r="B148" s="1" t="s">
        <v>607</v>
      </c>
      <c r="C148" s="1">
        <f t="shared" si="8"/>
        <v>3</v>
      </c>
      <c r="D148" s="1">
        <f t="shared" si="9"/>
        <v>1</v>
      </c>
      <c r="E148" s="1">
        <v>6</v>
      </c>
      <c r="F148" s="1">
        <v>9</v>
      </c>
      <c r="G148" s="1">
        <v>8.2222222222222197</v>
      </c>
      <c r="H148" s="1">
        <v>38.2222222222222</v>
      </c>
      <c r="I148" s="1">
        <v>4.1111111111111098</v>
      </c>
      <c r="J148" s="1">
        <v>6.2222222222222197</v>
      </c>
      <c r="K148" s="1">
        <v>35.2222222222222</v>
      </c>
      <c r="L148" s="1" t="s">
        <v>29</v>
      </c>
      <c r="M148" s="1" t="s">
        <v>21</v>
      </c>
      <c r="N148" s="1" t="s">
        <v>21</v>
      </c>
      <c r="O148" s="1" t="s">
        <v>29</v>
      </c>
      <c r="P148" s="1" t="s">
        <v>21</v>
      </c>
      <c r="Q148" s="1" t="s">
        <v>21</v>
      </c>
      <c r="R148" s="1" t="s">
        <v>21</v>
      </c>
      <c r="S148" s="1" t="s">
        <v>21</v>
      </c>
      <c r="T148" s="1" t="s">
        <v>29</v>
      </c>
      <c r="U148" s="1" t="s">
        <v>21</v>
      </c>
      <c r="V148" s="1" t="s">
        <v>29</v>
      </c>
      <c r="W148" s="1" t="s">
        <v>21</v>
      </c>
      <c r="X148" s="1" t="s">
        <v>21</v>
      </c>
      <c r="Y148" s="1" t="s">
        <v>21</v>
      </c>
      <c r="Z148" s="1" t="s">
        <v>21</v>
      </c>
      <c r="AA148" s="1" t="s">
        <v>21</v>
      </c>
      <c r="AB148" s="1" t="s">
        <v>21</v>
      </c>
      <c r="AC148" s="1" t="s">
        <v>21</v>
      </c>
      <c r="AD148" s="1" t="s">
        <v>21</v>
      </c>
      <c r="AE148" s="1" t="s">
        <v>679</v>
      </c>
    </row>
    <row r="149" spans="1:31" x14ac:dyDescent="0.3">
      <c r="A149" t="str">
        <f>VLOOKUP(B149,Project_Classes!$A$1:$D$194,3,FALSE)</f>
        <v>Platform</v>
      </c>
      <c r="B149" s="1" t="s">
        <v>171</v>
      </c>
      <c r="C149" s="1">
        <f t="shared" si="8"/>
        <v>2</v>
      </c>
      <c r="D149" s="1">
        <f t="shared" si="9"/>
        <v>5</v>
      </c>
      <c r="E149" s="1">
        <v>0</v>
      </c>
      <c r="F149" s="1">
        <v>1</v>
      </c>
      <c r="G149" s="1">
        <v>1</v>
      </c>
      <c r="H149" s="1">
        <v>11</v>
      </c>
      <c r="I149" s="1">
        <v>11</v>
      </c>
      <c r="J149" s="1">
        <v>12</v>
      </c>
      <c r="K149" s="1">
        <v>86</v>
      </c>
      <c r="L149" s="1" t="s">
        <v>29</v>
      </c>
      <c r="M149" s="1" t="s">
        <v>29</v>
      </c>
      <c r="N149" s="1" t="s">
        <v>21</v>
      </c>
      <c r="O149" s="1" t="s">
        <v>21</v>
      </c>
      <c r="P149" s="1" t="s">
        <v>21</v>
      </c>
      <c r="Q149" s="1" t="s">
        <v>21</v>
      </c>
      <c r="R149" s="1" t="s">
        <v>21</v>
      </c>
      <c r="S149" s="1" t="s">
        <v>21</v>
      </c>
      <c r="T149" s="1" t="s">
        <v>21</v>
      </c>
      <c r="U149" s="1" t="s">
        <v>21</v>
      </c>
      <c r="V149" s="1" t="s">
        <v>29</v>
      </c>
      <c r="W149" s="1" t="s">
        <v>21</v>
      </c>
      <c r="X149" s="1" t="s">
        <v>29</v>
      </c>
      <c r="Y149" s="1" t="s">
        <v>29</v>
      </c>
      <c r="Z149" s="1" t="s">
        <v>21</v>
      </c>
      <c r="AA149" s="1" t="s">
        <v>21</v>
      </c>
      <c r="AB149" s="1" t="s">
        <v>29</v>
      </c>
      <c r="AC149" s="1" t="s">
        <v>21</v>
      </c>
      <c r="AD149" s="1" t="s">
        <v>29</v>
      </c>
      <c r="AE149" s="1" t="s">
        <v>679</v>
      </c>
    </row>
    <row r="150" spans="1:31" x14ac:dyDescent="0.3">
      <c r="A150" t="str">
        <f>VLOOKUP(B150,Project_Classes!$A$1:$D$194,3,FALSE)</f>
        <v>Else</v>
      </c>
      <c r="B150" s="1" t="s">
        <v>415</v>
      </c>
      <c r="C150" s="1">
        <f t="shared" si="8"/>
        <v>6</v>
      </c>
      <c r="D150" s="1">
        <f t="shared" si="9"/>
        <v>3</v>
      </c>
      <c r="E150" s="1">
        <v>10</v>
      </c>
      <c r="F150" s="1">
        <v>18</v>
      </c>
      <c r="G150" s="1">
        <v>3.2777777777777701</v>
      </c>
      <c r="H150" s="1">
        <v>67.1666666666666</v>
      </c>
      <c r="I150" s="1">
        <v>2.5</v>
      </c>
      <c r="J150" s="1">
        <v>4.4444444444444402</v>
      </c>
      <c r="K150" s="1">
        <v>29.6111111111111</v>
      </c>
      <c r="L150" s="1" t="s">
        <v>29</v>
      </c>
      <c r="M150" s="1" t="s">
        <v>29</v>
      </c>
      <c r="N150" s="1" t="s">
        <v>29</v>
      </c>
      <c r="O150" s="1" t="s">
        <v>29</v>
      </c>
      <c r="P150" s="1" t="s">
        <v>21</v>
      </c>
      <c r="Q150" s="1" t="s">
        <v>29</v>
      </c>
      <c r="R150" s="1" t="s">
        <v>29</v>
      </c>
      <c r="S150" s="1" t="s">
        <v>21</v>
      </c>
      <c r="T150" s="1" t="s">
        <v>21</v>
      </c>
      <c r="U150" s="1" t="s">
        <v>21</v>
      </c>
      <c r="V150" s="1" t="s">
        <v>29</v>
      </c>
      <c r="W150" s="1" t="s">
        <v>21</v>
      </c>
      <c r="X150" s="1" t="s">
        <v>21</v>
      </c>
      <c r="Y150" s="1" t="s">
        <v>29</v>
      </c>
      <c r="Z150" s="1" t="s">
        <v>21</v>
      </c>
      <c r="AA150" s="1" t="s">
        <v>21</v>
      </c>
      <c r="AB150" s="1" t="s">
        <v>21</v>
      </c>
      <c r="AC150" s="1" t="s">
        <v>21</v>
      </c>
      <c r="AD150" s="1" t="s">
        <v>29</v>
      </c>
      <c r="AE150" s="1" t="s">
        <v>699</v>
      </c>
    </row>
    <row r="151" spans="1:31" x14ac:dyDescent="0.3">
      <c r="A151" t="str">
        <f>VLOOKUP(B151,Project_Classes!$A$1:$D$194,3,FALSE)</f>
        <v>Else</v>
      </c>
      <c r="B151" s="1" t="s">
        <v>420</v>
      </c>
      <c r="C151" s="1">
        <f t="shared" si="8"/>
        <v>5</v>
      </c>
      <c r="D151" s="1">
        <f t="shared" si="9"/>
        <v>1</v>
      </c>
      <c r="E151" s="1">
        <v>1</v>
      </c>
      <c r="F151" s="1">
        <v>5</v>
      </c>
      <c r="G151" s="1">
        <v>2.4</v>
      </c>
      <c r="H151" s="1">
        <v>13.6</v>
      </c>
      <c r="I151" s="1">
        <v>1.8</v>
      </c>
      <c r="J151" s="1">
        <v>0</v>
      </c>
      <c r="K151" s="1">
        <v>69.599999999999994</v>
      </c>
      <c r="L151" s="1" t="s">
        <v>29</v>
      </c>
      <c r="M151" s="1" t="s">
        <v>29</v>
      </c>
      <c r="N151" s="1" t="s">
        <v>29</v>
      </c>
      <c r="O151" s="1" t="s">
        <v>29</v>
      </c>
      <c r="P151" s="1" t="s">
        <v>29</v>
      </c>
      <c r="Q151" s="1" t="s">
        <v>21</v>
      </c>
      <c r="R151" s="1" t="s">
        <v>21</v>
      </c>
      <c r="S151" s="1" t="s">
        <v>21</v>
      </c>
      <c r="T151" s="1" t="s">
        <v>21</v>
      </c>
      <c r="U151" s="1" t="s">
        <v>21</v>
      </c>
      <c r="V151" s="1" t="s">
        <v>29</v>
      </c>
      <c r="W151" s="1" t="s">
        <v>21</v>
      </c>
      <c r="X151" s="1" t="s">
        <v>21</v>
      </c>
      <c r="Y151" s="1" t="s">
        <v>21</v>
      </c>
      <c r="Z151" s="1" t="s">
        <v>21</v>
      </c>
      <c r="AA151" s="1" t="s">
        <v>21</v>
      </c>
      <c r="AB151" s="1" t="s">
        <v>21</v>
      </c>
      <c r="AC151" s="1" t="s">
        <v>21</v>
      </c>
      <c r="AD151" s="1" t="s">
        <v>21</v>
      </c>
      <c r="AE151" s="1"/>
    </row>
    <row r="152" spans="1:31" x14ac:dyDescent="0.3">
      <c r="A152" t="str">
        <f>VLOOKUP(B152,Project_Classes!$A$1:$D$194,3,FALSE)</f>
        <v>Tool</v>
      </c>
      <c r="B152" s="1" t="s">
        <v>628</v>
      </c>
      <c r="C152" s="1">
        <f t="shared" si="8"/>
        <v>6</v>
      </c>
      <c r="D152" s="1">
        <f t="shared" si="9"/>
        <v>4</v>
      </c>
      <c r="E152" s="1">
        <v>89</v>
      </c>
      <c r="F152" s="1">
        <v>195</v>
      </c>
      <c r="G152" s="1">
        <v>2.6</v>
      </c>
      <c r="H152" s="1">
        <v>73.435897435897402</v>
      </c>
      <c r="I152" s="1">
        <v>6.7948717948717903</v>
      </c>
      <c r="J152" s="1">
        <v>71.3794871794871</v>
      </c>
      <c r="K152" s="1">
        <v>340.851282051282</v>
      </c>
      <c r="L152" s="1" t="s">
        <v>29</v>
      </c>
      <c r="M152" s="1" t="s">
        <v>21</v>
      </c>
      <c r="N152" s="1" t="s">
        <v>29</v>
      </c>
      <c r="O152" s="1" t="s">
        <v>29</v>
      </c>
      <c r="P152" s="1" t="s">
        <v>29</v>
      </c>
      <c r="Q152" s="1" t="s">
        <v>21</v>
      </c>
      <c r="R152" s="1" t="s">
        <v>29</v>
      </c>
      <c r="S152" s="1" t="s">
        <v>21</v>
      </c>
      <c r="T152" s="1" t="s">
        <v>29</v>
      </c>
      <c r="U152" s="1" t="s">
        <v>29</v>
      </c>
      <c r="V152" s="1" t="s">
        <v>29</v>
      </c>
      <c r="W152" s="1" t="s">
        <v>21</v>
      </c>
      <c r="X152" s="1" t="s">
        <v>21</v>
      </c>
      <c r="Y152" s="1" t="s">
        <v>29</v>
      </c>
      <c r="Z152" s="1" t="s">
        <v>21</v>
      </c>
      <c r="AA152" s="1" t="s">
        <v>21</v>
      </c>
      <c r="AB152" s="1" t="s">
        <v>21</v>
      </c>
      <c r="AC152" s="1" t="s">
        <v>21</v>
      </c>
      <c r="AD152" s="1" t="s">
        <v>29</v>
      </c>
      <c r="AE152" s="1"/>
    </row>
    <row r="153" spans="1:31" x14ac:dyDescent="0.3">
      <c r="A153" t="str">
        <f>VLOOKUP(B153,Project_Classes!$A$1:$D$194,3,FALSE)</f>
        <v>Tool</v>
      </c>
      <c r="B153" s="1" t="s">
        <v>225</v>
      </c>
      <c r="C153" s="1">
        <f t="shared" si="8"/>
        <v>3</v>
      </c>
      <c r="D153" s="1">
        <f t="shared" si="9"/>
        <v>1</v>
      </c>
      <c r="E153" s="1">
        <v>11</v>
      </c>
      <c r="F153" s="1">
        <v>69</v>
      </c>
      <c r="G153" s="1">
        <v>2.36231884057971</v>
      </c>
      <c r="H153" s="1">
        <v>29.478260869565201</v>
      </c>
      <c r="I153" s="1">
        <v>6.8260869565217304</v>
      </c>
      <c r="J153" s="1">
        <v>10.9565217391304</v>
      </c>
      <c r="K153" s="1">
        <v>81.6666666666666</v>
      </c>
      <c r="L153" s="1" t="s">
        <v>29</v>
      </c>
      <c r="M153" s="1" t="s">
        <v>21</v>
      </c>
      <c r="N153" s="1" t="s">
        <v>21</v>
      </c>
      <c r="O153" s="1" t="s">
        <v>29</v>
      </c>
      <c r="P153" s="1" t="s">
        <v>21</v>
      </c>
      <c r="Q153" s="1" t="s">
        <v>21</v>
      </c>
      <c r="R153" s="1" t="s">
        <v>29</v>
      </c>
      <c r="S153" s="1" t="s">
        <v>21</v>
      </c>
      <c r="T153" s="1" t="s">
        <v>21</v>
      </c>
      <c r="U153" s="1" t="s">
        <v>21</v>
      </c>
      <c r="V153" s="1" t="s">
        <v>29</v>
      </c>
      <c r="W153" s="1" t="s">
        <v>21</v>
      </c>
      <c r="X153" s="1" t="s">
        <v>21</v>
      </c>
      <c r="Y153" s="1" t="s">
        <v>21</v>
      </c>
      <c r="Z153" s="1" t="s">
        <v>21</v>
      </c>
      <c r="AA153" s="1" t="s">
        <v>21</v>
      </c>
      <c r="AB153" s="1" t="s">
        <v>21</v>
      </c>
      <c r="AC153" s="1" t="s">
        <v>21</v>
      </c>
      <c r="AD153" s="1" t="s">
        <v>21</v>
      </c>
      <c r="AE153" s="1" t="s">
        <v>679</v>
      </c>
    </row>
    <row r="154" spans="1:31" x14ac:dyDescent="0.3">
      <c r="A154" t="str">
        <f>VLOOKUP(B154,Project_Classes!$A$1:$D$194,3,FALSE)</f>
        <v>Tool</v>
      </c>
      <c r="B154" s="1" t="s">
        <v>396</v>
      </c>
      <c r="C154" s="1">
        <f t="shared" si="8"/>
        <v>3</v>
      </c>
      <c r="D154" s="1">
        <f t="shared" si="9"/>
        <v>3</v>
      </c>
      <c r="E154" s="1">
        <v>17</v>
      </c>
      <c r="F154" s="1">
        <v>49</v>
      </c>
      <c r="G154" s="1">
        <v>3.0204081632653001</v>
      </c>
      <c r="H154" s="1">
        <v>27.816326530612201</v>
      </c>
      <c r="I154" s="1">
        <v>2.5510204081632599</v>
      </c>
      <c r="J154" s="1">
        <v>2.83673469387755</v>
      </c>
      <c r="K154" s="1">
        <v>25.204081632653001</v>
      </c>
      <c r="L154" s="1" t="s">
        <v>29</v>
      </c>
      <c r="M154" s="1" t="s">
        <v>21</v>
      </c>
      <c r="N154" s="1" t="s">
        <v>21</v>
      </c>
      <c r="O154" s="1" t="s">
        <v>29</v>
      </c>
      <c r="P154" s="1" t="s">
        <v>29</v>
      </c>
      <c r="Q154" s="1" t="s">
        <v>21</v>
      </c>
      <c r="R154" s="1" t="s">
        <v>21</v>
      </c>
      <c r="S154" s="1" t="s">
        <v>21</v>
      </c>
      <c r="T154" s="1" t="s">
        <v>21</v>
      </c>
      <c r="U154" s="1" t="s">
        <v>29</v>
      </c>
      <c r="V154" s="1" t="s">
        <v>29</v>
      </c>
      <c r="W154" s="1" t="s">
        <v>21</v>
      </c>
      <c r="X154" s="1" t="s">
        <v>21</v>
      </c>
      <c r="Y154" s="1" t="s">
        <v>21</v>
      </c>
      <c r="Z154" s="1" t="s">
        <v>21</v>
      </c>
      <c r="AA154" s="1" t="s">
        <v>29</v>
      </c>
      <c r="AB154" s="1" t="s">
        <v>21</v>
      </c>
      <c r="AC154" s="1" t="s">
        <v>21</v>
      </c>
      <c r="AD154" s="1" t="s">
        <v>21</v>
      </c>
      <c r="AE154" s="1" t="s">
        <v>679</v>
      </c>
    </row>
    <row r="155" spans="1:31" x14ac:dyDescent="0.3">
      <c r="A155" t="str">
        <f>VLOOKUP(B155,Project_Classes!$A$1:$D$194,3,FALSE)</f>
        <v>Tool</v>
      </c>
      <c r="B155" s="1" t="s">
        <v>358</v>
      </c>
      <c r="C155" s="1">
        <f t="shared" si="8"/>
        <v>3</v>
      </c>
      <c r="D155" s="1">
        <f t="shared" si="9"/>
        <v>3</v>
      </c>
      <c r="E155" s="1">
        <v>11</v>
      </c>
      <c r="F155" s="1">
        <v>49</v>
      </c>
      <c r="G155" s="1">
        <v>2.0612244897959102</v>
      </c>
      <c r="H155" s="1">
        <v>3.77551020408163</v>
      </c>
      <c r="I155" s="1">
        <v>4.1428571428571397</v>
      </c>
      <c r="J155" s="1">
        <v>7.4693877551020398</v>
      </c>
      <c r="K155" s="1">
        <v>39.918367346938702</v>
      </c>
      <c r="L155" s="1" t="s">
        <v>29</v>
      </c>
      <c r="M155" s="1" t="s">
        <v>21</v>
      </c>
      <c r="N155" s="1" t="s">
        <v>29</v>
      </c>
      <c r="O155" s="1" t="s">
        <v>29</v>
      </c>
      <c r="P155" s="1" t="s">
        <v>21</v>
      </c>
      <c r="Q155" s="1" t="s">
        <v>21</v>
      </c>
      <c r="R155" s="1" t="s">
        <v>21</v>
      </c>
      <c r="S155" s="1" t="s">
        <v>21</v>
      </c>
      <c r="T155" s="1" t="s">
        <v>21</v>
      </c>
      <c r="U155" s="1" t="s">
        <v>21</v>
      </c>
      <c r="V155" s="1" t="s">
        <v>29</v>
      </c>
      <c r="W155" s="1" t="s">
        <v>21</v>
      </c>
      <c r="X155" s="1" t="s">
        <v>21</v>
      </c>
      <c r="Y155" s="1" t="s">
        <v>29</v>
      </c>
      <c r="Z155" s="1" t="s">
        <v>21</v>
      </c>
      <c r="AA155" s="1" t="s">
        <v>21</v>
      </c>
      <c r="AB155" s="1" t="s">
        <v>21</v>
      </c>
      <c r="AC155" s="1" t="s">
        <v>21</v>
      </c>
      <c r="AD155" s="1" t="s">
        <v>29</v>
      </c>
      <c r="AE155" s="1"/>
    </row>
    <row r="156" spans="1:31" x14ac:dyDescent="0.3">
      <c r="A156" t="str">
        <f>VLOOKUP(B156,Project_Classes!$A$1:$D$194,3,FALSE)</f>
        <v>Tool</v>
      </c>
      <c r="B156" s="1" t="s">
        <v>589</v>
      </c>
      <c r="C156" s="1">
        <f t="shared" si="8"/>
        <v>3</v>
      </c>
      <c r="D156" s="1">
        <f t="shared" si="9"/>
        <v>1</v>
      </c>
      <c r="E156" s="1">
        <v>18</v>
      </c>
      <c r="F156" s="1">
        <v>48</v>
      </c>
      <c r="G156" s="1">
        <v>1.9583333333333299</v>
      </c>
      <c r="H156" s="1">
        <v>0.60416666666666596</v>
      </c>
      <c r="I156" s="1">
        <v>2.1666666666666599</v>
      </c>
      <c r="J156" s="1">
        <v>2.2708333333333299</v>
      </c>
      <c r="K156" s="1">
        <v>10.0208333333333</v>
      </c>
      <c r="L156" s="1" t="s">
        <v>29</v>
      </c>
      <c r="M156" s="1" t="s">
        <v>21</v>
      </c>
      <c r="N156" s="1" t="s">
        <v>29</v>
      </c>
      <c r="O156" s="1" t="s">
        <v>29</v>
      </c>
      <c r="P156" s="1" t="s">
        <v>21</v>
      </c>
      <c r="Q156" s="1" t="s">
        <v>21</v>
      </c>
      <c r="R156" s="1" t="s">
        <v>21</v>
      </c>
      <c r="S156" s="1" t="s">
        <v>21</v>
      </c>
      <c r="T156" s="1" t="s">
        <v>21</v>
      </c>
      <c r="U156" s="1" t="s">
        <v>21</v>
      </c>
      <c r="V156" s="1" t="s">
        <v>29</v>
      </c>
      <c r="W156" s="1" t="s">
        <v>21</v>
      </c>
      <c r="X156" s="1" t="s">
        <v>21</v>
      </c>
      <c r="Y156" s="1" t="s">
        <v>21</v>
      </c>
      <c r="Z156" s="1" t="s">
        <v>21</v>
      </c>
      <c r="AA156" s="1" t="s">
        <v>21</v>
      </c>
      <c r="AB156" s="1" t="s">
        <v>21</v>
      </c>
      <c r="AC156" s="1" t="s">
        <v>21</v>
      </c>
      <c r="AD156" s="1" t="s">
        <v>21</v>
      </c>
      <c r="AE156" s="1" t="s">
        <v>679</v>
      </c>
    </row>
    <row r="157" spans="1:31" x14ac:dyDescent="0.3">
      <c r="A157" t="str">
        <f>VLOOKUP(B157,Project_Classes!$A$1:$D$194,3,FALSE)</f>
        <v>Tool</v>
      </c>
      <c r="B157" s="1" t="s">
        <v>236</v>
      </c>
      <c r="C157" s="1">
        <f t="shared" si="8"/>
        <v>3</v>
      </c>
      <c r="D157" s="1">
        <f t="shared" si="9"/>
        <v>1</v>
      </c>
      <c r="E157" s="1">
        <v>29</v>
      </c>
      <c r="F157" s="1">
        <v>41</v>
      </c>
      <c r="G157" s="1">
        <v>2.9512195121951201</v>
      </c>
      <c r="H157" s="1">
        <v>17.829268292682901</v>
      </c>
      <c r="I157" s="1">
        <v>3.2926829268292601</v>
      </c>
      <c r="J157" s="1">
        <v>3.3902439024390199</v>
      </c>
      <c r="K157" s="1">
        <v>31.292682926829201</v>
      </c>
      <c r="L157" s="1" t="s">
        <v>29</v>
      </c>
      <c r="M157" s="1" t="s">
        <v>21</v>
      </c>
      <c r="N157" s="1" t="s">
        <v>21</v>
      </c>
      <c r="O157" s="1" t="s">
        <v>29</v>
      </c>
      <c r="P157" s="1" t="s">
        <v>29</v>
      </c>
      <c r="Q157" s="1" t="s">
        <v>21</v>
      </c>
      <c r="R157" s="1" t="s">
        <v>21</v>
      </c>
      <c r="S157" s="1" t="s">
        <v>21</v>
      </c>
      <c r="T157" s="1" t="s">
        <v>21</v>
      </c>
      <c r="U157" s="1" t="s">
        <v>21</v>
      </c>
      <c r="V157" s="1" t="s">
        <v>29</v>
      </c>
      <c r="W157" s="1" t="s">
        <v>21</v>
      </c>
      <c r="X157" s="1" t="s">
        <v>21</v>
      </c>
      <c r="Y157" s="1" t="s">
        <v>21</v>
      </c>
      <c r="Z157" s="1" t="s">
        <v>21</v>
      </c>
      <c r="AA157" s="1" t="s">
        <v>21</v>
      </c>
      <c r="AB157" s="1" t="s">
        <v>21</v>
      </c>
      <c r="AC157" s="1" t="s">
        <v>21</v>
      </c>
      <c r="AD157" s="1" t="s">
        <v>21</v>
      </c>
      <c r="AE157" s="1" t="s">
        <v>683</v>
      </c>
    </row>
    <row r="158" spans="1:31" x14ac:dyDescent="0.3">
      <c r="A158" t="str">
        <f>VLOOKUP(B158,Project_Classes!$A$1:$D$194,3,FALSE)</f>
        <v>Tool</v>
      </c>
      <c r="B158" s="1" t="s">
        <v>625</v>
      </c>
      <c r="C158" s="1">
        <f t="shared" si="8"/>
        <v>1</v>
      </c>
      <c r="D158" s="1">
        <f t="shared" si="9"/>
        <v>1</v>
      </c>
      <c r="E158" s="1">
        <v>3</v>
      </c>
      <c r="F158" s="1">
        <v>37</v>
      </c>
      <c r="G158" s="1">
        <v>2.35135135135135</v>
      </c>
      <c r="H158" s="1">
        <v>4.5135135135135096</v>
      </c>
      <c r="I158" s="1">
        <v>3.0810810810810798</v>
      </c>
      <c r="J158" s="1">
        <v>4.6486486486486402</v>
      </c>
      <c r="K158" s="1">
        <v>23.729729729729701</v>
      </c>
      <c r="L158" s="1" t="s">
        <v>21</v>
      </c>
      <c r="M158" s="1" t="s">
        <v>21</v>
      </c>
      <c r="N158" s="1" t="s">
        <v>21</v>
      </c>
      <c r="O158" s="1" t="s">
        <v>29</v>
      </c>
      <c r="P158" s="1" t="s">
        <v>21</v>
      </c>
      <c r="Q158" s="1" t="s">
        <v>21</v>
      </c>
      <c r="R158" s="1" t="s">
        <v>21</v>
      </c>
      <c r="S158" s="1" t="s">
        <v>21</v>
      </c>
      <c r="T158" s="1" t="s">
        <v>21</v>
      </c>
      <c r="U158" s="1" t="s">
        <v>21</v>
      </c>
      <c r="V158" s="1" t="s">
        <v>29</v>
      </c>
      <c r="W158" s="1" t="s">
        <v>21</v>
      </c>
      <c r="X158" s="1" t="s">
        <v>21</v>
      </c>
      <c r="Y158" s="1" t="s">
        <v>21</v>
      </c>
      <c r="Z158" s="1" t="s">
        <v>21</v>
      </c>
      <c r="AA158" s="1" t="s">
        <v>21</v>
      </c>
      <c r="AB158" s="1" t="s">
        <v>21</v>
      </c>
      <c r="AC158" s="1" t="s">
        <v>21</v>
      </c>
      <c r="AD158" s="1" t="s">
        <v>21</v>
      </c>
      <c r="AE158" s="1"/>
    </row>
    <row r="159" spans="1:31" x14ac:dyDescent="0.3">
      <c r="A159" t="str">
        <f>VLOOKUP(B159,Project_Classes!$A$1:$D$194,3,FALSE)</f>
        <v>Tool</v>
      </c>
      <c r="B159" s="1" t="s">
        <v>199</v>
      </c>
      <c r="C159" s="1">
        <f t="shared" si="8"/>
        <v>2</v>
      </c>
      <c r="D159" s="1">
        <f t="shared" si="9"/>
        <v>2</v>
      </c>
      <c r="E159" s="1">
        <v>17</v>
      </c>
      <c r="F159" s="1">
        <v>35</v>
      </c>
      <c r="G159" s="1">
        <v>1.6571428571428499</v>
      </c>
      <c r="H159" s="1">
        <v>18.9428571428571</v>
      </c>
      <c r="I159" s="1">
        <v>2.6857142857142802</v>
      </c>
      <c r="J159" s="1">
        <v>3.77142857142857</v>
      </c>
      <c r="K159" s="1">
        <v>21.257142857142799</v>
      </c>
      <c r="L159" s="1" t="s">
        <v>29</v>
      </c>
      <c r="M159" s="1" t="s">
        <v>21</v>
      </c>
      <c r="N159" s="1" t="s">
        <v>21</v>
      </c>
      <c r="O159" s="1" t="s">
        <v>29</v>
      </c>
      <c r="P159" s="1" t="s">
        <v>21</v>
      </c>
      <c r="Q159" s="1" t="s">
        <v>21</v>
      </c>
      <c r="R159" s="1" t="s">
        <v>21</v>
      </c>
      <c r="S159" s="1" t="s">
        <v>21</v>
      </c>
      <c r="T159" s="1" t="s">
        <v>21</v>
      </c>
      <c r="U159" s="1" t="s">
        <v>21</v>
      </c>
      <c r="V159" s="1" t="s">
        <v>29</v>
      </c>
      <c r="W159" s="1" t="s">
        <v>21</v>
      </c>
      <c r="X159" s="1" t="s">
        <v>21</v>
      </c>
      <c r="Y159" s="1" t="s">
        <v>29</v>
      </c>
      <c r="Z159" s="1" t="s">
        <v>21</v>
      </c>
      <c r="AA159" s="1" t="s">
        <v>21</v>
      </c>
      <c r="AB159" s="1" t="s">
        <v>21</v>
      </c>
      <c r="AC159" s="1" t="s">
        <v>21</v>
      </c>
      <c r="AD159" s="1" t="s">
        <v>21</v>
      </c>
      <c r="AE159" s="1"/>
    </row>
    <row r="160" spans="1:31" x14ac:dyDescent="0.3">
      <c r="A160" t="str">
        <f>VLOOKUP(B160,Project_Classes!$A$1:$D$194,3,FALSE)</f>
        <v>Tool</v>
      </c>
      <c r="B160" s="1" t="s">
        <v>442</v>
      </c>
      <c r="C160" s="1">
        <f t="shared" si="8"/>
        <v>2</v>
      </c>
      <c r="D160" s="1">
        <f t="shared" si="9"/>
        <v>1</v>
      </c>
      <c r="E160" s="1">
        <v>12</v>
      </c>
      <c r="F160" s="1">
        <v>33</v>
      </c>
      <c r="G160" s="1">
        <v>2.96969696969696</v>
      </c>
      <c r="H160" s="1">
        <v>5.7878787878787801</v>
      </c>
      <c r="I160" s="1">
        <v>2.0909090909090899</v>
      </c>
      <c r="J160" s="1">
        <v>2.24242424242424</v>
      </c>
      <c r="K160" s="1">
        <v>12.5757575757575</v>
      </c>
      <c r="L160" s="1" t="s">
        <v>29</v>
      </c>
      <c r="M160" s="1" t="s">
        <v>21</v>
      </c>
      <c r="N160" s="1" t="s">
        <v>21</v>
      </c>
      <c r="O160" s="1" t="s">
        <v>29</v>
      </c>
      <c r="P160" s="1" t="s">
        <v>21</v>
      </c>
      <c r="Q160" s="1" t="s">
        <v>21</v>
      </c>
      <c r="R160" s="1" t="s">
        <v>21</v>
      </c>
      <c r="S160" s="1" t="s">
        <v>21</v>
      </c>
      <c r="T160" s="1" t="s">
        <v>21</v>
      </c>
      <c r="U160" s="1" t="s">
        <v>21</v>
      </c>
      <c r="V160" s="1" t="s">
        <v>29</v>
      </c>
      <c r="W160" s="1" t="s">
        <v>21</v>
      </c>
      <c r="X160" s="1" t="s">
        <v>21</v>
      </c>
      <c r="Y160" s="1" t="s">
        <v>21</v>
      </c>
      <c r="Z160" s="1" t="s">
        <v>21</v>
      </c>
      <c r="AA160" s="1" t="s">
        <v>21</v>
      </c>
      <c r="AB160" s="1" t="s">
        <v>21</v>
      </c>
      <c r="AC160" s="1" t="s">
        <v>21</v>
      </c>
      <c r="AD160" s="1" t="s">
        <v>21</v>
      </c>
      <c r="AE160" s="1" t="s">
        <v>679</v>
      </c>
    </row>
    <row r="161" spans="1:31" x14ac:dyDescent="0.3">
      <c r="A161" t="str">
        <f>VLOOKUP(B161,Project_Classes!$A$1:$D$194,3,FALSE)</f>
        <v>Tool</v>
      </c>
      <c r="B161" s="1" t="s">
        <v>232</v>
      </c>
      <c r="C161" s="1">
        <f t="shared" si="8"/>
        <v>4</v>
      </c>
      <c r="D161" s="1">
        <f t="shared" si="9"/>
        <v>1</v>
      </c>
      <c r="E161" s="1">
        <v>15</v>
      </c>
      <c r="F161" s="1">
        <v>30</v>
      </c>
      <c r="G161" s="1">
        <v>2.8</v>
      </c>
      <c r="H161" s="1">
        <v>27.3</v>
      </c>
      <c r="I161" s="1">
        <v>2.5666666666666602</v>
      </c>
      <c r="J161" s="1">
        <v>2.9666666666666601</v>
      </c>
      <c r="K161" s="1">
        <v>28.8333333333333</v>
      </c>
      <c r="L161" s="1" t="s">
        <v>29</v>
      </c>
      <c r="M161" s="1" t="s">
        <v>21</v>
      </c>
      <c r="N161" s="1" t="s">
        <v>21</v>
      </c>
      <c r="O161" s="1" t="s">
        <v>29</v>
      </c>
      <c r="P161" s="1" t="s">
        <v>29</v>
      </c>
      <c r="Q161" s="1" t="s">
        <v>21</v>
      </c>
      <c r="R161" s="1" t="s">
        <v>21</v>
      </c>
      <c r="S161" s="1" t="s">
        <v>21</v>
      </c>
      <c r="T161" s="1" t="s">
        <v>29</v>
      </c>
      <c r="U161" s="1" t="s">
        <v>21</v>
      </c>
      <c r="V161" s="1" t="s">
        <v>29</v>
      </c>
      <c r="W161" s="1" t="s">
        <v>21</v>
      </c>
      <c r="X161" s="1" t="s">
        <v>21</v>
      </c>
      <c r="Y161" s="1" t="s">
        <v>21</v>
      </c>
      <c r="Z161" s="1" t="s">
        <v>21</v>
      </c>
      <c r="AA161" s="1" t="s">
        <v>21</v>
      </c>
      <c r="AB161" s="1" t="s">
        <v>21</v>
      </c>
      <c r="AC161" s="1" t="s">
        <v>21</v>
      </c>
      <c r="AD161" s="1" t="s">
        <v>21</v>
      </c>
      <c r="AE161" s="1" t="s">
        <v>683</v>
      </c>
    </row>
    <row r="162" spans="1:31" x14ac:dyDescent="0.3">
      <c r="A162" t="str">
        <f>VLOOKUP(B162,Project_Classes!$A$1:$D$194,3,FALSE)</f>
        <v>Tool</v>
      </c>
      <c r="B162" s="1" t="s">
        <v>325</v>
      </c>
      <c r="C162" s="1">
        <f t="shared" si="8"/>
        <v>3</v>
      </c>
      <c r="D162" s="1">
        <f t="shared" si="9"/>
        <v>1</v>
      </c>
      <c r="E162" s="1">
        <v>15</v>
      </c>
      <c r="F162" s="1">
        <v>30</v>
      </c>
      <c r="G162" s="1">
        <v>5.2</v>
      </c>
      <c r="H162" s="1">
        <v>8.3333333333333304</v>
      </c>
      <c r="I162" s="1">
        <v>3.93333333333333</v>
      </c>
      <c r="J162" s="1">
        <v>4.0333333333333297</v>
      </c>
      <c r="K162" s="1">
        <v>37.766666666666602</v>
      </c>
      <c r="L162" s="1" t="s">
        <v>29</v>
      </c>
      <c r="M162" s="1" t="s">
        <v>21</v>
      </c>
      <c r="N162" s="1" t="s">
        <v>21</v>
      </c>
      <c r="O162" s="1" t="s">
        <v>29</v>
      </c>
      <c r="P162" s="1" t="s">
        <v>29</v>
      </c>
      <c r="Q162" s="1" t="s">
        <v>21</v>
      </c>
      <c r="R162" s="1" t="s">
        <v>21</v>
      </c>
      <c r="S162" s="1" t="s">
        <v>21</v>
      </c>
      <c r="T162" s="1" t="s">
        <v>21</v>
      </c>
      <c r="U162" s="1" t="s">
        <v>21</v>
      </c>
      <c r="V162" s="1" t="s">
        <v>29</v>
      </c>
      <c r="W162" s="1" t="s">
        <v>21</v>
      </c>
      <c r="X162" s="1" t="s">
        <v>21</v>
      </c>
      <c r="Y162" s="1" t="s">
        <v>21</v>
      </c>
      <c r="Z162" s="1" t="s">
        <v>21</v>
      </c>
      <c r="AA162" s="1" t="s">
        <v>21</v>
      </c>
      <c r="AB162" s="1" t="s">
        <v>21</v>
      </c>
      <c r="AC162" s="1" t="s">
        <v>21</v>
      </c>
      <c r="AD162" s="1" t="s">
        <v>21</v>
      </c>
      <c r="AE162" s="1"/>
    </row>
    <row r="163" spans="1:31" x14ac:dyDescent="0.3">
      <c r="A163" t="str">
        <f>VLOOKUP(B163,Project_Classes!$A$1:$D$194,3,FALSE)</f>
        <v>Tool</v>
      </c>
      <c r="B163" s="1" t="s">
        <v>634</v>
      </c>
      <c r="C163" s="1">
        <f t="shared" ref="C163:C195" si="10">COUNTIF(L163:T163,"O")</f>
        <v>2</v>
      </c>
      <c r="D163" s="1">
        <f t="shared" ref="D163:D195" si="11">COUNTIF(U163:AD163,"O")</f>
        <v>3</v>
      </c>
      <c r="E163" s="1">
        <v>11</v>
      </c>
      <c r="F163" s="1">
        <v>29</v>
      </c>
      <c r="G163" s="1">
        <v>5.9655172413793096</v>
      </c>
      <c r="H163" s="1">
        <v>51.034482758620598</v>
      </c>
      <c r="I163" s="1">
        <v>2.8965517241379302</v>
      </c>
      <c r="J163" s="1">
        <v>4.44827586206896</v>
      </c>
      <c r="K163" s="1">
        <v>24.241379310344801</v>
      </c>
      <c r="L163" s="1" t="s">
        <v>29</v>
      </c>
      <c r="M163" s="1" t="s">
        <v>21</v>
      </c>
      <c r="N163" s="1" t="s">
        <v>21</v>
      </c>
      <c r="O163" s="1" t="s">
        <v>29</v>
      </c>
      <c r="P163" s="1" t="s">
        <v>21</v>
      </c>
      <c r="Q163" s="1" t="s">
        <v>21</v>
      </c>
      <c r="R163" s="1" t="s">
        <v>21</v>
      </c>
      <c r="S163" s="1" t="s">
        <v>21</v>
      </c>
      <c r="T163" s="1" t="s">
        <v>21</v>
      </c>
      <c r="U163" s="1" t="s">
        <v>21</v>
      </c>
      <c r="V163" s="1" t="s">
        <v>29</v>
      </c>
      <c r="W163" s="1" t="s">
        <v>21</v>
      </c>
      <c r="X163" s="1" t="s">
        <v>21</v>
      </c>
      <c r="Y163" s="1" t="s">
        <v>21</v>
      </c>
      <c r="Z163" s="1" t="s">
        <v>21</v>
      </c>
      <c r="AA163" s="1" t="s">
        <v>21</v>
      </c>
      <c r="AB163" s="1" t="s">
        <v>21</v>
      </c>
      <c r="AC163" s="1" t="s">
        <v>29</v>
      </c>
      <c r="AD163" s="1" t="s">
        <v>29</v>
      </c>
      <c r="AE163" s="1"/>
    </row>
    <row r="164" spans="1:31" x14ac:dyDescent="0.3">
      <c r="A164" t="str">
        <f>VLOOKUP(B164,Project_Classes!$A$1:$D$194,3,FALSE)</f>
        <v>Tool</v>
      </c>
      <c r="B164" s="1" t="s">
        <v>666</v>
      </c>
      <c r="C164" s="1">
        <f t="shared" si="10"/>
        <v>2</v>
      </c>
      <c r="D164" s="1">
        <f t="shared" si="11"/>
        <v>1</v>
      </c>
      <c r="E164" s="1">
        <v>14</v>
      </c>
      <c r="F164" s="1">
        <v>26</v>
      </c>
      <c r="G164" s="1">
        <v>10.346153846153801</v>
      </c>
      <c r="H164" s="1">
        <v>7.1153846153846096</v>
      </c>
      <c r="I164" s="1">
        <v>1.15384615384615</v>
      </c>
      <c r="J164" s="1">
        <v>1.0384615384615301</v>
      </c>
      <c r="K164" s="1">
        <v>5.6538461538461497</v>
      </c>
      <c r="L164" s="1" t="s">
        <v>29</v>
      </c>
      <c r="M164" s="1" t="s">
        <v>21</v>
      </c>
      <c r="N164" s="1" t="s">
        <v>21</v>
      </c>
      <c r="O164" s="1" t="s">
        <v>29</v>
      </c>
      <c r="P164" s="1" t="s">
        <v>21</v>
      </c>
      <c r="Q164" s="1" t="s">
        <v>21</v>
      </c>
      <c r="R164" s="1" t="s">
        <v>21</v>
      </c>
      <c r="S164" s="1" t="s">
        <v>21</v>
      </c>
      <c r="T164" s="1" t="s">
        <v>21</v>
      </c>
      <c r="U164" s="1" t="s">
        <v>21</v>
      </c>
      <c r="V164" s="1" t="s">
        <v>29</v>
      </c>
      <c r="W164" s="1" t="s">
        <v>21</v>
      </c>
      <c r="X164" s="1" t="s">
        <v>21</v>
      </c>
      <c r="Y164" s="1" t="s">
        <v>21</v>
      </c>
      <c r="Z164" s="1" t="s">
        <v>21</v>
      </c>
      <c r="AA164" s="1" t="s">
        <v>21</v>
      </c>
      <c r="AB164" s="1" t="s">
        <v>21</v>
      </c>
      <c r="AC164" s="1" t="s">
        <v>21</v>
      </c>
      <c r="AD164" s="1" t="s">
        <v>21</v>
      </c>
      <c r="AE164" s="1"/>
    </row>
    <row r="165" spans="1:31" x14ac:dyDescent="0.3">
      <c r="A165" t="str">
        <f>VLOOKUP(B165,Project_Classes!$A$1:$D$194,3,FALSE)</f>
        <v>Tool</v>
      </c>
      <c r="B165" s="1" t="s">
        <v>69</v>
      </c>
      <c r="C165" s="1">
        <f t="shared" si="10"/>
        <v>2</v>
      </c>
      <c r="D165" s="1">
        <f t="shared" si="11"/>
        <v>1</v>
      </c>
      <c r="E165" s="1">
        <v>18</v>
      </c>
      <c r="F165" s="1">
        <v>24</v>
      </c>
      <c r="G165" s="1">
        <v>3.7916666666666599</v>
      </c>
      <c r="H165" s="1">
        <v>18.875</v>
      </c>
      <c r="I165" s="1">
        <v>4.125</v>
      </c>
      <c r="J165" s="1">
        <v>7.5</v>
      </c>
      <c r="K165" s="1">
        <v>43.75</v>
      </c>
      <c r="L165" s="1" t="s">
        <v>21</v>
      </c>
      <c r="M165" s="1" t="s">
        <v>21</v>
      </c>
      <c r="N165" s="1" t="s">
        <v>21</v>
      </c>
      <c r="O165" s="1" t="s">
        <v>29</v>
      </c>
      <c r="P165" s="1" t="s">
        <v>29</v>
      </c>
      <c r="Q165" s="1" t="s">
        <v>21</v>
      </c>
      <c r="R165" s="1" t="s">
        <v>21</v>
      </c>
      <c r="S165" s="1" t="s">
        <v>21</v>
      </c>
      <c r="T165" s="1" t="s">
        <v>21</v>
      </c>
      <c r="U165" s="1" t="s">
        <v>21</v>
      </c>
      <c r="V165" s="1" t="s">
        <v>29</v>
      </c>
      <c r="W165" s="1" t="s">
        <v>21</v>
      </c>
      <c r="X165" s="1" t="s">
        <v>21</v>
      </c>
      <c r="Y165" s="1" t="s">
        <v>21</v>
      </c>
      <c r="Z165" s="1" t="s">
        <v>21</v>
      </c>
      <c r="AA165" s="1" t="s">
        <v>21</v>
      </c>
      <c r="AB165" s="1" t="s">
        <v>21</v>
      </c>
      <c r="AC165" s="1" t="s">
        <v>21</v>
      </c>
      <c r="AD165" s="1" t="s">
        <v>21</v>
      </c>
      <c r="AE165" s="1" t="s">
        <v>683</v>
      </c>
    </row>
    <row r="166" spans="1:31" x14ac:dyDescent="0.3">
      <c r="A166" t="str">
        <f>VLOOKUP(B166,Project_Classes!$A$1:$D$194,3,FALSE)</f>
        <v>Tool</v>
      </c>
      <c r="B166" s="1" t="s">
        <v>351</v>
      </c>
      <c r="C166" s="1">
        <f t="shared" si="10"/>
        <v>5</v>
      </c>
      <c r="D166" s="1">
        <f t="shared" si="11"/>
        <v>1</v>
      </c>
      <c r="E166" s="1">
        <v>14</v>
      </c>
      <c r="F166" s="1">
        <v>24</v>
      </c>
      <c r="G166" s="1">
        <v>3.375</v>
      </c>
      <c r="H166" s="1">
        <v>24.4583333333333</v>
      </c>
      <c r="I166" s="1">
        <v>2.125</v>
      </c>
      <c r="J166" s="1">
        <v>2</v>
      </c>
      <c r="K166" s="1">
        <v>14.7083333333333</v>
      </c>
      <c r="L166" s="1" t="s">
        <v>29</v>
      </c>
      <c r="M166" s="1" t="s">
        <v>21</v>
      </c>
      <c r="N166" s="1" t="s">
        <v>29</v>
      </c>
      <c r="O166" s="1" t="s">
        <v>29</v>
      </c>
      <c r="P166" s="1" t="s">
        <v>29</v>
      </c>
      <c r="Q166" s="1" t="s">
        <v>21</v>
      </c>
      <c r="R166" s="1" t="s">
        <v>21</v>
      </c>
      <c r="S166" s="1" t="s">
        <v>21</v>
      </c>
      <c r="T166" s="1" t="s">
        <v>29</v>
      </c>
      <c r="U166" s="1" t="s">
        <v>21</v>
      </c>
      <c r="V166" s="1" t="s">
        <v>29</v>
      </c>
      <c r="W166" s="1" t="s">
        <v>21</v>
      </c>
      <c r="X166" s="1" t="s">
        <v>21</v>
      </c>
      <c r="Y166" s="1" t="s">
        <v>21</v>
      </c>
      <c r="Z166" s="1" t="s">
        <v>21</v>
      </c>
      <c r="AA166" s="1" t="s">
        <v>21</v>
      </c>
      <c r="AB166" s="1" t="s">
        <v>21</v>
      </c>
      <c r="AC166" s="1" t="s">
        <v>21</v>
      </c>
      <c r="AD166" s="1" t="s">
        <v>21</v>
      </c>
      <c r="AE166" s="1"/>
    </row>
    <row r="167" spans="1:31" x14ac:dyDescent="0.3">
      <c r="A167" t="str">
        <f>VLOOKUP(B167,Project_Classes!$A$1:$D$194,3,FALSE)</f>
        <v>Tool</v>
      </c>
      <c r="B167" s="1" t="s">
        <v>540</v>
      </c>
      <c r="C167" s="1">
        <f t="shared" si="10"/>
        <v>2</v>
      </c>
      <c r="D167" s="1">
        <f t="shared" si="11"/>
        <v>1</v>
      </c>
      <c r="E167" s="1">
        <v>4</v>
      </c>
      <c r="F167" s="1">
        <v>15</v>
      </c>
      <c r="G167" s="1">
        <v>2.7333333333333298</v>
      </c>
      <c r="H167" s="1">
        <v>5.93333333333333</v>
      </c>
      <c r="I167" s="1">
        <v>4.4666666666666597</v>
      </c>
      <c r="J167" s="1">
        <v>4.4666666666666597</v>
      </c>
      <c r="K167" s="1">
        <v>28.466666666666601</v>
      </c>
      <c r="L167" s="1" t="s">
        <v>29</v>
      </c>
      <c r="M167" s="1" t="s">
        <v>21</v>
      </c>
      <c r="N167" s="1" t="s">
        <v>21</v>
      </c>
      <c r="O167" s="1" t="s">
        <v>29</v>
      </c>
      <c r="P167" s="1" t="s">
        <v>21</v>
      </c>
      <c r="Q167" s="1" t="s">
        <v>21</v>
      </c>
      <c r="R167" s="1" t="s">
        <v>21</v>
      </c>
      <c r="S167" s="1" t="s">
        <v>21</v>
      </c>
      <c r="T167" s="1" t="s">
        <v>21</v>
      </c>
      <c r="U167" s="1" t="s">
        <v>21</v>
      </c>
      <c r="V167" s="1" t="s">
        <v>29</v>
      </c>
      <c r="W167" s="1" t="s">
        <v>21</v>
      </c>
      <c r="X167" s="1" t="s">
        <v>21</v>
      </c>
      <c r="Y167" s="1" t="s">
        <v>21</v>
      </c>
      <c r="Z167" s="1" t="s">
        <v>21</v>
      </c>
      <c r="AA167" s="1" t="s">
        <v>21</v>
      </c>
      <c r="AB167" s="1" t="s">
        <v>21</v>
      </c>
      <c r="AC167" s="1" t="s">
        <v>21</v>
      </c>
      <c r="AD167" s="1" t="s">
        <v>21</v>
      </c>
      <c r="AE167" s="1"/>
    </row>
    <row r="168" spans="1:31" x14ac:dyDescent="0.3">
      <c r="A168" t="str">
        <f>VLOOKUP(B168,Project_Classes!$A$1:$D$194,3,FALSE)</f>
        <v>Tool</v>
      </c>
      <c r="B168" s="1" t="s">
        <v>598</v>
      </c>
      <c r="C168" s="1">
        <f t="shared" si="10"/>
        <v>2</v>
      </c>
      <c r="D168" s="1">
        <f t="shared" si="11"/>
        <v>1</v>
      </c>
      <c r="E168" s="1">
        <v>4</v>
      </c>
      <c r="F168" s="1">
        <v>14</v>
      </c>
      <c r="G168" s="1">
        <v>2.0714285714285698</v>
      </c>
      <c r="H168" s="1">
        <v>5.6428571428571397</v>
      </c>
      <c r="I168" s="1">
        <v>3.7857142857142798</v>
      </c>
      <c r="J168" s="1">
        <v>5.6428571428571397</v>
      </c>
      <c r="K168" s="1">
        <v>30.285714285714199</v>
      </c>
      <c r="L168" s="1" t="s">
        <v>29</v>
      </c>
      <c r="M168" s="1" t="s">
        <v>21</v>
      </c>
      <c r="N168" s="1" t="s">
        <v>21</v>
      </c>
      <c r="O168" s="1" t="s">
        <v>29</v>
      </c>
      <c r="P168" s="1" t="s">
        <v>21</v>
      </c>
      <c r="Q168" s="1" t="s">
        <v>21</v>
      </c>
      <c r="R168" s="1" t="s">
        <v>21</v>
      </c>
      <c r="S168" s="1" t="s">
        <v>21</v>
      </c>
      <c r="T168" s="1" t="s">
        <v>21</v>
      </c>
      <c r="U168" s="1" t="s">
        <v>21</v>
      </c>
      <c r="V168" s="1" t="s">
        <v>29</v>
      </c>
      <c r="W168" s="1" t="s">
        <v>21</v>
      </c>
      <c r="X168" s="1" t="s">
        <v>21</v>
      </c>
      <c r="Y168" s="1" t="s">
        <v>21</v>
      </c>
      <c r="Z168" s="1" t="s">
        <v>21</v>
      </c>
      <c r="AA168" s="1" t="s">
        <v>21</v>
      </c>
      <c r="AB168" s="1" t="s">
        <v>21</v>
      </c>
      <c r="AC168" s="1" t="s">
        <v>21</v>
      </c>
      <c r="AD168" s="1" t="s">
        <v>21</v>
      </c>
      <c r="AE168" s="1"/>
    </row>
    <row r="169" spans="1:31" x14ac:dyDescent="0.3">
      <c r="A169" t="str">
        <f>VLOOKUP(B169,Project_Classes!$A$1:$D$194,3,FALSE)</f>
        <v>Tool</v>
      </c>
      <c r="B169" s="1" t="s">
        <v>129</v>
      </c>
      <c r="C169" s="1">
        <f t="shared" si="10"/>
        <v>4</v>
      </c>
      <c r="D169" s="1">
        <f t="shared" si="11"/>
        <v>3</v>
      </c>
      <c r="E169" s="1">
        <v>8</v>
      </c>
      <c r="F169" s="1">
        <v>12</v>
      </c>
      <c r="G169" s="1">
        <v>2</v>
      </c>
      <c r="H169" s="1">
        <v>83.6666666666666</v>
      </c>
      <c r="I169" s="1">
        <v>2.5</v>
      </c>
      <c r="J169" s="1">
        <v>3.4166666666666599</v>
      </c>
      <c r="K169" s="1">
        <v>20.5</v>
      </c>
      <c r="L169" s="1" t="s">
        <v>29</v>
      </c>
      <c r="M169" s="1" t="s">
        <v>21</v>
      </c>
      <c r="N169" s="1" t="s">
        <v>29</v>
      </c>
      <c r="O169" s="1" t="s">
        <v>29</v>
      </c>
      <c r="P169" s="1" t="s">
        <v>21</v>
      </c>
      <c r="Q169" s="1" t="s">
        <v>21</v>
      </c>
      <c r="R169" s="1" t="s">
        <v>29</v>
      </c>
      <c r="S169" s="1" t="s">
        <v>21</v>
      </c>
      <c r="T169" s="1" t="s">
        <v>21</v>
      </c>
      <c r="U169" s="1" t="s">
        <v>21</v>
      </c>
      <c r="V169" s="1" t="s">
        <v>29</v>
      </c>
      <c r="W169" s="1" t="s">
        <v>21</v>
      </c>
      <c r="X169" s="1" t="s">
        <v>21</v>
      </c>
      <c r="Y169" s="1" t="s">
        <v>29</v>
      </c>
      <c r="Z169" s="1" t="s">
        <v>21</v>
      </c>
      <c r="AA169" s="1" t="s">
        <v>21</v>
      </c>
      <c r="AB169" s="1" t="s">
        <v>21</v>
      </c>
      <c r="AC169" s="1" t="s">
        <v>21</v>
      </c>
      <c r="AD169" s="1" t="s">
        <v>29</v>
      </c>
      <c r="AE169" s="1" t="s">
        <v>679</v>
      </c>
    </row>
    <row r="170" spans="1:31" x14ac:dyDescent="0.3">
      <c r="A170" t="str">
        <f>VLOOKUP(B170,Project_Classes!$A$1:$D$194,3,FALSE)</f>
        <v>Tool</v>
      </c>
      <c r="B170" s="1" t="s">
        <v>322</v>
      </c>
      <c r="C170" s="1">
        <f t="shared" si="10"/>
        <v>1</v>
      </c>
      <c r="D170" s="1">
        <f t="shared" si="11"/>
        <v>1</v>
      </c>
      <c r="E170" s="1">
        <v>2</v>
      </c>
      <c r="F170" s="1">
        <v>10</v>
      </c>
      <c r="G170" s="1">
        <v>3.1</v>
      </c>
      <c r="H170" s="1">
        <v>16</v>
      </c>
      <c r="I170" s="1">
        <v>3.9</v>
      </c>
      <c r="J170" s="1">
        <v>7.4</v>
      </c>
      <c r="K170" s="1">
        <v>61.2</v>
      </c>
      <c r="L170" s="1" t="s">
        <v>21</v>
      </c>
      <c r="M170" s="1" t="s">
        <v>21</v>
      </c>
      <c r="N170" s="1" t="s">
        <v>21</v>
      </c>
      <c r="O170" s="1" t="s">
        <v>29</v>
      </c>
      <c r="P170" s="1" t="s">
        <v>21</v>
      </c>
      <c r="Q170" s="1" t="s">
        <v>21</v>
      </c>
      <c r="R170" s="1" t="s">
        <v>21</v>
      </c>
      <c r="S170" s="1" t="s">
        <v>21</v>
      </c>
      <c r="T170" s="1" t="s">
        <v>21</v>
      </c>
      <c r="U170" s="1" t="s">
        <v>21</v>
      </c>
      <c r="V170" s="1" t="s">
        <v>29</v>
      </c>
      <c r="W170" s="1" t="s">
        <v>21</v>
      </c>
      <c r="X170" s="1" t="s">
        <v>21</v>
      </c>
      <c r="Y170" s="1" t="s">
        <v>21</v>
      </c>
      <c r="Z170" s="1" t="s">
        <v>21</v>
      </c>
      <c r="AA170" s="1" t="s">
        <v>21</v>
      </c>
      <c r="AB170" s="1" t="s">
        <v>21</v>
      </c>
      <c r="AC170" s="1" t="s">
        <v>21</v>
      </c>
      <c r="AD170" s="1" t="s">
        <v>21</v>
      </c>
      <c r="AE170" s="1"/>
    </row>
    <row r="171" spans="1:31" x14ac:dyDescent="0.3">
      <c r="A171" t="str">
        <f>VLOOKUP(B171,Project_Classes!$A$1:$D$194,3,FALSE)</f>
        <v>Tool</v>
      </c>
      <c r="B171" s="1" t="s">
        <v>381</v>
      </c>
      <c r="C171" s="1">
        <f t="shared" si="10"/>
        <v>4</v>
      </c>
      <c r="D171" s="1">
        <f t="shared" si="11"/>
        <v>2</v>
      </c>
      <c r="E171" s="1">
        <v>1</v>
      </c>
      <c r="F171" s="1">
        <v>10</v>
      </c>
      <c r="G171" s="1">
        <v>2</v>
      </c>
      <c r="H171" s="1">
        <v>21.4</v>
      </c>
      <c r="I171" s="1">
        <v>1</v>
      </c>
      <c r="J171" s="1">
        <v>0.9</v>
      </c>
      <c r="K171" s="1">
        <v>3.8</v>
      </c>
      <c r="L171" s="1" t="s">
        <v>29</v>
      </c>
      <c r="M171" s="1" t="s">
        <v>21</v>
      </c>
      <c r="N171" s="1" t="s">
        <v>29</v>
      </c>
      <c r="O171" s="1" t="s">
        <v>29</v>
      </c>
      <c r="P171" s="1" t="s">
        <v>21</v>
      </c>
      <c r="Q171" s="1" t="s">
        <v>21</v>
      </c>
      <c r="R171" s="1" t="s">
        <v>29</v>
      </c>
      <c r="S171" s="1" t="s">
        <v>21</v>
      </c>
      <c r="T171" s="1" t="s">
        <v>21</v>
      </c>
      <c r="U171" s="1" t="s">
        <v>29</v>
      </c>
      <c r="V171" s="1" t="s">
        <v>29</v>
      </c>
      <c r="W171" s="1" t="s">
        <v>21</v>
      </c>
      <c r="X171" s="1" t="s">
        <v>21</v>
      </c>
      <c r="Y171" s="1" t="s">
        <v>21</v>
      </c>
      <c r="Z171" s="1" t="s">
        <v>21</v>
      </c>
      <c r="AA171" s="1" t="s">
        <v>21</v>
      </c>
      <c r="AB171" s="1" t="s">
        <v>21</v>
      </c>
      <c r="AC171" s="1" t="s">
        <v>21</v>
      </c>
      <c r="AD171" s="1" t="s">
        <v>21</v>
      </c>
      <c r="AE171" s="1" t="s">
        <v>679</v>
      </c>
    </row>
    <row r="172" spans="1:31" x14ac:dyDescent="0.3">
      <c r="A172" t="str">
        <f>VLOOKUP(B172,Project_Classes!$A$1:$D$194,3,FALSE)</f>
        <v>Tool</v>
      </c>
      <c r="B172" s="1" t="s">
        <v>271</v>
      </c>
      <c r="C172" s="1">
        <f t="shared" si="10"/>
        <v>1</v>
      </c>
      <c r="D172" s="1">
        <f t="shared" si="11"/>
        <v>1</v>
      </c>
      <c r="E172" s="1">
        <v>2</v>
      </c>
      <c r="F172" s="1">
        <v>9</v>
      </c>
      <c r="G172" s="1">
        <v>0</v>
      </c>
      <c r="H172" s="1">
        <v>69.8888888888888</v>
      </c>
      <c r="I172" s="1">
        <v>2.55555555555555</v>
      </c>
      <c r="J172" s="1">
        <v>7</v>
      </c>
      <c r="K172" s="1">
        <v>63.8888888888888</v>
      </c>
      <c r="L172" s="1" t="s">
        <v>29</v>
      </c>
      <c r="M172" s="1" t="s">
        <v>21</v>
      </c>
      <c r="N172" s="1" t="s">
        <v>21</v>
      </c>
      <c r="O172" s="1" t="s">
        <v>21</v>
      </c>
      <c r="P172" s="1" t="s">
        <v>21</v>
      </c>
      <c r="Q172" s="1" t="s">
        <v>21</v>
      </c>
      <c r="R172" s="1" t="s">
        <v>21</v>
      </c>
      <c r="S172" s="1" t="s">
        <v>21</v>
      </c>
      <c r="T172" s="1" t="s">
        <v>21</v>
      </c>
      <c r="U172" s="1" t="s">
        <v>21</v>
      </c>
      <c r="V172" s="1" t="s">
        <v>29</v>
      </c>
      <c r="W172" s="1" t="s">
        <v>21</v>
      </c>
      <c r="X172" s="1" t="s">
        <v>21</v>
      </c>
      <c r="Y172" s="1" t="s">
        <v>21</v>
      </c>
      <c r="Z172" s="1" t="s">
        <v>21</v>
      </c>
      <c r="AA172" s="1" t="s">
        <v>21</v>
      </c>
      <c r="AB172" s="1" t="s">
        <v>21</v>
      </c>
      <c r="AC172" s="1" t="s">
        <v>21</v>
      </c>
      <c r="AD172" s="1" t="s">
        <v>21</v>
      </c>
      <c r="AE172" s="1"/>
    </row>
    <row r="173" spans="1:31" x14ac:dyDescent="0.3">
      <c r="A173" t="str">
        <f>VLOOKUP(B173,Project_Classes!$A$1:$D$194,3,FALSE)</f>
        <v>Tool</v>
      </c>
      <c r="B173" s="1" t="s">
        <v>645</v>
      </c>
      <c r="C173" s="1">
        <f t="shared" si="10"/>
        <v>6</v>
      </c>
      <c r="D173" s="1">
        <f t="shared" si="11"/>
        <v>3</v>
      </c>
      <c r="E173" s="1">
        <v>2</v>
      </c>
      <c r="F173" s="1">
        <v>9</v>
      </c>
      <c r="G173" s="1">
        <v>1.1111111111111101</v>
      </c>
      <c r="H173" s="1">
        <v>6.8888888888888804</v>
      </c>
      <c r="I173" s="1">
        <v>8.6666666666666607</v>
      </c>
      <c r="J173" s="1">
        <v>2.3333333333333299</v>
      </c>
      <c r="K173" s="1">
        <v>32.8888888888888</v>
      </c>
      <c r="L173" s="1" t="s">
        <v>21</v>
      </c>
      <c r="M173" s="1" t="s">
        <v>29</v>
      </c>
      <c r="N173" s="1" t="s">
        <v>29</v>
      </c>
      <c r="O173" s="1" t="s">
        <v>29</v>
      </c>
      <c r="P173" s="1" t="s">
        <v>29</v>
      </c>
      <c r="Q173" s="1" t="s">
        <v>29</v>
      </c>
      <c r="R173" s="1" t="s">
        <v>21</v>
      </c>
      <c r="S173" s="1" t="s">
        <v>21</v>
      </c>
      <c r="T173" s="1" t="s">
        <v>29</v>
      </c>
      <c r="U173" s="1" t="s">
        <v>29</v>
      </c>
      <c r="V173" s="1" t="s">
        <v>29</v>
      </c>
      <c r="W173" s="1" t="s">
        <v>21</v>
      </c>
      <c r="X173" s="1" t="s">
        <v>21</v>
      </c>
      <c r="Y173" s="1" t="s">
        <v>21</v>
      </c>
      <c r="Z173" s="1" t="s">
        <v>21</v>
      </c>
      <c r="AA173" s="1" t="s">
        <v>29</v>
      </c>
      <c r="AB173" s="1" t="s">
        <v>21</v>
      </c>
      <c r="AC173" s="1" t="s">
        <v>21</v>
      </c>
      <c r="AD173" s="1" t="s">
        <v>21</v>
      </c>
      <c r="AE173" s="1" t="s">
        <v>681</v>
      </c>
    </row>
    <row r="174" spans="1:31" x14ac:dyDescent="0.3">
      <c r="A174" t="str">
        <f>VLOOKUP(B174,Project_Classes!$A$1:$D$194,3,FALSE)</f>
        <v>Tool</v>
      </c>
      <c r="B174" s="1" t="s">
        <v>64</v>
      </c>
      <c r="C174" s="1">
        <f t="shared" si="10"/>
        <v>2</v>
      </c>
      <c r="D174" s="1">
        <f t="shared" si="11"/>
        <v>1</v>
      </c>
      <c r="E174" s="1">
        <v>2</v>
      </c>
      <c r="F174" s="1">
        <v>8</v>
      </c>
      <c r="G174" s="1">
        <v>3</v>
      </c>
      <c r="H174" s="1">
        <v>10.75</v>
      </c>
      <c r="I174" s="1">
        <v>3.875</v>
      </c>
      <c r="J174" s="1">
        <v>3.625</v>
      </c>
      <c r="K174" s="1">
        <v>11.25</v>
      </c>
      <c r="L174" s="1" t="s">
        <v>29</v>
      </c>
      <c r="M174" s="1" t="s">
        <v>21</v>
      </c>
      <c r="N174" s="1" t="s">
        <v>21</v>
      </c>
      <c r="O174" s="1" t="s">
        <v>29</v>
      </c>
      <c r="P174" s="1" t="s">
        <v>21</v>
      </c>
      <c r="Q174" s="1" t="s">
        <v>21</v>
      </c>
      <c r="R174" s="1" t="s">
        <v>21</v>
      </c>
      <c r="S174" s="1" t="s">
        <v>21</v>
      </c>
      <c r="T174" s="1" t="s">
        <v>21</v>
      </c>
      <c r="U174" s="1" t="s">
        <v>21</v>
      </c>
      <c r="V174" s="1" t="s">
        <v>29</v>
      </c>
      <c r="W174" s="1" t="s">
        <v>21</v>
      </c>
      <c r="X174" s="1" t="s">
        <v>21</v>
      </c>
      <c r="Y174" s="1" t="s">
        <v>21</v>
      </c>
      <c r="Z174" s="1" t="s">
        <v>21</v>
      </c>
      <c r="AA174" s="1" t="s">
        <v>21</v>
      </c>
      <c r="AB174" s="1" t="s">
        <v>21</v>
      </c>
      <c r="AC174" s="1" t="s">
        <v>21</v>
      </c>
      <c r="AD174" s="1" t="s">
        <v>21</v>
      </c>
      <c r="AE174" s="1"/>
    </row>
    <row r="175" spans="1:31" x14ac:dyDescent="0.3">
      <c r="A175" t="str">
        <f>VLOOKUP(B175,Project_Classes!$A$1:$D$194,3,FALSE)</f>
        <v>Tool</v>
      </c>
      <c r="B175" s="1" t="s">
        <v>362</v>
      </c>
      <c r="C175" s="1">
        <f t="shared" si="10"/>
        <v>1</v>
      </c>
      <c r="D175" s="1">
        <f t="shared" si="11"/>
        <v>2</v>
      </c>
      <c r="E175" s="1">
        <v>4</v>
      </c>
      <c r="F175" s="1">
        <v>8</v>
      </c>
      <c r="G175" s="1">
        <v>14.25</v>
      </c>
      <c r="H175" s="1">
        <v>65.625</v>
      </c>
      <c r="I175" s="1">
        <v>4</v>
      </c>
      <c r="J175" s="1">
        <v>5.875</v>
      </c>
      <c r="K175" s="1">
        <v>43.875</v>
      </c>
      <c r="L175" s="1" t="s">
        <v>21</v>
      </c>
      <c r="M175" s="1" t="s">
        <v>29</v>
      </c>
      <c r="N175" s="1" t="s">
        <v>21</v>
      </c>
      <c r="O175" s="1" t="s">
        <v>21</v>
      </c>
      <c r="P175" s="1" t="s">
        <v>21</v>
      </c>
      <c r="Q175" s="1" t="s">
        <v>21</v>
      </c>
      <c r="R175" s="1" t="s">
        <v>21</v>
      </c>
      <c r="S175" s="1" t="s">
        <v>21</v>
      </c>
      <c r="T175" s="1" t="s">
        <v>21</v>
      </c>
      <c r="U175" s="1" t="s">
        <v>29</v>
      </c>
      <c r="V175" s="1" t="s">
        <v>29</v>
      </c>
      <c r="W175" s="1" t="s">
        <v>21</v>
      </c>
      <c r="X175" s="1" t="s">
        <v>21</v>
      </c>
      <c r="Y175" s="1" t="s">
        <v>21</v>
      </c>
      <c r="Z175" s="1" t="s">
        <v>21</v>
      </c>
      <c r="AA175" s="1" t="s">
        <v>21</v>
      </c>
      <c r="AB175" s="1" t="s">
        <v>21</v>
      </c>
      <c r="AC175" s="1" t="s">
        <v>21</v>
      </c>
      <c r="AD175" s="1" t="s">
        <v>21</v>
      </c>
      <c r="AE175" s="1" t="s">
        <v>680</v>
      </c>
    </row>
    <row r="176" spans="1:31" x14ac:dyDescent="0.3">
      <c r="A176" t="str">
        <f>VLOOKUP(B176,Project_Classes!$A$1:$D$194,3,FALSE)</f>
        <v>Tool</v>
      </c>
      <c r="B176" s="1" t="s">
        <v>191</v>
      </c>
      <c r="C176" s="1">
        <f t="shared" si="10"/>
        <v>4</v>
      </c>
      <c r="D176" s="1">
        <f t="shared" si="11"/>
        <v>1</v>
      </c>
      <c r="E176" s="1">
        <v>3</v>
      </c>
      <c r="F176" s="1">
        <v>8</v>
      </c>
      <c r="G176" s="1">
        <v>4</v>
      </c>
      <c r="H176" s="1">
        <v>26.25</v>
      </c>
      <c r="I176" s="1">
        <v>1.5</v>
      </c>
      <c r="J176" s="1">
        <v>1</v>
      </c>
      <c r="K176" s="1">
        <v>6.875</v>
      </c>
      <c r="L176" s="1" t="s">
        <v>29</v>
      </c>
      <c r="M176" s="1" t="s">
        <v>21</v>
      </c>
      <c r="N176" s="1" t="s">
        <v>29</v>
      </c>
      <c r="O176" s="1" t="s">
        <v>29</v>
      </c>
      <c r="P176" s="1" t="s">
        <v>21</v>
      </c>
      <c r="Q176" s="1" t="s">
        <v>29</v>
      </c>
      <c r="R176" s="1" t="s">
        <v>21</v>
      </c>
      <c r="S176" s="1" t="s">
        <v>21</v>
      </c>
      <c r="T176" s="1" t="s">
        <v>21</v>
      </c>
      <c r="U176" s="1" t="s">
        <v>21</v>
      </c>
      <c r="V176" s="1" t="s">
        <v>29</v>
      </c>
      <c r="W176" s="1" t="s">
        <v>21</v>
      </c>
      <c r="X176" s="1" t="s">
        <v>21</v>
      </c>
      <c r="Y176" s="1" t="s">
        <v>21</v>
      </c>
      <c r="Z176" s="1" t="s">
        <v>21</v>
      </c>
      <c r="AA176" s="1" t="s">
        <v>21</v>
      </c>
      <c r="AB176" s="1" t="s">
        <v>21</v>
      </c>
      <c r="AC176" s="1" t="s">
        <v>21</v>
      </c>
      <c r="AD176" s="1" t="s">
        <v>21</v>
      </c>
      <c r="AE176" s="1" t="s">
        <v>684</v>
      </c>
    </row>
    <row r="177" spans="1:31" x14ac:dyDescent="0.3">
      <c r="A177" t="str">
        <f>VLOOKUP(B177,Project_Classes!$A$1:$D$194,3,FALSE)</f>
        <v>Tool</v>
      </c>
      <c r="B177" s="1" t="s">
        <v>399</v>
      </c>
      <c r="C177" s="1">
        <f t="shared" si="10"/>
        <v>3</v>
      </c>
      <c r="D177" s="1">
        <f t="shared" si="11"/>
        <v>1</v>
      </c>
      <c r="E177" s="1">
        <v>4</v>
      </c>
      <c r="F177" s="1">
        <v>8</v>
      </c>
      <c r="G177" s="1">
        <v>1.875</v>
      </c>
      <c r="H177" s="1">
        <v>4.375</v>
      </c>
      <c r="I177" s="1">
        <v>5.375</v>
      </c>
      <c r="J177" s="1">
        <v>2.25</v>
      </c>
      <c r="K177" s="1">
        <v>19</v>
      </c>
      <c r="L177" s="1" t="s">
        <v>29</v>
      </c>
      <c r="M177" s="1" t="s">
        <v>29</v>
      </c>
      <c r="N177" s="1" t="s">
        <v>21</v>
      </c>
      <c r="O177" s="1" t="s">
        <v>29</v>
      </c>
      <c r="P177" s="1" t="s">
        <v>21</v>
      </c>
      <c r="Q177" s="1" t="s">
        <v>21</v>
      </c>
      <c r="R177" s="1" t="s">
        <v>21</v>
      </c>
      <c r="S177" s="1" t="s">
        <v>21</v>
      </c>
      <c r="T177" s="1" t="s">
        <v>21</v>
      </c>
      <c r="U177" s="1" t="s">
        <v>21</v>
      </c>
      <c r="V177" s="1" t="s">
        <v>29</v>
      </c>
      <c r="W177" s="1" t="s">
        <v>21</v>
      </c>
      <c r="X177" s="1" t="s">
        <v>21</v>
      </c>
      <c r="Y177" s="1" t="s">
        <v>21</v>
      </c>
      <c r="Z177" s="1" t="s">
        <v>21</v>
      </c>
      <c r="AA177" s="1" t="s">
        <v>21</v>
      </c>
      <c r="AB177" s="1" t="s">
        <v>21</v>
      </c>
      <c r="AC177" s="1" t="s">
        <v>21</v>
      </c>
      <c r="AD177" s="1" t="s">
        <v>21</v>
      </c>
      <c r="AE177" s="1"/>
    </row>
    <row r="178" spans="1:31" x14ac:dyDescent="0.3">
      <c r="A178" t="str">
        <f>VLOOKUP(B178,Project_Classes!$A$1:$D$194,3,FALSE)</f>
        <v>Tool</v>
      </c>
      <c r="B178" s="1" t="s">
        <v>366</v>
      </c>
      <c r="C178" s="1">
        <f t="shared" si="10"/>
        <v>4</v>
      </c>
      <c r="D178" s="1">
        <f t="shared" si="11"/>
        <v>2</v>
      </c>
      <c r="E178" s="1">
        <v>3</v>
      </c>
      <c r="F178" s="1">
        <v>7</v>
      </c>
      <c r="G178" s="1">
        <v>2.5714285714285698</v>
      </c>
      <c r="H178" s="1">
        <v>6.2857142857142803</v>
      </c>
      <c r="I178" s="1">
        <v>2.1428571428571401</v>
      </c>
      <c r="J178" s="1">
        <v>2.1428571428571401</v>
      </c>
      <c r="K178" s="1">
        <v>46.428571428571402</v>
      </c>
      <c r="L178" s="1" t="s">
        <v>29</v>
      </c>
      <c r="M178" s="1" t="s">
        <v>21</v>
      </c>
      <c r="N178" s="1" t="s">
        <v>29</v>
      </c>
      <c r="O178" s="1" t="s">
        <v>29</v>
      </c>
      <c r="P178" s="1" t="s">
        <v>29</v>
      </c>
      <c r="Q178" s="1" t="s">
        <v>21</v>
      </c>
      <c r="R178" s="1" t="s">
        <v>21</v>
      </c>
      <c r="S178" s="1" t="s">
        <v>21</v>
      </c>
      <c r="T178" s="1" t="s">
        <v>21</v>
      </c>
      <c r="U178" s="1" t="s">
        <v>21</v>
      </c>
      <c r="V178" s="1" t="s">
        <v>29</v>
      </c>
      <c r="W178" s="1" t="s">
        <v>29</v>
      </c>
      <c r="X178" s="1" t="s">
        <v>21</v>
      </c>
      <c r="Y178" s="1" t="s">
        <v>21</v>
      </c>
      <c r="Z178" s="1" t="s">
        <v>21</v>
      </c>
      <c r="AA178" s="1" t="s">
        <v>21</v>
      </c>
      <c r="AB178" s="1" t="s">
        <v>21</v>
      </c>
      <c r="AC178" s="1" t="s">
        <v>21</v>
      </c>
      <c r="AD178" s="1" t="s">
        <v>21</v>
      </c>
      <c r="AE178" s="1" t="s">
        <v>683</v>
      </c>
    </row>
    <row r="179" spans="1:31" x14ac:dyDescent="0.3">
      <c r="A179" t="str">
        <f>VLOOKUP(B179,Project_Classes!$A$1:$D$194,3,FALSE)</f>
        <v>Tool</v>
      </c>
      <c r="B179" s="1" t="s">
        <v>438</v>
      </c>
      <c r="C179" s="1">
        <f t="shared" si="10"/>
        <v>3</v>
      </c>
      <c r="D179" s="1">
        <f t="shared" si="11"/>
        <v>3</v>
      </c>
      <c r="E179" s="1">
        <v>3</v>
      </c>
      <c r="F179" s="1">
        <v>7</v>
      </c>
      <c r="G179" s="1">
        <v>8.1428571428571406</v>
      </c>
      <c r="H179" s="1">
        <v>68.142857142857096</v>
      </c>
      <c r="I179" s="1">
        <v>2</v>
      </c>
      <c r="J179" s="1">
        <v>2.5714285714285698</v>
      </c>
      <c r="K179" s="1">
        <v>15</v>
      </c>
      <c r="L179" s="1" t="s">
        <v>29</v>
      </c>
      <c r="M179" s="1" t="s">
        <v>21</v>
      </c>
      <c r="N179" s="1" t="s">
        <v>21</v>
      </c>
      <c r="O179" s="1" t="s">
        <v>29</v>
      </c>
      <c r="P179" s="1" t="s">
        <v>21</v>
      </c>
      <c r="Q179" s="1" t="s">
        <v>21</v>
      </c>
      <c r="R179" s="1" t="s">
        <v>21</v>
      </c>
      <c r="S179" s="1" t="s">
        <v>21</v>
      </c>
      <c r="T179" s="1" t="s">
        <v>29</v>
      </c>
      <c r="U179" s="1" t="s">
        <v>29</v>
      </c>
      <c r="V179" s="1" t="s">
        <v>29</v>
      </c>
      <c r="W179" s="1" t="s">
        <v>21</v>
      </c>
      <c r="X179" s="1" t="s">
        <v>21</v>
      </c>
      <c r="Y179" s="1" t="s">
        <v>21</v>
      </c>
      <c r="Z179" s="1" t="s">
        <v>29</v>
      </c>
      <c r="AA179" s="1" t="s">
        <v>21</v>
      </c>
      <c r="AB179" s="1" t="s">
        <v>21</v>
      </c>
      <c r="AC179" s="1" t="s">
        <v>21</v>
      </c>
      <c r="AD179" s="1" t="s">
        <v>21</v>
      </c>
      <c r="AE179" s="1"/>
    </row>
    <row r="180" spans="1:31" x14ac:dyDescent="0.3">
      <c r="A180" t="str">
        <f>VLOOKUP(B180,Project_Classes!$A$1:$D$194,3,FALSE)</f>
        <v>Tool</v>
      </c>
      <c r="B180" s="1" t="s">
        <v>453</v>
      </c>
      <c r="C180" s="1">
        <f t="shared" si="10"/>
        <v>6</v>
      </c>
      <c r="D180" s="1">
        <f t="shared" si="11"/>
        <v>3</v>
      </c>
      <c r="E180" s="1">
        <v>1</v>
      </c>
      <c r="F180" s="1">
        <v>7</v>
      </c>
      <c r="G180" s="1">
        <v>6.71428571428571</v>
      </c>
      <c r="H180" s="1">
        <v>21</v>
      </c>
      <c r="I180" s="1">
        <v>1.5714285714285701</v>
      </c>
      <c r="J180" s="1">
        <v>0.71428571428571397</v>
      </c>
      <c r="K180" s="1">
        <v>12</v>
      </c>
      <c r="L180" s="1" t="s">
        <v>29</v>
      </c>
      <c r="M180" s="1" t="s">
        <v>29</v>
      </c>
      <c r="N180" s="1" t="s">
        <v>29</v>
      </c>
      <c r="O180" s="1" t="s">
        <v>29</v>
      </c>
      <c r="P180" s="1" t="s">
        <v>29</v>
      </c>
      <c r="Q180" s="1" t="s">
        <v>21</v>
      </c>
      <c r="R180" s="1" t="s">
        <v>21</v>
      </c>
      <c r="S180" s="1" t="s">
        <v>21</v>
      </c>
      <c r="T180" s="1" t="s">
        <v>29</v>
      </c>
      <c r="U180" s="1" t="s">
        <v>21</v>
      </c>
      <c r="V180" s="1" t="s">
        <v>29</v>
      </c>
      <c r="W180" s="1" t="s">
        <v>21</v>
      </c>
      <c r="X180" s="1" t="s">
        <v>21</v>
      </c>
      <c r="Y180" s="1" t="s">
        <v>29</v>
      </c>
      <c r="Z180" s="1" t="s">
        <v>21</v>
      </c>
      <c r="AA180" s="1" t="s">
        <v>21</v>
      </c>
      <c r="AB180" s="1" t="s">
        <v>21</v>
      </c>
      <c r="AC180" s="1" t="s">
        <v>21</v>
      </c>
      <c r="AD180" s="1" t="s">
        <v>29</v>
      </c>
      <c r="AE180" s="1"/>
    </row>
    <row r="181" spans="1:31" x14ac:dyDescent="0.3">
      <c r="A181" t="str">
        <f>VLOOKUP(B181,Project_Classes!$A$1:$D$194,3,FALSE)</f>
        <v>Tool</v>
      </c>
      <c r="B181" s="1" t="s">
        <v>663</v>
      </c>
      <c r="C181" s="1">
        <f t="shared" si="10"/>
        <v>2</v>
      </c>
      <c r="D181" s="1">
        <f t="shared" si="11"/>
        <v>1</v>
      </c>
      <c r="E181" s="1">
        <v>4</v>
      </c>
      <c r="F181" s="1">
        <v>7</v>
      </c>
      <c r="G181" s="1">
        <v>13.5714285714285</v>
      </c>
      <c r="H181" s="1">
        <v>39</v>
      </c>
      <c r="I181" s="1">
        <v>2.2857142857142798</v>
      </c>
      <c r="J181" s="1">
        <v>5.4285714285714199</v>
      </c>
      <c r="K181" s="1">
        <v>46.571428571428498</v>
      </c>
      <c r="L181" s="1" t="s">
        <v>29</v>
      </c>
      <c r="M181" s="1" t="s">
        <v>21</v>
      </c>
      <c r="N181" s="1" t="s">
        <v>21</v>
      </c>
      <c r="O181" s="1" t="s">
        <v>29</v>
      </c>
      <c r="P181" s="1" t="s">
        <v>21</v>
      </c>
      <c r="Q181" s="1" t="s">
        <v>21</v>
      </c>
      <c r="R181" s="1" t="s">
        <v>21</v>
      </c>
      <c r="S181" s="1" t="s">
        <v>21</v>
      </c>
      <c r="T181" s="1" t="s">
        <v>21</v>
      </c>
      <c r="U181" s="1" t="s">
        <v>21</v>
      </c>
      <c r="V181" s="1" t="s">
        <v>29</v>
      </c>
      <c r="W181" s="1" t="s">
        <v>21</v>
      </c>
      <c r="X181" s="1" t="s">
        <v>21</v>
      </c>
      <c r="Y181" s="1" t="s">
        <v>21</v>
      </c>
      <c r="Z181" s="1" t="s">
        <v>21</v>
      </c>
      <c r="AA181" s="1" t="s">
        <v>21</v>
      </c>
      <c r="AB181" s="1" t="s">
        <v>21</v>
      </c>
      <c r="AC181" s="1" t="s">
        <v>21</v>
      </c>
      <c r="AD181" s="1" t="s">
        <v>21</v>
      </c>
      <c r="AE181" s="1"/>
    </row>
    <row r="182" spans="1:31" x14ac:dyDescent="0.3">
      <c r="A182" t="str">
        <f>VLOOKUP(B182,Project_Classes!$A$1:$D$194,3,FALSE)</f>
        <v>Tool</v>
      </c>
      <c r="B182" s="1" t="s">
        <v>547</v>
      </c>
      <c r="C182" s="1">
        <f t="shared" si="10"/>
        <v>2</v>
      </c>
      <c r="D182" s="1">
        <f t="shared" si="11"/>
        <v>1</v>
      </c>
      <c r="E182" s="1">
        <v>0</v>
      </c>
      <c r="F182" s="1">
        <v>5</v>
      </c>
      <c r="G182" s="1">
        <v>4.4000000000000004</v>
      </c>
      <c r="H182" s="1">
        <v>36</v>
      </c>
      <c r="I182" s="1">
        <v>1.2</v>
      </c>
      <c r="J182" s="1">
        <v>0.6</v>
      </c>
      <c r="K182" s="1">
        <v>139.6</v>
      </c>
      <c r="L182" s="1" t="s">
        <v>29</v>
      </c>
      <c r="M182" s="1" t="s">
        <v>21</v>
      </c>
      <c r="N182" s="1" t="s">
        <v>21</v>
      </c>
      <c r="O182" s="1" t="s">
        <v>29</v>
      </c>
      <c r="P182" s="1" t="s">
        <v>21</v>
      </c>
      <c r="Q182" s="1" t="s">
        <v>21</v>
      </c>
      <c r="R182" s="1" t="s">
        <v>21</v>
      </c>
      <c r="S182" s="1" t="s">
        <v>21</v>
      </c>
      <c r="T182" s="1" t="s">
        <v>21</v>
      </c>
      <c r="U182" s="1" t="s">
        <v>21</v>
      </c>
      <c r="V182" s="1" t="s">
        <v>29</v>
      </c>
      <c r="W182" s="1" t="s">
        <v>21</v>
      </c>
      <c r="X182" s="1" t="s">
        <v>21</v>
      </c>
      <c r="Y182" s="1" t="s">
        <v>21</v>
      </c>
      <c r="Z182" s="1" t="s">
        <v>21</v>
      </c>
      <c r="AA182" s="1" t="s">
        <v>21</v>
      </c>
      <c r="AB182" s="1" t="s">
        <v>21</v>
      </c>
      <c r="AC182" s="1" t="s">
        <v>21</v>
      </c>
      <c r="AD182" s="1" t="s">
        <v>21</v>
      </c>
      <c r="AE182" s="1"/>
    </row>
    <row r="183" spans="1:31" x14ac:dyDescent="0.3">
      <c r="A183" t="str">
        <f>VLOOKUP(B183,Project_Classes!$A$1:$D$194,3,FALSE)</f>
        <v>Tool</v>
      </c>
      <c r="B183" s="1" t="s">
        <v>111</v>
      </c>
      <c r="C183" s="1">
        <f t="shared" si="10"/>
        <v>6</v>
      </c>
      <c r="D183" s="1">
        <f t="shared" si="11"/>
        <v>1</v>
      </c>
      <c r="E183" s="1">
        <v>2</v>
      </c>
      <c r="F183" s="1">
        <v>4</v>
      </c>
      <c r="G183" s="1">
        <v>5.75</v>
      </c>
      <c r="H183" s="1">
        <v>17.25</v>
      </c>
      <c r="I183" s="1">
        <v>1</v>
      </c>
      <c r="J183" s="1">
        <v>2.75</v>
      </c>
      <c r="K183" s="1">
        <v>21.5</v>
      </c>
      <c r="L183" s="1" t="s">
        <v>29</v>
      </c>
      <c r="M183" s="1" t="s">
        <v>29</v>
      </c>
      <c r="N183" s="1" t="s">
        <v>29</v>
      </c>
      <c r="O183" s="1" t="s">
        <v>29</v>
      </c>
      <c r="P183" s="1" t="s">
        <v>29</v>
      </c>
      <c r="Q183" s="1" t="s">
        <v>21</v>
      </c>
      <c r="R183" s="1" t="s">
        <v>21</v>
      </c>
      <c r="S183" s="1" t="s">
        <v>21</v>
      </c>
      <c r="T183" s="1" t="s">
        <v>29</v>
      </c>
      <c r="U183" s="1" t="s">
        <v>21</v>
      </c>
      <c r="V183" s="1" t="s">
        <v>29</v>
      </c>
      <c r="W183" s="1" t="s">
        <v>21</v>
      </c>
      <c r="X183" s="1" t="s">
        <v>21</v>
      </c>
      <c r="Y183" s="1" t="s">
        <v>21</v>
      </c>
      <c r="Z183" s="1" t="s">
        <v>21</v>
      </c>
      <c r="AA183" s="1" t="s">
        <v>21</v>
      </c>
      <c r="AB183" s="1" t="s">
        <v>21</v>
      </c>
      <c r="AC183" s="1" t="s">
        <v>21</v>
      </c>
      <c r="AD183" s="1" t="s">
        <v>21</v>
      </c>
      <c r="AE183" s="1"/>
    </row>
    <row r="184" spans="1:31" x14ac:dyDescent="0.3">
      <c r="A184" t="str">
        <f>VLOOKUP(B184,Project_Classes!$A$1:$D$194,3,FALSE)</f>
        <v>Tool</v>
      </c>
      <c r="B184" s="1" t="s">
        <v>292</v>
      </c>
      <c r="C184" s="1">
        <f t="shared" si="10"/>
        <v>3</v>
      </c>
      <c r="D184" s="1">
        <f t="shared" si="11"/>
        <v>2</v>
      </c>
      <c r="E184" s="1">
        <v>3</v>
      </c>
      <c r="F184" s="1">
        <v>4</v>
      </c>
      <c r="G184" s="1">
        <v>2</v>
      </c>
      <c r="H184" s="1">
        <v>1.75</v>
      </c>
      <c r="I184" s="1">
        <v>6.5</v>
      </c>
      <c r="J184" s="1">
        <v>13</v>
      </c>
      <c r="K184" s="1">
        <v>66.75</v>
      </c>
      <c r="L184" s="1" t="s">
        <v>29</v>
      </c>
      <c r="M184" s="1" t="s">
        <v>21</v>
      </c>
      <c r="N184" s="1" t="s">
        <v>21</v>
      </c>
      <c r="O184" s="1" t="s">
        <v>29</v>
      </c>
      <c r="P184" s="1" t="s">
        <v>29</v>
      </c>
      <c r="Q184" s="1" t="s">
        <v>21</v>
      </c>
      <c r="R184" s="1" t="s">
        <v>21</v>
      </c>
      <c r="S184" s="1" t="s">
        <v>21</v>
      </c>
      <c r="T184" s="1" t="s">
        <v>21</v>
      </c>
      <c r="U184" s="1" t="s">
        <v>21</v>
      </c>
      <c r="V184" s="1" t="s">
        <v>29</v>
      </c>
      <c r="W184" s="1" t="s">
        <v>21</v>
      </c>
      <c r="X184" s="1" t="s">
        <v>29</v>
      </c>
      <c r="Y184" s="1" t="s">
        <v>21</v>
      </c>
      <c r="Z184" s="1" t="s">
        <v>21</v>
      </c>
      <c r="AA184" s="1" t="s">
        <v>21</v>
      </c>
      <c r="AB184" s="1" t="s">
        <v>21</v>
      </c>
      <c r="AC184" s="1" t="s">
        <v>21</v>
      </c>
      <c r="AD184" s="1" t="s">
        <v>21</v>
      </c>
      <c r="AE184" s="1" t="s">
        <v>679</v>
      </c>
    </row>
    <row r="185" spans="1:31" x14ac:dyDescent="0.3">
      <c r="A185" t="str">
        <f>VLOOKUP(B185,Project_Classes!$A$1:$D$194,3,FALSE)</f>
        <v>Tool</v>
      </c>
      <c r="B185" s="1" t="s">
        <v>651</v>
      </c>
      <c r="C185" s="1">
        <f t="shared" si="10"/>
        <v>2</v>
      </c>
      <c r="D185" s="1">
        <f t="shared" si="11"/>
        <v>2</v>
      </c>
      <c r="E185" s="1">
        <v>0</v>
      </c>
      <c r="F185" s="1">
        <v>4</v>
      </c>
      <c r="G185" s="1">
        <v>1.75</v>
      </c>
      <c r="H185" s="1">
        <v>19.5</v>
      </c>
      <c r="I185" s="1">
        <v>4.5</v>
      </c>
      <c r="J185" s="1">
        <v>2.25</v>
      </c>
      <c r="K185" s="1">
        <v>40.25</v>
      </c>
      <c r="L185" s="1" t="s">
        <v>29</v>
      </c>
      <c r="M185" s="1" t="s">
        <v>29</v>
      </c>
      <c r="N185" s="1" t="s">
        <v>21</v>
      </c>
      <c r="O185" s="1" t="s">
        <v>21</v>
      </c>
      <c r="P185" s="1" t="s">
        <v>21</v>
      </c>
      <c r="Q185" s="1" t="s">
        <v>21</v>
      </c>
      <c r="R185" s="1" t="s">
        <v>21</v>
      </c>
      <c r="S185" s="1" t="s">
        <v>21</v>
      </c>
      <c r="T185" s="1" t="s">
        <v>21</v>
      </c>
      <c r="U185" s="1" t="s">
        <v>29</v>
      </c>
      <c r="V185" s="1" t="s">
        <v>21</v>
      </c>
      <c r="W185" s="1" t="s">
        <v>21</v>
      </c>
      <c r="X185" s="1" t="s">
        <v>21</v>
      </c>
      <c r="Y185" s="1" t="s">
        <v>21</v>
      </c>
      <c r="Z185" s="1" t="s">
        <v>21</v>
      </c>
      <c r="AA185" s="1" t="s">
        <v>29</v>
      </c>
      <c r="AB185" s="1" t="s">
        <v>21</v>
      </c>
      <c r="AC185" s="1" t="s">
        <v>21</v>
      </c>
      <c r="AD185" s="1" t="s">
        <v>21</v>
      </c>
      <c r="AE185" s="1" t="s">
        <v>680</v>
      </c>
    </row>
    <row r="186" spans="1:31" x14ac:dyDescent="0.3">
      <c r="A186" t="str">
        <f>VLOOKUP(B186,Project_Classes!$A$1:$D$194,3,FALSE)</f>
        <v>Tool</v>
      </c>
      <c r="B186" s="1" t="s">
        <v>654</v>
      </c>
      <c r="C186" s="1">
        <f t="shared" si="10"/>
        <v>1</v>
      </c>
      <c r="D186" s="1">
        <f t="shared" si="11"/>
        <v>3</v>
      </c>
      <c r="E186" s="1">
        <v>1</v>
      </c>
      <c r="F186" s="1">
        <v>3</v>
      </c>
      <c r="G186" s="1">
        <v>1</v>
      </c>
      <c r="H186" s="1">
        <v>4.3333333333333304</v>
      </c>
      <c r="I186" s="1">
        <v>4.6666666666666599</v>
      </c>
      <c r="J186" s="1">
        <v>0.33333333333333298</v>
      </c>
      <c r="K186" s="1">
        <v>10.6666666666666</v>
      </c>
      <c r="L186" s="1" t="s">
        <v>21</v>
      </c>
      <c r="M186" s="1" t="s">
        <v>21</v>
      </c>
      <c r="N186" s="1" t="s">
        <v>21</v>
      </c>
      <c r="O186" s="1" t="s">
        <v>29</v>
      </c>
      <c r="P186" s="1" t="s">
        <v>21</v>
      </c>
      <c r="Q186" s="1" t="s">
        <v>21</v>
      </c>
      <c r="R186" s="1" t="s">
        <v>21</v>
      </c>
      <c r="S186" s="1" t="s">
        <v>21</v>
      </c>
      <c r="T186" s="1" t="s">
        <v>21</v>
      </c>
      <c r="U186" s="1" t="s">
        <v>21</v>
      </c>
      <c r="V186" s="1" t="s">
        <v>29</v>
      </c>
      <c r="W186" s="1" t="s">
        <v>21</v>
      </c>
      <c r="X186" s="1" t="s">
        <v>21</v>
      </c>
      <c r="Y186" s="1" t="s">
        <v>29</v>
      </c>
      <c r="Z186" s="1" t="s">
        <v>21</v>
      </c>
      <c r="AA186" s="1" t="s">
        <v>21</v>
      </c>
      <c r="AB186" s="1" t="s">
        <v>21</v>
      </c>
      <c r="AC186" s="1" t="s">
        <v>21</v>
      </c>
      <c r="AD186" s="1" t="s">
        <v>29</v>
      </c>
      <c r="AE186" s="1"/>
    </row>
    <row r="187" spans="1:31" x14ac:dyDescent="0.3">
      <c r="A187" t="str">
        <f>VLOOKUP(B187,Project_Classes!$A$1:$D$194,3,FALSE)</f>
        <v>Tool</v>
      </c>
      <c r="B187" s="1" t="s">
        <v>642</v>
      </c>
      <c r="C187" s="1">
        <f t="shared" si="10"/>
        <v>2</v>
      </c>
      <c r="D187" s="1">
        <f t="shared" si="11"/>
        <v>1</v>
      </c>
      <c r="E187" s="1">
        <v>0</v>
      </c>
      <c r="F187" s="1">
        <v>3</v>
      </c>
      <c r="G187" s="1">
        <v>3.6666666666666599</v>
      </c>
      <c r="H187" s="1">
        <v>1</v>
      </c>
      <c r="I187" s="1">
        <v>1.3333333333333299</v>
      </c>
      <c r="J187" s="1">
        <v>0.33333333333333298</v>
      </c>
      <c r="K187" s="1">
        <v>3</v>
      </c>
      <c r="L187" s="1" t="s">
        <v>29</v>
      </c>
      <c r="M187" s="1" t="s">
        <v>21</v>
      </c>
      <c r="N187" s="1" t="s">
        <v>21</v>
      </c>
      <c r="O187" s="1" t="s">
        <v>29</v>
      </c>
      <c r="P187" s="1" t="s">
        <v>21</v>
      </c>
      <c r="Q187" s="1" t="s">
        <v>21</v>
      </c>
      <c r="R187" s="1" t="s">
        <v>21</v>
      </c>
      <c r="S187" s="1" t="s">
        <v>21</v>
      </c>
      <c r="T187" s="1" t="s">
        <v>21</v>
      </c>
      <c r="U187" s="1" t="s">
        <v>21</v>
      </c>
      <c r="V187" s="1" t="s">
        <v>29</v>
      </c>
      <c r="W187" s="1" t="s">
        <v>21</v>
      </c>
      <c r="X187" s="1" t="s">
        <v>21</v>
      </c>
      <c r="Y187" s="1" t="s">
        <v>21</v>
      </c>
      <c r="Z187" s="1" t="s">
        <v>21</v>
      </c>
      <c r="AA187" s="1" t="s">
        <v>21</v>
      </c>
      <c r="AB187" s="1" t="s">
        <v>21</v>
      </c>
      <c r="AC187" s="1" t="s">
        <v>21</v>
      </c>
      <c r="AD187" s="1" t="s">
        <v>21</v>
      </c>
      <c r="AE187" s="1"/>
    </row>
    <row r="188" spans="1:31" x14ac:dyDescent="0.3">
      <c r="A188" t="str">
        <f>VLOOKUP(B188,Project_Classes!$A$1:$D$194,3,FALSE)</f>
        <v>Tool</v>
      </c>
      <c r="B188" s="1" t="s">
        <v>55</v>
      </c>
      <c r="C188" s="1">
        <f t="shared" si="10"/>
        <v>1</v>
      </c>
      <c r="D188" s="1">
        <f t="shared" si="11"/>
        <v>1</v>
      </c>
      <c r="E188" s="1">
        <v>0</v>
      </c>
      <c r="F188" s="1">
        <v>2</v>
      </c>
      <c r="G188" s="1">
        <v>0.5</v>
      </c>
      <c r="H188" s="1">
        <v>2.5</v>
      </c>
      <c r="I188" s="1">
        <v>12.5</v>
      </c>
      <c r="J188" s="1">
        <v>1.5</v>
      </c>
      <c r="K188" s="1">
        <v>1333.5</v>
      </c>
      <c r="L188" s="1" t="s">
        <v>21</v>
      </c>
      <c r="M188" s="1" t="s">
        <v>29</v>
      </c>
      <c r="N188" s="1" t="s">
        <v>21</v>
      </c>
      <c r="O188" s="1" t="s">
        <v>21</v>
      </c>
      <c r="P188" s="1" t="s">
        <v>21</v>
      </c>
      <c r="Q188" s="1" t="s">
        <v>21</v>
      </c>
      <c r="R188" s="1" t="s">
        <v>21</v>
      </c>
      <c r="S188" s="1" t="s">
        <v>21</v>
      </c>
      <c r="T188" s="1" t="s">
        <v>21</v>
      </c>
      <c r="U188" s="1" t="s">
        <v>21</v>
      </c>
      <c r="V188" s="1" t="s">
        <v>21</v>
      </c>
      <c r="W188" s="1" t="s">
        <v>21</v>
      </c>
      <c r="X188" s="1" t="s">
        <v>21</v>
      </c>
      <c r="Y188" s="1" t="s">
        <v>21</v>
      </c>
      <c r="Z188" s="1" t="s">
        <v>21</v>
      </c>
      <c r="AA188" s="1" t="s">
        <v>21</v>
      </c>
      <c r="AB188" s="1" t="s">
        <v>21</v>
      </c>
      <c r="AC188" s="1" t="s">
        <v>29</v>
      </c>
      <c r="AD188" s="1" t="s">
        <v>21</v>
      </c>
      <c r="AE188" s="1" t="s">
        <v>680</v>
      </c>
    </row>
    <row r="189" spans="1:31" x14ac:dyDescent="0.3">
      <c r="A189" t="str">
        <f>VLOOKUP(B189,Project_Classes!$A$1:$D$194,3,FALSE)</f>
        <v>Tool</v>
      </c>
      <c r="B189" s="1" t="s">
        <v>532</v>
      </c>
      <c r="C189" s="1">
        <f t="shared" si="10"/>
        <v>1</v>
      </c>
      <c r="D189" s="1">
        <f t="shared" si="11"/>
        <v>1</v>
      </c>
      <c r="E189" s="1">
        <v>2</v>
      </c>
      <c r="F189" s="1">
        <v>2</v>
      </c>
      <c r="G189" s="1">
        <v>4</v>
      </c>
      <c r="H189" s="1">
        <v>3.5</v>
      </c>
      <c r="I189" s="1">
        <v>1.5</v>
      </c>
      <c r="J189" s="1">
        <v>1</v>
      </c>
      <c r="K189" s="1">
        <v>14</v>
      </c>
      <c r="L189" s="1" t="s">
        <v>21</v>
      </c>
      <c r="M189" s="1" t="s">
        <v>21</v>
      </c>
      <c r="N189" s="1" t="s">
        <v>21</v>
      </c>
      <c r="O189" s="1" t="s">
        <v>29</v>
      </c>
      <c r="P189" s="1" t="s">
        <v>21</v>
      </c>
      <c r="Q189" s="1" t="s">
        <v>21</v>
      </c>
      <c r="R189" s="1" t="s">
        <v>21</v>
      </c>
      <c r="S189" s="1" t="s">
        <v>21</v>
      </c>
      <c r="T189" s="1" t="s">
        <v>21</v>
      </c>
      <c r="U189" s="1" t="s">
        <v>21</v>
      </c>
      <c r="V189" s="1" t="s">
        <v>29</v>
      </c>
      <c r="W189" s="1" t="s">
        <v>21</v>
      </c>
      <c r="X189" s="1" t="s">
        <v>21</v>
      </c>
      <c r="Y189" s="1" t="s">
        <v>21</v>
      </c>
      <c r="Z189" s="1" t="s">
        <v>21</v>
      </c>
      <c r="AA189" s="1" t="s">
        <v>21</v>
      </c>
      <c r="AB189" s="1" t="s">
        <v>21</v>
      </c>
      <c r="AC189" s="1" t="s">
        <v>21</v>
      </c>
      <c r="AD189" s="1" t="s">
        <v>21</v>
      </c>
      <c r="AE189" s="1"/>
    </row>
    <row r="190" spans="1:31" x14ac:dyDescent="0.3">
      <c r="A190" t="str">
        <f>VLOOKUP(B190,Project_Classes!$A$1:$D$194,3,FALSE)</f>
        <v>Tool</v>
      </c>
      <c r="B190" s="1" t="s">
        <v>355</v>
      </c>
      <c r="C190" s="1">
        <f t="shared" si="10"/>
        <v>7</v>
      </c>
      <c r="D190" s="1">
        <f t="shared" si="11"/>
        <v>3</v>
      </c>
      <c r="E190" s="1">
        <v>0</v>
      </c>
      <c r="F190" s="1">
        <v>2</v>
      </c>
      <c r="G190" s="1">
        <v>0.5</v>
      </c>
      <c r="H190" s="1">
        <v>0.5</v>
      </c>
      <c r="I190" s="1">
        <v>4</v>
      </c>
      <c r="J190" s="1">
        <v>2.5</v>
      </c>
      <c r="K190" s="1">
        <v>16</v>
      </c>
      <c r="L190" s="1" t="s">
        <v>29</v>
      </c>
      <c r="M190" s="1" t="s">
        <v>29</v>
      </c>
      <c r="N190" s="1" t="s">
        <v>29</v>
      </c>
      <c r="O190" s="1" t="s">
        <v>29</v>
      </c>
      <c r="P190" s="1" t="s">
        <v>29</v>
      </c>
      <c r="Q190" s="1" t="s">
        <v>29</v>
      </c>
      <c r="R190" s="1" t="s">
        <v>21</v>
      </c>
      <c r="S190" s="1" t="s">
        <v>21</v>
      </c>
      <c r="T190" s="1" t="s">
        <v>29</v>
      </c>
      <c r="U190" s="1" t="s">
        <v>29</v>
      </c>
      <c r="V190" s="1" t="s">
        <v>29</v>
      </c>
      <c r="W190" s="1" t="s">
        <v>21</v>
      </c>
      <c r="X190" s="1" t="s">
        <v>21</v>
      </c>
      <c r="Y190" s="1" t="s">
        <v>21</v>
      </c>
      <c r="Z190" s="1" t="s">
        <v>21</v>
      </c>
      <c r="AA190" s="1" t="s">
        <v>29</v>
      </c>
      <c r="AB190" s="1" t="s">
        <v>21</v>
      </c>
      <c r="AC190" s="1" t="s">
        <v>21</v>
      </c>
      <c r="AD190" s="1" t="s">
        <v>21</v>
      </c>
      <c r="AE190" s="1" t="s">
        <v>704</v>
      </c>
    </row>
    <row r="191" spans="1:31" x14ac:dyDescent="0.3">
      <c r="A191" t="str">
        <f>VLOOKUP(B191,Project_Classes!$A$1:$D$194,3,FALSE)</f>
        <v>Tool</v>
      </c>
      <c r="B191" s="1" t="s">
        <v>332</v>
      </c>
      <c r="C191" s="1">
        <f t="shared" si="10"/>
        <v>2</v>
      </c>
      <c r="D191" s="1">
        <f t="shared" si="11"/>
        <v>1</v>
      </c>
      <c r="E191" s="1">
        <v>0</v>
      </c>
      <c r="F191" s="1">
        <v>2</v>
      </c>
      <c r="G191" s="1">
        <v>1.5</v>
      </c>
      <c r="H191" s="1">
        <v>13</v>
      </c>
      <c r="I191" s="1">
        <v>3</v>
      </c>
      <c r="J191" s="1">
        <v>1</v>
      </c>
      <c r="K191" s="1">
        <v>5.5</v>
      </c>
      <c r="L191" s="1" t="s">
        <v>29</v>
      </c>
      <c r="M191" s="1" t="s">
        <v>21</v>
      </c>
      <c r="N191" s="1" t="s">
        <v>21</v>
      </c>
      <c r="O191" s="1" t="s">
        <v>29</v>
      </c>
      <c r="P191" s="1" t="s">
        <v>21</v>
      </c>
      <c r="Q191" s="1" t="s">
        <v>21</v>
      </c>
      <c r="R191" s="1" t="s">
        <v>21</v>
      </c>
      <c r="S191" s="1" t="s">
        <v>21</v>
      </c>
      <c r="T191" s="1" t="s">
        <v>21</v>
      </c>
      <c r="U191" s="1" t="s">
        <v>21</v>
      </c>
      <c r="V191" s="1" t="s">
        <v>29</v>
      </c>
      <c r="W191" s="1" t="s">
        <v>21</v>
      </c>
      <c r="X191" s="1" t="s">
        <v>21</v>
      </c>
      <c r="Y191" s="1" t="s">
        <v>21</v>
      </c>
      <c r="Z191" s="1" t="s">
        <v>21</v>
      </c>
      <c r="AA191" s="1" t="s">
        <v>21</v>
      </c>
      <c r="AB191" s="1" t="s">
        <v>21</v>
      </c>
      <c r="AC191" s="1" t="s">
        <v>21</v>
      </c>
      <c r="AD191" s="1" t="s">
        <v>21</v>
      </c>
      <c r="AE191" s="1"/>
    </row>
    <row r="192" spans="1:31" x14ac:dyDescent="0.3">
      <c r="A192" t="str">
        <f>VLOOKUP(B192,Project_Classes!$A$1:$D$194,3,FALSE)</f>
        <v>Tool</v>
      </c>
      <c r="B192" s="1" t="s">
        <v>335</v>
      </c>
      <c r="C192" s="1">
        <f t="shared" si="10"/>
        <v>1</v>
      </c>
      <c r="D192" s="1">
        <f t="shared" si="11"/>
        <v>1</v>
      </c>
      <c r="E192" s="1">
        <v>0</v>
      </c>
      <c r="F192" s="1">
        <v>2</v>
      </c>
      <c r="G192" s="1">
        <v>0</v>
      </c>
      <c r="H192" s="1">
        <v>1.5</v>
      </c>
      <c r="I192" s="1">
        <v>2</v>
      </c>
      <c r="J192" s="1">
        <v>1.5</v>
      </c>
      <c r="K192" s="1">
        <v>34</v>
      </c>
      <c r="L192" s="1" t="s">
        <v>21</v>
      </c>
      <c r="M192" s="1" t="s">
        <v>21</v>
      </c>
      <c r="N192" s="1" t="s">
        <v>21</v>
      </c>
      <c r="O192" s="1" t="s">
        <v>29</v>
      </c>
      <c r="P192" s="1" t="s">
        <v>21</v>
      </c>
      <c r="Q192" s="1" t="s">
        <v>21</v>
      </c>
      <c r="R192" s="1" t="s">
        <v>21</v>
      </c>
      <c r="S192" s="1" t="s">
        <v>21</v>
      </c>
      <c r="T192" s="1" t="s">
        <v>21</v>
      </c>
      <c r="U192" s="1" t="s">
        <v>21</v>
      </c>
      <c r="V192" s="1" t="s">
        <v>29</v>
      </c>
      <c r="W192" s="1" t="s">
        <v>21</v>
      </c>
      <c r="X192" s="1" t="s">
        <v>21</v>
      </c>
      <c r="Y192" s="1" t="s">
        <v>21</v>
      </c>
      <c r="Z192" s="1" t="s">
        <v>21</v>
      </c>
      <c r="AA192" s="1" t="s">
        <v>21</v>
      </c>
      <c r="AB192" s="1" t="s">
        <v>21</v>
      </c>
      <c r="AC192" s="1" t="s">
        <v>21</v>
      </c>
      <c r="AD192" s="1" t="s">
        <v>21</v>
      </c>
      <c r="AE192" s="1"/>
    </row>
    <row r="193" spans="1:31" x14ac:dyDescent="0.3">
      <c r="A193" t="str">
        <f>VLOOKUP(B193,Project_Classes!$A$1:$D$194,3,FALSE)</f>
        <v>Tool</v>
      </c>
      <c r="B193" s="1" t="s">
        <v>456</v>
      </c>
      <c r="C193" s="1">
        <f t="shared" si="10"/>
        <v>3</v>
      </c>
      <c r="D193" s="1">
        <f t="shared" si="11"/>
        <v>4</v>
      </c>
      <c r="E193" s="1">
        <v>1</v>
      </c>
      <c r="F193" s="1">
        <v>2</v>
      </c>
      <c r="G193" s="1">
        <v>2</v>
      </c>
      <c r="H193" s="1">
        <v>3</v>
      </c>
      <c r="I193" s="1">
        <v>6</v>
      </c>
      <c r="J193" s="1">
        <v>6</v>
      </c>
      <c r="K193" s="1">
        <v>81</v>
      </c>
      <c r="L193" s="1" t="s">
        <v>29</v>
      </c>
      <c r="M193" s="1" t="s">
        <v>21</v>
      </c>
      <c r="N193" s="1" t="s">
        <v>29</v>
      </c>
      <c r="O193" s="1" t="s">
        <v>29</v>
      </c>
      <c r="P193" s="1" t="s">
        <v>21</v>
      </c>
      <c r="Q193" s="1" t="s">
        <v>21</v>
      </c>
      <c r="R193" s="1" t="s">
        <v>21</v>
      </c>
      <c r="S193" s="1" t="s">
        <v>21</v>
      </c>
      <c r="T193" s="1" t="s">
        <v>21</v>
      </c>
      <c r="U193" s="1" t="s">
        <v>29</v>
      </c>
      <c r="V193" s="1" t="s">
        <v>29</v>
      </c>
      <c r="W193" s="1" t="s">
        <v>21</v>
      </c>
      <c r="X193" s="1" t="s">
        <v>29</v>
      </c>
      <c r="Y193" s="1" t="s">
        <v>21</v>
      </c>
      <c r="Z193" s="1" t="s">
        <v>21</v>
      </c>
      <c r="AA193" s="1" t="s">
        <v>29</v>
      </c>
      <c r="AB193" s="1" t="s">
        <v>21</v>
      </c>
      <c r="AC193" s="1" t="s">
        <v>21</v>
      </c>
      <c r="AD193" s="1" t="s">
        <v>21</v>
      </c>
      <c r="AE193" s="1" t="s">
        <v>679</v>
      </c>
    </row>
    <row r="194" spans="1:31" x14ac:dyDescent="0.3">
      <c r="A194" t="str">
        <f>VLOOKUP(B194,Project_Classes!$A$1:$D$194,3,FALSE)</f>
        <v>Tool</v>
      </c>
      <c r="B194" s="1" t="s">
        <v>657</v>
      </c>
      <c r="C194" s="1">
        <f t="shared" si="10"/>
        <v>1</v>
      </c>
      <c r="D194" s="1">
        <f t="shared" si="11"/>
        <v>1</v>
      </c>
      <c r="E194" s="1">
        <v>1</v>
      </c>
      <c r="F194" s="1">
        <v>1</v>
      </c>
      <c r="G194" s="1">
        <v>3</v>
      </c>
      <c r="H194" s="1">
        <v>2</v>
      </c>
      <c r="I194" s="1">
        <v>1</v>
      </c>
      <c r="J194" s="1">
        <v>3</v>
      </c>
      <c r="K194" s="1">
        <v>49</v>
      </c>
      <c r="L194" s="1" t="s">
        <v>29</v>
      </c>
      <c r="M194" s="1" t="s">
        <v>21</v>
      </c>
      <c r="N194" s="1" t="s">
        <v>21</v>
      </c>
      <c r="O194" s="1" t="s">
        <v>21</v>
      </c>
      <c r="P194" s="1" t="s">
        <v>21</v>
      </c>
      <c r="Q194" s="1" t="s">
        <v>21</v>
      </c>
      <c r="R194" s="1" t="s">
        <v>21</v>
      </c>
      <c r="S194" s="1" t="s">
        <v>21</v>
      </c>
      <c r="T194" s="1" t="s">
        <v>21</v>
      </c>
      <c r="U194" s="1" t="s">
        <v>21</v>
      </c>
      <c r="V194" s="1" t="s">
        <v>29</v>
      </c>
      <c r="W194" s="1" t="s">
        <v>21</v>
      </c>
      <c r="X194" s="1" t="s">
        <v>21</v>
      </c>
      <c r="Y194" s="1" t="s">
        <v>21</v>
      </c>
      <c r="Z194" s="1" t="s">
        <v>21</v>
      </c>
      <c r="AA194" s="1" t="s">
        <v>21</v>
      </c>
      <c r="AB194" s="1" t="s">
        <v>21</v>
      </c>
      <c r="AC194" s="1" t="s">
        <v>21</v>
      </c>
      <c r="AD194" s="1" t="s">
        <v>21</v>
      </c>
      <c r="AE194" s="1"/>
    </row>
    <row r="195" spans="1:31" x14ac:dyDescent="0.3">
      <c r="A195" t="str">
        <f>VLOOKUP(B195,Project_Classes!$A$1:$D$194,3,FALSE)</f>
        <v>Tool</v>
      </c>
      <c r="B195" s="1" t="s">
        <v>569</v>
      </c>
      <c r="C195" s="1">
        <f t="shared" si="10"/>
        <v>1</v>
      </c>
      <c r="D195" s="1">
        <f t="shared" si="11"/>
        <v>1</v>
      </c>
      <c r="E195" s="1">
        <v>0</v>
      </c>
      <c r="F195" s="1">
        <v>1</v>
      </c>
      <c r="G195" s="1">
        <v>6</v>
      </c>
      <c r="H195" s="1">
        <v>35</v>
      </c>
      <c r="I195" s="1">
        <v>6</v>
      </c>
      <c r="J195" s="1">
        <v>11</v>
      </c>
      <c r="K195" s="1">
        <v>62</v>
      </c>
      <c r="L195" s="1" t="s">
        <v>29</v>
      </c>
      <c r="M195" s="1" t="s">
        <v>21</v>
      </c>
      <c r="N195" s="1" t="s">
        <v>21</v>
      </c>
      <c r="O195" s="1" t="s">
        <v>21</v>
      </c>
      <c r="P195" s="1" t="s">
        <v>21</v>
      </c>
      <c r="Q195" s="1" t="s">
        <v>21</v>
      </c>
      <c r="R195" s="1" t="s">
        <v>21</v>
      </c>
      <c r="S195" s="1" t="s">
        <v>21</v>
      </c>
      <c r="T195" s="1" t="s">
        <v>21</v>
      </c>
      <c r="U195" s="1" t="s">
        <v>21</v>
      </c>
      <c r="V195" s="1" t="s">
        <v>29</v>
      </c>
      <c r="W195" s="1" t="s">
        <v>21</v>
      </c>
      <c r="X195" s="1" t="s">
        <v>21</v>
      </c>
      <c r="Y195" s="1" t="s">
        <v>21</v>
      </c>
      <c r="Z195" s="1" t="s">
        <v>21</v>
      </c>
      <c r="AA195" s="1" t="s">
        <v>21</v>
      </c>
      <c r="AB195" s="1" t="s">
        <v>21</v>
      </c>
      <c r="AC195" s="1" t="s">
        <v>21</v>
      </c>
      <c r="AD195" s="1" t="s">
        <v>21</v>
      </c>
      <c r="AE195" s="1" t="s">
        <v>679</v>
      </c>
    </row>
  </sheetData>
  <sortState xmlns:xlrd2="http://schemas.microsoft.com/office/spreadsheetml/2017/richdata2" ref="A4:AE195">
    <sortCondition ref="A3:A195"/>
    <sortCondition descending="1" ref="F3:F195"/>
  </sortState>
  <mergeCells count="2">
    <mergeCell ref="L1:T1"/>
    <mergeCell ref="U1:AD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6FAE1-0724-4A47-AE02-F6A265DBB11C}">
  <dimension ref="A1:D194"/>
  <sheetViews>
    <sheetView workbookViewId="0">
      <selection activeCell="G21" sqref="G21"/>
    </sheetView>
  </sheetViews>
  <sheetFormatPr defaultRowHeight="16.5" x14ac:dyDescent="0.3"/>
  <cols>
    <col min="1" max="1" width="41" bestFit="1" customWidth="1"/>
    <col min="2" max="2" width="37.875" bestFit="1" customWidth="1"/>
    <col min="3" max="3" width="16.25" bestFit="1" customWidth="1"/>
    <col min="4" max="4" width="16.875" bestFit="1" customWidth="1"/>
  </cols>
  <sheetData>
    <row r="1" spans="1:4" x14ac:dyDescent="0.3">
      <c r="A1" s="1" t="s">
        <v>0</v>
      </c>
      <c r="B1" s="1" t="s">
        <v>2</v>
      </c>
      <c r="C1" s="1" t="s">
        <v>768</v>
      </c>
      <c r="D1" s="1" t="s">
        <v>7</v>
      </c>
    </row>
    <row r="2" spans="1:4" x14ac:dyDescent="0.3">
      <c r="A2" s="1" t="s">
        <v>37</v>
      </c>
      <c r="B2" s="1" t="s">
        <v>38</v>
      </c>
      <c r="C2" s="1" t="s">
        <v>39</v>
      </c>
      <c r="D2" s="1" t="s">
        <v>41</v>
      </c>
    </row>
    <row r="3" spans="1:4" x14ac:dyDescent="0.3">
      <c r="A3" s="1" t="s">
        <v>475</v>
      </c>
      <c r="B3" s="1" t="s">
        <v>476</v>
      </c>
      <c r="C3" s="1" t="s">
        <v>53</v>
      </c>
      <c r="D3" s="1" t="s">
        <v>20</v>
      </c>
    </row>
    <row r="4" spans="1:4" x14ac:dyDescent="0.3">
      <c r="A4" s="1" t="s">
        <v>111</v>
      </c>
      <c r="B4" s="1" t="s">
        <v>112</v>
      </c>
      <c r="C4" s="1" t="s">
        <v>58</v>
      </c>
      <c r="D4" s="1" t="s">
        <v>20</v>
      </c>
    </row>
    <row r="5" spans="1:4" x14ac:dyDescent="0.3">
      <c r="A5" s="1" t="s">
        <v>43</v>
      </c>
      <c r="B5" s="1" t="s">
        <v>44</v>
      </c>
      <c r="C5" s="1" t="s">
        <v>39</v>
      </c>
      <c r="D5" s="1" t="s">
        <v>41</v>
      </c>
    </row>
    <row r="6" spans="1:4" x14ac:dyDescent="0.3">
      <c r="A6" s="1" t="s">
        <v>301</v>
      </c>
      <c r="B6" s="1" t="s">
        <v>302</v>
      </c>
      <c r="C6" s="1" t="s">
        <v>39</v>
      </c>
      <c r="D6" s="1" t="s">
        <v>20</v>
      </c>
    </row>
    <row r="7" spans="1:4" x14ac:dyDescent="0.3">
      <c r="A7" s="1" t="s">
        <v>776</v>
      </c>
      <c r="B7" s="1" t="s">
        <v>370</v>
      </c>
      <c r="C7" s="1" t="s">
        <v>18</v>
      </c>
      <c r="D7" s="1" t="s">
        <v>20</v>
      </c>
    </row>
    <row r="8" spans="1:4" x14ac:dyDescent="0.3">
      <c r="A8" s="1" t="s">
        <v>631</v>
      </c>
      <c r="B8" s="1" t="s">
        <v>632</v>
      </c>
      <c r="C8" s="1" t="s">
        <v>279</v>
      </c>
      <c r="D8" s="1" t="s">
        <v>20</v>
      </c>
    </row>
    <row r="9" spans="1:4" x14ac:dyDescent="0.3">
      <c r="A9" s="1" t="s">
        <v>129</v>
      </c>
      <c r="B9" s="1" t="s">
        <v>130</v>
      </c>
      <c r="C9" s="1" t="s">
        <v>58</v>
      </c>
      <c r="D9" s="1" t="s">
        <v>20</v>
      </c>
    </row>
    <row r="10" spans="1:4" x14ac:dyDescent="0.3">
      <c r="A10" s="1" t="s">
        <v>628</v>
      </c>
      <c r="B10" s="1" t="s">
        <v>629</v>
      </c>
      <c r="C10" s="1" t="s">
        <v>58</v>
      </c>
      <c r="D10" s="1" t="s">
        <v>20</v>
      </c>
    </row>
    <row r="11" spans="1:4" x14ac:dyDescent="0.3">
      <c r="A11" s="1" t="s">
        <v>64</v>
      </c>
      <c r="B11" s="1" t="s">
        <v>65</v>
      </c>
      <c r="C11" s="1" t="s">
        <v>58</v>
      </c>
      <c r="D11" s="1" t="s">
        <v>41</v>
      </c>
    </row>
    <row r="12" spans="1:4" x14ac:dyDescent="0.3">
      <c r="A12" s="1" t="s">
        <v>598</v>
      </c>
      <c r="B12" s="1" t="s">
        <v>599</v>
      </c>
      <c r="C12" s="1" t="s">
        <v>58</v>
      </c>
      <c r="D12" s="1" t="s">
        <v>20</v>
      </c>
    </row>
    <row r="13" spans="1:4" x14ac:dyDescent="0.3">
      <c r="A13" s="1" t="s">
        <v>547</v>
      </c>
      <c r="B13" s="1" t="s">
        <v>548</v>
      </c>
      <c r="C13" s="1" t="s">
        <v>58</v>
      </c>
      <c r="D13" s="1" t="s">
        <v>41</v>
      </c>
    </row>
    <row r="14" spans="1:4" x14ac:dyDescent="0.3">
      <c r="A14" s="1" t="s">
        <v>47</v>
      </c>
      <c r="B14" s="1" t="s">
        <v>48</v>
      </c>
      <c r="C14" s="1" t="s">
        <v>39</v>
      </c>
      <c r="D14" s="1" t="s">
        <v>20</v>
      </c>
    </row>
    <row r="15" spans="1:4" x14ac:dyDescent="0.3">
      <c r="A15" s="1" t="s">
        <v>69</v>
      </c>
      <c r="B15" s="1" t="s">
        <v>70</v>
      </c>
      <c r="C15" s="1" t="s">
        <v>58</v>
      </c>
      <c r="D15" s="1" t="s">
        <v>41</v>
      </c>
    </row>
    <row r="16" spans="1:4" x14ac:dyDescent="0.3">
      <c r="A16" s="1" t="s">
        <v>182</v>
      </c>
      <c r="B16" s="1" t="s">
        <v>183</v>
      </c>
      <c r="C16" s="1" t="s">
        <v>18</v>
      </c>
      <c r="D16" s="1" t="s">
        <v>20</v>
      </c>
    </row>
    <row r="17" spans="1:4" x14ac:dyDescent="0.3">
      <c r="A17" s="1" t="s">
        <v>236</v>
      </c>
      <c r="B17" s="1" t="s">
        <v>237</v>
      </c>
      <c r="C17" s="1" t="s">
        <v>58</v>
      </c>
      <c r="D17" s="1" t="s">
        <v>20</v>
      </c>
    </row>
    <row r="18" spans="1:4" x14ac:dyDescent="0.3">
      <c r="A18" s="1" t="s">
        <v>366</v>
      </c>
      <c r="B18" s="1" t="s">
        <v>367</v>
      </c>
      <c r="C18" s="1" t="s">
        <v>58</v>
      </c>
      <c r="D18" s="1" t="s">
        <v>20</v>
      </c>
    </row>
    <row r="19" spans="1:4" x14ac:dyDescent="0.3">
      <c r="A19" s="1" t="s">
        <v>529</v>
      </c>
      <c r="B19" s="1" t="s">
        <v>530</v>
      </c>
      <c r="C19" s="1" t="s">
        <v>18</v>
      </c>
      <c r="D19" s="1" t="s">
        <v>41</v>
      </c>
    </row>
    <row r="20" spans="1:4" x14ac:dyDescent="0.3">
      <c r="A20" s="1" t="s">
        <v>362</v>
      </c>
      <c r="B20" s="1" t="s">
        <v>363</v>
      </c>
      <c r="C20" s="1" t="s">
        <v>58</v>
      </c>
      <c r="D20" s="1" t="s">
        <v>20</v>
      </c>
    </row>
    <row r="21" spans="1:4" x14ac:dyDescent="0.3">
      <c r="A21" s="1" t="s">
        <v>76</v>
      </c>
      <c r="B21" s="1" t="s">
        <v>77</v>
      </c>
      <c r="C21" s="1" t="s">
        <v>18</v>
      </c>
      <c r="D21" s="1" t="s">
        <v>20</v>
      </c>
    </row>
    <row r="22" spans="1:4" x14ac:dyDescent="0.3">
      <c r="A22" s="1" t="s">
        <v>55</v>
      </c>
      <c r="B22" s="1" t="s">
        <v>56</v>
      </c>
      <c r="C22" s="1" t="s">
        <v>58</v>
      </c>
      <c r="D22" s="1" t="s">
        <v>20</v>
      </c>
    </row>
    <row r="23" spans="1:4" x14ac:dyDescent="0.3">
      <c r="A23" s="1" t="s">
        <v>79</v>
      </c>
      <c r="B23" s="1" t="s">
        <v>80</v>
      </c>
      <c r="C23" s="1" t="s">
        <v>39</v>
      </c>
      <c r="D23" s="1" t="s">
        <v>41</v>
      </c>
    </row>
    <row r="24" spans="1:4" x14ac:dyDescent="0.3">
      <c r="A24" s="1" t="s">
        <v>83</v>
      </c>
      <c r="B24" s="1" t="s">
        <v>84</v>
      </c>
      <c r="C24" s="1" t="s">
        <v>53</v>
      </c>
      <c r="D24" s="1" t="s">
        <v>20</v>
      </c>
    </row>
    <row r="25" spans="1:4" x14ac:dyDescent="0.3">
      <c r="A25" s="1" t="s">
        <v>258</v>
      </c>
      <c r="B25" s="1" t="s">
        <v>259</v>
      </c>
      <c r="C25" s="1" t="s">
        <v>34</v>
      </c>
      <c r="D25" s="1" t="s">
        <v>28</v>
      </c>
    </row>
    <row r="26" spans="1:4" x14ac:dyDescent="0.3">
      <c r="A26" s="1" t="s">
        <v>89</v>
      </c>
      <c r="B26" s="1" t="s">
        <v>90</v>
      </c>
      <c r="C26" s="1" t="s">
        <v>18</v>
      </c>
      <c r="D26" s="1" t="s">
        <v>20</v>
      </c>
    </row>
    <row r="27" spans="1:4" x14ac:dyDescent="0.3">
      <c r="A27" s="1" t="s">
        <v>86</v>
      </c>
      <c r="B27" s="1" t="s">
        <v>87</v>
      </c>
      <c r="C27" s="1" t="s">
        <v>18</v>
      </c>
      <c r="D27" s="1" t="s">
        <v>20</v>
      </c>
    </row>
    <row r="28" spans="1:4" x14ac:dyDescent="0.3">
      <c r="A28" s="1" t="s">
        <v>95</v>
      </c>
      <c r="B28" s="1" t="s">
        <v>96</v>
      </c>
      <c r="C28" s="1" t="s">
        <v>18</v>
      </c>
      <c r="D28" s="1" t="s">
        <v>20</v>
      </c>
    </row>
    <row r="29" spans="1:4" x14ac:dyDescent="0.3">
      <c r="A29" s="1" t="s">
        <v>98</v>
      </c>
      <c r="B29" s="1" t="s">
        <v>99</v>
      </c>
      <c r="C29" s="1" t="s">
        <v>34</v>
      </c>
      <c r="D29" s="1" t="s">
        <v>28</v>
      </c>
    </row>
    <row r="30" spans="1:4" x14ac:dyDescent="0.3">
      <c r="A30" s="1" t="s">
        <v>228</v>
      </c>
      <c r="B30" s="1" t="s">
        <v>229</v>
      </c>
      <c r="C30" s="1" t="s">
        <v>39</v>
      </c>
      <c r="D30" s="1" t="s">
        <v>41</v>
      </c>
    </row>
    <row r="31" spans="1:4" x14ac:dyDescent="0.3">
      <c r="A31" s="1" t="s">
        <v>102</v>
      </c>
      <c r="B31" s="1" t="s">
        <v>103</v>
      </c>
      <c r="C31" s="1" t="s">
        <v>18</v>
      </c>
      <c r="D31" s="1" t="s">
        <v>20</v>
      </c>
    </row>
    <row r="32" spans="1:4" x14ac:dyDescent="0.3">
      <c r="A32" s="1" t="s">
        <v>108</v>
      </c>
      <c r="B32" s="1" t="s">
        <v>109</v>
      </c>
      <c r="C32" s="1" t="s">
        <v>39</v>
      </c>
      <c r="D32" s="1" t="s">
        <v>20</v>
      </c>
    </row>
    <row r="33" spans="1:4" x14ac:dyDescent="0.3">
      <c r="A33" s="1" t="s">
        <v>448</v>
      </c>
      <c r="B33" s="1" t="s">
        <v>449</v>
      </c>
      <c r="C33" s="1" t="s">
        <v>39</v>
      </c>
      <c r="D33" s="1" t="s">
        <v>41</v>
      </c>
    </row>
    <row r="34" spans="1:4" x14ac:dyDescent="0.3">
      <c r="A34" s="1" t="s">
        <v>249</v>
      </c>
      <c r="B34" s="1" t="s">
        <v>250</v>
      </c>
      <c r="C34" s="1" t="s">
        <v>39</v>
      </c>
      <c r="D34" s="1" t="s">
        <v>20</v>
      </c>
    </row>
    <row r="35" spans="1:4" x14ac:dyDescent="0.3">
      <c r="A35" s="1" t="s">
        <v>132</v>
      </c>
      <c r="B35" s="1" t="s">
        <v>133</v>
      </c>
      <c r="C35" s="1" t="s">
        <v>53</v>
      </c>
      <c r="D35" s="1" t="s">
        <v>20</v>
      </c>
    </row>
    <row r="36" spans="1:4" x14ac:dyDescent="0.3">
      <c r="A36" s="1" t="s">
        <v>288</v>
      </c>
      <c r="B36" s="1" t="s">
        <v>289</v>
      </c>
      <c r="C36" s="1" t="s">
        <v>39</v>
      </c>
      <c r="D36" s="1" t="s">
        <v>41</v>
      </c>
    </row>
    <row r="37" spans="1:4" x14ac:dyDescent="0.3">
      <c r="A37" s="1" t="s">
        <v>468</v>
      </c>
      <c r="B37" s="1" t="s">
        <v>469</v>
      </c>
      <c r="C37" s="1" t="s">
        <v>34</v>
      </c>
      <c r="D37" s="1" t="s">
        <v>28</v>
      </c>
    </row>
    <row r="38" spans="1:4" x14ac:dyDescent="0.3">
      <c r="A38" s="1" t="s">
        <v>194</v>
      </c>
      <c r="B38" s="1" t="s">
        <v>195</v>
      </c>
      <c r="C38" s="1" t="s">
        <v>34</v>
      </c>
      <c r="D38" s="1" t="s">
        <v>28</v>
      </c>
    </row>
    <row r="39" spans="1:4" x14ac:dyDescent="0.3">
      <c r="A39" s="1" t="s">
        <v>141</v>
      </c>
      <c r="B39" s="1" t="s">
        <v>142</v>
      </c>
      <c r="C39" s="1" t="s">
        <v>795</v>
      </c>
      <c r="D39" s="1" t="s">
        <v>41</v>
      </c>
    </row>
    <row r="40" spans="1:4" x14ac:dyDescent="0.3">
      <c r="A40" s="1" t="s">
        <v>149</v>
      </c>
      <c r="B40" s="1" t="s">
        <v>150</v>
      </c>
      <c r="C40" s="1" t="s">
        <v>34</v>
      </c>
      <c r="D40" s="1" t="s">
        <v>28</v>
      </c>
    </row>
    <row r="41" spans="1:4" x14ac:dyDescent="0.3">
      <c r="A41" s="1" t="s">
        <v>156</v>
      </c>
      <c r="B41" s="1" t="s">
        <v>157</v>
      </c>
      <c r="C41" s="1" t="s">
        <v>39</v>
      </c>
      <c r="D41" s="1" t="s">
        <v>20</v>
      </c>
    </row>
    <row r="42" spans="1:4" x14ac:dyDescent="0.3">
      <c r="A42" s="1" t="s">
        <v>159</v>
      </c>
      <c r="B42" s="1" t="s">
        <v>160</v>
      </c>
      <c r="C42" s="1" t="s">
        <v>39</v>
      </c>
      <c r="D42" s="1" t="s">
        <v>41</v>
      </c>
    </row>
    <row r="43" spans="1:4" x14ac:dyDescent="0.3">
      <c r="A43" s="1" t="s">
        <v>202</v>
      </c>
      <c r="B43" s="1" t="s">
        <v>203</v>
      </c>
      <c r="C43" s="1" t="s">
        <v>18</v>
      </c>
      <c r="D43" s="1" t="s">
        <v>20</v>
      </c>
    </row>
    <row r="44" spans="1:4" x14ac:dyDescent="0.3">
      <c r="A44" s="1" t="s">
        <v>265</v>
      </c>
      <c r="B44" s="1" t="s">
        <v>266</v>
      </c>
      <c r="C44" s="1" t="s">
        <v>18</v>
      </c>
      <c r="D44" s="1" t="s">
        <v>41</v>
      </c>
    </row>
    <row r="45" spans="1:4" x14ac:dyDescent="0.3">
      <c r="A45" s="1" t="s">
        <v>171</v>
      </c>
      <c r="B45" s="1" t="s">
        <v>172</v>
      </c>
      <c r="C45" s="1" t="s">
        <v>53</v>
      </c>
      <c r="D45" s="1" t="s">
        <v>20</v>
      </c>
    </row>
    <row r="46" spans="1:4" x14ac:dyDescent="0.3">
      <c r="A46" s="1" t="s">
        <v>295</v>
      </c>
      <c r="B46" s="1" t="s">
        <v>296</v>
      </c>
      <c r="C46" s="1" t="s">
        <v>18</v>
      </c>
      <c r="D46" s="1" t="s">
        <v>20</v>
      </c>
    </row>
    <row r="47" spans="1:4" x14ac:dyDescent="0.3">
      <c r="A47" s="1" t="s">
        <v>310</v>
      </c>
      <c r="B47" s="1" t="s">
        <v>311</v>
      </c>
      <c r="C47" s="1" t="s">
        <v>795</v>
      </c>
      <c r="D47" s="1" t="s">
        <v>20</v>
      </c>
    </row>
    <row r="48" spans="1:4" x14ac:dyDescent="0.3">
      <c r="A48" s="1" t="s">
        <v>540</v>
      </c>
      <c r="B48" s="1" t="s">
        <v>541</v>
      </c>
      <c r="C48" s="1" t="s">
        <v>58</v>
      </c>
      <c r="D48" s="1" t="s">
        <v>41</v>
      </c>
    </row>
    <row r="49" spans="1:4" x14ac:dyDescent="0.3">
      <c r="A49" s="1" t="s">
        <v>174</v>
      </c>
      <c r="B49" s="1" t="s">
        <v>175</v>
      </c>
      <c r="C49" s="1" t="s">
        <v>39</v>
      </c>
      <c r="D49" s="1" t="s">
        <v>20</v>
      </c>
    </row>
    <row r="50" spans="1:4" x14ac:dyDescent="0.3">
      <c r="A50" s="1" t="s">
        <v>232</v>
      </c>
      <c r="B50" s="1" t="s">
        <v>233</v>
      </c>
      <c r="C50" s="1" t="s">
        <v>58</v>
      </c>
      <c r="D50" s="1" t="s">
        <v>41</v>
      </c>
    </row>
    <row r="51" spans="1:4" x14ac:dyDescent="0.3">
      <c r="A51" s="1" t="s">
        <v>402</v>
      </c>
      <c r="B51" s="1" t="s">
        <v>403</v>
      </c>
      <c r="C51" s="1" t="s">
        <v>34</v>
      </c>
      <c r="D51" s="1" t="s">
        <v>28</v>
      </c>
    </row>
    <row r="52" spans="1:4" x14ac:dyDescent="0.3">
      <c r="A52" s="1" t="s">
        <v>153</v>
      </c>
      <c r="B52" s="1" t="s">
        <v>154</v>
      </c>
      <c r="C52" s="1" t="s">
        <v>18</v>
      </c>
      <c r="D52" s="1" t="s">
        <v>20</v>
      </c>
    </row>
    <row r="53" spans="1:4" x14ac:dyDescent="0.3">
      <c r="A53" s="1" t="s">
        <v>191</v>
      </c>
      <c r="B53" s="1" t="s">
        <v>192</v>
      </c>
      <c r="C53" s="1" t="s">
        <v>58</v>
      </c>
      <c r="D53" s="1" t="s">
        <v>41</v>
      </c>
    </row>
    <row r="54" spans="1:4" x14ac:dyDescent="0.3">
      <c r="A54" s="1" t="s">
        <v>484</v>
      </c>
      <c r="B54" s="1" t="s">
        <v>485</v>
      </c>
      <c r="C54" s="1" t="s">
        <v>34</v>
      </c>
      <c r="D54" s="1" t="s">
        <v>28</v>
      </c>
    </row>
    <row r="55" spans="1:4" x14ac:dyDescent="0.3">
      <c r="A55" s="1" t="s">
        <v>532</v>
      </c>
      <c r="B55" s="1" t="s">
        <v>533</v>
      </c>
      <c r="C55" s="1" t="s">
        <v>58</v>
      </c>
      <c r="D55" s="1" t="s">
        <v>41</v>
      </c>
    </row>
    <row r="56" spans="1:4" x14ac:dyDescent="0.3">
      <c r="A56" s="1" t="s">
        <v>657</v>
      </c>
      <c r="B56" s="1" t="s">
        <v>658</v>
      </c>
      <c r="C56" s="1" t="s">
        <v>58</v>
      </c>
      <c r="D56" s="1" t="s">
        <v>41</v>
      </c>
    </row>
    <row r="57" spans="1:4" x14ac:dyDescent="0.3">
      <c r="A57" s="1" t="s">
        <v>217</v>
      </c>
      <c r="B57" s="1" t="s">
        <v>218</v>
      </c>
      <c r="C57" s="1" t="s">
        <v>39</v>
      </c>
      <c r="D57" s="1" t="s">
        <v>20</v>
      </c>
    </row>
    <row r="58" spans="1:4" x14ac:dyDescent="0.3">
      <c r="A58" s="1" t="s">
        <v>654</v>
      </c>
      <c r="B58" s="1" t="s">
        <v>655</v>
      </c>
      <c r="C58" s="1" t="s">
        <v>58</v>
      </c>
      <c r="D58" s="1" t="s">
        <v>41</v>
      </c>
    </row>
    <row r="59" spans="1:4" x14ac:dyDescent="0.3">
      <c r="A59" s="1" t="s">
        <v>208</v>
      </c>
      <c r="B59" s="1" t="s">
        <v>209</v>
      </c>
      <c r="C59" s="1" t="s">
        <v>39</v>
      </c>
      <c r="D59" s="1" t="s">
        <v>20</v>
      </c>
    </row>
    <row r="60" spans="1:4" x14ac:dyDescent="0.3">
      <c r="A60" s="1" t="s">
        <v>625</v>
      </c>
      <c r="B60" s="1" t="s">
        <v>626</v>
      </c>
      <c r="C60" s="1" t="s">
        <v>58</v>
      </c>
      <c r="D60" s="1" t="s">
        <v>41</v>
      </c>
    </row>
    <row r="61" spans="1:4" x14ac:dyDescent="0.3">
      <c r="A61" s="1" t="s">
        <v>214</v>
      </c>
      <c r="B61" s="1" t="s">
        <v>215</v>
      </c>
      <c r="C61" s="1" t="s">
        <v>18</v>
      </c>
      <c r="D61" s="1" t="s">
        <v>41</v>
      </c>
    </row>
    <row r="62" spans="1:4" x14ac:dyDescent="0.3">
      <c r="A62" s="1" t="s">
        <v>262</v>
      </c>
      <c r="B62" s="1" t="s">
        <v>263</v>
      </c>
      <c r="C62" s="1" t="s">
        <v>39</v>
      </c>
      <c r="D62" s="1" t="s">
        <v>41</v>
      </c>
    </row>
    <row r="63" spans="1:4" x14ac:dyDescent="0.3">
      <c r="A63" s="1" t="s">
        <v>277</v>
      </c>
      <c r="B63" s="1" t="s">
        <v>278</v>
      </c>
      <c r="C63" s="1" t="s">
        <v>279</v>
      </c>
      <c r="D63" s="1" t="s">
        <v>20</v>
      </c>
    </row>
    <row r="64" spans="1:4" x14ac:dyDescent="0.3">
      <c r="A64" s="1" t="s">
        <v>23</v>
      </c>
      <c r="B64" s="1" t="s">
        <v>24</v>
      </c>
      <c r="C64" s="1" t="s">
        <v>795</v>
      </c>
      <c r="D64" s="1" t="s">
        <v>28</v>
      </c>
    </row>
    <row r="65" spans="1:4" x14ac:dyDescent="0.3">
      <c r="A65" s="1" t="s">
        <v>243</v>
      </c>
      <c r="B65" s="1" t="s">
        <v>244</v>
      </c>
      <c r="C65" s="1" t="s">
        <v>39</v>
      </c>
      <c r="D65" s="1" t="s">
        <v>20</v>
      </c>
    </row>
    <row r="66" spans="1:4" x14ac:dyDescent="0.3">
      <c r="A66" s="1" t="s">
        <v>246</v>
      </c>
      <c r="B66" s="1" t="s">
        <v>247</v>
      </c>
      <c r="C66" s="1" t="s">
        <v>39</v>
      </c>
      <c r="D66" s="1" t="s">
        <v>20</v>
      </c>
    </row>
    <row r="67" spans="1:4" x14ac:dyDescent="0.3">
      <c r="A67" s="1" t="s">
        <v>252</v>
      </c>
      <c r="B67" s="1" t="s">
        <v>253</v>
      </c>
      <c r="C67" s="1" t="s">
        <v>39</v>
      </c>
      <c r="D67" s="1" t="s">
        <v>20</v>
      </c>
    </row>
    <row r="68" spans="1:4" x14ac:dyDescent="0.3">
      <c r="A68" s="1" t="s">
        <v>526</v>
      </c>
      <c r="B68" s="1" t="s">
        <v>527</v>
      </c>
      <c r="C68" s="1" t="s">
        <v>25</v>
      </c>
      <c r="D68" s="1" t="s">
        <v>20</v>
      </c>
    </row>
    <row r="69" spans="1:4" x14ac:dyDescent="0.3">
      <c r="A69" s="1" t="s">
        <v>313</v>
      </c>
      <c r="B69" s="1" t="s">
        <v>314</v>
      </c>
      <c r="C69" s="1" t="s">
        <v>34</v>
      </c>
      <c r="D69" s="1" t="s">
        <v>28</v>
      </c>
    </row>
    <row r="70" spans="1:4" x14ac:dyDescent="0.3">
      <c r="A70" s="1" t="s">
        <v>268</v>
      </c>
      <c r="B70" s="1" t="s">
        <v>269</v>
      </c>
      <c r="C70" s="1" t="s">
        <v>18</v>
      </c>
      <c r="D70" s="1" t="s">
        <v>20</v>
      </c>
    </row>
    <row r="71" spans="1:4" x14ac:dyDescent="0.3">
      <c r="A71" s="1" t="s">
        <v>271</v>
      </c>
      <c r="B71" s="1" t="s">
        <v>272</v>
      </c>
      <c r="C71" s="1" t="s">
        <v>58</v>
      </c>
      <c r="D71" s="1" t="s">
        <v>20</v>
      </c>
    </row>
    <row r="72" spans="1:4" x14ac:dyDescent="0.3">
      <c r="A72" s="1" t="s">
        <v>239</v>
      </c>
      <c r="B72" s="1" t="s">
        <v>240</v>
      </c>
      <c r="C72" s="1" t="s">
        <v>39</v>
      </c>
      <c r="D72" s="1" t="s">
        <v>20</v>
      </c>
    </row>
    <row r="73" spans="1:4" x14ac:dyDescent="0.3">
      <c r="A73" s="1" t="s">
        <v>50</v>
      </c>
      <c r="B73" s="1" t="s">
        <v>51</v>
      </c>
      <c r="C73" s="1" t="s">
        <v>53</v>
      </c>
      <c r="D73" s="1" t="s">
        <v>20</v>
      </c>
    </row>
    <row r="74" spans="1:4" x14ac:dyDescent="0.3">
      <c r="A74" s="1" t="s">
        <v>432</v>
      </c>
      <c r="B74" s="1" t="s">
        <v>433</v>
      </c>
      <c r="C74" s="1" t="s">
        <v>39</v>
      </c>
      <c r="D74" s="1" t="s">
        <v>20</v>
      </c>
    </row>
    <row r="75" spans="1:4" x14ac:dyDescent="0.3">
      <c r="A75" s="1" t="s">
        <v>118</v>
      </c>
      <c r="B75" s="1" t="s">
        <v>119</v>
      </c>
      <c r="C75" s="1" t="s">
        <v>18</v>
      </c>
      <c r="D75" s="1" t="s">
        <v>20</v>
      </c>
    </row>
    <row r="76" spans="1:4" x14ac:dyDescent="0.3">
      <c r="A76" s="1" t="s">
        <v>384</v>
      </c>
      <c r="B76" s="1" t="s">
        <v>385</v>
      </c>
      <c r="C76" s="1" t="s">
        <v>39</v>
      </c>
      <c r="D76" s="1" t="s">
        <v>20</v>
      </c>
    </row>
    <row r="77" spans="1:4" x14ac:dyDescent="0.3">
      <c r="A77" s="1" t="s">
        <v>387</v>
      </c>
      <c r="B77" s="1" t="s">
        <v>388</v>
      </c>
      <c r="C77" s="1" t="s">
        <v>39</v>
      </c>
      <c r="D77" s="1" t="s">
        <v>41</v>
      </c>
    </row>
    <row r="78" spans="1:4" x14ac:dyDescent="0.3">
      <c r="A78" s="1" t="s">
        <v>282</v>
      </c>
      <c r="B78" s="1" t="s">
        <v>283</v>
      </c>
      <c r="C78" s="1" t="s">
        <v>18</v>
      </c>
      <c r="D78" s="1" t="s">
        <v>41</v>
      </c>
    </row>
    <row r="79" spans="1:4" x14ac:dyDescent="0.3">
      <c r="A79" s="1" t="s">
        <v>138</v>
      </c>
      <c r="B79" s="1" t="s">
        <v>139</v>
      </c>
      <c r="C79" s="1" t="s">
        <v>53</v>
      </c>
      <c r="D79" s="1" t="s">
        <v>20</v>
      </c>
    </row>
    <row r="80" spans="1:4" x14ac:dyDescent="0.3">
      <c r="A80" s="1" t="s">
        <v>121</v>
      </c>
      <c r="B80" s="1" t="s">
        <v>122</v>
      </c>
      <c r="C80" s="1" t="s">
        <v>34</v>
      </c>
      <c r="D80" s="1" t="s">
        <v>28</v>
      </c>
    </row>
    <row r="81" spans="1:4" x14ac:dyDescent="0.3">
      <c r="A81" s="1" t="s">
        <v>462</v>
      </c>
      <c r="B81" s="1" t="s">
        <v>463</v>
      </c>
      <c r="C81" s="1" t="s">
        <v>39</v>
      </c>
      <c r="D81" s="1" t="s">
        <v>20</v>
      </c>
    </row>
    <row r="82" spans="1:4" x14ac:dyDescent="0.3">
      <c r="A82" s="1" t="s">
        <v>73</v>
      </c>
      <c r="B82" s="1" t="s">
        <v>74</v>
      </c>
      <c r="C82" s="1" t="s">
        <v>39</v>
      </c>
      <c r="D82" s="1" t="s">
        <v>41</v>
      </c>
    </row>
    <row r="83" spans="1:4" x14ac:dyDescent="0.3">
      <c r="A83" s="1" t="s">
        <v>285</v>
      </c>
      <c r="B83" s="1" t="s">
        <v>286</v>
      </c>
      <c r="C83" s="1" t="s">
        <v>18</v>
      </c>
      <c r="D83" s="1" t="s">
        <v>20</v>
      </c>
    </row>
    <row r="84" spans="1:4" x14ac:dyDescent="0.3">
      <c r="A84" s="1" t="s">
        <v>255</v>
      </c>
      <c r="B84" s="1" t="s">
        <v>256</v>
      </c>
      <c r="C84" s="1" t="s">
        <v>39</v>
      </c>
      <c r="D84" s="1" t="s">
        <v>20</v>
      </c>
    </row>
    <row r="85" spans="1:4" x14ac:dyDescent="0.3">
      <c r="A85" s="1" t="s">
        <v>478</v>
      </c>
      <c r="B85" s="1" t="s">
        <v>479</v>
      </c>
      <c r="C85" s="1" t="s">
        <v>39</v>
      </c>
      <c r="D85" s="1" t="s">
        <v>20</v>
      </c>
    </row>
    <row r="86" spans="1:4" x14ac:dyDescent="0.3">
      <c r="A86" s="1" t="s">
        <v>670</v>
      </c>
      <c r="B86" s="1" t="s">
        <v>300</v>
      </c>
      <c r="C86" s="1" t="s">
        <v>39</v>
      </c>
      <c r="D86" s="1" t="s">
        <v>41</v>
      </c>
    </row>
    <row r="87" spans="1:4" x14ac:dyDescent="0.3">
      <c r="A87" s="1" t="s">
        <v>292</v>
      </c>
      <c r="B87" s="1" t="s">
        <v>293</v>
      </c>
      <c r="C87" s="1" t="s">
        <v>58</v>
      </c>
      <c r="D87" s="1" t="s">
        <v>20</v>
      </c>
    </row>
    <row r="88" spans="1:4" x14ac:dyDescent="0.3">
      <c r="A88" s="1" t="s">
        <v>304</v>
      </c>
      <c r="B88" s="1" t="s">
        <v>305</v>
      </c>
      <c r="C88" s="1" t="s">
        <v>53</v>
      </c>
      <c r="D88" s="1" t="s">
        <v>20</v>
      </c>
    </row>
    <row r="89" spans="1:4" x14ac:dyDescent="0.3">
      <c r="A89" s="1" t="s">
        <v>307</v>
      </c>
      <c r="B89" s="1" t="s">
        <v>308</v>
      </c>
      <c r="C89" s="1" t="s">
        <v>39</v>
      </c>
      <c r="D89" s="1" t="s">
        <v>20</v>
      </c>
    </row>
    <row r="90" spans="1:4" x14ac:dyDescent="0.3">
      <c r="A90" s="1" t="s">
        <v>319</v>
      </c>
      <c r="B90" s="1" t="s">
        <v>320</v>
      </c>
      <c r="C90" s="1" t="s">
        <v>25</v>
      </c>
      <c r="D90" s="1" t="s">
        <v>20</v>
      </c>
    </row>
    <row r="91" spans="1:4" x14ac:dyDescent="0.3">
      <c r="A91" s="1" t="s">
        <v>316</v>
      </c>
      <c r="B91" s="1" t="s">
        <v>317</v>
      </c>
      <c r="C91" s="1" t="s">
        <v>39</v>
      </c>
      <c r="D91" s="1" t="s">
        <v>20</v>
      </c>
    </row>
    <row r="92" spans="1:4" x14ac:dyDescent="0.3">
      <c r="A92" s="1" t="s">
        <v>92</v>
      </c>
      <c r="B92" s="1" t="s">
        <v>93</v>
      </c>
      <c r="C92" s="1" t="s">
        <v>39</v>
      </c>
      <c r="D92" s="1" t="s">
        <v>20</v>
      </c>
    </row>
    <row r="93" spans="1:4" x14ac:dyDescent="0.3">
      <c r="A93" s="1" t="s">
        <v>325</v>
      </c>
      <c r="B93" s="1" t="s">
        <v>326</v>
      </c>
      <c r="C93" s="1" t="s">
        <v>58</v>
      </c>
      <c r="D93" s="1" t="s">
        <v>20</v>
      </c>
    </row>
    <row r="94" spans="1:4" x14ac:dyDescent="0.3">
      <c r="A94" s="1" t="s">
        <v>378</v>
      </c>
      <c r="B94" s="1" t="s">
        <v>379</v>
      </c>
      <c r="C94" s="1" t="s">
        <v>795</v>
      </c>
      <c r="D94" s="1" t="s">
        <v>20</v>
      </c>
    </row>
    <row r="95" spans="1:4" x14ac:dyDescent="0.3">
      <c r="A95" s="1" t="s">
        <v>337</v>
      </c>
      <c r="B95" s="1" t="s">
        <v>338</v>
      </c>
      <c r="C95" s="1" t="s">
        <v>39</v>
      </c>
      <c r="D95" s="1" t="s">
        <v>20</v>
      </c>
    </row>
    <row r="96" spans="1:4" x14ac:dyDescent="0.3">
      <c r="A96" s="1" t="s">
        <v>31</v>
      </c>
      <c r="B96" s="1" t="s">
        <v>32</v>
      </c>
      <c r="C96" s="1" t="s">
        <v>34</v>
      </c>
      <c r="D96" s="1" t="s">
        <v>28</v>
      </c>
    </row>
    <row r="97" spans="1:4" x14ac:dyDescent="0.3">
      <c r="A97" s="1" t="s">
        <v>115</v>
      </c>
      <c r="B97" s="1" t="s">
        <v>116</v>
      </c>
      <c r="C97" s="1" t="s">
        <v>18</v>
      </c>
      <c r="D97" s="1" t="s">
        <v>20</v>
      </c>
    </row>
    <row r="98" spans="1:4" x14ac:dyDescent="0.3">
      <c r="A98" s="1" t="s">
        <v>125</v>
      </c>
      <c r="B98" s="1" t="s">
        <v>126</v>
      </c>
      <c r="C98" s="1" t="s">
        <v>795</v>
      </c>
      <c r="D98" s="1" t="s">
        <v>28</v>
      </c>
    </row>
    <row r="99" spans="1:4" x14ac:dyDescent="0.3">
      <c r="A99" s="1" t="s">
        <v>168</v>
      </c>
      <c r="B99" s="1" t="s">
        <v>169</v>
      </c>
      <c r="C99" s="1" t="s">
        <v>39</v>
      </c>
      <c r="D99" s="1" t="s">
        <v>20</v>
      </c>
    </row>
    <row r="100" spans="1:4" x14ac:dyDescent="0.3">
      <c r="A100" s="1" t="s">
        <v>221</v>
      </c>
      <c r="B100" s="1" t="s">
        <v>222</v>
      </c>
      <c r="C100" s="1" t="s">
        <v>795</v>
      </c>
      <c r="D100" s="1" t="s">
        <v>28</v>
      </c>
    </row>
    <row r="101" spans="1:4" x14ac:dyDescent="0.3">
      <c r="A101" s="1" t="s">
        <v>355</v>
      </c>
      <c r="B101" s="1" t="s">
        <v>356</v>
      </c>
      <c r="C101" s="1" t="s">
        <v>58</v>
      </c>
      <c r="D101" s="1" t="s">
        <v>20</v>
      </c>
    </row>
    <row r="102" spans="1:4" x14ac:dyDescent="0.3">
      <c r="A102" s="1" t="s">
        <v>390</v>
      </c>
      <c r="B102" s="1" t="s">
        <v>391</v>
      </c>
      <c r="C102" s="1" t="s">
        <v>795</v>
      </c>
      <c r="D102" s="1" t="s">
        <v>28</v>
      </c>
    </row>
    <row r="103" spans="1:4" x14ac:dyDescent="0.3">
      <c r="A103" s="1" t="s">
        <v>396</v>
      </c>
      <c r="B103" s="1" t="s">
        <v>397</v>
      </c>
      <c r="C103" s="1" t="s">
        <v>58</v>
      </c>
      <c r="D103" s="1" t="s">
        <v>20</v>
      </c>
    </row>
    <row r="104" spans="1:4" x14ac:dyDescent="0.3">
      <c r="A104" s="1" t="s">
        <v>423</v>
      </c>
      <c r="B104" s="1" t="s">
        <v>424</v>
      </c>
      <c r="C104" s="1" t="s">
        <v>25</v>
      </c>
      <c r="D104" s="1" t="s">
        <v>20</v>
      </c>
    </row>
    <row r="105" spans="1:4" x14ac:dyDescent="0.3">
      <c r="A105" s="1" t="s">
        <v>445</v>
      </c>
      <c r="B105" s="1" t="s">
        <v>446</v>
      </c>
      <c r="C105" s="1" t="s">
        <v>53</v>
      </c>
      <c r="D105" s="1" t="s">
        <v>20</v>
      </c>
    </row>
    <row r="106" spans="1:4" x14ac:dyDescent="0.3">
      <c r="A106" s="1" t="s">
        <v>514</v>
      </c>
      <c r="B106" s="1" t="s">
        <v>515</v>
      </c>
      <c r="C106" s="1" t="s">
        <v>795</v>
      </c>
      <c r="D106" s="1" t="s">
        <v>28</v>
      </c>
    </row>
    <row r="107" spans="1:4" x14ac:dyDescent="0.3">
      <c r="A107" s="1" t="s">
        <v>651</v>
      </c>
      <c r="B107" s="1" t="s">
        <v>652</v>
      </c>
      <c r="C107" s="1" t="s">
        <v>58</v>
      </c>
      <c r="D107" s="1" t="s">
        <v>41</v>
      </c>
    </row>
    <row r="108" spans="1:4" x14ac:dyDescent="0.3">
      <c r="A108" s="1" t="s">
        <v>340</v>
      </c>
      <c r="B108" s="1" t="s">
        <v>341</v>
      </c>
      <c r="C108" s="1" t="s">
        <v>18</v>
      </c>
      <c r="D108" s="1" t="s">
        <v>20</v>
      </c>
    </row>
    <row r="109" spans="1:4" x14ac:dyDescent="0.3">
      <c r="A109" s="1" t="s">
        <v>642</v>
      </c>
      <c r="B109" s="1" t="s">
        <v>643</v>
      </c>
      <c r="C109" s="1" t="s">
        <v>58</v>
      </c>
      <c r="D109" s="1" t="s">
        <v>41</v>
      </c>
    </row>
    <row r="110" spans="1:4" x14ac:dyDescent="0.3">
      <c r="A110" s="1" t="s">
        <v>343</v>
      </c>
      <c r="B110" s="1" t="s">
        <v>344</v>
      </c>
      <c r="C110" s="1" t="s">
        <v>795</v>
      </c>
      <c r="D110" s="1" t="s">
        <v>28</v>
      </c>
    </row>
    <row r="111" spans="1:4" x14ac:dyDescent="0.3">
      <c r="A111" s="1" t="s">
        <v>188</v>
      </c>
      <c r="B111" s="1" t="s">
        <v>189</v>
      </c>
      <c r="C111" s="1" t="s">
        <v>39</v>
      </c>
      <c r="D111" s="1" t="s">
        <v>20</v>
      </c>
    </row>
    <row r="112" spans="1:4" x14ac:dyDescent="0.3">
      <c r="A112" s="1" t="s">
        <v>347</v>
      </c>
      <c r="B112" s="1" t="s">
        <v>348</v>
      </c>
      <c r="C112" s="1" t="s">
        <v>39</v>
      </c>
      <c r="D112" s="1" t="s">
        <v>20</v>
      </c>
    </row>
    <row r="113" spans="1:4" x14ac:dyDescent="0.3">
      <c r="A113" s="1" t="s">
        <v>616</v>
      </c>
      <c r="B113" s="1" t="s">
        <v>617</v>
      </c>
      <c r="C113" s="1" t="s">
        <v>18</v>
      </c>
      <c r="D113" s="1" t="s">
        <v>20</v>
      </c>
    </row>
    <row r="114" spans="1:4" x14ac:dyDescent="0.3">
      <c r="A114" s="1" t="s">
        <v>163</v>
      </c>
      <c r="B114" s="1" t="s">
        <v>164</v>
      </c>
      <c r="C114" s="1" t="s">
        <v>25</v>
      </c>
      <c r="D114" s="1" t="s">
        <v>41</v>
      </c>
    </row>
    <row r="115" spans="1:4" x14ac:dyDescent="0.3">
      <c r="A115" s="1" t="s">
        <v>60</v>
      </c>
      <c r="B115" s="1" t="s">
        <v>61</v>
      </c>
      <c r="C115" s="1" t="s">
        <v>39</v>
      </c>
      <c r="D115" s="1" t="s">
        <v>20</v>
      </c>
    </row>
    <row r="116" spans="1:4" x14ac:dyDescent="0.3">
      <c r="A116" s="1" t="s">
        <v>648</v>
      </c>
      <c r="B116" s="1" t="s">
        <v>649</v>
      </c>
      <c r="C116" s="1" t="s">
        <v>53</v>
      </c>
      <c r="D116" s="1" t="s">
        <v>20</v>
      </c>
    </row>
    <row r="117" spans="1:4" x14ac:dyDescent="0.3">
      <c r="A117" s="1" t="s">
        <v>375</v>
      </c>
      <c r="B117" s="1" t="s">
        <v>376</v>
      </c>
      <c r="C117" s="1" t="s">
        <v>18</v>
      </c>
      <c r="D117" s="1" t="s">
        <v>20</v>
      </c>
    </row>
    <row r="118" spans="1:4" x14ac:dyDescent="0.3">
      <c r="A118" s="1" t="s">
        <v>501</v>
      </c>
      <c r="B118" s="1" t="s">
        <v>502</v>
      </c>
      <c r="C118" s="1" t="s">
        <v>18</v>
      </c>
      <c r="D118" s="1" t="s">
        <v>20</v>
      </c>
    </row>
    <row r="119" spans="1:4" x14ac:dyDescent="0.3">
      <c r="A119" s="1" t="s">
        <v>393</v>
      </c>
      <c r="B119" s="1" t="s">
        <v>394</v>
      </c>
      <c r="C119" s="1" t="s">
        <v>39</v>
      </c>
      <c r="D119" s="1" t="s">
        <v>20</v>
      </c>
    </row>
    <row r="120" spans="1:4" x14ac:dyDescent="0.3">
      <c r="A120" s="1" t="s">
        <v>332</v>
      </c>
      <c r="B120" s="1" t="s">
        <v>333</v>
      </c>
      <c r="C120" s="1" t="s">
        <v>58</v>
      </c>
      <c r="D120" s="1" t="s">
        <v>41</v>
      </c>
    </row>
    <row r="121" spans="1:4" x14ac:dyDescent="0.3">
      <c r="A121" s="1" t="s">
        <v>335</v>
      </c>
      <c r="B121" s="1" t="s">
        <v>336</v>
      </c>
      <c r="C121" s="1" t="s">
        <v>58</v>
      </c>
      <c r="D121" s="1" t="s">
        <v>41</v>
      </c>
    </row>
    <row r="122" spans="1:4" x14ac:dyDescent="0.3">
      <c r="A122" s="1" t="s">
        <v>177</v>
      </c>
      <c r="B122" s="1" t="s">
        <v>178</v>
      </c>
      <c r="C122" s="1" t="s">
        <v>795</v>
      </c>
      <c r="D122" s="1" t="s">
        <v>20</v>
      </c>
    </row>
    <row r="123" spans="1:4" x14ac:dyDescent="0.3">
      <c r="A123" s="1" t="s">
        <v>399</v>
      </c>
      <c r="B123" s="1" t="s">
        <v>400</v>
      </c>
      <c r="C123" s="1" t="s">
        <v>58</v>
      </c>
      <c r="D123" s="1" t="s">
        <v>41</v>
      </c>
    </row>
    <row r="124" spans="1:4" x14ac:dyDescent="0.3">
      <c r="A124" s="1" t="s">
        <v>592</v>
      </c>
      <c r="B124" s="1" t="s">
        <v>593</v>
      </c>
      <c r="C124" s="1" t="s">
        <v>39</v>
      </c>
      <c r="D124" s="1" t="s">
        <v>20</v>
      </c>
    </row>
    <row r="125" spans="1:4" x14ac:dyDescent="0.3">
      <c r="A125" s="1" t="s">
        <v>406</v>
      </c>
      <c r="B125" s="1" t="s">
        <v>407</v>
      </c>
      <c r="C125" s="1" t="s">
        <v>34</v>
      </c>
      <c r="D125" s="1" t="s">
        <v>28</v>
      </c>
    </row>
    <row r="126" spans="1:4" x14ac:dyDescent="0.3">
      <c r="A126" s="1" t="s">
        <v>410</v>
      </c>
      <c r="B126" s="1" t="s">
        <v>411</v>
      </c>
      <c r="C126" s="1" t="s">
        <v>39</v>
      </c>
      <c r="D126" s="1" t="s">
        <v>20</v>
      </c>
    </row>
    <row r="127" spans="1:4" x14ac:dyDescent="0.3">
      <c r="A127" s="1" t="s">
        <v>412</v>
      </c>
      <c r="B127" s="1" t="s">
        <v>413</v>
      </c>
      <c r="C127" s="1" t="s">
        <v>18</v>
      </c>
      <c r="D127" s="1" t="s">
        <v>20</v>
      </c>
    </row>
    <row r="128" spans="1:4" x14ac:dyDescent="0.3">
      <c r="A128" s="1" t="s">
        <v>420</v>
      </c>
      <c r="B128" s="1" t="s">
        <v>421</v>
      </c>
      <c r="C128" s="1" t="s">
        <v>795</v>
      </c>
      <c r="D128" s="1" t="s">
        <v>20</v>
      </c>
    </row>
    <row r="129" spans="1:4" x14ac:dyDescent="0.3">
      <c r="A129" s="1" t="s">
        <v>415</v>
      </c>
      <c r="B129" s="1" t="s">
        <v>416</v>
      </c>
      <c r="C129" s="1" t="s">
        <v>795</v>
      </c>
      <c r="D129" s="1" t="s">
        <v>20</v>
      </c>
    </row>
    <row r="130" spans="1:4" x14ac:dyDescent="0.3">
      <c r="A130" s="1" t="s">
        <v>426</v>
      </c>
      <c r="B130" s="1" t="s">
        <v>427</v>
      </c>
      <c r="C130" s="1" t="s">
        <v>39</v>
      </c>
      <c r="D130" s="1" t="s">
        <v>20</v>
      </c>
    </row>
    <row r="131" spans="1:4" x14ac:dyDescent="0.3">
      <c r="A131" s="1" t="s">
        <v>429</v>
      </c>
      <c r="B131" s="1" t="s">
        <v>430</v>
      </c>
      <c r="C131" s="1" t="s">
        <v>39</v>
      </c>
      <c r="D131" s="1" t="s">
        <v>20</v>
      </c>
    </row>
    <row r="132" spans="1:4" x14ac:dyDescent="0.3">
      <c r="A132" s="1" t="s">
        <v>435</v>
      </c>
      <c r="B132" s="1" t="s">
        <v>436</v>
      </c>
      <c r="C132" s="1" t="s">
        <v>39</v>
      </c>
      <c r="D132" s="1" t="s">
        <v>41</v>
      </c>
    </row>
    <row r="133" spans="1:4" x14ac:dyDescent="0.3">
      <c r="A133" s="1" t="s">
        <v>553</v>
      </c>
      <c r="B133" s="1" t="s">
        <v>554</v>
      </c>
      <c r="C133" s="1" t="s">
        <v>39</v>
      </c>
      <c r="D133" s="1" t="s">
        <v>20</v>
      </c>
    </row>
    <row r="134" spans="1:4" x14ac:dyDescent="0.3">
      <c r="A134" s="1" t="s">
        <v>351</v>
      </c>
      <c r="B134" s="1" t="s">
        <v>352</v>
      </c>
      <c r="C134" s="1" t="s">
        <v>58</v>
      </c>
      <c r="D134" s="1" t="s">
        <v>41</v>
      </c>
    </row>
    <row r="135" spans="1:4" x14ac:dyDescent="0.3">
      <c r="A135" s="1" t="s">
        <v>438</v>
      </c>
      <c r="B135" s="1" t="s">
        <v>439</v>
      </c>
      <c r="C135" s="1" t="s">
        <v>58</v>
      </c>
      <c r="D135" s="1" t="s">
        <v>41</v>
      </c>
    </row>
    <row r="136" spans="1:4" x14ac:dyDescent="0.3">
      <c r="A136" s="1" t="s">
        <v>442</v>
      </c>
      <c r="B136" s="1" t="s">
        <v>443</v>
      </c>
      <c r="C136" s="1" t="s">
        <v>58</v>
      </c>
      <c r="D136" s="1" t="s">
        <v>41</v>
      </c>
    </row>
    <row r="137" spans="1:4" x14ac:dyDescent="0.3">
      <c r="A137" s="1" t="s">
        <v>135</v>
      </c>
      <c r="B137" s="1" t="s">
        <v>136</v>
      </c>
      <c r="C137" s="1" t="s">
        <v>34</v>
      </c>
      <c r="D137" s="1" t="s">
        <v>28</v>
      </c>
    </row>
    <row r="138" spans="1:4" x14ac:dyDescent="0.3">
      <c r="A138" s="1" t="s">
        <v>453</v>
      </c>
      <c r="B138" s="1" t="s">
        <v>454</v>
      </c>
      <c r="C138" s="1" t="s">
        <v>58</v>
      </c>
      <c r="D138" s="1" t="s">
        <v>20</v>
      </c>
    </row>
    <row r="139" spans="1:4" x14ac:dyDescent="0.3">
      <c r="A139" s="1" t="s">
        <v>456</v>
      </c>
      <c r="B139" s="1" t="s">
        <v>457</v>
      </c>
      <c r="C139" s="1" t="s">
        <v>58</v>
      </c>
      <c r="D139" s="1" t="s">
        <v>20</v>
      </c>
    </row>
    <row r="140" spans="1:4" x14ac:dyDescent="0.3">
      <c r="A140" s="1" t="s">
        <v>520</v>
      </c>
      <c r="B140" s="1" t="s">
        <v>521</v>
      </c>
      <c r="C140" s="1" t="s">
        <v>39</v>
      </c>
      <c r="D140" s="1" t="s">
        <v>20</v>
      </c>
    </row>
    <row r="141" spans="1:4" x14ac:dyDescent="0.3">
      <c r="A141" s="1" t="s">
        <v>459</v>
      </c>
      <c r="B141" s="1" t="s">
        <v>460</v>
      </c>
      <c r="C141" s="1" t="s">
        <v>18</v>
      </c>
      <c r="D141" s="1" t="s">
        <v>20</v>
      </c>
    </row>
    <row r="142" spans="1:4" x14ac:dyDescent="0.3">
      <c r="A142" s="1" t="s">
        <v>645</v>
      </c>
      <c r="B142" s="1" t="s">
        <v>646</v>
      </c>
      <c r="C142" s="1" t="s">
        <v>58</v>
      </c>
      <c r="D142" s="1" t="s">
        <v>41</v>
      </c>
    </row>
    <row r="143" spans="1:4" x14ac:dyDescent="0.3">
      <c r="A143" s="1" t="s">
        <v>465</v>
      </c>
      <c r="B143" s="1" t="s">
        <v>466</v>
      </c>
      <c r="C143" s="1" t="s">
        <v>39</v>
      </c>
      <c r="D143" s="1" t="s">
        <v>20</v>
      </c>
    </row>
    <row r="144" spans="1:4" x14ac:dyDescent="0.3">
      <c r="A144" s="1" t="s">
        <v>472</v>
      </c>
      <c r="B144" s="1" t="s">
        <v>473</v>
      </c>
      <c r="C144" s="1" t="s">
        <v>34</v>
      </c>
      <c r="D144" s="1" t="s">
        <v>28</v>
      </c>
    </row>
    <row r="145" spans="1:4" x14ac:dyDescent="0.3">
      <c r="A145" s="1" t="s">
        <v>481</v>
      </c>
      <c r="B145" s="1" t="s">
        <v>482</v>
      </c>
      <c r="C145" s="1" t="s">
        <v>53</v>
      </c>
      <c r="D145" s="1" t="s">
        <v>20</v>
      </c>
    </row>
    <row r="146" spans="1:4" x14ac:dyDescent="0.3">
      <c r="A146" s="1" t="s">
        <v>358</v>
      </c>
      <c r="B146" s="1" t="s">
        <v>359</v>
      </c>
      <c r="C146" s="1" t="s">
        <v>58</v>
      </c>
      <c r="D146" s="1" t="s">
        <v>41</v>
      </c>
    </row>
    <row r="147" spans="1:4" x14ac:dyDescent="0.3">
      <c r="A147" s="1" t="s">
        <v>488</v>
      </c>
      <c r="B147" s="1" t="s">
        <v>489</v>
      </c>
      <c r="C147" s="1" t="s">
        <v>39</v>
      </c>
      <c r="D147" s="1" t="s">
        <v>20</v>
      </c>
    </row>
    <row r="148" spans="1:4" x14ac:dyDescent="0.3">
      <c r="A148" s="1" t="s">
        <v>199</v>
      </c>
      <c r="B148" s="1" t="s">
        <v>200</v>
      </c>
      <c r="C148" s="1" t="s">
        <v>58</v>
      </c>
      <c r="D148" s="1" t="s">
        <v>41</v>
      </c>
    </row>
    <row r="149" spans="1:4" x14ac:dyDescent="0.3">
      <c r="A149" s="1" t="s">
        <v>274</v>
      </c>
      <c r="B149" s="1" t="s">
        <v>275</v>
      </c>
      <c r="C149" s="1" t="s">
        <v>39</v>
      </c>
      <c r="D149" s="1" t="s">
        <v>20</v>
      </c>
    </row>
    <row r="150" spans="1:4" x14ac:dyDescent="0.3">
      <c r="A150" s="1" t="s">
        <v>491</v>
      </c>
      <c r="B150" s="1" t="s">
        <v>492</v>
      </c>
      <c r="C150" s="1" t="s">
        <v>18</v>
      </c>
      <c r="D150" s="1" t="s">
        <v>20</v>
      </c>
    </row>
    <row r="151" spans="1:4" x14ac:dyDescent="0.3">
      <c r="A151" s="1" t="s">
        <v>619</v>
      </c>
      <c r="B151" s="1" t="s">
        <v>620</v>
      </c>
      <c r="C151" s="1" t="s">
        <v>39</v>
      </c>
      <c r="D151" s="1" t="s">
        <v>20</v>
      </c>
    </row>
    <row r="152" spans="1:4" x14ac:dyDescent="0.3">
      <c r="A152" s="1" t="s">
        <v>497</v>
      </c>
      <c r="B152" s="1" t="s">
        <v>498</v>
      </c>
      <c r="C152" s="1" t="s">
        <v>39</v>
      </c>
      <c r="D152" s="1" t="s">
        <v>20</v>
      </c>
    </row>
    <row r="153" spans="1:4" x14ac:dyDescent="0.3">
      <c r="A153" s="1" t="s">
        <v>322</v>
      </c>
      <c r="B153" s="1" t="s">
        <v>323</v>
      </c>
      <c r="C153" s="1" t="s">
        <v>58</v>
      </c>
      <c r="D153" s="1" t="s">
        <v>20</v>
      </c>
    </row>
    <row r="154" spans="1:4" x14ac:dyDescent="0.3">
      <c r="A154" s="1" t="s">
        <v>507</v>
      </c>
      <c r="B154" s="1" t="s">
        <v>508</v>
      </c>
      <c r="C154" s="1" t="s">
        <v>18</v>
      </c>
      <c r="D154" s="1" t="s">
        <v>20</v>
      </c>
    </row>
    <row r="155" spans="1:4" x14ac:dyDescent="0.3">
      <c r="A155" s="1" t="s">
        <v>517</v>
      </c>
      <c r="B155" s="1" t="s">
        <v>518</v>
      </c>
      <c r="C155" s="1" t="s">
        <v>25</v>
      </c>
      <c r="D155" s="1" t="s">
        <v>20</v>
      </c>
    </row>
    <row r="156" spans="1:4" x14ac:dyDescent="0.3">
      <c r="A156" s="1" t="s">
        <v>225</v>
      </c>
      <c r="B156" s="1" t="s">
        <v>226</v>
      </c>
      <c r="C156" s="1" t="s">
        <v>58</v>
      </c>
      <c r="D156" s="1" t="s">
        <v>20</v>
      </c>
    </row>
    <row r="157" spans="1:4" x14ac:dyDescent="0.3">
      <c r="A157" s="1" t="s">
        <v>510</v>
      </c>
      <c r="B157" s="1" t="s">
        <v>511</v>
      </c>
      <c r="C157" s="1" t="s">
        <v>39</v>
      </c>
      <c r="D157" s="1" t="s">
        <v>41</v>
      </c>
    </row>
    <row r="158" spans="1:4" x14ac:dyDescent="0.3">
      <c r="A158" s="1" t="s">
        <v>494</v>
      </c>
      <c r="B158" s="1" t="s">
        <v>495</v>
      </c>
      <c r="C158" s="1" t="s">
        <v>39</v>
      </c>
      <c r="D158" s="1" t="s">
        <v>20</v>
      </c>
    </row>
    <row r="159" spans="1:4" x14ac:dyDescent="0.3">
      <c r="A159" s="1" t="s">
        <v>582</v>
      </c>
      <c r="B159" s="1" t="s">
        <v>583</v>
      </c>
      <c r="C159" s="1" t="s">
        <v>18</v>
      </c>
      <c r="D159" s="1" t="s">
        <v>20</v>
      </c>
    </row>
    <row r="160" spans="1:4" x14ac:dyDescent="0.3">
      <c r="A160" s="1" t="s">
        <v>328</v>
      </c>
      <c r="B160" s="1" t="s">
        <v>329</v>
      </c>
      <c r="C160" s="1" t="s">
        <v>34</v>
      </c>
      <c r="D160" s="1" t="s">
        <v>28</v>
      </c>
    </row>
    <row r="161" spans="1:4" x14ac:dyDescent="0.3">
      <c r="A161" s="1" t="s">
        <v>523</v>
      </c>
      <c r="B161" s="1" t="s">
        <v>524</v>
      </c>
      <c r="C161" s="1" t="s">
        <v>39</v>
      </c>
      <c r="D161" s="1" t="s">
        <v>20</v>
      </c>
    </row>
    <row r="162" spans="1:4" x14ac:dyDescent="0.3">
      <c r="A162" s="1" t="s">
        <v>205</v>
      </c>
      <c r="B162" s="1" t="s">
        <v>206</v>
      </c>
      <c r="C162" s="1" t="s">
        <v>18</v>
      </c>
      <c r="D162" s="1" t="s">
        <v>20</v>
      </c>
    </row>
    <row r="163" spans="1:4" x14ac:dyDescent="0.3">
      <c r="A163" s="1" t="s">
        <v>211</v>
      </c>
      <c r="B163" s="1" t="s">
        <v>212</v>
      </c>
      <c r="C163" s="1" t="s">
        <v>39</v>
      </c>
      <c r="D163" s="1" t="s">
        <v>20</v>
      </c>
    </row>
    <row r="164" spans="1:4" x14ac:dyDescent="0.3">
      <c r="A164" s="1" t="s">
        <v>185</v>
      </c>
      <c r="B164" s="1" t="s">
        <v>186</v>
      </c>
      <c r="C164" s="1" t="s">
        <v>18</v>
      </c>
      <c r="D164" s="1" t="s">
        <v>20</v>
      </c>
    </row>
    <row r="165" spans="1:4" x14ac:dyDescent="0.3">
      <c r="A165" s="1" t="s">
        <v>535</v>
      </c>
      <c r="B165" s="1" t="s">
        <v>536</v>
      </c>
      <c r="C165" s="1" t="s">
        <v>279</v>
      </c>
      <c r="D165" s="1" t="s">
        <v>20</v>
      </c>
    </row>
    <row r="166" spans="1:4" x14ac:dyDescent="0.3">
      <c r="A166" s="1" t="s">
        <v>372</v>
      </c>
      <c r="B166" s="1" t="s">
        <v>373</v>
      </c>
      <c r="C166" s="1" t="s">
        <v>18</v>
      </c>
      <c r="D166" s="1" t="s">
        <v>20</v>
      </c>
    </row>
    <row r="167" spans="1:4" x14ac:dyDescent="0.3">
      <c r="A167" s="1" t="s">
        <v>15</v>
      </c>
      <c r="B167" s="1" t="s">
        <v>16</v>
      </c>
      <c r="C167" s="1" t="s">
        <v>18</v>
      </c>
      <c r="D167" s="1" t="s">
        <v>20</v>
      </c>
    </row>
    <row r="168" spans="1:4" x14ac:dyDescent="0.3">
      <c r="A168" s="1" t="s">
        <v>563</v>
      </c>
      <c r="B168" s="1" t="s">
        <v>564</v>
      </c>
      <c r="C168" s="1" t="s">
        <v>39</v>
      </c>
      <c r="D168" s="1" t="s">
        <v>20</v>
      </c>
    </row>
    <row r="169" spans="1:4" x14ac:dyDescent="0.3">
      <c r="A169" s="1" t="s">
        <v>566</v>
      </c>
      <c r="B169" s="1" t="s">
        <v>567</v>
      </c>
      <c r="C169" s="1" t="s">
        <v>39</v>
      </c>
      <c r="D169" s="1" t="s">
        <v>20</v>
      </c>
    </row>
    <row r="170" spans="1:4" x14ac:dyDescent="0.3">
      <c r="A170" s="1" t="s">
        <v>569</v>
      </c>
      <c r="B170" s="1" t="s">
        <v>570</v>
      </c>
      <c r="C170" s="1" t="s">
        <v>58</v>
      </c>
      <c r="D170" s="1" t="s">
        <v>20</v>
      </c>
    </row>
    <row r="171" spans="1:4" x14ac:dyDescent="0.3">
      <c r="A171" s="1" t="s">
        <v>572</v>
      </c>
      <c r="B171" s="1" t="s">
        <v>573</v>
      </c>
      <c r="C171" s="1" t="s">
        <v>18</v>
      </c>
      <c r="D171" s="1" t="s">
        <v>20</v>
      </c>
    </row>
    <row r="172" spans="1:4" x14ac:dyDescent="0.3">
      <c r="A172" s="1" t="s">
        <v>576</v>
      </c>
      <c r="B172" s="1" t="s">
        <v>577</v>
      </c>
      <c r="C172" s="1" t="s">
        <v>39</v>
      </c>
      <c r="D172" s="1" t="s">
        <v>20</v>
      </c>
    </row>
    <row r="173" spans="1:4" x14ac:dyDescent="0.3">
      <c r="A173" s="1" t="s">
        <v>550</v>
      </c>
      <c r="B173" s="1" t="s">
        <v>551</v>
      </c>
      <c r="C173" s="1" t="s">
        <v>39</v>
      </c>
      <c r="D173" s="1" t="s">
        <v>20</v>
      </c>
    </row>
    <row r="174" spans="1:4" x14ac:dyDescent="0.3">
      <c r="A174" s="1" t="s">
        <v>556</v>
      </c>
      <c r="B174" s="1" t="s">
        <v>557</v>
      </c>
      <c r="C174" s="1" t="s">
        <v>39</v>
      </c>
      <c r="D174" s="1" t="s">
        <v>20</v>
      </c>
    </row>
    <row r="175" spans="1:4" x14ac:dyDescent="0.3">
      <c r="A175" s="1" t="s">
        <v>560</v>
      </c>
      <c r="B175" s="1" t="s">
        <v>561</v>
      </c>
      <c r="C175" s="1" t="s">
        <v>18</v>
      </c>
      <c r="D175" s="1" t="s">
        <v>20</v>
      </c>
    </row>
    <row r="176" spans="1:4" x14ac:dyDescent="0.3">
      <c r="A176" s="1" t="s">
        <v>579</v>
      </c>
      <c r="B176" s="1" t="s">
        <v>580</v>
      </c>
      <c r="C176" s="1" t="s">
        <v>39</v>
      </c>
      <c r="D176" s="1" t="s">
        <v>20</v>
      </c>
    </row>
    <row r="177" spans="1:4" x14ac:dyDescent="0.3">
      <c r="A177" s="1" t="s">
        <v>607</v>
      </c>
      <c r="B177" s="1" t="s">
        <v>608</v>
      </c>
      <c r="C177" s="1" t="s">
        <v>53</v>
      </c>
      <c r="D177" s="1" t="s">
        <v>20</v>
      </c>
    </row>
    <row r="178" spans="1:4" x14ac:dyDescent="0.3">
      <c r="A178" s="1" t="s">
        <v>585</v>
      </c>
      <c r="B178" s="1" t="s">
        <v>586</v>
      </c>
      <c r="C178" s="1" t="s">
        <v>39</v>
      </c>
      <c r="D178" s="1" t="s">
        <v>20</v>
      </c>
    </row>
    <row r="179" spans="1:4" x14ac:dyDescent="0.3">
      <c r="A179" s="1" t="s">
        <v>589</v>
      </c>
      <c r="B179" s="1" t="s">
        <v>590</v>
      </c>
      <c r="C179" s="1" t="s">
        <v>58</v>
      </c>
      <c r="D179" s="1" t="s">
        <v>20</v>
      </c>
    </row>
    <row r="180" spans="1:4" x14ac:dyDescent="0.3">
      <c r="A180" s="1" t="s">
        <v>595</v>
      </c>
      <c r="B180" s="1" t="s">
        <v>596</v>
      </c>
      <c r="C180" s="1" t="s">
        <v>34</v>
      </c>
      <c r="D180" s="1" t="s">
        <v>28</v>
      </c>
    </row>
    <row r="181" spans="1:4" x14ac:dyDescent="0.3">
      <c r="A181" s="1" t="s">
        <v>601</v>
      </c>
      <c r="B181" s="1" t="s">
        <v>602</v>
      </c>
      <c r="C181" s="1" t="s">
        <v>18</v>
      </c>
      <c r="D181" s="1" t="s">
        <v>20</v>
      </c>
    </row>
    <row r="182" spans="1:4" x14ac:dyDescent="0.3">
      <c r="A182" s="1" t="s">
        <v>604</v>
      </c>
      <c r="B182" s="1" t="s">
        <v>605</v>
      </c>
      <c r="C182" s="1" t="s">
        <v>39</v>
      </c>
      <c r="D182" s="1" t="s">
        <v>20</v>
      </c>
    </row>
    <row r="183" spans="1:4" x14ac:dyDescent="0.3">
      <c r="A183" s="1" t="s">
        <v>610</v>
      </c>
      <c r="B183" s="1" t="s">
        <v>611</v>
      </c>
      <c r="C183" s="1" t="s">
        <v>53</v>
      </c>
      <c r="D183" s="1" t="s">
        <v>20</v>
      </c>
    </row>
    <row r="184" spans="1:4" x14ac:dyDescent="0.3">
      <c r="A184" s="1" t="s">
        <v>613</v>
      </c>
      <c r="B184" s="1" t="s">
        <v>614</v>
      </c>
      <c r="C184" s="1" t="s">
        <v>18</v>
      </c>
      <c r="D184" s="1" t="s">
        <v>20</v>
      </c>
    </row>
    <row r="185" spans="1:4" x14ac:dyDescent="0.3">
      <c r="A185" s="1" t="s">
        <v>622</v>
      </c>
      <c r="B185" s="1" t="s">
        <v>623</v>
      </c>
      <c r="C185" s="1" t="s">
        <v>18</v>
      </c>
      <c r="D185" s="1" t="s">
        <v>20</v>
      </c>
    </row>
    <row r="186" spans="1:4" x14ac:dyDescent="0.3">
      <c r="A186" s="1" t="s">
        <v>381</v>
      </c>
      <c r="B186" s="1" t="s">
        <v>382</v>
      </c>
      <c r="C186" s="1" t="s">
        <v>58</v>
      </c>
      <c r="D186" s="1" t="s">
        <v>41</v>
      </c>
    </row>
    <row r="187" spans="1:4" x14ac:dyDescent="0.3">
      <c r="A187" s="1" t="s">
        <v>663</v>
      </c>
      <c r="B187" s="1" t="s">
        <v>664</v>
      </c>
      <c r="C187" s="1" t="s">
        <v>58</v>
      </c>
      <c r="D187" s="1" t="s">
        <v>41</v>
      </c>
    </row>
    <row r="188" spans="1:4" x14ac:dyDescent="0.3">
      <c r="A188" s="1" t="s">
        <v>666</v>
      </c>
      <c r="B188" s="1" t="s">
        <v>667</v>
      </c>
      <c r="C188" s="1" t="s">
        <v>58</v>
      </c>
      <c r="D188" s="1" t="s">
        <v>41</v>
      </c>
    </row>
    <row r="189" spans="1:4" x14ac:dyDescent="0.3">
      <c r="A189" s="1" t="s">
        <v>634</v>
      </c>
      <c r="B189" s="1" t="s">
        <v>635</v>
      </c>
      <c r="C189" s="1" t="s">
        <v>58</v>
      </c>
      <c r="D189" s="1" t="s">
        <v>20</v>
      </c>
    </row>
    <row r="190" spans="1:4" x14ac:dyDescent="0.3">
      <c r="A190" s="1" t="s">
        <v>638</v>
      </c>
      <c r="B190" s="1" t="s">
        <v>639</v>
      </c>
      <c r="C190" s="1" t="s">
        <v>34</v>
      </c>
      <c r="D190" s="1" t="s">
        <v>28</v>
      </c>
    </row>
    <row r="191" spans="1:4" x14ac:dyDescent="0.3">
      <c r="A191" s="1" t="s">
        <v>660</v>
      </c>
      <c r="B191" s="1" t="s">
        <v>661</v>
      </c>
      <c r="C191" s="1" t="s">
        <v>795</v>
      </c>
      <c r="D191" s="1" t="s">
        <v>20</v>
      </c>
    </row>
    <row r="192" spans="1:4" x14ac:dyDescent="0.3">
      <c r="A192" s="1" t="s">
        <v>543</v>
      </c>
      <c r="B192" s="1" t="s">
        <v>544</v>
      </c>
      <c r="C192" s="1" t="s">
        <v>34</v>
      </c>
      <c r="D192" s="1" t="s">
        <v>28</v>
      </c>
    </row>
    <row r="193" spans="1:4" x14ac:dyDescent="0.3">
      <c r="A193" s="1" t="s">
        <v>105</v>
      </c>
      <c r="B193" s="1" t="s">
        <v>106</v>
      </c>
      <c r="C193" s="1" t="s">
        <v>39</v>
      </c>
      <c r="D193" s="1" t="s">
        <v>20</v>
      </c>
    </row>
    <row r="194" spans="1:4" x14ac:dyDescent="0.3">
      <c r="A194" s="1" t="s">
        <v>504</v>
      </c>
      <c r="B194" s="1" t="s">
        <v>505</v>
      </c>
      <c r="C194" s="1" t="s">
        <v>39</v>
      </c>
      <c r="D194" s="1" t="s">
        <v>20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5"/>
  <sheetViews>
    <sheetView workbookViewId="0">
      <selection activeCell="A8" sqref="A8"/>
    </sheetView>
  </sheetViews>
  <sheetFormatPr defaultRowHeight="16.5" x14ac:dyDescent="0.3"/>
  <cols>
    <col min="1" max="1" width="18" customWidth="1"/>
    <col min="2" max="2" width="6" hidden="1" customWidth="1"/>
    <col min="3" max="3" width="29.125" customWidth="1"/>
    <col min="4" max="4" width="8.5" customWidth="1"/>
    <col min="5" max="5" width="5.5" customWidth="1"/>
    <col min="6" max="6" width="4.75" customWidth="1"/>
    <col min="7" max="7" width="12.375" customWidth="1"/>
    <col min="8" max="8" width="16.875" bestFit="1" customWidth="1"/>
    <col min="9" max="9" width="10.5" bestFit="1" customWidth="1"/>
    <col min="10" max="10" width="7.375" bestFit="1" customWidth="1"/>
    <col min="11" max="11" width="6.75" bestFit="1" customWidth="1"/>
    <col min="12" max="12" width="4.875" bestFit="1" customWidth="1"/>
    <col min="13" max="13" width="4.75" bestFit="1" customWidth="1"/>
    <col min="14" max="14" width="8.75" bestFit="1" customWidth="1"/>
    <col min="15" max="15" width="255.625" bestFit="1" customWidth="1"/>
  </cols>
  <sheetData>
    <row r="1" spans="1:15" x14ac:dyDescent="0.3">
      <c r="I1" s="27" t="s">
        <v>669</v>
      </c>
      <c r="J1" s="27"/>
      <c r="K1" s="27"/>
      <c r="L1" s="27"/>
      <c r="M1" s="27"/>
      <c r="N1" s="27"/>
    </row>
    <row r="2" spans="1:15" x14ac:dyDescent="0.3">
      <c r="A2" s="1" t="s">
        <v>0</v>
      </c>
      <c r="B2" s="1" t="s">
        <v>1</v>
      </c>
      <c r="C2" s="1" t="s">
        <v>2</v>
      </c>
      <c r="D2" s="1" t="s">
        <v>3</v>
      </c>
      <c r="E2" s="1" t="s">
        <v>4</v>
      </c>
      <c r="F2" s="1" t="s">
        <v>5</v>
      </c>
      <c r="G2" s="1" t="s">
        <v>6</v>
      </c>
      <c r="H2" s="1" t="s">
        <v>7</v>
      </c>
      <c r="I2" s="1" t="s">
        <v>8</v>
      </c>
      <c r="J2" s="1" t="s">
        <v>9</v>
      </c>
      <c r="K2" s="1" t="s">
        <v>10</v>
      </c>
      <c r="L2" s="1" t="s">
        <v>11</v>
      </c>
      <c r="M2" s="1" t="s">
        <v>12</v>
      </c>
      <c r="N2" s="1" t="s">
        <v>13</v>
      </c>
      <c r="O2" s="1" t="s">
        <v>14</v>
      </c>
    </row>
    <row r="3" spans="1:15" x14ac:dyDescent="0.3">
      <c r="A3" s="1" t="s">
        <v>37</v>
      </c>
      <c r="B3" s="1" t="str">
        <f t="shared" ref="B3:B34" si="0">"http://github.com/"&amp;SUBSTITUTE(A3,"+","/")</f>
        <v>http://github.com/albumentations-team/albumentations</v>
      </c>
      <c r="C3" s="1" t="s">
        <v>38</v>
      </c>
      <c r="D3" s="1" t="s">
        <v>39</v>
      </c>
      <c r="E3" s="1" t="s">
        <v>39</v>
      </c>
      <c r="F3" s="1" t="s">
        <v>40</v>
      </c>
      <c r="G3" s="1" t="s">
        <v>39</v>
      </c>
      <c r="H3" s="1" t="s">
        <v>41</v>
      </c>
      <c r="I3" s="1" t="s">
        <v>21</v>
      </c>
      <c r="J3" s="1" t="s">
        <v>21</v>
      </c>
      <c r="K3" s="1" t="s">
        <v>29</v>
      </c>
      <c r="L3" s="1" t="s">
        <v>21</v>
      </c>
      <c r="M3" s="1" t="s">
        <v>29</v>
      </c>
      <c r="N3" s="1" t="s">
        <v>21</v>
      </c>
      <c r="O3" s="1" t="s">
        <v>42</v>
      </c>
    </row>
    <row r="4" spans="1:15" x14ac:dyDescent="0.3">
      <c r="A4" s="1" t="s">
        <v>475</v>
      </c>
      <c r="B4" s="1" t="str">
        <f t="shared" si="0"/>
        <v>http://github.com/alibaba/pipcook</v>
      </c>
      <c r="C4" s="1" t="s">
        <v>476</v>
      </c>
      <c r="D4" s="1" t="s">
        <v>53</v>
      </c>
      <c r="E4" s="1" t="s">
        <v>53</v>
      </c>
      <c r="F4" s="1" t="s">
        <v>19</v>
      </c>
      <c r="G4" s="1" t="s">
        <v>53</v>
      </c>
      <c r="H4" s="1" t="s">
        <v>20</v>
      </c>
      <c r="I4" s="1" t="s">
        <v>21</v>
      </c>
      <c r="J4" s="1" t="s">
        <v>21</v>
      </c>
      <c r="K4" s="1" t="s">
        <v>21</v>
      </c>
      <c r="L4" s="1" t="s">
        <v>21</v>
      </c>
      <c r="M4" s="1" t="s">
        <v>21</v>
      </c>
      <c r="N4" s="1" t="s">
        <v>29</v>
      </c>
      <c r="O4" s="1" t="s">
        <v>477</v>
      </c>
    </row>
    <row r="5" spans="1:15" s="2" customFormat="1" x14ac:dyDescent="0.3">
      <c r="A5" s="1" t="s">
        <v>111</v>
      </c>
      <c r="B5" s="1" t="str">
        <f t="shared" si="0"/>
        <v>http://github.com/allegroai/clearml</v>
      </c>
      <c r="C5" s="1" t="s">
        <v>112</v>
      </c>
      <c r="D5" s="1" t="s">
        <v>113</v>
      </c>
      <c r="E5" s="1" t="s">
        <v>53</v>
      </c>
      <c r="F5" s="1" t="s">
        <v>19</v>
      </c>
      <c r="G5" s="1" t="s">
        <v>58</v>
      </c>
      <c r="H5" s="1" t="s">
        <v>20</v>
      </c>
      <c r="I5" s="1" t="s">
        <v>21</v>
      </c>
      <c r="J5" s="1" t="s">
        <v>21</v>
      </c>
      <c r="K5" s="1" t="s">
        <v>21</v>
      </c>
      <c r="L5" s="1" t="s">
        <v>29</v>
      </c>
      <c r="M5" s="1" t="s">
        <v>21</v>
      </c>
      <c r="N5" s="1" t="s">
        <v>21</v>
      </c>
      <c r="O5" s="1" t="s">
        <v>114</v>
      </c>
    </row>
    <row r="6" spans="1:15" x14ac:dyDescent="0.3">
      <c r="A6" s="1" t="s">
        <v>43</v>
      </c>
      <c r="B6" s="1" t="str">
        <f t="shared" si="0"/>
        <v>http://github.com/allenai/allennlp</v>
      </c>
      <c r="C6" s="1" t="s">
        <v>44</v>
      </c>
      <c r="D6" s="1" t="s">
        <v>39</v>
      </c>
      <c r="E6" s="1" t="s">
        <v>39</v>
      </c>
      <c r="F6" s="1" t="s">
        <v>45</v>
      </c>
      <c r="G6" s="1" t="s">
        <v>39</v>
      </c>
      <c r="H6" s="1" t="s">
        <v>41</v>
      </c>
      <c r="I6" s="1" t="s">
        <v>21</v>
      </c>
      <c r="J6" s="1" t="s">
        <v>21</v>
      </c>
      <c r="K6" s="1" t="s">
        <v>29</v>
      </c>
      <c r="L6" s="1" t="s">
        <v>21</v>
      </c>
      <c r="M6" s="1" t="s">
        <v>21</v>
      </c>
      <c r="N6" s="1" t="s">
        <v>21</v>
      </c>
      <c r="O6" s="1" t="s">
        <v>46</v>
      </c>
    </row>
    <row r="7" spans="1:15" x14ac:dyDescent="0.3">
      <c r="A7" s="1" t="s">
        <v>301</v>
      </c>
      <c r="B7" s="1" t="str">
        <f t="shared" si="0"/>
        <v>http://github.com/amaiya/ktrain</v>
      </c>
      <c r="C7" s="1" t="s">
        <v>302</v>
      </c>
      <c r="D7" s="1" t="s">
        <v>39</v>
      </c>
      <c r="E7" s="1" t="s">
        <v>39</v>
      </c>
      <c r="F7" s="1" t="s">
        <v>19</v>
      </c>
      <c r="G7" s="1" t="s">
        <v>39</v>
      </c>
      <c r="H7" s="1" t="s">
        <v>20</v>
      </c>
      <c r="I7" s="1" t="s">
        <v>21</v>
      </c>
      <c r="J7" s="1" t="s">
        <v>21</v>
      </c>
      <c r="K7" s="1" t="s">
        <v>29</v>
      </c>
      <c r="L7" s="1" t="s">
        <v>21</v>
      </c>
      <c r="M7" s="1" t="s">
        <v>29</v>
      </c>
      <c r="N7" s="1" t="s">
        <v>21</v>
      </c>
      <c r="O7" s="1" t="s">
        <v>303</v>
      </c>
    </row>
    <row r="8" spans="1:15" x14ac:dyDescent="0.3">
      <c r="A8" s="1" t="s">
        <v>369</v>
      </c>
      <c r="B8" s="1" t="str">
        <f t="shared" si="0"/>
        <v>http://github.com/apache/incubator-mxnet</v>
      </c>
      <c r="C8" s="1" t="s">
        <v>370</v>
      </c>
      <c r="D8" s="1" t="s">
        <v>18</v>
      </c>
      <c r="E8" s="1" t="s">
        <v>18</v>
      </c>
      <c r="F8" s="1" t="s">
        <v>19</v>
      </c>
      <c r="G8" s="1" t="s">
        <v>18</v>
      </c>
      <c r="H8" s="1" t="s">
        <v>20</v>
      </c>
      <c r="I8" s="1" t="s">
        <v>21</v>
      </c>
      <c r="J8" s="1" t="s">
        <v>21</v>
      </c>
      <c r="K8" s="1" t="s">
        <v>21</v>
      </c>
      <c r="L8" s="1" t="s">
        <v>21</v>
      </c>
      <c r="M8" s="1" t="s">
        <v>21</v>
      </c>
      <c r="N8" s="1" t="s">
        <v>21</v>
      </c>
      <c r="O8" s="1" t="s">
        <v>371</v>
      </c>
    </row>
    <row r="9" spans="1:15" x14ac:dyDescent="0.3">
      <c r="A9" s="1" t="s">
        <v>631</v>
      </c>
      <c r="B9" s="1" t="str">
        <f t="shared" si="0"/>
        <v>http://github.com/apache/tvm</v>
      </c>
      <c r="C9" s="1" t="s">
        <v>632</v>
      </c>
      <c r="D9" s="1" t="s">
        <v>537</v>
      </c>
      <c r="E9" s="1" t="s">
        <v>279</v>
      </c>
      <c r="F9" s="1" t="s">
        <v>19</v>
      </c>
      <c r="G9" s="1" t="s">
        <v>279</v>
      </c>
      <c r="H9" s="1" t="s">
        <v>20</v>
      </c>
      <c r="I9" s="1" t="s">
        <v>21</v>
      </c>
      <c r="J9" s="1" t="s">
        <v>21</v>
      </c>
      <c r="K9" s="1" t="s">
        <v>21</v>
      </c>
      <c r="L9" s="1" t="s">
        <v>21</v>
      </c>
      <c r="M9" s="1" t="s">
        <v>21</v>
      </c>
      <c r="N9" s="1" t="s">
        <v>21</v>
      </c>
      <c r="O9" s="1" t="s">
        <v>633</v>
      </c>
    </row>
    <row r="10" spans="1:15" x14ac:dyDescent="0.3">
      <c r="A10" s="1" t="s">
        <v>129</v>
      </c>
      <c r="B10" s="1" t="str">
        <f t="shared" si="0"/>
        <v>http://github.com/apple/coremltools</v>
      </c>
      <c r="C10" s="1" t="s">
        <v>130</v>
      </c>
      <c r="D10" s="1" t="s">
        <v>113</v>
      </c>
      <c r="E10" s="1" t="s">
        <v>113</v>
      </c>
      <c r="F10" s="1" t="s">
        <v>19</v>
      </c>
      <c r="G10" s="1" t="s">
        <v>58</v>
      </c>
      <c r="H10" s="1" t="s">
        <v>20</v>
      </c>
      <c r="I10" s="1" t="s">
        <v>21</v>
      </c>
      <c r="J10" s="1" t="s">
        <v>21</v>
      </c>
      <c r="K10" s="1" t="s">
        <v>21</v>
      </c>
      <c r="L10" s="1" t="s">
        <v>29</v>
      </c>
      <c r="M10" s="1" t="s">
        <v>21</v>
      </c>
      <c r="N10" s="1" t="s">
        <v>21</v>
      </c>
      <c r="O10" s="1" t="s">
        <v>131</v>
      </c>
    </row>
    <row r="11" spans="1:15" x14ac:dyDescent="0.3">
      <c r="A11" s="1" t="s">
        <v>628</v>
      </c>
      <c r="B11" s="1" t="str">
        <f t="shared" si="0"/>
        <v>http://github.com/apple/turicreate</v>
      </c>
      <c r="C11" s="1" t="s">
        <v>629</v>
      </c>
      <c r="D11" s="1"/>
      <c r="E11" s="1" t="s">
        <v>113</v>
      </c>
      <c r="F11" s="1" t="s">
        <v>19</v>
      </c>
      <c r="G11" s="1" t="s">
        <v>58</v>
      </c>
      <c r="H11" s="1" t="s">
        <v>20</v>
      </c>
      <c r="I11" s="1" t="s">
        <v>21</v>
      </c>
      <c r="J11" s="1" t="s">
        <v>21</v>
      </c>
      <c r="K11" s="1" t="s">
        <v>21</v>
      </c>
      <c r="L11" s="1" t="s">
        <v>21</v>
      </c>
      <c r="M11" s="1" t="s">
        <v>21</v>
      </c>
      <c r="N11" s="1" t="s">
        <v>21</v>
      </c>
      <c r="O11" s="1" t="s">
        <v>630</v>
      </c>
    </row>
    <row r="12" spans="1:15" x14ac:dyDescent="0.3">
      <c r="A12" s="1" t="s">
        <v>64</v>
      </c>
      <c r="B12" s="1" t="str">
        <f t="shared" si="0"/>
        <v>http://github.com/asteroid-team/asteroid</v>
      </c>
      <c r="C12" s="1" t="s">
        <v>65</v>
      </c>
      <c r="D12" s="1" t="s">
        <v>66</v>
      </c>
      <c r="E12" s="1" t="s">
        <v>66</v>
      </c>
      <c r="F12" s="1" t="s">
        <v>67</v>
      </c>
      <c r="G12" s="1" t="s">
        <v>58</v>
      </c>
      <c r="H12" s="1" t="s">
        <v>41</v>
      </c>
      <c r="I12" s="1" t="s">
        <v>21</v>
      </c>
      <c r="J12" s="1" t="s">
        <v>21</v>
      </c>
      <c r="K12" s="1" t="s">
        <v>21</v>
      </c>
      <c r="L12" s="1" t="s">
        <v>29</v>
      </c>
      <c r="M12" s="1" t="s">
        <v>21</v>
      </c>
      <c r="N12" s="1" t="s">
        <v>21</v>
      </c>
      <c r="O12" s="1" t="s">
        <v>68</v>
      </c>
    </row>
    <row r="13" spans="1:15" x14ac:dyDescent="0.3">
      <c r="A13" s="1" t="s">
        <v>598</v>
      </c>
      <c r="B13" s="1" t="str">
        <f t="shared" si="0"/>
        <v>http://github.com/asyml/texar-pytorch</v>
      </c>
      <c r="C13" s="1" t="s">
        <v>599</v>
      </c>
      <c r="D13" s="1" t="s">
        <v>66</v>
      </c>
      <c r="E13" s="1" t="s">
        <v>66</v>
      </c>
      <c r="F13" s="1" t="s">
        <v>19</v>
      </c>
      <c r="G13" s="1" t="s">
        <v>58</v>
      </c>
      <c r="H13" s="1" t="s">
        <v>20</v>
      </c>
      <c r="I13" s="1" t="s">
        <v>21</v>
      </c>
      <c r="J13" s="1" t="s">
        <v>21</v>
      </c>
      <c r="K13" s="1" t="s">
        <v>21</v>
      </c>
      <c r="L13" s="1" t="s">
        <v>21</v>
      </c>
      <c r="M13" s="1" t="s">
        <v>21</v>
      </c>
      <c r="N13" s="1" t="s">
        <v>21</v>
      </c>
      <c r="O13" s="1" t="s">
        <v>600</v>
      </c>
    </row>
    <row r="14" spans="1:15" x14ac:dyDescent="0.3">
      <c r="A14" s="1" t="s">
        <v>547</v>
      </c>
      <c r="B14" s="1" t="str">
        <f t="shared" si="0"/>
        <v>http://github.com/avinashpaliwal/super-slomo</v>
      </c>
      <c r="C14" s="1" t="s">
        <v>548</v>
      </c>
      <c r="D14" s="1"/>
      <c r="E14" s="1" t="s">
        <v>58</v>
      </c>
      <c r="F14" s="1" t="s">
        <v>545</v>
      </c>
      <c r="G14" s="1" t="s">
        <v>58</v>
      </c>
      <c r="H14" s="1" t="s">
        <v>41</v>
      </c>
      <c r="I14" s="1" t="s">
        <v>21</v>
      </c>
      <c r="J14" s="1" t="s">
        <v>21</v>
      </c>
      <c r="K14" s="1" t="s">
        <v>21</v>
      </c>
      <c r="L14" s="1" t="s">
        <v>21</v>
      </c>
      <c r="M14" s="1" t="s">
        <v>21</v>
      </c>
      <c r="N14" s="1" t="s">
        <v>21</v>
      </c>
      <c r="O14" s="1" t="s">
        <v>549</v>
      </c>
    </row>
    <row r="15" spans="1:15" s="2" customFormat="1" x14ac:dyDescent="0.3">
      <c r="A15" s="1" t="s">
        <v>47</v>
      </c>
      <c r="B15" s="1" t="str">
        <f t="shared" si="0"/>
        <v>http://github.com/aws/sagemaker-python-sdk</v>
      </c>
      <c r="C15" s="1" t="s">
        <v>48</v>
      </c>
      <c r="D15" s="1" t="s">
        <v>39</v>
      </c>
      <c r="E15" s="1" t="s">
        <v>39</v>
      </c>
      <c r="F15" s="1" t="s">
        <v>19</v>
      </c>
      <c r="G15" s="1" t="s">
        <v>39</v>
      </c>
      <c r="H15" s="1" t="s">
        <v>20</v>
      </c>
      <c r="I15" s="1" t="s">
        <v>21</v>
      </c>
      <c r="J15" s="1" t="s">
        <v>21</v>
      </c>
      <c r="K15" s="1" t="s">
        <v>29</v>
      </c>
      <c r="L15" s="1" t="s">
        <v>21</v>
      </c>
      <c r="M15" s="1" t="s">
        <v>21</v>
      </c>
      <c r="N15" s="1" t="s">
        <v>21</v>
      </c>
      <c r="O15" s="1" t="s">
        <v>49</v>
      </c>
    </row>
    <row r="16" spans="1:15" x14ac:dyDescent="0.3">
      <c r="A16" s="1" t="s">
        <v>69</v>
      </c>
      <c r="B16" s="1" t="str">
        <f t="shared" si="0"/>
        <v>http://github.com/awslabs/autogluon</v>
      </c>
      <c r="C16" s="1" t="s">
        <v>70</v>
      </c>
      <c r="D16" s="1"/>
      <c r="E16" s="1" t="s">
        <v>66</v>
      </c>
      <c r="F16" s="1" t="s">
        <v>71</v>
      </c>
      <c r="G16" s="1" t="s">
        <v>58</v>
      </c>
      <c r="H16" s="1" t="s">
        <v>41</v>
      </c>
      <c r="I16" s="1" t="s">
        <v>21</v>
      </c>
      <c r="J16" s="1" t="s">
        <v>21</v>
      </c>
      <c r="K16" s="1" t="s">
        <v>21</v>
      </c>
      <c r="L16" s="1" t="s">
        <v>21</v>
      </c>
      <c r="M16" s="1" t="s">
        <v>21</v>
      </c>
      <c r="N16" s="1" t="s">
        <v>21</v>
      </c>
      <c r="O16" s="1" t="s">
        <v>72</v>
      </c>
    </row>
    <row r="17" spans="1:15" x14ac:dyDescent="0.3">
      <c r="A17" s="1" t="s">
        <v>182</v>
      </c>
      <c r="B17" s="1" t="str">
        <f t="shared" si="0"/>
        <v>http://github.com/awslabs/djl</v>
      </c>
      <c r="C17" s="1" t="s">
        <v>183</v>
      </c>
      <c r="D17" s="1" t="s">
        <v>18</v>
      </c>
      <c r="E17" s="1" t="s">
        <v>18</v>
      </c>
      <c r="F17" s="1" t="s">
        <v>19</v>
      </c>
      <c r="G17" s="1" t="s">
        <v>18</v>
      </c>
      <c r="H17" s="1" t="s">
        <v>20</v>
      </c>
      <c r="I17" s="1" t="s">
        <v>29</v>
      </c>
      <c r="J17" s="1" t="s">
        <v>29</v>
      </c>
      <c r="K17" s="1" t="s">
        <v>21</v>
      </c>
      <c r="L17" s="1" t="s">
        <v>21</v>
      </c>
      <c r="M17" s="1" t="s">
        <v>21</v>
      </c>
      <c r="N17" s="1" t="s">
        <v>21</v>
      </c>
      <c r="O17" s="1" t="s">
        <v>184</v>
      </c>
    </row>
    <row r="18" spans="1:15" x14ac:dyDescent="0.3">
      <c r="A18" s="1" t="s">
        <v>236</v>
      </c>
      <c r="B18" s="1" t="str">
        <f t="shared" si="0"/>
        <v>http://github.com/awslabs/gluon-ts</v>
      </c>
      <c r="C18" s="1" t="s">
        <v>237</v>
      </c>
      <c r="D18" s="1" t="s">
        <v>66</v>
      </c>
      <c r="E18" s="1" t="s">
        <v>66</v>
      </c>
      <c r="F18" s="1" t="s">
        <v>19</v>
      </c>
      <c r="G18" s="1" t="s">
        <v>58</v>
      </c>
      <c r="H18" s="1" t="s">
        <v>20</v>
      </c>
      <c r="I18" s="1" t="s">
        <v>21</v>
      </c>
      <c r="J18" s="1" t="s">
        <v>21</v>
      </c>
      <c r="K18" s="1" t="s">
        <v>21</v>
      </c>
      <c r="L18" s="1" t="s">
        <v>21</v>
      </c>
      <c r="M18" s="1" t="s">
        <v>21</v>
      </c>
      <c r="N18" s="1" t="s">
        <v>21</v>
      </c>
      <c r="O18" s="1" t="s">
        <v>238</v>
      </c>
    </row>
    <row r="19" spans="1:15" x14ac:dyDescent="0.3">
      <c r="A19" s="1" t="s">
        <v>366</v>
      </c>
      <c r="B19" s="1" t="str">
        <f t="shared" si="0"/>
        <v>http://github.com/awslabs/multi-model-server</v>
      </c>
      <c r="C19" s="1" t="s">
        <v>367</v>
      </c>
      <c r="D19" s="1" t="s">
        <v>58</v>
      </c>
      <c r="E19" s="1" t="s">
        <v>58</v>
      </c>
      <c r="F19" s="1" t="s">
        <v>19</v>
      </c>
      <c r="G19" s="1" t="s">
        <v>58</v>
      </c>
      <c r="H19" s="1" t="s">
        <v>20</v>
      </c>
      <c r="I19" s="1" t="s">
        <v>21</v>
      </c>
      <c r="J19" s="1" t="s">
        <v>21</v>
      </c>
      <c r="K19" s="1" t="s">
        <v>21</v>
      </c>
      <c r="L19" s="1" t="s">
        <v>29</v>
      </c>
      <c r="M19" s="1" t="s">
        <v>21</v>
      </c>
      <c r="N19" s="1" t="s">
        <v>21</v>
      </c>
      <c r="O19" s="1" t="s">
        <v>368</v>
      </c>
    </row>
    <row r="20" spans="1:15" x14ac:dyDescent="0.3">
      <c r="A20" s="1" t="s">
        <v>529</v>
      </c>
      <c r="B20" s="1" t="str">
        <f t="shared" si="0"/>
        <v>http://github.com/awslabs/sockeye</v>
      </c>
      <c r="C20" s="1" t="s">
        <v>530</v>
      </c>
      <c r="D20" s="1" t="s">
        <v>17</v>
      </c>
      <c r="E20" s="1" t="s">
        <v>17</v>
      </c>
      <c r="F20" s="1" t="s">
        <v>440</v>
      </c>
      <c r="G20" s="1" t="s">
        <v>18</v>
      </c>
      <c r="H20" s="1" t="s">
        <v>41</v>
      </c>
      <c r="I20" s="1" t="s">
        <v>29</v>
      </c>
      <c r="J20" s="1" t="s">
        <v>21</v>
      </c>
      <c r="K20" s="1" t="s">
        <v>21</v>
      </c>
      <c r="L20" s="1" t="s">
        <v>21</v>
      </c>
      <c r="M20" s="1" t="s">
        <v>21</v>
      </c>
      <c r="N20" s="1" t="s">
        <v>21</v>
      </c>
      <c r="O20" s="1" t="s">
        <v>531</v>
      </c>
    </row>
    <row r="21" spans="1:15" x14ac:dyDescent="0.3">
      <c r="A21" s="1" t="s">
        <v>362</v>
      </c>
      <c r="B21" s="1" t="str">
        <f t="shared" si="0"/>
        <v>http://github.com/azure/mmlspark</v>
      </c>
      <c r="C21" s="1" t="s">
        <v>363</v>
      </c>
      <c r="D21" s="1" t="s">
        <v>364</v>
      </c>
      <c r="E21" s="1" t="s">
        <v>113</v>
      </c>
      <c r="F21" s="1" t="s">
        <v>19</v>
      </c>
      <c r="G21" s="1" t="s">
        <v>58</v>
      </c>
      <c r="H21" s="1" t="s">
        <v>20</v>
      </c>
      <c r="I21" s="1" t="s">
        <v>21</v>
      </c>
      <c r="J21" s="1" t="s">
        <v>21</v>
      </c>
      <c r="K21" s="1" t="s">
        <v>21</v>
      </c>
      <c r="L21" s="1" t="s">
        <v>21</v>
      </c>
      <c r="M21" s="1" t="s">
        <v>21</v>
      </c>
      <c r="N21" s="1" t="s">
        <v>21</v>
      </c>
      <c r="O21" s="1" t="s">
        <v>365</v>
      </c>
    </row>
    <row r="22" spans="1:15" x14ac:dyDescent="0.3">
      <c r="A22" s="1" t="s">
        <v>76</v>
      </c>
      <c r="B22" s="1" t="str">
        <f t="shared" si="0"/>
        <v>http://github.com/bentoml/bentoml</v>
      </c>
      <c r="C22" s="1" t="s">
        <v>77</v>
      </c>
      <c r="D22" s="1" t="s">
        <v>17</v>
      </c>
      <c r="E22" s="1" t="s">
        <v>17</v>
      </c>
      <c r="F22" s="1" t="s">
        <v>19</v>
      </c>
      <c r="G22" s="1" t="s">
        <v>18</v>
      </c>
      <c r="H22" s="1" t="s">
        <v>20</v>
      </c>
      <c r="I22" s="1" t="s">
        <v>21</v>
      </c>
      <c r="J22" s="1" t="s">
        <v>21</v>
      </c>
      <c r="K22" s="1" t="s">
        <v>21</v>
      </c>
      <c r="L22" s="1" t="s">
        <v>21</v>
      </c>
      <c r="M22" s="1" t="s">
        <v>21</v>
      </c>
      <c r="N22" s="1" t="s">
        <v>21</v>
      </c>
      <c r="O22" s="1" t="s">
        <v>78</v>
      </c>
    </row>
    <row r="23" spans="1:15" x14ac:dyDescent="0.3">
      <c r="A23" s="1" t="s">
        <v>55</v>
      </c>
      <c r="B23" s="1" t="str">
        <f t="shared" si="0"/>
        <v>http://github.com/bhrnjica/anndotnet</v>
      </c>
      <c r="C23" s="1" t="s">
        <v>56</v>
      </c>
      <c r="D23" s="1" t="s">
        <v>57</v>
      </c>
      <c r="E23" s="1" t="s">
        <v>57</v>
      </c>
      <c r="F23" s="1" t="s">
        <v>19</v>
      </c>
      <c r="G23" s="1" t="s">
        <v>58</v>
      </c>
      <c r="H23" s="1" t="s">
        <v>20</v>
      </c>
      <c r="I23" s="1" t="s">
        <v>21</v>
      </c>
      <c r="J23" s="1" t="s">
        <v>21</v>
      </c>
      <c r="K23" s="1" t="s">
        <v>21</v>
      </c>
      <c r="L23" s="1" t="s">
        <v>29</v>
      </c>
      <c r="M23" s="1" t="s">
        <v>21</v>
      </c>
      <c r="N23" s="1" t="s">
        <v>29</v>
      </c>
      <c r="O23" s="1" t="s">
        <v>59</v>
      </c>
    </row>
    <row r="24" spans="1:15" x14ac:dyDescent="0.3">
      <c r="A24" s="1" t="s">
        <v>79</v>
      </c>
      <c r="B24" s="1" t="str">
        <f t="shared" si="0"/>
        <v>http://github.com/bindsnet/bindsnet</v>
      </c>
      <c r="C24" s="1" t="s">
        <v>80</v>
      </c>
      <c r="D24" s="1" t="s">
        <v>81</v>
      </c>
      <c r="E24" s="1" t="s">
        <v>39</v>
      </c>
      <c r="F24" s="1" t="s">
        <v>19</v>
      </c>
      <c r="G24" s="1" t="s">
        <v>39</v>
      </c>
      <c r="H24" s="1" t="s">
        <v>41</v>
      </c>
      <c r="I24" s="1" t="s">
        <v>21</v>
      </c>
      <c r="J24" s="1" t="s">
        <v>21</v>
      </c>
      <c r="K24" s="1" t="s">
        <v>21</v>
      </c>
      <c r="L24" s="1" t="s">
        <v>21</v>
      </c>
      <c r="M24" s="1" t="s">
        <v>21</v>
      </c>
      <c r="N24" s="1" t="s">
        <v>21</v>
      </c>
      <c r="O24" s="1" t="s">
        <v>82</v>
      </c>
    </row>
    <row r="25" spans="1:15" x14ac:dyDescent="0.3">
      <c r="A25" s="1" t="s">
        <v>83</v>
      </c>
      <c r="B25" s="1" t="str">
        <f t="shared" si="0"/>
        <v>http://github.com/blue-oil/blueoil</v>
      </c>
      <c r="C25" s="1" t="s">
        <v>84</v>
      </c>
      <c r="D25" s="1"/>
      <c r="E25" s="1" t="s">
        <v>52</v>
      </c>
      <c r="F25" s="1" t="s">
        <v>19</v>
      </c>
      <c r="G25" s="1" t="s">
        <v>53</v>
      </c>
      <c r="H25" s="1" t="s">
        <v>20</v>
      </c>
      <c r="I25" s="1" t="s">
        <v>21</v>
      </c>
      <c r="J25" s="1" t="s">
        <v>21</v>
      </c>
      <c r="K25" s="1" t="s">
        <v>21</v>
      </c>
      <c r="L25" s="1" t="s">
        <v>21</v>
      </c>
      <c r="M25" s="1" t="s">
        <v>21</v>
      </c>
      <c r="N25" s="1" t="s">
        <v>21</v>
      </c>
      <c r="O25" s="1" t="s">
        <v>85</v>
      </c>
    </row>
    <row r="26" spans="1:15" x14ac:dyDescent="0.3">
      <c r="A26" s="1" t="s">
        <v>258</v>
      </c>
      <c r="B26" s="1" t="str">
        <f t="shared" si="0"/>
        <v>http://github.com/breta01/handwriting-ocr</v>
      </c>
      <c r="C26" s="1" t="s">
        <v>259</v>
      </c>
      <c r="D26" s="1" t="s">
        <v>34</v>
      </c>
      <c r="E26" s="1" t="s">
        <v>34</v>
      </c>
      <c r="F26" s="1" t="s">
        <v>260</v>
      </c>
      <c r="G26" s="1" t="s">
        <v>34</v>
      </c>
      <c r="H26" s="1" t="s">
        <v>28</v>
      </c>
      <c r="I26" s="1" t="s">
        <v>21</v>
      </c>
      <c r="J26" s="1" t="s">
        <v>21</v>
      </c>
      <c r="K26" s="1" t="s">
        <v>21</v>
      </c>
      <c r="L26" s="1" t="s">
        <v>21</v>
      </c>
      <c r="M26" s="1" t="s">
        <v>21</v>
      </c>
      <c r="N26" s="1" t="s">
        <v>21</v>
      </c>
      <c r="O26" s="1" t="s">
        <v>261</v>
      </c>
    </row>
    <row r="27" spans="1:15" x14ac:dyDescent="0.3">
      <c r="A27" s="1" t="s">
        <v>89</v>
      </c>
      <c r="B27" s="1" t="str">
        <f t="shared" si="0"/>
        <v>http://github.com/bvlc/caffe</v>
      </c>
      <c r="C27" s="1" t="s">
        <v>90</v>
      </c>
      <c r="D27" s="1" t="s">
        <v>17</v>
      </c>
      <c r="E27" s="1" t="s">
        <v>18</v>
      </c>
      <c r="F27" s="1" t="s">
        <v>19</v>
      </c>
      <c r="G27" s="1" t="s">
        <v>18</v>
      </c>
      <c r="H27" s="1" t="s">
        <v>20</v>
      </c>
      <c r="I27" s="1" t="s">
        <v>29</v>
      </c>
      <c r="J27" s="1" t="s">
        <v>21</v>
      </c>
      <c r="K27" s="1" t="s">
        <v>21</v>
      </c>
      <c r="L27" s="1" t="s">
        <v>21</v>
      </c>
      <c r="M27" s="1" t="s">
        <v>21</v>
      </c>
      <c r="N27" s="1" t="s">
        <v>21</v>
      </c>
      <c r="O27" s="1" t="s">
        <v>91</v>
      </c>
    </row>
    <row r="28" spans="1:15" x14ac:dyDescent="0.3">
      <c r="A28" s="1" t="s">
        <v>86</v>
      </c>
      <c r="B28" s="1" t="str">
        <f t="shared" si="0"/>
        <v>http://github.com/bytedance/byteps</v>
      </c>
      <c r="C28" s="1" t="s">
        <v>87</v>
      </c>
      <c r="D28" s="1" t="s">
        <v>18</v>
      </c>
      <c r="E28" s="1" t="s">
        <v>18</v>
      </c>
      <c r="F28" s="1" t="s">
        <v>19</v>
      </c>
      <c r="G28" s="1" t="s">
        <v>18</v>
      </c>
      <c r="H28" s="1" t="s">
        <v>20</v>
      </c>
      <c r="I28" s="1" t="s">
        <v>29</v>
      </c>
      <c r="J28" s="1" t="s">
        <v>21</v>
      </c>
      <c r="K28" s="1" t="s">
        <v>21</v>
      </c>
      <c r="L28" s="1" t="s">
        <v>21</v>
      </c>
      <c r="M28" s="1" t="s">
        <v>21</v>
      </c>
      <c r="N28" s="1" t="s">
        <v>21</v>
      </c>
      <c r="O28" s="1" t="s">
        <v>88</v>
      </c>
    </row>
    <row r="29" spans="1:15" x14ac:dyDescent="0.3">
      <c r="A29" s="1" t="s">
        <v>95</v>
      </c>
      <c r="B29" s="1" t="str">
        <f t="shared" si="0"/>
        <v>http://github.com/catalyst-team/catalyst</v>
      </c>
      <c r="C29" s="1" t="s">
        <v>96</v>
      </c>
      <c r="D29" s="1"/>
      <c r="E29" s="1" t="s">
        <v>18</v>
      </c>
      <c r="F29" s="1" t="s">
        <v>19</v>
      </c>
      <c r="G29" s="1" t="s">
        <v>18</v>
      </c>
      <c r="H29" s="1" t="s">
        <v>20</v>
      </c>
      <c r="I29" s="1" t="s">
        <v>21</v>
      </c>
      <c r="J29" s="1" t="s">
        <v>21</v>
      </c>
      <c r="K29" s="1" t="s">
        <v>21</v>
      </c>
      <c r="L29" s="1" t="s">
        <v>21</v>
      </c>
      <c r="M29" s="1" t="s">
        <v>21</v>
      </c>
      <c r="N29" s="1" t="s">
        <v>21</v>
      </c>
      <c r="O29" s="1" t="s">
        <v>97</v>
      </c>
    </row>
    <row r="30" spans="1:15" x14ac:dyDescent="0.3">
      <c r="A30" s="1" t="s">
        <v>98</v>
      </c>
      <c r="B30" s="1" t="str">
        <f t="shared" si="0"/>
        <v>http://github.com/cdqa-suite/cdqa</v>
      </c>
      <c r="C30" s="1" t="s">
        <v>99</v>
      </c>
      <c r="D30" s="1"/>
      <c r="E30" s="1" t="s">
        <v>34</v>
      </c>
      <c r="F30" s="1" t="s">
        <v>100</v>
      </c>
      <c r="G30" s="1" t="s">
        <v>34</v>
      </c>
      <c r="H30" s="1" t="s">
        <v>28</v>
      </c>
      <c r="I30" s="1" t="s">
        <v>21</v>
      </c>
      <c r="J30" s="1" t="s">
        <v>21</v>
      </c>
      <c r="K30" s="1" t="s">
        <v>21</v>
      </c>
      <c r="L30" s="1" t="s">
        <v>21</v>
      </c>
      <c r="M30" s="1" t="s">
        <v>21</v>
      </c>
      <c r="N30" s="1" t="s">
        <v>21</v>
      </c>
      <c r="O30" s="1" t="s">
        <v>101</v>
      </c>
    </row>
    <row r="31" spans="1:15" x14ac:dyDescent="0.3">
      <c r="A31" s="1" t="s">
        <v>228</v>
      </c>
      <c r="B31" s="1" t="str">
        <f t="shared" si="0"/>
        <v>http://github.com/cgre-aachen/gempy</v>
      </c>
      <c r="C31" s="1" t="s">
        <v>229</v>
      </c>
      <c r="D31" s="1" t="s">
        <v>62</v>
      </c>
      <c r="E31" s="1" t="s">
        <v>62</v>
      </c>
      <c r="F31" s="1" t="s">
        <v>230</v>
      </c>
      <c r="G31" s="1" t="s">
        <v>39</v>
      </c>
      <c r="H31" s="1" t="s">
        <v>41</v>
      </c>
      <c r="I31" s="1" t="s">
        <v>21</v>
      </c>
      <c r="J31" s="1" t="s">
        <v>21</v>
      </c>
      <c r="K31" s="1" t="s">
        <v>21</v>
      </c>
      <c r="L31" s="1" t="s">
        <v>21</v>
      </c>
      <c r="M31" s="1" t="s">
        <v>21</v>
      </c>
      <c r="N31" s="1" t="s">
        <v>21</v>
      </c>
      <c r="O31" s="1" t="s">
        <v>231</v>
      </c>
    </row>
    <row r="32" spans="1:15" x14ac:dyDescent="0.3">
      <c r="A32" s="1" t="s">
        <v>102</v>
      </c>
      <c r="B32" s="1" t="str">
        <f t="shared" si="0"/>
        <v>http://github.com/chainer/chainer</v>
      </c>
      <c r="C32" s="1" t="s">
        <v>103</v>
      </c>
      <c r="D32" s="1" t="s">
        <v>17</v>
      </c>
      <c r="E32" s="1" t="s">
        <v>17</v>
      </c>
      <c r="F32" s="1" t="s">
        <v>19</v>
      </c>
      <c r="G32" s="1" t="s">
        <v>18</v>
      </c>
      <c r="H32" s="1" t="s">
        <v>20</v>
      </c>
      <c r="I32" s="1" t="s">
        <v>29</v>
      </c>
      <c r="J32" s="1" t="s">
        <v>21</v>
      </c>
      <c r="K32" s="1" t="s">
        <v>21</v>
      </c>
      <c r="L32" s="1" t="s">
        <v>21</v>
      </c>
      <c r="M32" s="1" t="s">
        <v>21</v>
      </c>
      <c r="N32" s="1" t="s">
        <v>21</v>
      </c>
      <c r="O32" s="1" t="s">
        <v>104</v>
      </c>
    </row>
    <row r="33" spans="1:15" x14ac:dyDescent="0.3">
      <c r="A33" s="1" t="s">
        <v>108</v>
      </c>
      <c r="B33" s="1" t="str">
        <f t="shared" si="0"/>
        <v>http://github.com/chainer/chainerrl</v>
      </c>
      <c r="C33" s="1" t="s">
        <v>109</v>
      </c>
      <c r="D33" s="1" t="s">
        <v>62</v>
      </c>
      <c r="E33" s="1" t="s">
        <v>62</v>
      </c>
      <c r="F33" s="1" t="s">
        <v>19</v>
      </c>
      <c r="G33" s="1" t="s">
        <v>39</v>
      </c>
      <c r="H33" s="1" t="s">
        <v>20</v>
      </c>
      <c r="I33" s="1" t="s">
        <v>21</v>
      </c>
      <c r="J33" s="1" t="s">
        <v>21</v>
      </c>
      <c r="K33" s="1" t="s">
        <v>29</v>
      </c>
      <c r="L33" s="1" t="s">
        <v>21</v>
      </c>
      <c r="M33" s="1" t="s">
        <v>21</v>
      </c>
      <c r="N33" s="1" t="s">
        <v>21</v>
      </c>
      <c r="O33" s="1" t="s">
        <v>110</v>
      </c>
    </row>
    <row r="34" spans="1:15" s="2" customFormat="1" x14ac:dyDescent="0.3">
      <c r="A34" s="1" t="s">
        <v>448</v>
      </c>
      <c r="B34" s="1" t="str">
        <f t="shared" si="0"/>
        <v>http://github.com/cmu-perceptual-computing-lab/openpose</v>
      </c>
      <c r="C34" s="1" t="s">
        <v>449</v>
      </c>
      <c r="D34" s="1" t="s">
        <v>450</v>
      </c>
      <c r="E34" s="1" t="s">
        <v>39</v>
      </c>
      <c r="F34" s="1" t="s">
        <v>451</v>
      </c>
      <c r="G34" s="1" t="s">
        <v>39</v>
      </c>
      <c r="H34" s="1" t="s">
        <v>41</v>
      </c>
      <c r="I34" s="1" t="s">
        <v>21</v>
      </c>
      <c r="J34" s="1" t="s">
        <v>21</v>
      </c>
      <c r="K34" s="1" t="s">
        <v>29</v>
      </c>
      <c r="L34" s="1" t="s">
        <v>21</v>
      </c>
      <c r="M34" s="1" t="s">
        <v>21</v>
      </c>
      <c r="N34" s="1" t="s">
        <v>21</v>
      </c>
      <c r="O34" s="1" t="s">
        <v>452</v>
      </c>
    </row>
    <row r="35" spans="1:15" x14ac:dyDescent="0.3">
      <c r="A35" s="1" t="s">
        <v>249</v>
      </c>
      <c r="B35" s="1" t="str">
        <f t="shared" ref="B35:B66" si="1">"http://github.com/"&amp;SUBSTITUTE(A35,"+","/")</f>
        <v>http://github.com/cornellius-gp/gpytorch</v>
      </c>
      <c r="C35" s="1" t="s">
        <v>250</v>
      </c>
      <c r="D35" s="1" t="s">
        <v>62</v>
      </c>
      <c r="E35" s="1" t="s">
        <v>62</v>
      </c>
      <c r="F35" s="1" t="s">
        <v>19</v>
      </c>
      <c r="G35" s="1" t="s">
        <v>39</v>
      </c>
      <c r="H35" s="1" t="s">
        <v>20</v>
      </c>
      <c r="I35" s="1" t="s">
        <v>21</v>
      </c>
      <c r="J35" s="1" t="s">
        <v>21</v>
      </c>
      <c r="K35" s="1" t="s">
        <v>21</v>
      </c>
      <c r="L35" s="1" t="s">
        <v>21</v>
      </c>
      <c r="M35" s="1" t="s">
        <v>21</v>
      </c>
      <c r="N35" s="1" t="s">
        <v>21</v>
      </c>
      <c r="O35" s="1" t="s">
        <v>251</v>
      </c>
    </row>
    <row r="36" spans="1:15" x14ac:dyDescent="0.3">
      <c r="A36" s="1" t="s">
        <v>132</v>
      </c>
      <c r="B36" s="1" t="str">
        <f t="shared" si="1"/>
        <v>http://github.com/cortexlabs/cortex</v>
      </c>
      <c r="C36" s="1" t="s">
        <v>133</v>
      </c>
      <c r="D36" s="1" t="s">
        <v>52</v>
      </c>
      <c r="E36" s="1" t="s">
        <v>52</v>
      </c>
      <c r="F36" s="1" t="s">
        <v>19</v>
      </c>
      <c r="G36" s="1" t="s">
        <v>53</v>
      </c>
      <c r="H36" s="1" t="s">
        <v>20</v>
      </c>
      <c r="I36" s="1" t="s">
        <v>21</v>
      </c>
      <c r="J36" s="1" t="s">
        <v>21</v>
      </c>
      <c r="K36" s="1" t="s">
        <v>21</v>
      </c>
      <c r="L36" s="1" t="s">
        <v>21</v>
      </c>
      <c r="M36" s="1" t="s">
        <v>21</v>
      </c>
      <c r="N36" s="1" t="s">
        <v>21</v>
      </c>
      <c r="O36" s="1" t="s">
        <v>134</v>
      </c>
    </row>
    <row r="37" spans="1:15" x14ac:dyDescent="0.3">
      <c r="A37" s="1" t="s">
        <v>288</v>
      </c>
      <c r="B37" s="1" t="str">
        <f t="shared" si="1"/>
        <v>http://github.com/cyberzhg/keras-bert</v>
      </c>
      <c r="C37" s="1" t="s">
        <v>289</v>
      </c>
      <c r="D37" s="1"/>
      <c r="E37" s="1" t="s">
        <v>62</v>
      </c>
      <c r="F37" s="1" t="s">
        <v>290</v>
      </c>
      <c r="G37" s="1" t="s">
        <v>39</v>
      </c>
      <c r="H37" s="1" t="s">
        <v>41</v>
      </c>
      <c r="I37" s="1" t="s">
        <v>21</v>
      </c>
      <c r="J37" s="1" t="s">
        <v>21</v>
      </c>
      <c r="K37" s="1" t="s">
        <v>21</v>
      </c>
      <c r="L37" s="1" t="s">
        <v>21</v>
      </c>
      <c r="M37" s="1" t="s">
        <v>21</v>
      </c>
      <c r="N37" s="1" t="s">
        <v>21</v>
      </c>
      <c r="O37" s="1" t="s">
        <v>291</v>
      </c>
    </row>
    <row r="38" spans="1:15" x14ac:dyDescent="0.3">
      <c r="A38" s="1" t="s">
        <v>468</v>
      </c>
      <c r="B38" s="1" t="str">
        <f t="shared" si="1"/>
        <v>http://github.com/damianmoore/photonix</v>
      </c>
      <c r="C38" s="1" t="s">
        <v>469</v>
      </c>
      <c r="D38" s="1" t="s">
        <v>196</v>
      </c>
      <c r="E38" s="1" t="s">
        <v>196</v>
      </c>
      <c r="F38" s="1" t="s">
        <v>470</v>
      </c>
      <c r="G38" s="1" t="s">
        <v>34</v>
      </c>
      <c r="H38" s="1" t="s">
        <v>28</v>
      </c>
      <c r="I38" s="1" t="s">
        <v>21</v>
      </c>
      <c r="J38" s="1" t="s">
        <v>21</v>
      </c>
      <c r="K38" s="1" t="s">
        <v>21</v>
      </c>
      <c r="L38" s="1" t="s">
        <v>21</v>
      </c>
      <c r="M38" s="1" t="s">
        <v>29</v>
      </c>
      <c r="N38" s="1" t="s">
        <v>21</v>
      </c>
      <c r="O38" s="1" t="s">
        <v>471</v>
      </c>
    </row>
    <row r="39" spans="1:15" x14ac:dyDescent="0.3">
      <c r="A39" s="1" t="s">
        <v>194</v>
      </c>
      <c r="B39" s="1" t="str">
        <f t="shared" si="1"/>
        <v>http://github.com/deepfakes/faceswap</v>
      </c>
      <c r="C39" s="1" t="s">
        <v>195</v>
      </c>
      <c r="D39" s="1" t="s">
        <v>196</v>
      </c>
      <c r="E39" s="1" t="s">
        <v>34</v>
      </c>
      <c r="F39" s="1" t="s">
        <v>197</v>
      </c>
      <c r="G39" s="1" t="s">
        <v>34</v>
      </c>
      <c r="H39" s="1" t="s">
        <v>28</v>
      </c>
      <c r="I39" s="1" t="s">
        <v>21</v>
      </c>
      <c r="J39" s="1" t="s">
        <v>21</v>
      </c>
      <c r="K39" s="1" t="s">
        <v>21</v>
      </c>
      <c r="L39" s="1" t="s">
        <v>21</v>
      </c>
      <c r="M39" s="1" t="s">
        <v>21</v>
      </c>
      <c r="N39" s="1" t="s">
        <v>21</v>
      </c>
      <c r="O39" s="1" t="s">
        <v>198</v>
      </c>
    </row>
    <row r="40" spans="1:15" x14ac:dyDescent="0.3">
      <c r="A40" s="1" t="s">
        <v>141</v>
      </c>
      <c r="B40" s="1" t="str">
        <f t="shared" si="1"/>
        <v>http://github.com/deepforge-dev/deepforge</v>
      </c>
      <c r="C40" s="1" t="s">
        <v>142</v>
      </c>
      <c r="D40" s="1" t="s">
        <v>143</v>
      </c>
      <c r="E40" s="1" t="s">
        <v>144</v>
      </c>
      <c r="F40" s="1" t="s">
        <v>19</v>
      </c>
      <c r="G40" s="1" t="s">
        <v>145</v>
      </c>
      <c r="H40" s="1" t="s">
        <v>41</v>
      </c>
      <c r="I40" s="1" t="s">
        <v>21</v>
      </c>
      <c r="J40" s="1" t="s">
        <v>21</v>
      </c>
      <c r="K40" s="1" t="s">
        <v>21</v>
      </c>
      <c r="L40" s="1" t="s">
        <v>21</v>
      </c>
      <c r="M40" s="1" t="s">
        <v>21</v>
      </c>
      <c r="N40" s="1" t="s">
        <v>21</v>
      </c>
      <c r="O40" s="1" t="s">
        <v>146</v>
      </c>
    </row>
    <row r="41" spans="1:15" x14ac:dyDescent="0.3">
      <c r="A41" s="1" t="s">
        <v>149</v>
      </c>
      <c r="B41" s="1" t="str">
        <f t="shared" si="1"/>
        <v>http://github.com/deeplabcut/deeplabcut</v>
      </c>
      <c r="C41" s="1" t="s">
        <v>150</v>
      </c>
      <c r="D41" s="1" t="s">
        <v>151</v>
      </c>
      <c r="E41" s="1" t="s">
        <v>34</v>
      </c>
      <c r="F41" s="1" t="s">
        <v>152</v>
      </c>
      <c r="G41" s="1" t="s">
        <v>34</v>
      </c>
      <c r="H41" s="1" t="s">
        <v>28</v>
      </c>
      <c r="I41" s="1" t="s">
        <v>21</v>
      </c>
      <c r="J41" s="1" t="s">
        <v>21</v>
      </c>
      <c r="K41" s="1" t="s">
        <v>21</v>
      </c>
      <c r="L41" s="1" t="s">
        <v>21</v>
      </c>
      <c r="M41" s="1" t="s">
        <v>21</v>
      </c>
      <c r="N41" s="1" t="s">
        <v>21</v>
      </c>
      <c r="O41" s="1" t="s">
        <v>148</v>
      </c>
    </row>
    <row r="42" spans="1:15" x14ac:dyDescent="0.3">
      <c r="A42" s="1" t="s">
        <v>156</v>
      </c>
      <c r="B42" s="1" t="str">
        <f t="shared" si="1"/>
        <v>http://github.com/deepmind/dm_control</v>
      </c>
      <c r="C42" s="1" t="s">
        <v>157</v>
      </c>
      <c r="D42" s="1"/>
      <c r="E42" s="1" t="s">
        <v>39</v>
      </c>
      <c r="F42" s="1" t="s">
        <v>19</v>
      </c>
      <c r="G42" s="1" t="s">
        <v>39</v>
      </c>
      <c r="H42" s="1" t="s">
        <v>20</v>
      </c>
      <c r="I42" s="1" t="s">
        <v>21</v>
      </c>
      <c r="J42" s="1" t="s">
        <v>21</v>
      </c>
      <c r="K42" s="1" t="s">
        <v>21</v>
      </c>
      <c r="L42" s="1" t="s">
        <v>21</v>
      </c>
      <c r="M42" s="1" t="s">
        <v>21</v>
      </c>
      <c r="N42" s="1" t="s">
        <v>21</v>
      </c>
      <c r="O42" s="1" t="s">
        <v>158</v>
      </c>
    </row>
    <row r="43" spans="1:15" x14ac:dyDescent="0.3">
      <c r="A43" s="1" t="s">
        <v>159</v>
      </c>
      <c r="B43" s="1" t="str">
        <f t="shared" si="1"/>
        <v>http://github.com/deepmipt/deeppavlov</v>
      </c>
      <c r="C43" s="1" t="s">
        <v>160</v>
      </c>
      <c r="D43" s="1" t="s">
        <v>62</v>
      </c>
      <c r="E43" s="1" t="s">
        <v>62</v>
      </c>
      <c r="F43" s="1" t="s">
        <v>161</v>
      </c>
      <c r="G43" s="1" t="s">
        <v>39</v>
      </c>
      <c r="H43" s="1" t="s">
        <v>41</v>
      </c>
      <c r="I43" s="1" t="s">
        <v>21</v>
      </c>
      <c r="J43" s="1" t="s">
        <v>21</v>
      </c>
      <c r="K43" s="1" t="s">
        <v>29</v>
      </c>
      <c r="L43" s="1" t="s">
        <v>21</v>
      </c>
      <c r="M43" s="1" t="s">
        <v>21</v>
      </c>
      <c r="N43" s="1" t="s">
        <v>21</v>
      </c>
      <c r="O43" s="1" t="s">
        <v>162</v>
      </c>
    </row>
    <row r="44" spans="1:15" x14ac:dyDescent="0.3">
      <c r="A44" s="1" t="s">
        <v>202</v>
      </c>
      <c r="B44" s="1" t="str">
        <f t="shared" si="1"/>
        <v>http://github.com/deepset-ai/farm</v>
      </c>
      <c r="C44" s="1" t="s">
        <v>203</v>
      </c>
      <c r="D44" s="1" t="s">
        <v>18</v>
      </c>
      <c r="E44" s="1" t="s">
        <v>18</v>
      </c>
      <c r="F44" s="1" t="s">
        <v>45</v>
      </c>
      <c r="G44" s="1" t="s">
        <v>18</v>
      </c>
      <c r="H44" s="1" t="s">
        <v>20</v>
      </c>
      <c r="I44" s="1" t="s">
        <v>21</v>
      </c>
      <c r="J44" s="1" t="s">
        <v>21</v>
      </c>
      <c r="K44" s="1" t="s">
        <v>21</v>
      </c>
      <c r="L44" s="1" t="s">
        <v>21</v>
      </c>
      <c r="M44" s="1" t="s">
        <v>21</v>
      </c>
      <c r="N44" s="1" t="s">
        <v>21</v>
      </c>
      <c r="O44" s="1" t="s">
        <v>204</v>
      </c>
    </row>
    <row r="45" spans="1:15" x14ac:dyDescent="0.3">
      <c r="A45" s="1" t="s">
        <v>265</v>
      </c>
      <c r="B45" s="1" t="str">
        <f t="shared" si="1"/>
        <v>http://github.com/deepset-ai/haystack</v>
      </c>
      <c r="C45" s="1" t="s">
        <v>266</v>
      </c>
      <c r="D45" s="1" t="s">
        <v>18</v>
      </c>
      <c r="E45" s="1" t="s">
        <v>18</v>
      </c>
      <c r="F45" s="1" t="s">
        <v>100</v>
      </c>
      <c r="G45" s="1" t="s">
        <v>18</v>
      </c>
      <c r="H45" s="1" t="s">
        <v>41</v>
      </c>
      <c r="I45" s="1" t="s">
        <v>21</v>
      </c>
      <c r="J45" s="1" t="s">
        <v>21</v>
      </c>
      <c r="K45" s="1" t="s">
        <v>21</v>
      </c>
      <c r="L45" s="1" t="s">
        <v>21</v>
      </c>
      <c r="M45" s="1" t="s">
        <v>21</v>
      </c>
      <c r="N45" s="1" t="s">
        <v>21</v>
      </c>
      <c r="O45" s="1" t="s">
        <v>267</v>
      </c>
    </row>
    <row r="46" spans="1:15" x14ac:dyDescent="0.3">
      <c r="A46" s="1" t="s">
        <v>171</v>
      </c>
      <c r="B46" s="1" t="str">
        <f t="shared" si="1"/>
        <v>http://github.com/delta-ml/delta</v>
      </c>
      <c r="C46" s="1" t="s">
        <v>172</v>
      </c>
      <c r="D46" s="1" t="s">
        <v>52</v>
      </c>
      <c r="E46" s="1" t="s">
        <v>52</v>
      </c>
      <c r="F46" s="1" t="s">
        <v>45</v>
      </c>
      <c r="G46" s="1" t="s">
        <v>53</v>
      </c>
      <c r="H46" s="1" t="s">
        <v>20</v>
      </c>
      <c r="I46" s="1" t="s">
        <v>21</v>
      </c>
      <c r="J46" s="1" t="s">
        <v>21</v>
      </c>
      <c r="K46" s="1" t="s">
        <v>21</v>
      </c>
      <c r="L46" s="1" t="s">
        <v>21</v>
      </c>
      <c r="M46" s="1" t="s">
        <v>21</v>
      </c>
      <c r="N46" s="1" t="s">
        <v>29</v>
      </c>
      <c r="O46" s="1" t="s">
        <v>173</v>
      </c>
    </row>
    <row r="47" spans="1:15" x14ac:dyDescent="0.3">
      <c r="A47" s="1" t="s">
        <v>295</v>
      </c>
      <c r="B47" s="1" t="str">
        <f t="shared" si="1"/>
        <v>http://github.com/denizyuret/knet.jl</v>
      </c>
      <c r="C47" s="1" t="s">
        <v>296</v>
      </c>
      <c r="D47" s="1" t="s">
        <v>17</v>
      </c>
      <c r="E47" s="1" t="s">
        <v>17</v>
      </c>
      <c r="F47" s="1" t="s">
        <v>19</v>
      </c>
      <c r="G47" s="1" t="s">
        <v>18</v>
      </c>
      <c r="H47" s="1" t="s">
        <v>20</v>
      </c>
      <c r="I47" s="1" t="s">
        <v>29</v>
      </c>
      <c r="J47" s="1" t="s">
        <v>21</v>
      </c>
      <c r="K47" s="1" t="s">
        <v>21</v>
      </c>
      <c r="L47" s="1" t="s">
        <v>21</v>
      </c>
      <c r="M47" s="1" t="s">
        <v>21</v>
      </c>
      <c r="N47" s="1" t="s">
        <v>21</v>
      </c>
      <c r="O47" s="1" t="s">
        <v>297</v>
      </c>
    </row>
    <row r="48" spans="1:15" x14ac:dyDescent="0.3">
      <c r="A48" s="1" t="s">
        <v>310</v>
      </c>
      <c r="B48" s="1" t="str">
        <f t="shared" si="1"/>
        <v>http://github.com/developmentseed/label-maker</v>
      </c>
      <c r="C48" s="1" t="s">
        <v>311</v>
      </c>
      <c r="D48" s="1"/>
      <c r="E48" s="1" t="s">
        <v>144</v>
      </c>
      <c r="F48" s="1" t="s">
        <v>19</v>
      </c>
      <c r="G48" s="1" t="s">
        <v>145</v>
      </c>
      <c r="H48" s="1" t="s">
        <v>20</v>
      </c>
      <c r="I48" s="1" t="s">
        <v>21</v>
      </c>
      <c r="J48" s="1" t="s">
        <v>21</v>
      </c>
      <c r="K48" s="1" t="s">
        <v>21</v>
      </c>
      <c r="L48" s="1" t="s">
        <v>21</v>
      </c>
      <c r="M48" s="1" t="s">
        <v>21</v>
      </c>
      <c r="N48" s="1" t="s">
        <v>21</v>
      </c>
      <c r="O48" s="1" t="s">
        <v>312</v>
      </c>
    </row>
    <row r="49" spans="1:15" x14ac:dyDescent="0.3">
      <c r="A49" s="1" t="s">
        <v>540</v>
      </c>
      <c r="B49" s="1" t="str">
        <f t="shared" si="1"/>
        <v>http://github.com/dlr-rm/stable-baselines3</v>
      </c>
      <c r="C49" s="1" t="s">
        <v>541</v>
      </c>
      <c r="D49" s="1"/>
      <c r="E49" s="1" t="s">
        <v>58</v>
      </c>
      <c r="F49" s="1" t="s">
        <v>19</v>
      </c>
      <c r="G49" s="1" t="s">
        <v>58</v>
      </c>
      <c r="H49" s="1" t="s">
        <v>41</v>
      </c>
      <c r="I49" s="1" t="s">
        <v>21</v>
      </c>
      <c r="J49" s="1" t="s">
        <v>21</v>
      </c>
      <c r="K49" s="1" t="s">
        <v>21</v>
      </c>
      <c r="L49" s="1" t="s">
        <v>21</v>
      </c>
      <c r="M49" s="1" t="s">
        <v>21</v>
      </c>
      <c r="N49" s="1" t="s">
        <v>21</v>
      </c>
      <c r="O49" s="1" t="s">
        <v>542</v>
      </c>
    </row>
    <row r="50" spans="1:15" x14ac:dyDescent="0.3">
      <c r="A50" s="1" t="s">
        <v>174</v>
      </c>
      <c r="B50" s="1" t="str">
        <f t="shared" si="1"/>
        <v>http://github.com/dmlc/dgl</v>
      </c>
      <c r="C50" s="1" t="s">
        <v>175</v>
      </c>
      <c r="D50" s="1" t="s">
        <v>62</v>
      </c>
      <c r="E50" s="1" t="s">
        <v>62</v>
      </c>
      <c r="F50" s="1" t="s">
        <v>19</v>
      </c>
      <c r="G50" s="1" t="s">
        <v>39</v>
      </c>
      <c r="H50" s="1" t="s">
        <v>20</v>
      </c>
      <c r="I50" s="1" t="s">
        <v>29</v>
      </c>
      <c r="J50" s="1" t="s">
        <v>21</v>
      </c>
      <c r="K50" s="1" t="s">
        <v>21</v>
      </c>
      <c r="L50" s="1" t="s">
        <v>21</v>
      </c>
      <c r="M50" s="1" t="s">
        <v>21</v>
      </c>
      <c r="N50" s="1" t="s">
        <v>21</v>
      </c>
      <c r="O50" s="1" t="s">
        <v>176</v>
      </c>
    </row>
    <row r="51" spans="1:15" x14ac:dyDescent="0.3">
      <c r="A51" s="1" t="s">
        <v>232</v>
      </c>
      <c r="B51" s="1" t="str">
        <f t="shared" si="1"/>
        <v>http://github.com/dmlc/gluon-nlp</v>
      </c>
      <c r="C51" s="1" t="s">
        <v>233</v>
      </c>
      <c r="D51" s="1" t="s">
        <v>234</v>
      </c>
      <c r="E51" s="1" t="s">
        <v>234</v>
      </c>
      <c r="F51" s="1" t="s">
        <v>45</v>
      </c>
      <c r="G51" s="1" t="s">
        <v>58</v>
      </c>
      <c r="H51" s="1" t="s">
        <v>41</v>
      </c>
      <c r="I51" s="1" t="s">
        <v>21</v>
      </c>
      <c r="J51" s="1" t="s">
        <v>21</v>
      </c>
      <c r="K51" s="1" t="s">
        <v>21</v>
      </c>
      <c r="L51" s="1" t="s">
        <v>21</v>
      </c>
      <c r="M51" s="1" t="s">
        <v>21</v>
      </c>
      <c r="N51" s="1" t="s">
        <v>21</v>
      </c>
      <c r="O51" s="1" t="s">
        <v>235</v>
      </c>
    </row>
    <row r="52" spans="1:15" x14ac:dyDescent="0.3">
      <c r="A52" s="1" t="s">
        <v>402</v>
      </c>
      <c r="B52" s="1" t="str">
        <f t="shared" si="1"/>
        <v>http://github.com/drakkar-software/octobot</v>
      </c>
      <c r="C52" s="1" t="s">
        <v>403</v>
      </c>
      <c r="D52" s="1" t="s">
        <v>196</v>
      </c>
      <c r="E52" s="1" t="s">
        <v>196</v>
      </c>
      <c r="F52" s="1" t="s">
        <v>404</v>
      </c>
      <c r="G52" s="1" t="s">
        <v>34</v>
      </c>
      <c r="H52" s="1" t="s">
        <v>28</v>
      </c>
      <c r="I52" s="1" t="s">
        <v>21</v>
      </c>
      <c r="J52" s="1" t="s">
        <v>21</v>
      </c>
      <c r="K52" s="1" t="s">
        <v>21</v>
      </c>
      <c r="L52" s="1" t="s">
        <v>21</v>
      </c>
      <c r="M52" s="1" t="s">
        <v>21</v>
      </c>
      <c r="N52" s="1" t="s">
        <v>21</v>
      </c>
      <c r="O52" s="1" t="s">
        <v>405</v>
      </c>
    </row>
    <row r="53" spans="1:15" x14ac:dyDescent="0.3">
      <c r="A53" s="1" t="s">
        <v>153</v>
      </c>
      <c r="B53" s="1" t="str">
        <f t="shared" si="1"/>
        <v>http://github.com/eclipse/deeplearning4j</v>
      </c>
      <c r="C53" s="1" t="s">
        <v>154</v>
      </c>
      <c r="D53" s="1" t="s">
        <v>17</v>
      </c>
      <c r="E53" s="1" t="s">
        <v>17</v>
      </c>
      <c r="F53" s="1" t="s">
        <v>19</v>
      </c>
      <c r="G53" s="1" t="s">
        <v>18</v>
      </c>
      <c r="H53" s="1" t="s">
        <v>20</v>
      </c>
      <c r="I53" s="1" t="s">
        <v>21</v>
      </c>
      <c r="J53" s="1" t="s">
        <v>21</v>
      </c>
      <c r="K53" s="1" t="s">
        <v>21</v>
      </c>
      <c r="L53" s="1" t="s">
        <v>21</v>
      </c>
      <c r="M53" s="1" t="s">
        <v>21</v>
      </c>
      <c r="N53" s="1" t="s">
        <v>21</v>
      </c>
      <c r="O53" s="1" t="s">
        <v>155</v>
      </c>
    </row>
    <row r="54" spans="1:15" x14ac:dyDescent="0.3">
      <c r="A54" s="1" t="s">
        <v>191</v>
      </c>
      <c r="B54" s="1" t="str">
        <f t="shared" si="1"/>
        <v>http://github.com/espnet/espnet</v>
      </c>
      <c r="C54" s="1" t="s">
        <v>192</v>
      </c>
      <c r="D54" s="1" t="s">
        <v>66</v>
      </c>
      <c r="E54" s="1" t="s">
        <v>66</v>
      </c>
      <c r="F54" s="1" t="s">
        <v>166</v>
      </c>
      <c r="G54" s="1" t="s">
        <v>58</v>
      </c>
      <c r="H54" s="1" t="s">
        <v>41</v>
      </c>
      <c r="I54" s="1" t="s">
        <v>21</v>
      </c>
      <c r="J54" s="1" t="s">
        <v>21</v>
      </c>
      <c r="K54" s="1" t="s">
        <v>21</v>
      </c>
      <c r="L54" s="1" t="s">
        <v>29</v>
      </c>
      <c r="M54" s="1" t="s">
        <v>21</v>
      </c>
      <c r="N54" s="1" t="s">
        <v>21</v>
      </c>
      <c r="O54" s="1" t="s">
        <v>193</v>
      </c>
    </row>
    <row r="55" spans="1:15" s="2" customFormat="1" x14ac:dyDescent="0.3">
      <c r="A55" s="1" t="s">
        <v>484</v>
      </c>
      <c r="B55" s="1" t="str">
        <f t="shared" si="1"/>
        <v>http://github.com/evilsocket/pwnagotchi</v>
      </c>
      <c r="C55" s="1" t="s">
        <v>485</v>
      </c>
      <c r="D55" s="1" t="s">
        <v>196</v>
      </c>
      <c r="E55" s="1" t="s">
        <v>196</v>
      </c>
      <c r="F55" s="1" t="s">
        <v>486</v>
      </c>
      <c r="G55" s="1" t="s">
        <v>34</v>
      </c>
      <c r="H55" s="1" t="s">
        <v>28</v>
      </c>
      <c r="I55" s="1" t="s">
        <v>21</v>
      </c>
      <c r="J55" s="1" t="s">
        <v>21</v>
      </c>
      <c r="K55" s="1" t="s">
        <v>21</v>
      </c>
      <c r="L55" s="1" t="s">
        <v>21</v>
      </c>
      <c r="M55" s="1" t="s">
        <v>21</v>
      </c>
      <c r="N55" s="1" t="s">
        <v>21</v>
      </c>
      <c r="O55" s="1" t="s">
        <v>487</v>
      </c>
    </row>
    <row r="56" spans="1:15" x14ac:dyDescent="0.3">
      <c r="A56" s="1" t="s">
        <v>532</v>
      </c>
      <c r="B56" s="1" t="str">
        <f t="shared" si="1"/>
        <v>http://github.com/explosion/spacy-transformers</v>
      </c>
      <c r="C56" s="1" t="s">
        <v>533</v>
      </c>
      <c r="D56" s="1"/>
      <c r="E56" s="1" t="s">
        <v>58</v>
      </c>
      <c r="F56" s="1" t="s">
        <v>45</v>
      </c>
      <c r="G56" s="1" t="s">
        <v>58</v>
      </c>
      <c r="H56" s="1" t="s">
        <v>41</v>
      </c>
      <c r="I56" s="1" t="s">
        <v>21</v>
      </c>
      <c r="J56" s="1" t="s">
        <v>21</v>
      </c>
      <c r="K56" s="1" t="s">
        <v>21</v>
      </c>
      <c r="L56" s="1" t="s">
        <v>21</v>
      </c>
      <c r="M56" s="1" t="s">
        <v>21</v>
      </c>
      <c r="N56" s="1" t="s">
        <v>21</v>
      </c>
      <c r="O56" s="1" t="s">
        <v>534</v>
      </c>
    </row>
    <row r="57" spans="1:15" x14ac:dyDescent="0.3">
      <c r="A57" s="1" t="s">
        <v>657</v>
      </c>
      <c r="B57" s="1" t="str">
        <f t="shared" si="1"/>
        <v>http://github.com/f90/wave-u-net</v>
      </c>
      <c r="C57" s="1" t="s">
        <v>658</v>
      </c>
      <c r="D57" s="1"/>
      <c r="E57" s="1" t="s">
        <v>58</v>
      </c>
      <c r="F57" s="1" t="s">
        <v>67</v>
      </c>
      <c r="G57" s="1" t="s">
        <v>58</v>
      </c>
      <c r="H57" s="1" t="s">
        <v>41</v>
      </c>
      <c r="I57" s="1" t="s">
        <v>21</v>
      </c>
      <c r="J57" s="1" t="s">
        <v>21</v>
      </c>
      <c r="K57" s="1" t="s">
        <v>21</v>
      </c>
      <c r="L57" s="1" t="s">
        <v>21</v>
      </c>
      <c r="M57" s="1" t="s">
        <v>21</v>
      </c>
      <c r="N57" s="1" t="s">
        <v>21</v>
      </c>
      <c r="O57" s="1" t="s">
        <v>659</v>
      </c>
    </row>
    <row r="58" spans="1:15" x14ac:dyDescent="0.3">
      <c r="A58" s="1" t="s">
        <v>217</v>
      </c>
      <c r="B58" s="1" t="str">
        <f t="shared" si="1"/>
        <v>http://github.com/facebookresearch/flashlight</v>
      </c>
      <c r="C58" s="1" t="s">
        <v>218</v>
      </c>
      <c r="D58" s="1" t="s">
        <v>219</v>
      </c>
      <c r="E58" s="1" t="s">
        <v>219</v>
      </c>
      <c r="F58" s="1" t="s">
        <v>19</v>
      </c>
      <c r="G58" s="1" t="s">
        <v>39</v>
      </c>
      <c r="H58" s="1" t="s">
        <v>20</v>
      </c>
      <c r="I58" s="1" t="s">
        <v>21</v>
      </c>
      <c r="J58" s="1" t="s">
        <v>21</v>
      </c>
      <c r="K58" s="1" t="s">
        <v>29</v>
      </c>
      <c r="L58" s="1" t="s">
        <v>21</v>
      </c>
      <c r="M58" s="1" t="s">
        <v>21</v>
      </c>
      <c r="N58" s="1" t="s">
        <v>21</v>
      </c>
      <c r="O58" s="1" t="s">
        <v>220</v>
      </c>
    </row>
    <row r="59" spans="1:15" x14ac:dyDescent="0.3">
      <c r="A59" s="1" t="s">
        <v>654</v>
      </c>
      <c r="B59" s="1" t="str">
        <f t="shared" si="1"/>
        <v>http://github.com/facebookresearch/wav2letter</v>
      </c>
      <c r="C59" s="1" t="s">
        <v>655</v>
      </c>
      <c r="D59" s="1" t="s">
        <v>234</v>
      </c>
      <c r="E59" s="1" t="s">
        <v>234</v>
      </c>
      <c r="F59" s="1" t="s">
        <v>166</v>
      </c>
      <c r="G59" s="1" t="s">
        <v>58</v>
      </c>
      <c r="H59" s="1" t="s">
        <v>41</v>
      </c>
      <c r="I59" s="1" t="s">
        <v>21</v>
      </c>
      <c r="J59" s="1" t="s">
        <v>21</v>
      </c>
      <c r="K59" s="1" t="s">
        <v>21</v>
      </c>
      <c r="L59" s="1" t="s">
        <v>29</v>
      </c>
      <c r="M59" s="1" t="s">
        <v>21</v>
      </c>
      <c r="N59" s="1" t="s">
        <v>21</v>
      </c>
      <c r="O59" s="1" t="s">
        <v>656</v>
      </c>
    </row>
    <row r="60" spans="1:15" x14ac:dyDescent="0.3">
      <c r="A60" s="1" t="s">
        <v>208</v>
      </c>
      <c r="B60" s="1" t="str">
        <f t="shared" si="1"/>
        <v>http://github.com/fastai/fastai</v>
      </c>
      <c r="C60" s="1" t="s">
        <v>209</v>
      </c>
      <c r="D60" s="1" t="s">
        <v>62</v>
      </c>
      <c r="E60" s="1" t="s">
        <v>62</v>
      </c>
      <c r="F60" s="1" t="s">
        <v>19</v>
      </c>
      <c r="G60" s="1" t="s">
        <v>39</v>
      </c>
      <c r="H60" s="1" t="s">
        <v>20</v>
      </c>
      <c r="I60" s="1" t="s">
        <v>21</v>
      </c>
      <c r="J60" s="1" t="s">
        <v>21</v>
      </c>
      <c r="K60" s="1" t="s">
        <v>29</v>
      </c>
      <c r="L60" s="1" t="s">
        <v>21</v>
      </c>
      <c r="M60" s="1" t="s">
        <v>21</v>
      </c>
      <c r="N60" s="1" t="s">
        <v>21</v>
      </c>
      <c r="O60" s="1" t="s">
        <v>210</v>
      </c>
    </row>
    <row r="61" spans="1:15" x14ac:dyDescent="0.3">
      <c r="A61" s="1" t="s">
        <v>625</v>
      </c>
      <c r="B61" s="1" t="str">
        <f t="shared" si="1"/>
        <v>http://github.com/fepegar/torchio</v>
      </c>
      <c r="C61" s="1" t="s">
        <v>626</v>
      </c>
      <c r="D61" s="1" t="s">
        <v>234</v>
      </c>
      <c r="E61" s="1" t="s">
        <v>234</v>
      </c>
      <c r="F61" s="1" t="s">
        <v>360</v>
      </c>
      <c r="G61" s="1" t="s">
        <v>58</v>
      </c>
      <c r="H61" s="1" t="s">
        <v>41</v>
      </c>
      <c r="I61" s="1" t="s">
        <v>21</v>
      </c>
      <c r="J61" s="1" t="s">
        <v>21</v>
      </c>
      <c r="K61" s="1" t="s">
        <v>21</v>
      </c>
      <c r="L61" s="1" t="s">
        <v>29</v>
      </c>
      <c r="M61" s="1" t="s">
        <v>21</v>
      </c>
      <c r="N61" s="1" t="s">
        <v>21</v>
      </c>
      <c r="O61" s="1" t="s">
        <v>627</v>
      </c>
    </row>
    <row r="62" spans="1:15" x14ac:dyDescent="0.3">
      <c r="A62" s="1" t="s">
        <v>214</v>
      </c>
      <c r="B62" s="1" t="str">
        <f t="shared" si="1"/>
        <v>http://github.com/flairnlp/flair</v>
      </c>
      <c r="C62" s="1" t="s">
        <v>215</v>
      </c>
      <c r="D62" s="1" t="s">
        <v>17</v>
      </c>
      <c r="E62" s="1" t="s">
        <v>17</v>
      </c>
      <c r="F62" s="1" t="s">
        <v>45</v>
      </c>
      <c r="G62" s="1" t="s">
        <v>18</v>
      </c>
      <c r="H62" s="1" t="s">
        <v>41</v>
      </c>
      <c r="I62" s="1" t="s">
        <v>29</v>
      </c>
      <c r="J62" s="1" t="s">
        <v>21</v>
      </c>
      <c r="K62" s="1" t="s">
        <v>21</v>
      </c>
      <c r="L62" s="1" t="s">
        <v>21</v>
      </c>
      <c r="M62" s="1" t="s">
        <v>21</v>
      </c>
      <c r="N62" s="1" t="s">
        <v>21</v>
      </c>
      <c r="O62" s="1" t="s">
        <v>216</v>
      </c>
    </row>
    <row r="63" spans="1:15" x14ac:dyDescent="0.3">
      <c r="A63" s="1" t="s">
        <v>262</v>
      </c>
      <c r="B63" s="1" t="str">
        <f t="shared" si="1"/>
        <v>http://github.com/genicam/harvesters</v>
      </c>
      <c r="C63" s="1" t="s">
        <v>263</v>
      </c>
      <c r="D63" s="1" t="s">
        <v>62</v>
      </c>
      <c r="E63" s="1" t="s">
        <v>62</v>
      </c>
      <c r="F63" s="1" t="s">
        <v>40</v>
      </c>
      <c r="G63" s="1" t="s">
        <v>39</v>
      </c>
      <c r="H63" s="1" t="s">
        <v>41</v>
      </c>
      <c r="I63" s="1" t="s">
        <v>21</v>
      </c>
      <c r="J63" s="1" t="s">
        <v>21</v>
      </c>
      <c r="K63" s="1" t="s">
        <v>29</v>
      </c>
      <c r="L63" s="1" t="s">
        <v>21</v>
      </c>
      <c r="M63" s="1" t="s">
        <v>21</v>
      </c>
      <c r="N63" s="1" t="s">
        <v>21</v>
      </c>
      <c r="O63" s="1" t="s">
        <v>264</v>
      </c>
    </row>
    <row r="64" spans="1:15" x14ac:dyDescent="0.3">
      <c r="A64" s="1" t="s">
        <v>277</v>
      </c>
      <c r="B64" s="1" t="str">
        <f t="shared" si="1"/>
        <v>http://github.com/google/iree</v>
      </c>
      <c r="C64" s="1" t="s">
        <v>278</v>
      </c>
      <c r="D64" s="1"/>
      <c r="E64" s="1" t="s">
        <v>279</v>
      </c>
      <c r="F64" s="1" t="s">
        <v>280</v>
      </c>
      <c r="G64" s="1" t="s">
        <v>279</v>
      </c>
      <c r="H64" s="1" t="s">
        <v>20</v>
      </c>
      <c r="I64" s="1" t="s">
        <v>21</v>
      </c>
      <c r="J64" s="1" t="s">
        <v>21</v>
      </c>
      <c r="K64" s="1" t="s">
        <v>21</v>
      </c>
      <c r="L64" s="1" t="s">
        <v>21</v>
      </c>
      <c r="M64" s="1" t="s">
        <v>21</v>
      </c>
      <c r="N64" s="1" t="s">
        <v>21</v>
      </c>
      <c r="O64" s="1" t="s">
        <v>281</v>
      </c>
    </row>
    <row r="65" spans="1:15" x14ac:dyDescent="0.3">
      <c r="A65" s="1" t="s">
        <v>23</v>
      </c>
      <c r="B65" s="1" t="str">
        <f t="shared" si="1"/>
        <v>http://github.com/googlecloudplatform/cloudml-samples</v>
      </c>
      <c r="C65" s="1" t="s">
        <v>24</v>
      </c>
      <c r="D65" s="1" t="s">
        <v>25</v>
      </c>
      <c r="E65" s="1" t="s">
        <v>26</v>
      </c>
      <c r="F65" s="1" t="s">
        <v>19</v>
      </c>
      <c r="G65" s="1" t="s">
        <v>27</v>
      </c>
      <c r="H65" s="1" t="s">
        <v>28</v>
      </c>
      <c r="I65" s="1" t="s">
        <v>21</v>
      </c>
      <c r="J65" s="1" t="s">
        <v>29</v>
      </c>
      <c r="K65" s="1" t="s">
        <v>21</v>
      </c>
      <c r="L65" s="1" t="s">
        <v>21</v>
      </c>
      <c r="M65" s="1" t="s">
        <v>21</v>
      </c>
      <c r="N65" s="1" t="s">
        <v>29</v>
      </c>
      <c r="O65" s="1" t="s">
        <v>30</v>
      </c>
    </row>
    <row r="66" spans="1:15" x14ac:dyDescent="0.3">
      <c r="A66" s="1" t="s">
        <v>243</v>
      </c>
      <c r="B66" s="1" t="str">
        <f t="shared" si="1"/>
        <v>http://github.com/gorgonia/gorgonia</v>
      </c>
      <c r="C66" s="1" t="s">
        <v>244</v>
      </c>
      <c r="D66" s="1" t="s">
        <v>62</v>
      </c>
      <c r="E66" s="1" t="s">
        <v>62</v>
      </c>
      <c r="F66" s="1" t="s">
        <v>19</v>
      </c>
      <c r="G66" s="1" t="s">
        <v>39</v>
      </c>
      <c r="H66" s="1" t="s">
        <v>20</v>
      </c>
      <c r="I66" s="1" t="s">
        <v>21</v>
      </c>
      <c r="J66" s="1" t="s">
        <v>21</v>
      </c>
      <c r="K66" s="1" t="s">
        <v>29</v>
      </c>
      <c r="L66" s="1" t="s">
        <v>21</v>
      </c>
      <c r="M66" s="1" t="s">
        <v>21</v>
      </c>
      <c r="N66" s="1" t="s">
        <v>21</v>
      </c>
      <c r="O66" s="1" t="s">
        <v>245</v>
      </c>
    </row>
    <row r="67" spans="1:15" x14ac:dyDescent="0.3">
      <c r="A67" s="1" t="s">
        <v>246</v>
      </c>
      <c r="B67" s="1" t="str">
        <f t="shared" ref="B67:B98" si="2">"http://github.com/"&amp;SUBSTITUTE(A67,"+","/")</f>
        <v>http://github.com/gpflow/gpflow</v>
      </c>
      <c r="C67" s="1" t="s">
        <v>247</v>
      </c>
      <c r="D67" s="1" t="s">
        <v>241</v>
      </c>
      <c r="E67" s="1" t="s">
        <v>62</v>
      </c>
      <c r="F67" s="1" t="s">
        <v>19</v>
      </c>
      <c r="G67" s="1" t="s">
        <v>39</v>
      </c>
      <c r="H67" s="1" t="s">
        <v>20</v>
      </c>
      <c r="I67" s="1" t="s">
        <v>21</v>
      </c>
      <c r="J67" s="1" t="s">
        <v>21</v>
      </c>
      <c r="K67" s="1" t="s">
        <v>21</v>
      </c>
      <c r="L67" s="1" t="s">
        <v>21</v>
      </c>
      <c r="M67" s="1" t="s">
        <v>21</v>
      </c>
      <c r="N67" s="1" t="s">
        <v>21</v>
      </c>
      <c r="O67" s="1" t="s">
        <v>248</v>
      </c>
    </row>
    <row r="68" spans="1:15" x14ac:dyDescent="0.3">
      <c r="A68" s="1" t="s">
        <v>252</v>
      </c>
      <c r="B68" s="1" t="str">
        <f t="shared" si="2"/>
        <v>http://github.com/graknlabs/kglib</v>
      </c>
      <c r="C68" s="1" t="s">
        <v>253</v>
      </c>
      <c r="D68" s="1" t="s">
        <v>62</v>
      </c>
      <c r="E68" s="1" t="s">
        <v>62</v>
      </c>
      <c r="F68" s="1" t="s">
        <v>19</v>
      </c>
      <c r="G68" s="1" t="s">
        <v>39</v>
      </c>
      <c r="H68" s="1" t="s">
        <v>20</v>
      </c>
      <c r="I68" s="1" t="s">
        <v>21</v>
      </c>
      <c r="J68" s="1" t="s">
        <v>21</v>
      </c>
      <c r="K68" s="1" t="s">
        <v>29</v>
      </c>
      <c r="L68" s="1" t="s">
        <v>21</v>
      </c>
      <c r="M68" s="1" t="s">
        <v>21</v>
      </c>
      <c r="N68" s="1" t="s">
        <v>21</v>
      </c>
      <c r="O68" s="1" t="s">
        <v>254</v>
      </c>
    </row>
    <row r="69" spans="1:15" x14ac:dyDescent="0.3">
      <c r="A69" s="1" t="s">
        <v>526</v>
      </c>
      <c r="B69" s="1" t="str">
        <f t="shared" si="2"/>
        <v>http://github.com/haifengl/smile</v>
      </c>
      <c r="C69" s="1" t="s">
        <v>527</v>
      </c>
      <c r="D69" s="1" t="s">
        <v>25</v>
      </c>
      <c r="E69" s="1" t="s">
        <v>25</v>
      </c>
      <c r="F69" s="1" t="s">
        <v>19</v>
      </c>
      <c r="G69" s="1" t="s">
        <v>25</v>
      </c>
      <c r="H69" s="1" t="s">
        <v>20</v>
      </c>
      <c r="I69" s="1" t="s">
        <v>21</v>
      </c>
      <c r="J69" s="1" t="s">
        <v>29</v>
      </c>
      <c r="K69" s="1" t="s">
        <v>21</v>
      </c>
      <c r="L69" s="1" t="s">
        <v>21</v>
      </c>
      <c r="M69" s="1" t="s">
        <v>21</v>
      </c>
      <c r="N69" s="1" t="s">
        <v>21</v>
      </c>
      <c r="O69" s="1" t="s">
        <v>528</v>
      </c>
    </row>
    <row r="70" spans="1:15" x14ac:dyDescent="0.3">
      <c r="A70" s="1" t="s">
        <v>313</v>
      </c>
      <c r="B70" s="1" t="str">
        <f t="shared" si="2"/>
        <v>http://github.com/heartexlabs/label-studio</v>
      </c>
      <c r="C70" s="1" t="s">
        <v>314</v>
      </c>
      <c r="D70" s="1" t="s">
        <v>34</v>
      </c>
      <c r="E70" s="1" t="s">
        <v>34</v>
      </c>
      <c r="F70" s="1" t="s">
        <v>123</v>
      </c>
      <c r="G70" s="1" t="s">
        <v>34</v>
      </c>
      <c r="H70" s="1" t="s">
        <v>28</v>
      </c>
      <c r="I70" s="1" t="s">
        <v>21</v>
      </c>
      <c r="J70" s="1" t="s">
        <v>21</v>
      </c>
      <c r="K70" s="1" t="s">
        <v>21</v>
      </c>
      <c r="L70" s="1" t="s">
        <v>29</v>
      </c>
      <c r="M70" s="1" t="s">
        <v>21</v>
      </c>
      <c r="N70" s="1" t="s">
        <v>21</v>
      </c>
      <c r="O70" s="1" t="s">
        <v>315</v>
      </c>
    </row>
    <row r="71" spans="1:15" x14ac:dyDescent="0.3">
      <c r="A71" s="1" t="s">
        <v>268</v>
      </c>
      <c r="B71" s="1" t="str">
        <f t="shared" si="2"/>
        <v>http://github.com/horovod/horovod</v>
      </c>
      <c r="C71" s="1" t="s">
        <v>269</v>
      </c>
      <c r="D71" s="1" t="s">
        <v>17</v>
      </c>
      <c r="E71" s="1" t="s">
        <v>17</v>
      </c>
      <c r="F71" s="1" t="s">
        <v>19</v>
      </c>
      <c r="G71" s="1" t="s">
        <v>18</v>
      </c>
      <c r="H71" s="1" t="s">
        <v>20</v>
      </c>
      <c r="I71" s="1" t="s">
        <v>29</v>
      </c>
      <c r="J71" s="1" t="s">
        <v>21</v>
      </c>
      <c r="K71" s="1" t="s">
        <v>21</v>
      </c>
      <c r="L71" s="1" t="s">
        <v>21</v>
      </c>
      <c r="M71" s="1" t="s">
        <v>21</v>
      </c>
      <c r="N71" s="1" t="s">
        <v>21</v>
      </c>
      <c r="O71" s="1" t="s">
        <v>270</v>
      </c>
    </row>
    <row r="72" spans="1:15" x14ac:dyDescent="0.3">
      <c r="A72" s="1" t="s">
        <v>271</v>
      </c>
      <c r="B72" s="1" t="str">
        <f t="shared" si="2"/>
        <v>http://github.com/huntermcgushion/hyperparameter_hunter</v>
      </c>
      <c r="C72" s="1" t="s">
        <v>272</v>
      </c>
      <c r="D72" s="1"/>
      <c r="E72" s="1" t="s">
        <v>58</v>
      </c>
      <c r="F72" s="1" t="s">
        <v>19</v>
      </c>
      <c r="G72" s="1" t="s">
        <v>58</v>
      </c>
      <c r="H72" s="1" t="s">
        <v>20</v>
      </c>
      <c r="I72" s="1" t="s">
        <v>21</v>
      </c>
      <c r="J72" s="1" t="s">
        <v>21</v>
      </c>
      <c r="K72" s="1" t="s">
        <v>21</v>
      </c>
      <c r="L72" s="1" t="s">
        <v>21</v>
      </c>
      <c r="M72" s="1" t="s">
        <v>21</v>
      </c>
      <c r="N72" s="1" t="s">
        <v>21</v>
      </c>
      <c r="O72" s="1" t="s">
        <v>273</v>
      </c>
    </row>
    <row r="73" spans="1:15" x14ac:dyDescent="0.3">
      <c r="A73" s="1" t="s">
        <v>239</v>
      </c>
      <c r="B73" s="1" t="str">
        <f t="shared" si="2"/>
        <v>http://github.com/hybridgroup/gocv</v>
      </c>
      <c r="C73" s="1" t="s">
        <v>240</v>
      </c>
      <c r="D73" s="1" t="s">
        <v>241</v>
      </c>
      <c r="E73" s="1" t="s">
        <v>62</v>
      </c>
      <c r="F73" s="1" t="s">
        <v>40</v>
      </c>
      <c r="G73" s="1" t="s">
        <v>39</v>
      </c>
      <c r="H73" s="1" t="s">
        <v>20</v>
      </c>
      <c r="I73" s="1" t="s">
        <v>21</v>
      </c>
      <c r="J73" s="1" t="s">
        <v>21</v>
      </c>
      <c r="K73" s="1" t="s">
        <v>21</v>
      </c>
      <c r="L73" s="1" t="s">
        <v>21</v>
      </c>
      <c r="M73" s="1" t="s">
        <v>21</v>
      </c>
      <c r="N73" s="1" t="s">
        <v>21</v>
      </c>
      <c r="O73" s="1" t="s">
        <v>242</v>
      </c>
    </row>
    <row r="74" spans="1:15" x14ac:dyDescent="0.3">
      <c r="A74" s="1" t="s">
        <v>50</v>
      </c>
      <c r="B74" s="1" t="str">
        <f t="shared" si="2"/>
        <v>http://github.com/intel-analytics/analytics-zoo</v>
      </c>
      <c r="C74" s="1" t="s">
        <v>51</v>
      </c>
      <c r="D74" s="1" t="s">
        <v>52</v>
      </c>
      <c r="E74" s="1" t="s">
        <v>52</v>
      </c>
      <c r="F74" s="1" t="s">
        <v>19</v>
      </c>
      <c r="G74" s="1" t="s">
        <v>53</v>
      </c>
      <c r="H74" s="1" t="s">
        <v>20</v>
      </c>
      <c r="I74" s="1" t="s">
        <v>21</v>
      </c>
      <c r="J74" s="1" t="s">
        <v>21</v>
      </c>
      <c r="K74" s="1" t="s">
        <v>21</v>
      </c>
      <c r="L74" s="1" t="s">
        <v>21</v>
      </c>
      <c r="M74" s="1" t="s">
        <v>21</v>
      </c>
      <c r="N74" s="1" t="s">
        <v>21</v>
      </c>
      <c r="O74" s="1" t="s">
        <v>54</v>
      </c>
    </row>
    <row r="75" spans="1:15" x14ac:dyDescent="0.3">
      <c r="A75" s="1" t="s">
        <v>432</v>
      </c>
      <c r="B75" s="1" t="str">
        <f t="shared" si="2"/>
        <v>http://github.com/intel-isl/open3d</v>
      </c>
      <c r="C75" s="1" t="s">
        <v>433</v>
      </c>
      <c r="D75" s="1" t="s">
        <v>62</v>
      </c>
      <c r="E75" s="1" t="s">
        <v>62</v>
      </c>
      <c r="F75" s="1" t="s">
        <v>230</v>
      </c>
      <c r="G75" s="1" t="s">
        <v>39</v>
      </c>
      <c r="H75" s="1" t="s">
        <v>20</v>
      </c>
      <c r="I75" s="1" t="s">
        <v>21</v>
      </c>
      <c r="J75" s="1" t="s">
        <v>21</v>
      </c>
      <c r="K75" s="1" t="s">
        <v>29</v>
      </c>
      <c r="L75" s="1" t="s">
        <v>21</v>
      </c>
      <c r="M75" s="1" t="s">
        <v>21</v>
      </c>
      <c r="N75" s="1" t="s">
        <v>21</v>
      </c>
      <c r="O75" s="1" t="s">
        <v>434</v>
      </c>
    </row>
    <row r="76" spans="1:15" x14ac:dyDescent="0.3">
      <c r="A76" s="1" t="s">
        <v>118</v>
      </c>
      <c r="B76" s="1" t="str">
        <f t="shared" si="2"/>
        <v>http://github.com/intellabs/coach</v>
      </c>
      <c r="C76" s="1" t="s">
        <v>119</v>
      </c>
      <c r="D76" s="1" t="s">
        <v>17</v>
      </c>
      <c r="E76" s="1" t="s">
        <v>17</v>
      </c>
      <c r="F76" s="1" t="s">
        <v>19</v>
      </c>
      <c r="G76" s="1" t="s">
        <v>18</v>
      </c>
      <c r="H76" s="1" t="s">
        <v>20</v>
      </c>
      <c r="I76" s="1" t="s">
        <v>21</v>
      </c>
      <c r="J76" s="1" t="s">
        <v>21</v>
      </c>
      <c r="K76" s="1" t="s">
        <v>21</v>
      </c>
      <c r="L76" s="1" t="s">
        <v>21</v>
      </c>
      <c r="M76" s="1" t="s">
        <v>21</v>
      </c>
      <c r="N76" s="1" t="s">
        <v>21</v>
      </c>
      <c r="O76" s="1" t="s">
        <v>120</v>
      </c>
    </row>
    <row r="77" spans="1:15" s="2" customFormat="1" x14ac:dyDescent="0.3">
      <c r="A77" s="1" t="s">
        <v>384</v>
      </c>
      <c r="B77" s="1" t="str">
        <f t="shared" si="2"/>
        <v>http://github.com/intellabs/distiller</v>
      </c>
      <c r="C77" s="1" t="s">
        <v>385</v>
      </c>
      <c r="D77" s="1" t="s">
        <v>241</v>
      </c>
      <c r="E77" s="1" t="s">
        <v>62</v>
      </c>
      <c r="F77" s="1" t="s">
        <v>19</v>
      </c>
      <c r="G77" s="1" t="s">
        <v>39</v>
      </c>
      <c r="H77" s="1" t="s">
        <v>20</v>
      </c>
      <c r="I77" s="1" t="s">
        <v>21</v>
      </c>
      <c r="J77" s="1" t="s">
        <v>21</v>
      </c>
      <c r="K77" s="1" t="s">
        <v>21</v>
      </c>
      <c r="L77" s="1" t="s">
        <v>21</v>
      </c>
      <c r="M77" s="1" t="s">
        <v>21</v>
      </c>
      <c r="N77" s="1" t="s">
        <v>21</v>
      </c>
      <c r="O77" s="1" t="s">
        <v>386</v>
      </c>
    </row>
    <row r="78" spans="1:15" x14ac:dyDescent="0.3">
      <c r="A78" s="1" t="s">
        <v>387</v>
      </c>
      <c r="B78" s="1" t="str">
        <f t="shared" si="2"/>
        <v>http://github.com/intellabs/nlp-architect</v>
      </c>
      <c r="C78" s="1" t="s">
        <v>388</v>
      </c>
      <c r="D78" s="1" t="s">
        <v>62</v>
      </c>
      <c r="E78" s="1" t="s">
        <v>62</v>
      </c>
      <c r="F78" s="1" t="s">
        <v>45</v>
      </c>
      <c r="G78" s="1" t="s">
        <v>39</v>
      </c>
      <c r="H78" s="1" t="s">
        <v>41</v>
      </c>
      <c r="I78" s="1" t="s">
        <v>21</v>
      </c>
      <c r="J78" s="1" t="s">
        <v>21</v>
      </c>
      <c r="K78" s="1" t="s">
        <v>29</v>
      </c>
      <c r="L78" s="1" t="s">
        <v>21</v>
      </c>
      <c r="M78" s="1" t="s">
        <v>21</v>
      </c>
      <c r="N78" s="1" t="s">
        <v>21</v>
      </c>
      <c r="O78" s="1" t="s">
        <v>389</v>
      </c>
    </row>
    <row r="79" spans="1:15" x14ac:dyDescent="0.3">
      <c r="A79" s="1" t="s">
        <v>282</v>
      </c>
      <c r="B79" s="1" t="str">
        <f t="shared" si="2"/>
        <v>http://github.com/jina-ai/jina</v>
      </c>
      <c r="C79" s="1" t="s">
        <v>283</v>
      </c>
      <c r="D79" s="1" t="s">
        <v>17</v>
      </c>
      <c r="E79" s="1" t="s">
        <v>17</v>
      </c>
      <c r="F79" s="1" t="s">
        <v>280</v>
      </c>
      <c r="G79" s="1" t="s">
        <v>18</v>
      </c>
      <c r="H79" s="1" t="s">
        <v>41</v>
      </c>
      <c r="I79" s="1" t="s">
        <v>21</v>
      </c>
      <c r="J79" s="1" t="s">
        <v>21</v>
      </c>
      <c r="K79" s="1" t="s">
        <v>21</v>
      </c>
      <c r="L79" s="1" t="s">
        <v>21</v>
      </c>
      <c r="M79" s="1" t="s">
        <v>21</v>
      </c>
      <c r="N79" s="1" t="s">
        <v>21</v>
      </c>
      <c r="O79" s="1" t="s">
        <v>284</v>
      </c>
    </row>
    <row r="80" spans="1:15" x14ac:dyDescent="0.3">
      <c r="A80" s="1" t="s">
        <v>138</v>
      </c>
      <c r="B80" s="1" t="str">
        <f t="shared" si="2"/>
        <v>http://github.com/jolibrain/deepdetect</v>
      </c>
      <c r="C80" s="1" t="s">
        <v>139</v>
      </c>
      <c r="D80" s="1"/>
      <c r="E80" s="1" t="s">
        <v>52</v>
      </c>
      <c r="F80" s="1" t="s">
        <v>19</v>
      </c>
      <c r="G80" s="1" t="s">
        <v>53</v>
      </c>
      <c r="H80" s="1" t="s">
        <v>20</v>
      </c>
      <c r="I80" s="1" t="s">
        <v>21</v>
      </c>
      <c r="J80" s="1" t="s">
        <v>21</v>
      </c>
      <c r="K80" s="1" t="s">
        <v>21</v>
      </c>
      <c r="L80" s="1" t="s">
        <v>21</v>
      </c>
      <c r="M80" s="1" t="s">
        <v>21</v>
      </c>
      <c r="N80" s="1" t="s">
        <v>21</v>
      </c>
      <c r="O80" s="1" t="s">
        <v>140</v>
      </c>
    </row>
    <row r="81" spans="1:15" x14ac:dyDescent="0.3">
      <c r="A81" s="1" t="s">
        <v>121</v>
      </c>
      <c r="B81" s="1" t="str">
        <f t="shared" si="2"/>
        <v>http://github.com/jsbroks/coco-annotator</v>
      </c>
      <c r="C81" s="1" t="s">
        <v>122</v>
      </c>
      <c r="D81" s="1" t="s">
        <v>34</v>
      </c>
      <c r="E81" s="1" t="s">
        <v>34</v>
      </c>
      <c r="F81" s="1" t="s">
        <v>123</v>
      </c>
      <c r="G81" s="1" t="s">
        <v>34</v>
      </c>
      <c r="H81" s="1" t="s">
        <v>28</v>
      </c>
      <c r="I81" s="1" t="s">
        <v>21</v>
      </c>
      <c r="J81" s="1" t="s">
        <v>21</v>
      </c>
      <c r="K81" s="1" t="s">
        <v>21</v>
      </c>
      <c r="L81" s="1" t="s">
        <v>29</v>
      </c>
      <c r="M81" s="1" t="s">
        <v>21</v>
      </c>
      <c r="N81" s="1" t="s">
        <v>21</v>
      </c>
      <c r="O81" s="1" t="s">
        <v>124</v>
      </c>
    </row>
    <row r="82" spans="1:15" x14ac:dyDescent="0.3">
      <c r="A82" s="1" t="s">
        <v>462</v>
      </c>
      <c r="B82" s="1" t="str">
        <f t="shared" si="2"/>
        <v>http://github.com/kan-bayashi/parallelwavegan</v>
      </c>
      <c r="C82" s="1" t="s">
        <v>463</v>
      </c>
      <c r="D82" s="1"/>
      <c r="E82" s="1" t="s">
        <v>62</v>
      </c>
      <c r="F82" s="1" t="s">
        <v>19</v>
      </c>
      <c r="G82" s="1" t="s">
        <v>39</v>
      </c>
      <c r="H82" s="1" t="s">
        <v>20</v>
      </c>
      <c r="I82" s="1" t="s">
        <v>21</v>
      </c>
      <c r="J82" s="1" t="s">
        <v>21</v>
      </c>
      <c r="K82" s="1" t="s">
        <v>21</v>
      </c>
      <c r="L82" s="1" t="s">
        <v>21</v>
      </c>
      <c r="M82" s="1" t="s">
        <v>21</v>
      </c>
      <c r="N82" s="1" t="s">
        <v>21</v>
      </c>
      <c r="O82" s="1" t="s">
        <v>464</v>
      </c>
    </row>
    <row r="83" spans="1:15" x14ac:dyDescent="0.3">
      <c r="A83" s="1" t="s">
        <v>73</v>
      </c>
      <c r="B83" s="1" t="str">
        <f t="shared" si="2"/>
        <v>http://github.com/keras-team/autokeras</v>
      </c>
      <c r="C83" s="1" t="s">
        <v>74</v>
      </c>
      <c r="D83" s="1" t="s">
        <v>62</v>
      </c>
      <c r="E83" s="1" t="s">
        <v>62</v>
      </c>
      <c r="F83" s="1" t="s">
        <v>71</v>
      </c>
      <c r="G83" s="1" t="s">
        <v>39</v>
      </c>
      <c r="H83" s="1" t="s">
        <v>41</v>
      </c>
      <c r="I83" s="1" t="s">
        <v>21</v>
      </c>
      <c r="J83" s="1" t="s">
        <v>21</v>
      </c>
      <c r="K83" s="1" t="s">
        <v>29</v>
      </c>
      <c r="L83" s="1" t="s">
        <v>21</v>
      </c>
      <c r="M83" s="1" t="s">
        <v>21</v>
      </c>
      <c r="N83" s="1" t="s">
        <v>21</v>
      </c>
      <c r="O83" s="1" t="s">
        <v>75</v>
      </c>
    </row>
    <row r="84" spans="1:15" x14ac:dyDescent="0.3">
      <c r="A84" s="1" t="s">
        <v>285</v>
      </c>
      <c r="B84" s="1" t="str">
        <f t="shared" si="2"/>
        <v>http://github.com/keras-team/keras</v>
      </c>
      <c r="C84" s="1" t="s">
        <v>286</v>
      </c>
      <c r="D84" s="1" t="s">
        <v>17</v>
      </c>
      <c r="E84" s="1" t="s">
        <v>17</v>
      </c>
      <c r="F84" s="1" t="s">
        <v>19</v>
      </c>
      <c r="G84" s="1" t="s">
        <v>18</v>
      </c>
      <c r="H84" s="1" t="s">
        <v>20</v>
      </c>
      <c r="I84" s="1" t="s">
        <v>21</v>
      </c>
      <c r="J84" s="1" t="s">
        <v>21</v>
      </c>
      <c r="K84" s="1" t="s">
        <v>21</v>
      </c>
      <c r="L84" s="1" t="s">
        <v>21</v>
      </c>
      <c r="M84" s="1" t="s">
        <v>21</v>
      </c>
      <c r="N84" s="1" t="s">
        <v>21</v>
      </c>
      <c r="O84" s="1" t="s">
        <v>287</v>
      </c>
    </row>
    <row r="85" spans="1:15" x14ac:dyDescent="0.3">
      <c r="A85" s="1" t="s">
        <v>255</v>
      </c>
      <c r="B85" s="1" t="str">
        <f t="shared" si="2"/>
        <v>http://github.com/kermitt2/grobid</v>
      </c>
      <c r="C85" s="1" t="s">
        <v>256</v>
      </c>
      <c r="D85" s="1" t="s">
        <v>62</v>
      </c>
      <c r="E85" s="1" t="s">
        <v>62</v>
      </c>
      <c r="F85" s="1" t="s">
        <v>19</v>
      </c>
      <c r="G85" s="1" t="s">
        <v>39</v>
      </c>
      <c r="H85" s="1" t="s">
        <v>20</v>
      </c>
      <c r="I85" s="1" t="s">
        <v>21</v>
      </c>
      <c r="J85" s="1" t="s">
        <v>21</v>
      </c>
      <c r="K85" s="1" t="s">
        <v>21</v>
      </c>
      <c r="L85" s="1" t="s">
        <v>21</v>
      </c>
      <c r="M85" s="1" t="s">
        <v>21</v>
      </c>
      <c r="N85" s="1" t="s">
        <v>21</v>
      </c>
      <c r="O85" s="1" t="s">
        <v>257</v>
      </c>
    </row>
    <row r="86" spans="1:15" x14ac:dyDescent="0.3">
      <c r="A86" s="1" t="s">
        <v>478</v>
      </c>
      <c r="B86" s="1" t="str">
        <f t="shared" si="2"/>
        <v>http://github.com/kevinmusgrave/pytorch-metric-learning</v>
      </c>
      <c r="C86" s="1" t="s">
        <v>479</v>
      </c>
      <c r="D86" s="1" t="s">
        <v>62</v>
      </c>
      <c r="E86" s="1" t="s">
        <v>62</v>
      </c>
      <c r="F86" s="1" t="s">
        <v>19</v>
      </c>
      <c r="G86" s="1" t="s">
        <v>39</v>
      </c>
      <c r="H86" s="1" t="s">
        <v>20</v>
      </c>
      <c r="I86" s="1" t="s">
        <v>21</v>
      </c>
      <c r="J86" s="1" t="s">
        <v>21</v>
      </c>
      <c r="K86" s="1" t="s">
        <v>21</v>
      </c>
      <c r="L86" s="1" t="s">
        <v>21</v>
      </c>
      <c r="M86" s="1" t="s">
        <v>29</v>
      </c>
      <c r="N86" s="1" t="s">
        <v>21</v>
      </c>
      <c r="O86" s="1" t="s">
        <v>480</v>
      </c>
    </row>
    <row r="87" spans="1:15" x14ac:dyDescent="0.3">
      <c r="A87" s="1" t="s">
        <v>670</v>
      </c>
      <c r="B87" s="1" t="str">
        <f t="shared" si="2"/>
        <v>http://github.com/kornia/kornia</v>
      </c>
      <c r="C87" s="1" t="s">
        <v>300</v>
      </c>
      <c r="D87" s="1" t="s">
        <v>62</v>
      </c>
      <c r="E87" s="1" t="s">
        <v>62</v>
      </c>
      <c r="F87" s="1" t="s">
        <v>40</v>
      </c>
      <c r="G87" s="1" t="s">
        <v>39</v>
      </c>
      <c r="H87" s="1" t="s">
        <v>41</v>
      </c>
      <c r="I87" s="1" t="s">
        <v>21</v>
      </c>
      <c r="J87" s="1" t="s">
        <v>21</v>
      </c>
      <c r="K87" s="1" t="s">
        <v>29</v>
      </c>
      <c r="L87" s="1" t="s">
        <v>21</v>
      </c>
      <c r="M87" s="1" t="s">
        <v>21</v>
      </c>
      <c r="N87" s="1" t="s">
        <v>21</v>
      </c>
      <c r="O87" s="1" t="s">
        <v>298</v>
      </c>
    </row>
    <row r="88" spans="1:15" s="2" customFormat="1" x14ac:dyDescent="0.3">
      <c r="A88" s="1" t="s">
        <v>292</v>
      </c>
      <c r="B88" s="1" t="str">
        <f t="shared" si="2"/>
        <v>http://github.com/kubeflow/kfserving</v>
      </c>
      <c r="C88" s="1" t="s">
        <v>293</v>
      </c>
      <c r="D88" s="1"/>
      <c r="E88" s="1" t="s">
        <v>58</v>
      </c>
      <c r="F88" s="1" t="s">
        <v>19</v>
      </c>
      <c r="G88" s="1" t="s">
        <v>58</v>
      </c>
      <c r="H88" s="1" t="s">
        <v>20</v>
      </c>
      <c r="I88" s="1" t="s">
        <v>21</v>
      </c>
      <c r="J88" s="1" t="s">
        <v>21</v>
      </c>
      <c r="K88" s="1" t="s">
        <v>21</v>
      </c>
      <c r="L88" s="1" t="s">
        <v>21</v>
      </c>
      <c r="M88" s="1" t="s">
        <v>21</v>
      </c>
      <c r="N88" s="1" t="s">
        <v>21</v>
      </c>
      <c r="O88" s="1" t="s">
        <v>294</v>
      </c>
    </row>
    <row r="89" spans="1:15" x14ac:dyDescent="0.3">
      <c r="A89" s="1" t="s">
        <v>304</v>
      </c>
      <c r="B89" s="1" t="str">
        <f t="shared" si="2"/>
        <v>http://github.com/kubeflow/kubeflow</v>
      </c>
      <c r="C89" s="1" t="s">
        <v>305</v>
      </c>
      <c r="D89" s="1" t="s">
        <v>52</v>
      </c>
      <c r="E89" s="1" t="s">
        <v>52</v>
      </c>
      <c r="F89" s="1" t="s">
        <v>19</v>
      </c>
      <c r="G89" s="1" t="s">
        <v>53</v>
      </c>
      <c r="H89" s="1" t="s">
        <v>20</v>
      </c>
      <c r="I89" s="1" t="s">
        <v>21</v>
      </c>
      <c r="J89" s="1" t="s">
        <v>21</v>
      </c>
      <c r="K89" s="1" t="s">
        <v>21</v>
      </c>
      <c r="L89" s="1" t="s">
        <v>29</v>
      </c>
      <c r="M89" s="1" t="s">
        <v>21</v>
      </c>
      <c r="N89" s="1" t="s">
        <v>21</v>
      </c>
      <c r="O89" s="1" t="s">
        <v>306</v>
      </c>
    </row>
    <row r="90" spans="1:15" x14ac:dyDescent="0.3">
      <c r="A90" s="1" t="s">
        <v>307</v>
      </c>
      <c r="B90" s="1" t="str">
        <f t="shared" si="2"/>
        <v>http://github.com/kymatio/kymatio</v>
      </c>
      <c r="C90" s="1" t="s">
        <v>308</v>
      </c>
      <c r="D90" s="1"/>
      <c r="E90" s="1" t="s">
        <v>39</v>
      </c>
      <c r="F90" s="1" t="s">
        <v>19</v>
      </c>
      <c r="G90" s="1" t="s">
        <v>39</v>
      </c>
      <c r="H90" s="1" t="s">
        <v>20</v>
      </c>
      <c r="I90" s="1" t="s">
        <v>21</v>
      </c>
      <c r="J90" s="1" t="s">
        <v>21</v>
      </c>
      <c r="K90" s="1" t="s">
        <v>21</v>
      </c>
      <c r="L90" s="1" t="s">
        <v>21</v>
      </c>
      <c r="M90" s="1" t="s">
        <v>21</v>
      </c>
      <c r="N90" s="1" t="s">
        <v>21</v>
      </c>
      <c r="O90" s="1" t="s">
        <v>309</v>
      </c>
    </row>
    <row r="91" spans="1:15" x14ac:dyDescent="0.3">
      <c r="A91" s="1" t="s">
        <v>319</v>
      </c>
      <c r="B91" s="1" t="str">
        <f t="shared" si="2"/>
        <v>http://github.com/larq/compute-engine</v>
      </c>
      <c r="C91" s="1" t="s">
        <v>320</v>
      </c>
      <c r="D91" s="1" t="s">
        <v>25</v>
      </c>
      <c r="E91" s="1" t="s">
        <v>25</v>
      </c>
      <c r="F91" s="1" t="s">
        <v>19</v>
      </c>
      <c r="G91" s="1" t="s">
        <v>25</v>
      </c>
      <c r="H91" s="1" t="s">
        <v>20</v>
      </c>
      <c r="I91" s="1" t="s">
        <v>21</v>
      </c>
      <c r="J91" s="1" t="s">
        <v>29</v>
      </c>
      <c r="K91" s="1" t="s">
        <v>21</v>
      </c>
      <c r="L91" s="1" t="s">
        <v>21</v>
      </c>
      <c r="M91" s="1" t="s">
        <v>21</v>
      </c>
      <c r="N91" s="1" t="s">
        <v>21</v>
      </c>
      <c r="O91" s="1" t="s">
        <v>321</v>
      </c>
    </row>
    <row r="92" spans="1:15" x14ac:dyDescent="0.3">
      <c r="A92" s="1" t="s">
        <v>316</v>
      </c>
      <c r="B92" s="1" t="str">
        <f t="shared" si="2"/>
        <v>http://github.com/larq/larq</v>
      </c>
      <c r="C92" s="1" t="s">
        <v>317</v>
      </c>
      <c r="D92" s="1" t="s">
        <v>62</v>
      </c>
      <c r="E92" s="1" t="s">
        <v>62</v>
      </c>
      <c r="F92" s="1" t="s">
        <v>19</v>
      </c>
      <c r="G92" s="1" t="s">
        <v>39</v>
      </c>
      <c r="H92" s="1" t="s">
        <v>20</v>
      </c>
      <c r="I92" s="1" t="s">
        <v>21</v>
      </c>
      <c r="J92" s="1" t="s">
        <v>21</v>
      </c>
      <c r="K92" s="1" t="s">
        <v>29</v>
      </c>
      <c r="L92" s="1" t="s">
        <v>21</v>
      </c>
      <c r="M92" s="1" t="s">
        <v>21</v>
      </c>
      <c r="N92" s="1" t="s">
        <v>21</v>
      </c>
      <c r="O92" s="1" t="s">
        <v>318</v>
      </c>
    </row>
    <row r="93" spans="1:15" x14ac:dyDescent="0.3">
      <c r="A93" s="1" t="s">
        <v>92</v>
      </c>
      <c r="B93" s="1" t="str">
        <f t="shared" si="2"/>
        <v>http://github.com/liquidcarrot/carrot</v>
      </c>
      <c r="C93" s="1" t="s">
        <v>93</v>
      </c>
      <c r="D93" s="1" t="s">
        <v>62</v>
      </c>
      <c r="E93" s="1" t="s">
        <v>62</v>
      </c>
      <c r="F93" s="1" t="s">
        <v>19</v>
      </c>
      <c r="G93" s="1" t="s">
        <v>39</v>
      </c>
      <c r="H93" s="1" t="s">
        <v>20</v>
      </c>
      <c r="I93" s="1" t="s">
        <v>21</v>
      </c>
      <c r="J93" s="1" t="s">
        <v>21</v>
      </c>
      <c r="K93" s="1" t="s">
        <v>21</v>
      </c>
      <c r="L93" s="1" t="s">
        <v>21</v>
      </c>
      <c r="M93" s="1" t="s">
        <v>21</v>
      </c>
      <c r="N93" s="1" t="s">
        <v>21</v>
      </c>
      <c r="O93" s="1" t="s">
        <v>94</v>
      </c>
    </row>
    <row r="94" spans="1:15" x14ac:dyDescent="0.3">
      <c r="A94" s="1" t="s">
        <v>325</v>
      </c>
      <c r="B94" s="1" t="str">
        <f t="shared" si="2"/>
        <v>http://github.com/ludwig-ai/ludwig</v>
      </c>
      <c r="C94" s="1" t="s">
        <v>326</v>
      </c>
      <c r="D94" s="1" t="s">
        <v>151</v>
      </c>
      <c r="E94" s="1" t="s">
        <v>151</v>
      </c>
      <c r="F94" s="1" t="s">
        <v>19</v>
      </c>
      <c r="G94" s="1" t="s">
        <v>58</v>
      </c>
      <c r="H94" s="1" t="s">
        <v>20</v>
      </c>
      <c r="I94" s="1" t="s">
        <v>21</v>
      </c>
      <c r="J94" s="1" t="s">
        <v>21</v>
      </c>
      <c r="K94" s="1" t="s">
        <v>21</v>
      </c>
      <c r="L94" s="1" t="s">
        <v>29</v>
      </c>
      <c r="M94" s="1" t="s">
        <v>21</v>
      </c>
      <c r="N94" s="1" t="s">
        <v>21</v>
      </c>
      <c r="O94" s="1" t="s">
        <v>327</v>
      </c>
    </row>
    <row r="95" spans="1:15" x14ac:dyDescent="0.3">
      <c r="A95" s="1" t="s">
        <v>378</v>
      </c>
      <c r="B95" s="1" t="str">
        <f t="shared" si="2"/>
        <v>http://github.com/lutzroeder/netron</v>
      </c>
      <c r="C95" s="1" t="s">
        <v>379</v>
      </c>
      <c r="D95" s="1"/>
      <c r="E95" s="1" t="s">
        <v>144</v>
      </c>
      <c r="F95" s="1" t="s">
        <v>19</v>
      </c>
      <c r="G95" s="1" t="s">
        <v>145</v>
      </c>
      <c r="H95" s="1" t="s">
        <v>20</v>
      </c>
      <c r="I95" s="1" t="s">
        <v>21</v>
      </c>
      <c r="J95" s="1" t="s">
        <v>21</v>
      </c>
      <c r="K95" s="1" t="s">
        <v>21</v>
      </c>
      <c r="L95" s="1" t="s">
        <v>21</v>
      </c>
      <c r="M95" s="1" t="s">
        <v>21</v>
      </c>
      <c r="N95" s="1" t="s">
        <v>21</v>
      </c>
      <c r="O95" s="1" t="s">
        <v>380</v>
      </c>
    </row>
    <row r="96" spans="1:15" x14ac:dyDescent="0.3">
      <c r="A96" s="1" t="s">
        <v>337</v>
      </c>
      <c r="B96" s="1" t="str">
        <f t="shared" si="2"/>
        <v>http://github.com/medipixel/rl_algorithms</v>
      </c>
      <c r="C96" s="1" t="s">
        <v>338</v>
      </c>
      <c r="D96" s="1"/>
      <c r="E96" s="1" t="s">
        <v>62</v>
      </c>
      <c r="F96" s="1" t="s">
        <v>19</v>
      </c>
      <c r="G96" s="1" t="s">
        <v>39</v>
      </c>
      <c r="H96" s="1" t="s">
        <v>20</v>
      </c>
      <c r="I96" s="1" t="s">
        <v>21</v>
      </c>
      <c r="J96" s="1" t="s">
        <v>21</v>
      </c>
      <c r="K96" s="1" t="s">
        <v>21</v>
      </c>
      <c r="L96" s="1" t="s">
        <v>21</v>
      </c>
      <c r="M96" s="1" t="s">
        <v>21</v>
      </c>
      <c r="N96" s="1" t="s">
        <v>21</v>
      </c>
      <c r="O96" s="1" t="s">
        <v>339</v>
      </c>
    </row>
    <row r="97" spans="1:15" x14ac:dyDescent="0.3">
      <c r="A97" s="1" t="s">
        <v>31</v>
      </c>
      <c r="B97" s="1" t="str">
        <f t="shared" si="2"/>
        <v>http://github.com/microsoft/airsim</v>
      </c>
      <c r="C97" s="1" t="s">
        <v>32</v>
      </c>
      <c r="D97" s="1" t="s">
        <v>33</v>
      </c>
      <c r="E97" s="1" t="s">
        <v>34</v>
      </c>
      <c r="F97" s="1" t="s">
        <v>35</v>
      </c>
      <c r="G97" s="1" t="s">
        <v>34</v>
      </c>
      <c r="H97" s="1" t="s">
        <v>28</v>
      </c>
      <c r="I97" s="1" t="s">
        <v>21</v>
      </c>
      <c r="J97" s="1" t="s">
        <v>29</v>
      </c>
      <c r="K97" s="1" t="s">
        <v>21</v>
      </c>
      <c r="L97" s="1" t="s">
        <v>21</v>
      </c>
      <c r="M97" s="1" t="s">
        <v>21</v>
      </c>
      <c r="N97" s="1" t="s">
        <v>21</v>
      </c>
      <c r="O97" s="1" t="s">
        <v>36</v>
      </c>
    </row>
    <row r="98" spans="1:15" x14ac:dyDescent="0.3">
      <c r="A98" s="1" t="s">
        <v>115</v>
      </c>
      <c r="B98" s="1" t="str">
        <f t="shared" si="2"/>
        <v>http://github.com/microsoft/cntk</v>
      </c>
      <c r="C98" s="1" t="s">
        <v>116</v>
      </c>
      <c r="D98" s="1" t="s">
        <v>17</v>
      </c>
      <c r="E98" s="1" t="s">
        <v>17</v>
      </c>
      <c r="F98" s="1" t="s">
        <v>19</v>
      </c>
      <c r="G98" s="1" t="s">
        <v>18</v>
      </c>
      <c r="H98" s="1" t="s">
        <v>20</v>
      </c>
      <c r="I98" s="1" t="s">
        <v>21</v>
      </c>
      <c r="J98" s="1" t="s">
        <v>21</v>
      </c>
      <c r="K98" s="1" t="s">
        <v>21</v>
      </c>
      <c r="L98" s="1" t="s">
        <v>29</v>
      </c>
      <c r="M98" s="1" t="s">
        <v>21</v>
      </c>
      <c r="N98" s="1" t="s">
        <v>21</v>
      </c>
      <c r="O98" s="1" t="s">
        <v>117</v>
      </c>
    </row>
    <row r="99" spans="1:15" x14ac:dyDescent="0.3">
      <c r="A99" s="1" t="s">
        <v>125</v>
      </c>
      <c r="B99" s="1" t="str">
        <f t="shared" ref="B99:B130" si="3">"http://github.com/"&amp;SUBSTITUTE(A99,"+","/")</f>
        <v>http://github.com/microsoft/computervision-recipes</v>
      </c>
      <c r="C99" s="1" t="s">
        <v>126</v>
      </c>
      <c r="D99" s="1"/>
      <c r="E99" s="1" t="s">
        <v>127</v>
      </c>
      <c r="F99" s="1" t="s">
        <v>19</v>
      </c>
      <c r="G99" s="1" t="s">
        <v>27</v>
      </c>
      <c r="H99" s="1" t="s">
        <v>28</v>
      </c>
      <c r="I99" s="1" t="s">
        <v>21</v>
      </c>
      <c r="J99" s="1" t="s">
        <v>21</v>
      </c>
      <c r="K99" s="1" t="s">
        <v>21</v>
      </c>
      <c r="L99" s="1" t="s">
        <v>21</v>
      </c>
      <c r="M99" s="1" t="s">
        <v>21</v>
      </c>
      <c r="N99" s="1" t="s">
        <v>21</v>
      </c>
      <c r="O99" s="1" t="s">
        <v>128</v>
      </c>
    </row>
    <row r="100" spans="1:15" x14ac:dyDescent="0.3">
      <c r="A100" s="1" t="s">
        <v>168</v>
      </c>
      <c r="B100" s="1" t="str">
        <f t="shared" si="3"/>
        <v>http://github.com/microsoft/deepspeed</v>
      </c>
      <c r="C100" s="1" t="s">
        <v>169</v>
      </c>
      <c r="D100" s="1" t="s">
        <v>62</v>
      </c>
      <c r="E100" s="1" t="s">
        <v>62</v>
      </c>
      <c r="F100" s="1" t="s">
        <v>19</v>
      </c>
      <c r="G100" s="1" t="s">
        <v>39</v>
      </c>
      <c r="H100" s="1" t="s">
        <v>20</v>
      </c>
      <c r="I100" s="1" t="s">
        <v>21</v>
      </c>
      <c r="J100" s="1" t="s">
        <v>21</v>
      </c>
      <c r="K100" s="1" t="s">
        <v>29</v>
      </c>
      <c r="L100" s="1" t="s">
        <v>21</v>
      </c>
      <c r="M100" s="1" t="s">
        <v>21</v>
      </c>
      <c r="N100" s="1" t="s">
        <v>21</v>
      </c>
      <c r="O100" s="1" t="s">
        <v>170</v>
      </c>
    </row>
    <row r="101" spans="1:15" s="2" customFormat="1" x14ac:dyDescent="0.3">
      <c r="A101" s="1" t="s">
        <v>221</v>
      </c>
      <c r="B101" s="1" t="str">
        <f t="shared" si="3"/>
        <v>http://github.com/microsoft/forecasting</v>
      </c>
      <c r="C101" s="1" t="s">
        <v>222</v>
      </c>
      <c r="D101" s="1" t="s">
        <v>223</v>
      </c>
      <c r="E101" s="1" t="s">
        <v>127</v>
      </c>
      <c r="F101" s="1" t="s">
        <v>19</v>
      </c>
      <c r="G101" s="1" t="s">
        <v>27</v>
      </c>
      <c r="H101" s="1" t="s">
        <v>28</v>
      </c>
      <c r="I101" s="1" t="s">
        <v>21</v>
      </c>
      <c r="J101" s="1" t="s">
        <v>21</v>
      </c>
      <c r="K101" s="1" t="s">
        <v>21</v>
      </c>
      <c r="L101" s="1" t="s">
        <v>21</v>
      </c>
      <c r="M101" s="1" t="s">
        <v>21</v>
      </c>
      <c r="N101" s="1" t="s">
        <v>21</v>
      </c>
      <c r="O101" s="1" t="s">
        <v>224</v>
      </c>
    </row>
    <row r="102" spans="1:15" x14ac:dyDescent="0.3">
      <c r="A102" s="1" t="s">
        <v>355</v>
      </c>
      <c r="B102" s="1" t="str">
        <f t="shared" si="3"/>
        <v>http://github.com/microsoft/mmdnn</v>
      </c>
      <c r="C102" s="1" t="s">
        <v>356</v>
      </c>
      <c r="D102" s="1" t="s">
        <v>57</v>
      </c>
      <c r="E102" s="1" t="s">
        <v>57</v>
      </c>
      <c r="F102" s="1" t="s">
        <v>19</v>
      </c>
      <c r="G102" s="1" t="s">
        <v>58</v>
      </c>
      <c r="H102" s="1" t="s">
        <v>20</v>
      </c>
      <c r="I102" s="1" t="s">
        <v>29</v>
      </c>
      <c r="J102" s="1" t="s">
        <v>21</v>
      </c>
      <c r="K102" s="1" t="s">
        <v>21</v>
      </c>
      <c r="L102" s="1" t="s">
        <v>29</v>
      </c>
      <c r="M102" s="1" t="s">
        <v>21</v>
      </c>
      <c r="N102" s="1" t="s">
        <v>21</v>
      </c>
      <c r="O102" s="1" t="s">
        <v>357</v>
      </c>
    </row>
    <row r="103" spans="1:15" x14ac:dyDescent="0.3">
      <c r="A103" s="1" t="s">
        <v>390</v>
      </c>
      <c r="B103" s="1" t="str">
        <f t="shared" si="3"/>
        <v>http://github.com/microsoft/nlp-recipes</v>
      </c>
      <c r="C103" s="1" t="s">
        <v>391</v>
      </c>
      <c r="D103" s="1" t="s">
        <v>223</v>
      </c>
      <c r="E103" s="1" t="s">
        <v>127</v>
      </c>
      <c r="F103" s="1" t="s">
        <v>45</v>
      </c>
      <c r="G103" s="1" t="s">
        <v>27</v>
      </c>
      <c r="H103" s="1" t="s">
        <v>28</v>
      </c>
      <c r="I103" s="1" t="s">
        <v>21</v>
      </c>
      <c r="J103" s="1" t="s">
        <v>21</v>
      </c>
      <c r="K103" s="1" t="s">
        <v>21</v>
      </c>
      <c r="L103" s="1" t="s">
        <v>21</v>
      </c>
      <c r="M103" s="1" t="s">
        <v>21</v>
      </c>
      <c r="N103" s="1" t="s">
        <v>21</v>
      </c>
      <c r="O103" s="1" t="s">
        <v>392</v>
      </c>
    </row>
    <row r="104" spans="1:15" x14ac:dyDescent="0.3">
      <c r="A104" s="1" t="s">
        <v>396</v>
      </c>
      <c r="B104" s="1" t="str">
        <f t="shared" si="3"/>
        <v>http://github.com/microsoft/nni</v>
      </c>
      <c r="C104" s="1" t="s">
        <v>397</v>
      </c>
      <c r="D104" s="1" t="s">
        <v>234</v>
      </c>
      <c r="E104" s="1" t="s">
        <v>234</v>
      </c>
      <c r="F104" s="1" t="s">
        <v>19</v>
      </c>
      <c r="G104" s="1" t="s">
        <v>58</v>
      </c>
      <c r="H104" s="1" t="s">
        <v>20</v>
      </c>
      <c r="I104" s="1" t="s">
        <v>21</v>
      </c>
      <c r="J104" s="1" t="s">
        <v>29</v>
      </c>
      <c r="K104" s="1" t="s">
        <v>21</v>
      </c>
      <c r="L104" s="1" t="s">
        <v>29</v>
      </c>
      <c r="M104" s="1" t="s">
        <v>21</v>
      </c>
      <c r="N104" s="1" t="s">
        <v>21</v>
      </c>
      <c r="O104" s="1" t="s">
        <v>398</v>
      </c>
    </row>
    <row r="105" spans="1:15" x14ac:dyDescent="0.3">
      <c r="A105" s="1" t="s">
        <v>423</v>
      </c>
      <c r="B105" s="1" t="str">
        <f t="shared" si="3"/>
        <v>http://github.com/microsoft/onnxruntime</v>
      </c>
      <c r="C105" s="1" t="s">
        <v>424</v>
      </c>
      <c r="D105" s="1"/>
      <c r="E105" s="1" t="s">
        <v>25</v>
      </c>
      <c r="F105" s="1" t="s">
        <v>19</v>
      </c>
      <c r="G105" s="1" t="s">
        <v>25</v>
      </c>
      <c r="H105" s="1" t="s">
        <v>20</v>
      </c>
      <c r="I105" s="1" t="s">
        <v>21</v>
      </c>
      <c r="J105" s="1" t="s">
        <v>21</v>
      </c>
      <c r="K105" s="1" t="s">
        <v>21</v>
      </c>
      <c r="L105" s="1" t="s">
        <v>21</v>
      </c>
      <c r="M105" s="1" t="s">
        <v>21</v>
      </c>
      <c r="N105" s="1" t="s">
        <v>29</v>
      </c>
      <c r="O105" s="1" t="s">
        <v>425</v>
      </c>
    </row>
    <row r="106" spans="1:15" x14ac:dyDescent="0.3">
      <c r="A106" s="1" t="s">
        <v>445</v>
      </c>
      <c r="B106" s="1" t="str">
        <f t="shared" si="3"/>
        <v>http://github.com/microsoft/pai</v>
      </c>
      <c r="C106" s="1" t="s">
        <v>446</v>
      </c>
      <c r="D106" s="1" t="s">
        <v>52</v>
      </c>
      <c r="E106" s="1" t="s">
        <v>52</v>
      </c>
      <c r="F106" s="1" t="s">
        <v>19</v>
      </c>
      <c r="G106" s="1" t="s">
        <v>53</v>
      </c>
      <c r="H106" s="1" t="s">
        <v>20</v>
      </c>
      <c r="I106" s="1" t="s">
        <v>21</v>
      </c>
      <c r="J106" s="1" t="s">
        <v>21</v>
      </c>
      <c r="K106" s="1" t="s">
        <v>21</v>
      </c>
      <c r="L106" s="1" t="s">
        <v>21</v>
      </c>
      <c r="M106" s="1" t="s">
        <v>21</v>
      </c>
      <c r="N106" s="1" t="s">
        <v>21</v>
      </c>
      <c r="O106" s="1" t="s">
        <v>447</v>
      </c>
    </row>
    <row r="107" spans="1:15" x14ac:dyDescent="0.3">
      <c r="A107" s="1" t="s">
        <v>514</v>
      </c>
      <c r="B107" s="1" t="str">
        <f t="shared" si="3"/>
        <v>http://github.com/microsoft/recommenders</v>
      </c>
      <c r="C107" s="1" t="s">
        <v>515</v>
      </c>
      <c r="D107" s="1" t="s">
        <v>223</v>
      </c>
      <c r="E107" s="1" t="s">
        <v>127</v>
      </c>
      <c r="F107" s="1" t="s">
        <v>512</v>
      </c>
      <c r="G107" s="1" t="s">
        <v>27</v>
      </c>
      <c r="H107" s="1" t="s">
        <v>28</v>
      </c>
      <c r="I107" s="1" t="s">
        <v>21</v>
      </c>
      <c r="J107" s="1" t="s">
        <v>21</v>
      </c>
      <c r="K107" s="1" t="s">
        <v>21</v>
      </c>
      <c r="L107" s="1" t="s">
        <v>21</v>
      </c>
      <c r="M107" s="1" t="s">
        <v>21</v>
      </c>
      <c r="N107" s="1" t="s">
        <v>21</v>
      </c>
      <c r="O107" s="1" t="s">
        <v>516</v>
      </c>
    </row>
    <row r="108" spans="1:15" s="2" customFormat="1" x14ac:dyDescent="0.3">
      <c r="A108" s="1" t="s">
        <v>651</v>
      </c>
      <c r="B108" s="1" t="str">
        <f t="shared" si="3"/>
        <v>http://github.com/microsoft/vott</v>
      </c>
      <c r="C108" s="1" t="s">
        <v>652</v>
      </c>
      <c r="D108" s="1" t="s">
        <v>58</v>
      </c>
      <c r="E108" s="1" t="s">
        <v>58</v>
      </c>
      <c r="F108" s="1" t="s">
        <v>353</v>
      </c>
      <c r="G108" s="1" t="s">
        <v>58</v>
      </c>
      <c r="H108" s="1" t="s">
        <v>41</v>
      </c>
      <c r="I108" s="1" t="s">
        <v>21</v>
      </c>
      <c r="J108" s="1" t="s">
        <v>21</v>
      </c>
      <c r="K108" s="1" t="s">
        <v>21</v>
      </c>
      <c r="L108" s="1" t="s">
        <v>29</v>
      </c>
      <c r="M108" s="1" t="s">
        <v>29</v>
      </c>
      <c r="N108" s="1" t="s">
        <v>21</v>
      </c>
      <c r="O108" s="1" t="s">
        <v>653</v>
      </c>
    </row>
    <row r="109" spans="1:15" x14ac:dyDescent="0.3">
      <c r="A109" s="1" t="s">
        <v>340</v>
      </c>
      <c r="B109" s="1" t="str">
        <f t="shared" si="3"/>
        <v>http://github.com/mindsdb/mindsdb</v>
      </c>
      <c r="C109" s="1" t="s">
        <v>341</v>
      </c>
      <c r="D109" s="1"/>
      <c r="E109" s="1" t="s">
        <v>18</v>
      </c>
      <c r="F109" s="1" t="s">
        <v>19</v>
      </c>
      <c r="G109" s="1" t="s">
        <v>18</v>
      </c>
      <c r="H109" s="1" t="s">
        <v>20</v>
      </c>
      <c r="I109" s="1" t="s">
        <v>21</v>
      </c>
      <c r="J109" s="1" t="s">
        <v>21</v>
      </c>
      <c r="K109" s="1" t="s">
        <v>21</v>
      </c>
      <c r="L109" s="1" t="s">
        <v>21</v>
      </c>
      <c r="M109" s="1" t="s">
        <v>21</v>
      </c>
      <c r="N109" s="1" t="s">
        <v>21</v>
      </c>
      <c r="O109" s="1" t="s">
        <v>342</v>
      </c>
    </row>
    <row r="110" spans="1:15" x14ac:dyDescent="0.3">
      <c r="A110" s="1" t="s">
        <v>642</v>
      </c>
      <c r="B110" s="1" t="str">
        <f t="shared" si="3"/>
        <v>http://github.com/mkocabas/vibe</v>
      </c>
      <c r="C110" s="1" t="s">
        <v>643</v>
      </c>
      <c r="D110" s="1"/>
      <c r="E110" s="1" t="s">
        <v>58</v>
      </c>
      <c r="F110" s="1" t="s">
        <v>545</v>
      </c>
      <c r="G110" s="1" t="s">
        <v>58</v>
      </c>
      <c r="H110" s="1" t="s">
        <v>41</v>
      </c>
      <c r="I110" s="1" t="s">
        <v>21</v>
      </c>
      <c r="J110" s="1" t="s">
        <v>21</v>
      </c>
      <c r="K110" s="1" t="s">
        <v>21</v>
      </c>
      <c r="L110" s="1" t="s">
        <v>21</v>
      </c>
      <c r="M110" s="1" t="s">
        <v>21</v>
      </c>
      <c r="N110" s="1" t="s">
        <v>21</v>
      </c>
      <c r="O110" s="1" t="s">
        <v>644</v>
      </c>
    </row>
    <row r="111" spans="1:15" x14ac:dyDescent="0.3">
      <c r="A111" s="1" t="s">
        <v>343</v>
      </c>
      <c r="B111" s="1" t="str">
        <f t="shared" si="3"/>
        <v>http://github.com/ml5js/ml5-library</v>
      </c>
      <c r="C111" s="1" t="s">
        <v>344</v>
      </c>
      <c r="D111" s="1" t="s">
        <v>345</v>
      </c>
      <c r="E111" s="1" t="s">
        <v>127</v>
      </c>
      <c r="F111" s="1" t="s">
        <v>19</v>
      </c>
      <c r="G111" s="1" t="s">
        <v>27</v>
      </c>
      <c r="H111" s="1" t="s">
        <v>28</v>
      </c>
      <c r="I111" s="1" t="s">
        <v>21</v>
      </c>
      <c r="J111" s="1" t="s">
        <v>21</v>
      </c>
      <c r="K111" s="1" t="s">
        <v>21</v>
      </c>
      <c r="L111" s="1" t="s">
        <v>21</v>
      </c>
      <c r="M111" s="1" t="s">
        <v>21</v>
      </c>
      <c r="N111" s="1" t="s">
        <v>21</v>
      </c>
      <c r="O111" s="1" t="s">
        <v>346</v>
      </c>
    </row>
    <row r="112" spans="1:15" s="2" customFormat="1" x14ac:dyDescent="0.3">
      <c r="A112" s="1" t="s">
        <v>188</v>
      </c>
      <c r="B112" s="1" t="str">
        <f t="shared" si="3"/>
        <v>http://github.com/mlpack/ensmallen</v>
      </c>
      <c r="C112" s="1" t="s">
        <v>189</v>
      </c>
      <c r="D112" s="1" t="s">
        <v>62</v>
      </c>
      <c r="E112" s="1" t="s">
        <v>62</v>
      </c>
      <c r="F112" s="1" t="s">
        <v>19</v>
      </c>
      <c r="G112" s="1" t="s">
        <v>39</v>
      </c>
      <c r="H112" s="1" t="s">
        <v>20</v>
      </c>
      <c r="I112" s="1" t="s">
        <v>21</v>
      </c>
      <c r="J112" s="1" t="s">
        <v>21</v>
      </c>
      <c r="K112" s="1" t="s">
        <v>29</v>
      </c>
      <c r="L112" s="1" t="s">
        <v>21</v>
      </c>
      <c r="M112" s="1" t="s">
        <v>21</v>
      </c>
      <c r="N112" s="1" t="s">
        <v>21</v>
      </c>
      <c r="O112" s="1" t="s">
        <v>190</v>
      </c>
    </row>
    <row r="113" spans="1:15" x14ac:dyDescent="0.3">
      <c r="A113" s="1" t="s">
        <v>347</v>
      </c>
      <c r="B113" s="1" t="str">
        <f t="shared" si="3"/>
        <v>http://github.com/mlpack/mlpack</v>
      </c>
      <c r="C113" s="1" t="s">
        <v>348</v>
      </c>
      <c r="D113" s="1" t="s">
        <v>62</v>
      </c>
      <c r="E113" s="1" t="s">
        <v>349</v>
      </c>
      <c r="F113" s="1" t="s">
        <v>19</v>
      </c>
      <c r="G113" s="1" t="s">
        <v>39</v>
      </c>
      <c r="H113" s="1" t="s">
        <v>20</v>
      </c>
      <c r="I113" s="1" t="s">
        <v>21</v>
      </c>
      <c r="J113" s="1" t="s">
        <v>21</v>
      </c>
      <c r="K113" s="1" t="s">
        <v>29</v>
      </c>
      <c r="L113" s="1" t="s">
        <v>21</v>
      </c>
      <c r="M113" s="1" t="s">
        <v>21</v>
      </c>
      <c r="N113" s="1" t="s">
        <v>21</v>
      </c>
      <c r="O113" s="1" t="s">
        <v>350</v>
      </c>
    </row>
    <row r="114" spans="1:15" x14ac:dyDescent="0.3">
      <c r="A114" s="1" t="s">
        <v>616</v>
      </c>
      <c r="B114" s="1" t="str">
        <f t="shared" si="3"/>
        <v>http://github.com/mlverse/torch</v>
      </c>
      <c r="C114" s="1" t="s">
        <v>617</v>
      </c>
      <c r="D114" s="1"/>
      <c r="E114" s="1" t="s">
        <v>17</v>
      </c>
      <c r="F114" s="1" t="s">
        <v>19</v>
      </c>
      <c r="G114" s="1" t="s">
        <v>18</v>
      </c>
      <c r="H114" s="1" t="s">
        <v>20</v>
      </c>
      <c r="I114" s="1" t="s">
        <v>21</v>
      </c>
      <c r="J114" s="1" t="s">
        <v>21</v>
      </c>
      <c r="K114" s="1" t="s">
        <v>21</v>
      </c>
      <c r="L114" s="1" t="s">
        <v>21</v>
      </c>
      <c r="M114" s="1" t="s">
        <v>21</v>
      </c>
      <c r="N114" s="1" t="s">
        <v>21</v>
      </c>
      <c r="O114" s="1" t="s">
        <v>618</v>
      </c>
    </row>
    <row r="115" spans="1:15" x14ac:dyDescent="0.3">
      <c r="A115" s="1" t="s">
        <v>163</v>
      </c>
      <c r="B115" s="1" t="str">
        <f t="shared" si="3"/>
        <v>http://github.com/mozilla/deepspeech</v>
      </c>
      <c r="C115" s="1" t="s">
        <v>164</v>
      </c>
      <c r="D115" s="1" t="s">
        <v>165</v>
      </c>
      <c r="E115" s="1" t="s">
        <v>165</v>
      </c>
      <c r="F115" s="1" t="s">
        <v>166</v>
      </c>
      <c r="G115" s="1" t="s">
        <v>25</v>
      </c>
      <c r="H115" s="1" t="s">
        <v>41</v>
      </c>
      <c r="I115" s="1" t="s">
        <v>21</v>
      </c>
      <c r="J115" s="1" t="s">
        <v>29</v>
      </c>
      <c r="K115" s="1" t="s">
        <v>21</v>
      </c>
      <c r="L115" s="1" t="s">
        <v>21</v>
      </c>
      <c r="M115" s="1" t="s">
        <v>21</v>
      </c>
      <c r="N115" s="1" t="s">
        <v>21</v>
      </c>
      <c r="O115" s="1" t="s">
        <v>167</v>
      </c>
    </row>
    <row r="116" spans="1:15" x14ac:dyDescent="0.3">
      <c r="A116" s="1" t="s">
        <v>60</v>
      </c>
      <c r="B116" s="1" t="str">
        <f t="shared" si="3"/>
        <v>http://github.com/mratsim/arraymancer</v>
      </c>
      <c r="C116" s="1" t="s">
        <v>61</v>
      </c>
      <c r="D116" s="1" t="s">
        <v>62</v>
      </c>
      <c r="E116" s="1" t="s">
        <v>62</v>
      </c>
      <c r="F116" s="1" t="s">
        <v>19</v>
      </c>
      <c r="G116" s="1" t="s">
        <v>39</v>
      </c>
      <c r="H116" s="1" t="s">
        <v>20</v>
      </c>
      <c r="I116" s="1" t="s">
        <v>21</v>
      </c>
      <c r="J116" s="1" t="s">
        <v>21</v>
      </c>
      <c r="K116" s="1" t="s">
        <v>29</v>
      </c>
      <c r="L116" s="1" t="s">
        <v>21</v>
      </c>
      <c r="M116" s="1" t="s">
        <v>21</v>
      </c>
      <c r="N116" s="1" t="s">
        <v>21</v>
      </c>
      <c r="O116" s="1" t="s">
        <v>63</v>
      </c>
    </row>
    <row r="117" spans="1:15" s="2" customFormat="1" x14ac:dyDescent="0.3">
      <c r="A117" s="1" t="s">
        <v>648</v>
      </c>
      <c r="B117" s="1" t="str">
        <f t="shared" si="3"/>
        <v>http://github.com/mwydmuch/vizdoom</v>
      </c>
      <c r="C117" s="1" t="s">
        <v>649</v>
      </c>
      <c r="D117" s="1" t="s">
        <v>52</v>
      </c>
      <c r="E117" s="1" t="s">
        <v>52</v>
      </c>
      <c r="F117" s="1" t="s">
        <v>40</v>
      </c>
      <c r="G117" s="1" t="s">
        <v>53</v>
      </c>
      <c r="H117" s="1" t="s">
        <v>20</v>
      </c>
      <c r="I117" s="1" t="s">
        <v>21</v>
      </c>
      <c r="J117" s="1" t="s">
        <v>21</v>
      </c>
      <c r="K117" s="1" t="s">
        <v>21</v>
      </c>
      <c r="L117" s="1" t="s">
        <v>21</v>
      </c>
      <c r="M117" s="1" t="s">
        <v>21</v>
      </c>
      <c r="N117" s="1" t="s">
        <v>29</v>
      </c>
      <c r="O117" s="1" t="s">
        <v>650</v>
      </c>
    </row>
    <row r="118" spans="1:15" x14ac:dyDescent="0.3">
      <c r="A118" s="1" t="s">
        <v>375</v>
      </c>
      <c r="B118" s="1" t="str">
        <f t="shared" si="3"/>
        <v>http://github.com/nervanasystems/neon</v>
      </c>
      <c r="C118" s="1" t="s">
        <v>376</v>
      </c>
      <c r="D118" s="1" t="s">
        <v>17</v>
      </c>
      <c r="E118" s="1" t="s">
        <v>18</v>
      </c>
      <c r="F118" s="1" t="s">
        <v>19</v>
      </c>
      <c r="G118" s="1" t="s">
        <v>18</v>
      </c>
      <c r="H118" s="1" t="s">
        <v>20</v>
      </c>
      <c r="I118" s="1" t="s">
        <v>29</v>
      </c>
      <c r="J118" s="1" t="s">
        <v>21</v>
      </c>
      <c r="K118" s="1" t="s">
        <v>21</v>
      </c>
      <c r="L118" s="1" t="s">
        <v>21</v>
      </c>
      <c r="M118" s="1" t="s">
        <v>21</v>
      </c>
      <c r="N118" s="1" t="s">
        <v>21</v>
      </c>
      <c r="O118" s="1" t="s">
        <v>377</v>
      </c>
    </row>
    <row r="119" spans="1:15" x14ac:dyDescent="0.3">
      <c r="A119" s="1" t="s">
        <v>501</v>
      </c>
      <c r="B119" s="1" t="str">
        <f t="shared" si="3"/>
        <v>http://github.com/nicolas-chaulet/torch-points3d</v>
      </c>
      <c r="C119" s="1" t="s">
        <v>502</v>
      </c>
      <c r="D119" s="1" t="s">
        <v>17</v>
      </c>
      <c r="E119" s="1" t="s">
        <v>17</v>
      </c>
      <c r="F119" s="1" t="s">
        <v>19</v>
      </c>
      <c r="G119" s="1" t="s">
        <v>18</v>
      </c>
      <c r="H119" s="1" t="s">
        <v>20</v>
      </c>
      <c r="I119" s="1" t="s">
        <v>29</v>
      </c>
      <c r="J119" s="1" t="s">
        <v>21</v>
      </c>
      <c r="K119" s="1" t="s">
        <v>21</v>
      </c>
      <c r="L119" s="1" t="s">
        <v>21</v>
      </c>
      <c r="M119" s="1" t="s">
        <v>21</v>
      </c>
      <c r="N119" s="1" t="s">
        <v>21</v>
      </c>
      <c r="O119" s="1" t="s">
        <v>503</v>
      </c>
    </row>
    <row r="120" spans="1:15" x14ac:dyDescent="0.3">
      <c r="A120" s="1" t="s">
        <v>393</v>
      </c>
      <c r="B120" s="1" t="str">
        <f t="shared" si="3"/>
        <v>http://github.com/nnstreamer/nnstreamer</v>
      </c>
      <c r="C120" s="1" t="s">
        <v>394</v>
      </c>
      <c r="D120" s="1"/>
      <c r="E120" s="1" t="s">
        <v>62</v>
      </c>
      <c r="F120" s="1" t="s">
        <v>19</v>
      </c>
      <c r="G120" s="1" t="s">
        <v>39</v>
      </c>
      <c r="H120" s="1" t="s">
        <v>20</v>
      </c>
      <c r="I120" s="1" t="s">
        <v>21</v>
      </c>
      <c r="J120" s="1" t="s">
        <v>21</v>
      </c>
      <c r="K120" s="1" t="s">
        <v>21</v>
      </c>
      <c r="L120" s="1" t="s">
        <v>21</v>
      </c>
      <c r="M120" s="1" t="s">
        <v>29</v>
      </c>
      <c r="N120" s="1" t="s">
        <v>21</v>
      </c>
      <c r="O120" s="1" t="s">
        <v>395</v>
      </c>
    </row>
    <row r="121" spans="1:15" x14ac:dyDescent="0.3">
      <c r="A121" s="1" t="s">
        <v>332</v>
      </c>
      <c r="B121" s="1" t="str">
        <f t="shared" si="3"/>
        <v>http://github.com/ntmc-community/matchzoo</v>
      </c>
      <c r="C121" s="1" t="s">
        <v>333</v>
      </c>
      <c r="D121" s="1"/>
      <c r="E121" s="1" t="s">
        <v>66</v>
      </c>
      <c r="F121" s="1" t="s">
        <v>280</v>
      </c>
      <c r="G121" s="1" t="s">
        <v>58</v>
      </c>
      <c r="H121" s="1" t="s">
        <v>41</v>
      </c>
      <c r="I121" s="1" t="s">
        <v>21</v>
      </c>
      <c r="J121" s="1" t="s">
        <v>21</v>
      </c>
      <c r="K121" s="1" t="s">
        <v>21</v>
      </c>
      <c r="L121" s="1" t="s">
        <v>21</v>
      </c>
      <c r="M121" s="1" t="s">
        <v>21</v>
      </c>
      <c r="N121" s="1" t="s">
        <v>21</v>
      </c>
      <c r="O121" s="1" t="s">
        <v>334</v>
      </c>
    </row>
    <row r="122" spans="1:15" x14ac:dyDescent="0.3">
      <c r="A122" s="1" t="s">
        <v>335</v>
      </c>
      <c r="B122" s="1" t="str">
        <f t="shared" si="3"/>
        <v>http://github.com/ntmc-community/matchzoo-py</v>
      </c>
      <c r="C122" s="1" t="s">
        <v>336</v>
      </c>
      <c r="D122" s="1"/>
      <c r="E122" s="1" t="s">
        <v>66</v>
      </c>
      <c r="F122" s="1" t="s">
        <v>280</v>
      </c>
      <c r="G122" s="1" t="s">
        <v>58</v>
      </c>
      <c r="H122" s="1" t="s">
        <v>41</v>
      </c>
      <c r="I122" s="1" t="s">
        <v>21</v>
      </c>
      <c r="J122" s="1" t="s">
        <v>21</v>
      </c>
      <c r="K122" s="1" t="s">
        <v>21</v>
      </c>
      <c r="L122" s="1" t="s">
        <v>21</v>
      </c>
      <c r="M122" s="1" t="s">
        <v>21</v>
      </c>
      <c r="N122" s="1" t="s">
        <v>21</v>
      </c>
      <c r="O122" s="1" t="s">
        <v>334</v>
      </c>
    </row>
    <row r="123" spans="1:15" x14ac:dyDescent="0.3">
      <c r="A123" s="1" t="s">
        <v>177</v>
      </c>
      <c r="B123" s="1" t="str">
        <f t="shared" si="3"/>
        <v>http://github.com/nvidia/digits</v>
      </c>
      <c r="C123" s="1" t="s">
        <v>178</v>
      </c>
      <c r="D123" s="1" t="s">
        <v>179</v>
      </c>
      <c r="E123" s="1" t="s">
        <v>144</v>
      </c>
      <c r="F123" s="1" t="s">
        <v>180</v>
      </c>
      <c r="G123" s="1" t="s">
        <v>145</v>
      </c>
      <c r="H123" s="1" t="s">
        <v>20</v>
      </c>
      <c r="I123" s="1" t="s">
        <v>21</v>
      </c>
      <c r="J123" s="1" t="s">
        <v>21</v>
      </c>
      <c r="K123" s="1" t="s">
        <v>21</v>
      </c>
      <c r="L123" s="1" t="s">
        <v>21</v>
      </c>
      <c r="M123" s="1" t="s">
        <v>21</v>
      </c>
      <c r="N123" s="1" t="s">
        <v>21</v>
      </c>
      <c r="O123" s="1" t="s">
        <v>181</v>
      </c>
    </row>
    <row r="124" spans="1:15" x14ac:dyDescent="0.3">
      <c r="A124" s="1" t="s">
        <v>399</v>
      </c>
      <c r="B124" s="1" t="str">
        <f t="shared" si="3"/>
        <v>http://github.com/nvidia/nemo</v>
      </c>
      <c r="C124" s="1" t="s">
        <v>400</v>
      </c>
      <c r="D124" s="1" t="s">
        <v>234</v>
      </c>
      <c r="E124" s="1" t="s">
        <v>66</v>
      </c>
      <c r="F124" s="1" t="s">
        <v>161</v>
      </c>
      <c r="G124" s="1" t="s">
        <v>58</v>
      </c>
      <c r="H124" s="1" t="s">
        <v>41</v>
      </c>
      <c r="I124" s="1" t="s">
        <v>21</v>
      </c>
      <c r="J124" s="1" t="s">
        <v>21</v>
      </c>
      <c r="K124" s="1" t="s">
        <v>21</v>
      </c>
      <c r="L124" s="1" t="s">
        <v>29</v>
      </c>
      <c r="M124" s="1" t="s">
        <v>21</v>
      </c>
      <c r="N124" s="1" t="s">
        <v>21</v>
      </c>
      <c r="O124" s="1" t="s">
        <v>401</v>
      </c>
    </row>
    <row r="125" spans="1:15" x14ac:dyDescent="0.3">
      <c r="A125" s="1" t="s">
        <v>592</v>
      </c>
      <c r="B125" s="1" t="str">
        <f t="shared" si="3"/>
        <v>http://github.com/nvidia/tensorrt</v>
      </c>
      <c r="C125" s="1" t="s">
        <v>593</v>
      </c>
      <c r="D125" s="1" t="s">
        <v>62</v>
      </c>
      <c r="E125" s="1" t="s">
        <v>62</v>
      </c>
      <c r="F125" s="1" t="s">
        <v>19</v>
      </c>
      <c r="G125" s="1" t="s">
        <v>39</v>
      </c>
      <c r="H125" s="1" t="s">
        <v>20</v>
      </c>
      <c r="I125" s="1" t="s">
        <v>21</v>
      </c>
      <c r="J125" s="1" t="s">
        <v>21</v>
      </c>
      <c r="K125" s="1" t="s">
        <v>29</v>
      </c>
      <c r="L125" s="1" t="s">
        <v>21</v>
      </c>
      <c r="M125" s="1" t="s">
        <v>21</v>
      </c>
      <c r="N125" s="1" t="s">
        <v>21</v>
      </c>
      <c r="O125" s="1" t="s">
        <v>594</v>
      </c>
    </row>
    <row r="126" spans="1:15" x14ac:dyDescent="0.3">
      <c r="A126" s="1" t="s">
        <v>406</v>
      </c>
      <c r="B126" s="1" t="str">
        <f t="shared" si="3"/>
        <v>http://github.com/olivia-ai/olivia</v>
      </c>
      <c r="C126" s="1" t="s">
        <v>407</v>
      </c>
      <c r="D126" s="1" t="s">
        <v>34</v>
      </c>
      <c r="E126" s="1" t="s">
        <v>34</v>
      </c>
      <c r="F126" s="1" t="s">
        <v>161</v>
      </c>
      <c r="G126" s="1" t="s">
        <v>34</v>
      </c>
      <c r="H126" s="1" t="s">
        <v>28</v>
      </c>
      <c r="I126" s="1" t="s">
        <v>21</v>
      </c>
      <c r="J126" s="1" t="s">
        <v>21</v>
      </c>
      <c r="K126" s="1" t="s">
        <v>21</v>
      </c>
      <c r="L126" s="1" t="s">
        <v>21</v>
      </c>
      <c r="M126" s="1" t="s">
        <v>21</v>
      </c>
      <c r="N126" s="1" t="s">
        <v>21</v>
      </c>
      <c r="O126" s="1" t="s">
        <v>408</v>
      </c>
    </row>
    <row r="127" spans="1:15" x14ac:dyDescent="0.3">
      <c r="A127" s="1" t="s">
        <v>410</v>
      </c>
      <c r="B127" s="1" t="str">
        <f t="shared" si="3"/>
        <v>http://github.com/oneapi-src/onednn</v>
      </c>
      <c r="C127" s="1" t="s">
        <v>411</v>
      </c>
      <c r="D127" s="1" t="s">
        <v>62</v>
      </c>
      <c r="E127" s="1" t="s">
        <v>62</v>
      </c>
      <c r="F127" s="1" t="s">
        <v>19</v>
      </c>
      <c r="G127" s="1" t="s">
        <v>39</v>
      </c>
      <c r="H127" s="1" t="s">
        <v>20</v>
      </c>
      <c r="I127" s="1" t="s">
        <v>21</v>
      </c>
      <c r="J127" s="1" t="s">
        <v>21</v>
      </c>
      <c r="K127" s="1" t="s">
        <v>29</v>
      </c>
      <c r="L127" s="1" t="s">
        <v>21</v>
      </c>
      <c r="M127" s="1" t="s">
        <v>21</v>
      </c>
      <c r="N127" s="1" t="s">
        <v>21</v>
      </c>
      <c r="O127" s="1" t="s">
        <v>409</v>
      </c>
    </row>
    <row r="128" spans="1:15" x14ac:dyDescent="0.3">
      <c r="A128" s="1" t="s">
        <v>412</v>
      </c>
      <c r="B128" s="1" t="str">
        <f t="shared" si="3"/>
        <v>http://github.com/oneflow-inc/oneflow</v>
      </c>
      <c r="C128" s="1" t="s">
        <v>413</v>
      </c>
      <c r="D128" s="1" t="s">
        <v>17</v>
      </c>
      <c r="E128" s="1" t="s">
        <v>17</v>
      </c>
      <c r="F128" s="1" t="s">
        <v>19</v>
      </c>
      <c r="G128" s="1" t="s">
        <v>18</v>
      </c>
      <c r="H128" s="1" t="s">
        <v>20</v>
      </c>
      <c r="I128" s="1" t="s">
        <v>29</v>
      </c>
      <c r="J128" s="1" t="s">
        <v>21</v>
      </c>
      <c r="K128" s="1" t="s">
        <v>21</v>
      </c>
      <c r="L128" s="1" t="s">
        <v>21</v>
      </c>
      <c r="M128" s="1" t="s">
        <v>21</v>
      </c>
      <c r="N128" s="1" t="s">
        <v>21</v>
      </c>
      <c r="O128" s="1" t="s">
        <v>414</v>
      </c>
    </row>
    <row r="129" spans="1:15" x14ac:dyDescent="0.3">
      <c r="A129" s="1" t="s">
        <v>420</v>
      </c>
      <c r="B129" s="1" t="str">
        <f t="shared" si="3"/>
        <v>http://github.com/onnx/models</v>
      </c>
      <c r="C129" s="1" t="s">
        <v>421</v>
      </c>
      <c r="D129" s="1"/>
      <c r="E129" s="1" t="s">
        <v>417</v>
      </c>
      <c r="F129" s="1" t="s">
        <v>19</v>
      </c>
      <c r="G129" s="1" t="s">
        <v>418</v>
      </c>
      <c r="H129" s="1" t="s">
        <v>20</v>
      </c>
      <c r="I129" s="1" t="s">
        <v>21</v>
      </c>
      <c r="J129" s="1" t="s">
        <v>21</v>
      </c>
      <c r="K129" s="1" t="s">
        <v>21</v>
      </c>
      <c r="L129" s="1" t="s">
        <v>21</v>
      </c>
      <c r="M129" s="1" t="s">
        <v>21</v>
      </c>
      <c r="N129" s="1" t="s">
        <v>21</v>
      </c>
      <c r="O129" s="1" t="s">
        <v>422</v>
      </c>
    </row>
    <row r="130" spans="1:15" x14ac:dyDescent="0.3">
      <c r="A130" s="1" t="s">
        <v>415</v>
      </c>
      <c r="B130" s="1" t="str">
        <f t="shared" si="3"/>
        <v>http://github.com/onnx/onnx</v>
      </c>
      <c r="C130" s="1" t="s">
        <v>416</v>
      </c>
      <c r="D130" s="1"/>
      <c r="E130" s="1" t="s">
        <v>417</v>
      </c>
      <c r="F130" s="1" t="s">
        <v>19</v>
      </c>
      <c r="G130" s="1" t="s">
        <v>418</v>
      </c>
      <c r="H130" s="1" t="s">
        <v>20</v>
      </c>
      <c r="I130" s="1" t="s">
        <v>21</v>
      </c>
      <c r="J130" s="1" t="s">
        <v>21</v>
      </c>
      <c r="K130" s="1" t="s">
        <v>21</v>
      </c>
      <c r="L130" s="1" t="s">
        <v>21</v>
      </c>
      <c r="M130" s="1" t="s">
        <v>21</v>
      </c>
      <c r="N130" s="1" t="s">
        <v>21</v>
      </c>
      <c r="O130" s="1" t="s">
        <v>419</v>
      </c>
    </row>
    <row r="131" spans="1:15" x14ac:dyDescent="0.3">
      <c r="A131" s="1" t="s">
        <v>426</v>
      </c>
      <c r="B131" s="1" t="str">
        <f t="shared" ref="B131:B162" si="4">"http://github.com/"&amp;SUBSTITUTE(A131,"+","/")</f>
        <v>http://github.com/onnx/onnxmltools</v>
      </c>
      <c r="C131" s="1" t="s">
        <v>427</v>
      </c>
      <c r="D131" s="1"/>
      <c r="E131" s="1" t="s">
        <v>62</v>
      </c>
      <c r="F131" s="1" t="s">
        <v>19</v>
      </c>
      <c r="G131" s="1" t="s">
        <v>39</v>
      </c>
      <c r="H131" s="1" t="s">
        <v>20</v>
      </c>
      <c r="I131" s="1" t="s">
        <v>21</v>
      </c>
      <c r="J131" s="1" t="s">
        <v>21</v>
      </c>
      <c r="K131" s="1" t="s">
        <v>21</v>
      </c>
      <c r="L131" s="1" t="s">
        <v>29</v>
      </c>
      <c r="M131" s="1" t="s">
        <v>21</v>
      </c>
      <c r="N131" s="1" t="s">
        <v>21</v>
      </c>
      <c r="O131" s="1" t="s">
        <v>428</v>
      </c>
    </row>
    <row r="132" spans="1:15" x14ac:dyDescent="0.3">
      <c r="A132" s="1" t="s">
        <v>429</v>
      </c>
      <c r="B132" s="1" t="str">
        <f t="shared" si="4"/>
        <v>http://github.com/onnx/onnx-tensorrt</v>
      </c>
      <c r="C132" s="1" t="s">
        <v>430</v>
      </c>
      <c r="D132" s="1"/>
      <c r="E132" s="1" t="s">
        <v>62</v>
      </c>
      <c r="F132" s="1" t="s">
        <v>19</v>
      </c>
      <c r="G132" s="1" t="s">
        <v>39</v>
      </c>
      <c r="H132" s="1" t="s">
        <v>20</v>
      </c>
      <c r="I132" s="1" t="s">
        <v>21</v>
      </c>
      <c r="J132" s="1" t="s">
        <v>21</v>
      </c>
      <c r="K132" s="1" t="s">
        <v>21</v>
      </c>
      <c r="L132" s="1" t="s">
        <v>21</v>
      </c>
      <c r="M132" s="1" t="s">
        <v>21</v>
      </c>
      <c r="N132" s="1" t="s">
        <v>21</v>
      </c>
      <c r="O132" s="1" t="s">
        <v>431</v>
      </c>
    </row>
    <row r="133" spans="1:15" x14ac:dyDescent="0.3">
      <c r="A133" s="1" t="s">
        <v>435</v>
      </c>
      <c r="B133" s="1" t="str">
        <f t="shared" si="4"/>
        <v>http://github.com/opencv/opencv</v>
      </c>
      <c r="C133" s="1" t="s">
        <v>436</v>
      </c>
      <c r="D133" s="1" t="s">
        <v>62</v>
      </c>
      <c r="E133" s="1" t="s">
        <v>62</v>
      </c>
      <c r="F133" s="1" t="s">
        <v>40</v>
      </c>
      <c r="G133" s="1" t="s">
        <v>39</v>
      </c>
      <c r="H133" s="1" t="s">
        <v>41</v>
      </c>
      <c r="I133" s="1" t="s">
        <v>21</v>
      </c>
      <c r="J133" s="1" t="s">
        <v>21</v>
      </c>
      <c r="K133" s="1" t="s">
        <v>29</v>
      </c>
      <c r="L133" s="1" t="s">
        <v>21</v>
      </c>
      <c r="M133" s="1" t="s">
        <v>21</v>
      </c>
      <c r="N133" s="1" t="s">
        <v>21</v>
      </c>
      <c r="O133" s="1" t="s">
        <v>437</v>
      </c>
    </row>
    <row r="134" spans="1:15" x14ac:dyDescent="0.3">
      <c r="A134" s="1" t="s">
        <v>553</v>
      </c>
      <c r="B134" s="1" t="str">
        <f t="shared" si="4"/>
        <v>http://github.com/openmined/pysyft</v>
      </c>
      <c r="C134" s="1" t="s">
        <v>554</v>
      </c>
      <c r="D134" s="1" t="s">
        <v>62</v>
      </c>
      <c r="E134" s="1" t="s">
        <v>62</v>
      </c>
      <c r="F134" s="1" t="s">
        <v>19</v>
      </c>
      <c r="G134" s="1" t="s">
        <v>39</v>
      </c>
      <c r="H134" s="1" t="s">
        <v>20</v>
      </c>
      <c r="I134" s="1" t="s">
        <v>21</v>
      </c>
      <c r="J134" s="1" t="s">
        <v>21</v>
      </c>
      <c r="K134" s="1" t="s">
        <v>29</v>
      </c>
      <c r="L134" s="1" t="s">
        <v>21</v>
      </c>
      <c r="M134" s="1" t="s">
        <v>21</v>
      </c>
      <c r="N134" s="1" t="s">
        <v>21</v>
      </c>
      <c r="O134" s="1" t="s">
        <v>555</v>
      </c>
    </row>
    <row r="135" spans="1:15" x14ac:dyDescent="0.3">
      <c r="A135" s="1" t="s">
        <v>351</v>
      </c>
      <c r="B135" s="1" t="str">
        <f t="shared" si="4"/>
        <v>http://github.com/open-mmlab/mmdetection</v>
      </c>
      <c r="C135" s="1" t="s">
        <v>352</v>
      </c>
      <c r="D135" s="1" t="s">
        <v>147</v>
      </c>
      <c r="E135" s="1" t="s">
        <v>147</v>
      </c>
      <c r="F135" s="1" t="s">
        <v>353</v>
      </c>
      <c r="G135" s="1" t="s">
        <v>58</v>
      </c>
      <c r="H135" s="1" t="s">
        <v>41</v>
      </c>
      <c r="I135" s="1" t="s">
        <v>21</v>
      </c>
      <c r="J135" s="1" t="s">
        <v>21</v>
      </c>
      <c r="K135" s="1" t="s">
        <v>21</v>
      </c>
      <c r="L135" s="1" t="s">
        <v>29</v>
      </c>
      <c r="M135" s="1" t="s">
        <v>21</v>
      </c>
      <c r="N135" s="1" t="s">
        <v>21</v>
      </c>
      <c r="O135" s="1" t="s">
        <v>354</v>
      </c>
    </row>
    <row r="136" spans="1:15" x14ac:dyDescent="0.3">
      <c r="A136" s="1" t="s">
        <v>438</v>
      </c>
      <c r="B136" s="1" t="str">
        <f t="shared" si="4"/>
        <v>http://github.com/opennmt/opennmt-py</v>
      </c>
      <c r="C136" s="1" t="s">
        <v>439</v>
      </c>
      <c r="D136" s="1"/>
      <c r="E136" s="1" t="s">
        <v>66</v>
      </c>
      <c r="F136" s="1" t="s">
        <v>440</v>
      </c>
      <c r="G136" s="1" t="s">
        <v>58</v>
      </c>
      <c r="H136" s="1" t="s">
        <v>41</v>
      </c>
      <c r="I136" s="1" t="s">
        <v>21</v>
      </c>
      <c r="J136" s="1" t="s">
        <v>21</v>
      </c>
      <c r="K136" s="1" t="s">
        <v>21</v>
      </c>
      <c r="L136" s="1" t="s">
        <v>21</v>
      </c>
      <c r="M136" s="1" t="s">
        <v>21</v>
      </c>
      <c r="N136" s="1" t="s">
        <v>21</v>
      </c>
      <c r="O136" s="1" t="s">
        <v>441</v>
      </c>
    </row>
    <row r="137" spans="1:15" x14ac:dyDescent="0.3">
      <c r="A137" s="1" t="s">
        <v>442</v>
      </c>
      <c r="B137" s="1" t="str">
        <f t="shared" si="4"/>
        <v>http://github.com/opennmt/opennmt-tf</v>
      </c>
      <c r="C137" s="1" t="s">
        <v>443</v>
      </c>
      <c r="D137" s="1" t="s">
        <v>66</v>
      </c>
      <c r="E137" s="1" t="s">
        <v>66</v>
      </c>
      <c r="F137" s="1" t="s">
        <v>440</v>
      </c>
      <c r="G137" s="1" t="s">
        <v>58</v>
      </c>
      <c r="H137" s="1" t="s">
        <v>41</v>
      </c>
      <c r="I137" s="1" t="s">
        <v>21</v>
      </c>
      <c r="J137" s="1" t="s">
        <v>21</v>
      </c>
      <c r="K137" s="1" t="s">
        <v>21</v>
      </c>
      <c r="L137" s="1" t="s">
        <v>21</v>
      </c>
      <c r="M137" s="1" t="s">
        <v>21</v>
      </c>
      <c r="N137" s="1" t="s">
        <v>21</v>
      </c>
      <c r="O137" s="1" t="s">
        <v>444</v>
      </c>
    </row>
    <row r="138" spans="1:15" x14ac:dyDescent="0.3">
      <c r="A138" s="1" t="s">
        <v>135</v>
      </c>
      <c r="B138" s="1" t="str">
        <f t="shared" si="4"/>
        <v>http://github.com/openvinotoolkit/cvat</v>
      </c>
      <c r="C138" s="1" t="s">
        <v>136</v>
      </c>
      <c r="D138" s="1" t="s">
        <v>34</v>
      </c>
      <c r="E138" s="1" t="s">
        <v>34</v>
      </c>
      <c r="F138" s="1" t="s">
        <v>123</v>
      </c>
      <c r="G138" s="1" t="s">
        <v>34</v>
      </c>
      <c r="H138" s="1" t="s">
        <v>28</v>
      </c>
      <c r="I138" s="1" t="s">
        <v>21</v>
      </c>
      <c r="J138" s="1" t="s">
        <v>21</v>
      </c>
      <c r="K138" s="1" t="s">
        <v>21</v>
      </c>
      <c r="L138" s="1" t="s">
        <v>29</v>
      </c>
      <c r="M138" s="1" t="s">
        <v>21</v>
      </c>
      <c r="N138" s="1" t="s">
        <v>21</v>
      </c>
      <c r="O138" s="1" t="s">
        <v>137</v>
      </c>
    </row>
    <row r="139" spans="1:15" x14ac:dyDescent="0.3">
      <c r="A139" s="1" t="s">
        <v>453</v>
      </c>
      <c r="B139" s="1" t="str">
        <f t="shared" si="4"/>
        <v>http://github.com/openvinotoolkit/openvino</v>
      </c>
      <c r="C139" s="1" t="s">
        <v>454</v>
      </c>
      <c r="D139" s="1" t="s">
        <v>66</v>
      </c>
      <c r="E139" s="1" t="s">
        <v>66</v>
      </c>
      <c r="F139" s="1" t="s">
        <v>19</v>
      </c>
      <c r="G139" s="1" t="s">
        <v>58</v>
      </c>
      <c r="H139" s="1" t="s">
        <v>20</v>
      </c>
      <c r="I139" s="1" t="s">
        <v>21</v>
      </c>
      <c r="J139" s="1" t="s">
        <v>21</v>
      </c>
      <c r="K139" s="1" t="s">
        <v>21</v>
      </c>
      <c r="L139" s="1" t="s">
        <v>29</v>
      </c>
      <c r="M139" s="1" t="s">
        <v>21</v>
      </c>
      <c r="N139" s="1" t="s">
        <v>21</v>
      </c>
      <c r="O139" s="1" t="s">
        <v>455</v>
      </c>
    </row>
    <row r="140" spans="1:15" x14ac:dyDescent="0.3">
      <c r="A140" s="1" t="s">
        <v>456</v>
      </c>
      <c r="B140" s="1" t="str">
        <f t="shared" si="4"/>
        <v>http://github.com/openvinotoolkit/training_extensions</v>
      </c>
      <c r="C140" s="1" t="s">
        <v>457</v>
      </c>
      <c r="D140" s="1"/>
      <c r="E140" s="1" t="s">
        <v>66</v>
      </c>
      <c r="F140" s="1" t="s">
        <v>19</v>
      </c>
      <c r="G140" s="1" t="s">
        <v>58</v>
      </c>
      <c r="H140" s="1" t="s">
        <v>20</v>
      </c>
      <c r="I140" s="1" t="s">
        <v>21</v>
      </c>
      <c r="J140" s="1" t="s">
        <v>21</v>
      </c>
      <c r="K140" s="1" t="s">
        <v>21</v>
      </c>
      <c r="L140" s="1" t="s">
        <v>29</v>
      </c>
      <c r="M140" s="1" t="s">
        <v>21</v>
      </c>
      <c r="N140" s="1" t="s">
        <v>21</v>
      </c>
      <c r="O140" s="1" t="s">
        <v>458</v>
      </c>
    </row>
    <row r="141" spans="1:15" x14ac:dyDescent="0.3">
      <c r="A141" s="1" t="s">
        <v>520</v>
      </c>
      <c r="B141" s="1" t="str">
        <f t="shared" si="4"/>
        <v>http://github.com/oracle/skater</v>
      </c>
      <c r="C141" s="1" t="s">
        <v>521</v>
      </c>
      <c r="D141" s="1" t="s">
        <v>62</v>
      </c>
      <c r="E141" s="1" t="s">
        <v>62</v>
      </c>
      <c r="F141" s="1" t="s">
        <v>19</v>
      </c>
      <c r="G141" s="1" t="s">
        <v>39</v>
      </c>
      <c r="H141" s="1" t="s">
        <v>20</v>
      </c>
      <c r="I141" s="1" t="s">
        <v>21</v>
      </c>
      <c r="J141" s="1" t="s">
        <v>21</v>
      </c>
      <c r="K141" s="1" t="s">
        <v>29</v>
      </c>
      <c r="L141" s="1" t="s">
        <v>21</v>
      </c>
      <c r="M141" s="1" t="s">
        <v>21</v>
      </c>
      <c r="N141" s="1" t="s">
        <v>21</v>
      </c>
      <c r="O141" s="1" t="s">
        <v>522</v>
      </c>
    </row>
    <row r="142" spans="1:15" x14ac:dyDescent="0.3">
      <c r="A142" s="1" t="s">
        <v>459</v>
      </c>
      <c r="B142" s="1" t="str">
        <f t="shared" si="4"/>
        <v>http://github.com/paddlepaddle/paddle</v>
      </c>
      <c r="C142" s="1" t="s">
        <v>460</v>
      </c>
      <c r="D142" s="1" t="s">
        <v>17</v>
      </c>
      <c r="E142" s="1" t="s">
        <v>17</v>
      </c>
      <c r="F142" s="1" t="s">
        <v>19</v>
      </c>
      <c r="G142" s="1" t="s">
        <v>18</v>
      </c>
      <c r="H142" s="1" t="s">
        <v>20</v>
      </c>
      <c r="I142" s="1" t="s">
        <v>29</v>
      </c>
      <c r="J142" s="1" t="s">
        <v>21</v>
      </c>
      <c r="K142" s="1" t="s">
        <v>21</v>
      </c>
      <c r="L142" s="1" t="s">
        <v>21</v>
      </c>
      <c r="M142" s="1" t="s">
        <v>21</v>
      </c>
      <c r="N142" s="1" t="s">
        <v>21</v>
      </c>
      <c r="O142" s="1" t="s">
        <v>461</v>
      </c>
    </row>
    <row r="143" spans="1:15" x14ac:dyDescent="0.3">
      <c r="A143" s="1" t="s">
        <v>645</v>
      </c>
      <c r="B143" s="1" t="str">
        <f t="shared" si="4"/>
        <v>http://github.com/paddlepaddle/visualdl</v>
      </c>
      <c r="C143" s="1" t="s">
        <v>646</v>
      </c>
      <c r="D143" s="1" t="s">
        <v>66</v>
      </c>
      <c r="E143" s="1" t="s">
        <v>234</v>
      </c>
      <c r="F143" s="1" t="s">
        <v>40</v>
      </c>
      <c r="G143" s="1" t="s">
        <v>58</v>
      </c>
      <c r="H143" s="1" t="s">
        <v>41</v>
      </c>
      <c r="I143" s="1" t="s">
        <v>21</v>
      </c>
      <c r="J143" s="1" t="s">
        <v>21</v>
      </c>
      <c r="K143" s="1" t="s">
        <v>21</v>
      </c>
      <c r="L143" s="1" t="s">
        <v>29</v>
      </c>
      <c r="M143" s="1" t="s">
        <v>21</v>
      </c>
      <c r="N143" s="1" t="s">
        <v>21</v>
      </c>
      <c r="O143" s="1" t="s">
        <v>647</v>
      </c>
    </row>
    <row r="144" spans="1:15" x14ac:dyDescent="0.3">
      <c r="A144" s="1" t="s">
        <v>465</v>
      </c>
      <c r="B144" s="1" t="str">
        <f t="shared" si="4"/>
        <v>http://github.com/pennylaneai/pennylane</v>
      </c>
      <c r="C144" s="1" t="s">
        <v>466</v>
      </c>
      <c r="D144" s="1" t="s">
        <v>62</v>
      </c>
      <c r="E144" s="1" t="s">
        <v>62</v>
      </c>
      <c r="F144" s="1" t="s">
        <v>19</v>
      </c>
      <c r="G144" s="1" t="s">
        <v>39</v>
      </c>
      <c r="H144" s="1" t="s">
        <v>20</v>
      </c>
      <c r="I144" s="1" t="s">
        <v>21</v>
      </c>
      <c r="J144" s="1" t="s">
        <v>21</v>
      </c>
      <c r="K144" s="1" t="s">
        <v>29</v>
      </c>
      <c r="L144" s="1" t="s">
        <v>21</v>
      </c>
      <c r="M144" s="1" t="s">
        <v>21</v>
      </c>
      <c r="N144" s="1" t="s">
        <v>29</v>
      </c>
      <c r="O144" s="1" t="s">
        <v>467</v>
      </c>
    </row>
    <row r="145" spans="1:15" x14ac:dyDescent="0.3">
      <c r="A145" s="1" t="s">
        <v>472</v>
      </c>
      <c r="B145" s="1" t="str">
        <f t="shared" si="4"/>
        <v>http://github.com/photoprism/photoprism</v>
      </c>
      <c r="C145" s="1" t="s">
        <v>473</v>
      </c>
      <c r="D145" s="1" t="s">
        <v>34</v>
      </c>
      <c r="E145" s="1" t="s">
        <v>34</v>
      </c>
      <c r="F145" s="1" t="s">
        <v>470</v>
      </c>
      <c r="G145" s="1" t="s">
        <v>34</v>
      </c>
      <c r="H145" s="1" t="s">
        <v>28</v>
      </c>
      <c r="I145" s="1" t="s">
        <v>21</v>
      </c>
      <c r="J145" s="1" t="s">
        <v>21</v>
      </c>
      <c r="K145" s="1" t="s">
        <v>21</v>
      </c>
      <c r="L145" s="1" t="s">
        <v>21</v>
      </c>
      <c r="M145" s="1" t="s">
        <v>21</v>
      </c>
      <c r="N145" s="1" t="s">
        <v>21</v>
      </c>
      <c r="O145" s="1" t="s">
        <v>474</v>
      </c>
    </row>
    <row r="146" spans="1:15" x14ac:dyDescent="0.3">
      <c r="A146" s="1" t="s">
        <v>481</v>
      </c>
      <c r="B146" s="1" t="str">
        <f t="shared" si="4"/>
        <v>http://github.com/polyaxon/polyaxon</v>
      </c>
      <c r="C146" s="1" t="s">
        <v>482</v>
      </c>
      <c r="D146" s="1" t="s">
        <v>53</v>
      </c>
      <c r="E146" s="1" t="s">
        <v>53</v>
      </c>
      <c r="F146" s="1" t="s">
        <v>19</v>
      </c>
      <c r="G146" s="1" t="s">
        <v>53</v>
      </c>
      <c r="H146" s="1" t="s">
        <v>20</v>
      </c>
      <c r="I146" s="1" t="s">
        <v>21</v>
      </c>
      <c r="J146" s="1" t="s">
        <v>21</v>
      </c>
      <c r="K146" s="1" t="s">
        <v>21</v>
      </c>
      <c r="L146" s="1" t="s">
        <v>21</v>
      </c>
      <c r="M146" s="1" t="s">
        <v>21</v>
      </c>
      <c r="N146" s="1" t="s">
        <v>29</v>
      </c>
      <c r="O146" s="1" t="s">
        <v>483</v>
      </c>
    </row>
    <row r="147" spans="1:15" x14ac:dyDescent="0.3">
      <c r="A147" s="1" t="s">
        <v>358</v>
      </c>
      <c r="B147" s="1" t="str">
        <f t="shared" si="4"/>
        <v>http://github.com/project-monai/monai</v>
      </c>
      <c r="C147" s="1" t="s">
        <v>359</v>
      </c>
      <c r="D147" s="1" t="s">
        <v>17</v>
      </c>
      <c r="E147" s="1" t="s">
        <v>17</v>
      </c>
      <c r="F147" s="1" t="s">
        <v>360</v>
      </c>
      <c r="G147" s="1" t="s">
        <v>58</v>
      </c>
      <c r="H147" s="1" t="s">
        <v>41</v>
      </c>
      <c r="I147" s="1" t="s">
        <v>21</v>
      </c>
      <c r="J147" s="1" t="s">
        <v>21</v>
      </c>
      <c r="K147" s="1" t="s">
        <v>21</v>
      </c>
      <c r="L147" s="1" t="s">
        <v>29</v>
      </c>
      <c r="M147" s="1" t="s">
        <v>21</v>
      </c>
      <c r="N147" s="1" t="s">
        <v>21</v>
      </c>
      <c r="O147" s="1" t="s">
        <v>361</v>
      </c>
    </row>
    <row r="148" spans="1:15" x14ac:dyDescent="0.3">
      <c r="A148" s="1" t="s">
        <v>488</v>
      </c>
      <c r="B148" s="1" t="str">
        <f t="shared" si="4"/>
        <v>http://github.com/pyro-ppl/pyro</v>
      </c>
      <c r="C148" s="1" t="s">
        <v>489</v>
      </c>
      <c r="D148" s="1" t="s">
        <v>62</v>
      </c>
      <c r="E148" s="1" t="s">
        <v>62</v>
      </c>
      <c r="F148" s="1" t="s">
        <v>19</v>
      </c>
      <c r="G148" s="1" t="s">
        <v>39</v>
      </c>
      <c r="H148" s="1" t="s">
        <v>20</v>
      </c>
      <c r="I148" s="1" t="s">
        <v>21</v>
      </c>
      <c r="J148" s="1" t="s">
        <v>21</v>
      </c>
      <c r="K148" s="1" t="s">
        <v>21</v>
      </c>
      <c r="L148" s="1" t="s">
        <v>21</v>
      </c>
      <c r="M148" s="1" t="s">
        <v>21</v>
      </c>
      <c r="N148" s="1" t="s">
        <v>21</v>
      </c>
      <c r="O148" s="1" t="s">
        <v>490</v>
      </c>
    </row>
    <row r="149" spans="1:15" x14ac:dyDescent="0.3">
      <c r="A149" s="1" t="s">
        <v>199</v>
      </c>
      <c r="B149" s="1" t="str">
        <f t="shared" si="4"/>
        <v>http://github.com/pytorch/fairseq</v>
      </c>
      <c r="C149" s="1" t="s">
        <v>200</v>
      </c>
      <c r="D149" s="1" t="s">
        <v>66</v>
      </c>
      <c r="E149" s="1" t="s">
        <v>66</v>
      </c>
      <c r="F149" s="1" t="s">
        <v>19</v>
      </c>
      <c r="G149" s="1" t="s">
        <v>58</v>
      </c>
      <c r="H149" s="1" t="s">
        <v>41</v>
      </c>
      <c r="I149" s="1" t="s">
        <v>21</v>
      </c>
      <c r="J149" s="1" t="s">
        <v>21</v>
      </c>
      <c r="K149" s="1" t="s">
        <v>21</v>
      </c>
      <c r="L149" s="1" t="s">
        <v>29</v>
      </c>
      <c r="M149" s="1" t="s">
        <v>21</v>
      </c>
      <c r="N149" s="1" t="s">
        <v>21</v>
      </c>
      <c r="O149" s="1" t="s">
        <v>201</v>
      </c>
    </row>
    <row r="150" spans="1:15" x14ac:dyDescent="0.3">
      <c r="A150" s="1" t="s">
        <v>274</v>
      </c>
      <c r="B150" s="1" t="str">
        <f t="shared" si="4"/>
        <v>http://github.com/pytorch/ignite</v>
      </c>
      <c r="C150" s="1" t="s">
        <v>275</v>
      </c>
      <c r="D150" s="1" t="s">
        <v>62</v>
      </c>
      <c r="E150" s="1" t="s">
        <v>62</v>
      </c>
      <c r="F150" s="1" t="s">
        <v>19</v>
      </c>
      <c r="G150" s="1" t="s">
        <v>39</v>
      </c>
      <c r="H150" s="1" t="s">
        <v>20</v>
      </c>
      <c r="I150" s="1" t="s">
        <v>21</v>
      </c>
      <c r="J150" s="1" t="s">
        <v>21</v>
      </c>
      <c r="K150" s="1" t="s">
        <v>29</v>
      </c>
      <c r="L150" s="1" t="s">
        <v>21</v>
      </c>
      <c r="M150" s="1" t="s">
        <v>21</v>
      </c>
      <c r="N150" s="1" t="s">
        <v>21</v>
      </c>
      <c r="O150" s="1" t="s">
        <v>276</v>
      </c>
    </row>
    <row r="151" spans="1:15" x14ac:dyDescent="0.3">
      <c r="A151" s="1" t="s">
        <v>491</v>
      </c>
      <c r="B151" s="1" t="str">
        <f t="shared" si="4"/>
        <v>http://github.com/pytorch/pytorch</v>
      </c>
      <c r="C151" s="1" t="s">
        <v>492</v>
      </c>
      <c r="D151" s="1" t="s">
        <v>17</v>
      </c>
      <c r="E151" s="1" t="s">
        <v>17</v>
      </c>
      <c r="F151" s="1" t="s">
        <v>19</v>
      </c>
      <c r="G151" s="1" t="s">
        <v>18</v>
      </c>
      <c r="H151" s="1" t="s">
        <v>20</v>
      </c>
      <c r="I151" s="1" t="s">
        <v>21</v>
      </c>
      <c r="J151" s="1" t="s">
        <v>21</v>
      </c>
      <c r="K151" s="1" t="s">
        <v>21</v>
      </c>
      <c r="L151" s="1" t="s">
        <v>21</v>
      </c>
      <c r="M151" s="1" t="s">
        <v>21</v>
      </c>
      <c r="N151" s="1" t="s">
        <v>21</v>
      </c>
      <c r="O151" s="1" t="s">
        <v>493</v>
      </c>
    </row>
    <row r="152" spans="1:15" x14ac:dyDescent="0.3">
      <c r="A152" s="1" t="s">
        <v>619</v>
      </c>
      <c r="B152" s="1" t="str">
        <f t="shared" si="4"/>
        <v>http://github.com/pytorchbearer/torchbearer</v>
      </c>
      <c r="C152" s="1" t="s">
        <v>620</v>
      </c>
      <c r="D152" s="1" t="s">
        <v>62</v>
      </c>
      <c r="E152" s="1" t="s">
        <v>62</v>
      </c>
      <c r="F152" s="1" t="s">
        <v>19</v>
      </c>
      <c r="G152" s="1" t="s">
        <v>39</v>
      </c>
      <c r="H152" s="1" t="s">
        <v>20</v>
      </c>
      <c r="I152" s="1" t="s">
        <v>21</v>
      </c>
      <c r="J152" s="1" t="s">
        <v>21</v>
      </c>
      <c r="K152" s="1" t="s">
        <v>29</v>
      </c>
      <c r="L152" s="1" t="s">
        <v>21</v>
      </c>
      <c r="M152" s="1" t="s">
        <v>21</v>
      </c>
      <c r="N152" s="1" t="s">
        <v>21</v>
      </c>
      <c r="O152" s="1" t="s">
        <v>621</v>
      </c>
    </row>
    <row r="153" spans="1:15" x14ac:dyDescent="0.3">
      <c r="A153" s="1" t="s">
        <v>497</v>
      </c>
      <c r="B153" s="1" t="str">
        <f t="shared" si="4"/>
        <v>http://github.com/pytorchlightning/pytorch-lightning</v>
      </c>
      <c r="C153" s="1" t="s">
        <v>498</v>
      </c>
      <c r="D153" s="1" t="s">
        <v>499</v>
      </c>
      <c r="E153" s="1" t="s">
        <v>62</v>
      </c>
      <c r="F153" s="1" t="s">
        <v>19</v>
      </c>
      <c r="G153" s="1" t="s">
        <v>39</v>
      </c>
      <c r="H153" s="1" t="s">
        <v>20</v>
      </c>
      <c r="I153" s="1" t="s">
        <v>21</v>
      </c>
      <c r="J153" s="1" t="s">
        <v>21</v>
      </c>
      <c r="K153" s="1" t="s">
        <v>21</v>
      </c>
      <c r="L153" s="1" t="s">
        <v>21</v>
      </c>
      <c r="M153" s="1" t="s">
        <v>29</v>
      </c>
      <c r="N153" s="1" t="s">
        <v>21</v>
      </c>
      <c r="O153" s="1" t="s">
        <v>500</v>
      </c>
    </row>
    <row r="154" spans="1:15" x14ac:dyDescent="0.3">
      <c r="A154" s="1" t="s">
        <v>322</v>
      </c>
      <c r="B154" s="1" t="str">
        <f t="shared" si="4"/>
        <v>http://github.com/pytorchlightning/pytorch-lightning-bolts</v>
      </c>
      <c r="C154" s="1" t="s">
        <v>323</v>
      </c>
      <c r="D154" s="1" t="s">
        <v>147</v>
      </c>
      <c r="E154" s="1" t="s">
        <v>147</v>
      </c>
      <c r="F154" s="1" t="s">
        <v>19</v>
      </c>
      <c r="G154" s="1" t="s">
        <v>58</v>
      </c>
      <c r="H154" s="1" t="s">
        <v>20</v>
      </c>
      <c r="I154" s="1" t="s">
        <v>21</v>
      </c>
      <c r="J154" s="1" t="s">
        <v>21</v>
      </c>
      <c r="K154" s="1" t="s">
        <v>21</v>
      </c>
      <c r="L154" s="1" t="s">
        <v>29</v>
      </c>
      <c r="M154" s="1" t="s">
        <v>21</v>
      </c>
      <c r="N154" s="1" t="s">
        <v>21</v>
      </c>
      <c r="O154" s="1" t="s">
        <v>324</v>
      </c>
    </row>
    <row r="155" spans="1:15" x14ac:dyDescent="0.3">
      <c r="A155" s="1" t="s">
        <v>507</v>
      </c>
      <c r="B155" s="1" t="str">
        <f t="shared" si="4"/>
        <v>http://github.com/ray-project/ray</v>
      </c>
      <c r="C155" s="1" t="s">
        <v>508</v>
      </c>
      <c r="D155" s="1" t="s">
        <v>17</v>
      </c>
      <c r="E155" s="1" t="s">
        <v>17</v>
      </c>
      <c r="F155" s="1" t="s">
        <v>19</v>
      </c>
      <c r="G155" s="1" t="s">
        <v>18</v>
      </c>
      <c r="H155" s="1" t="s">
        <v>20</v>
      </c>
      <c r="I155" s="1" t="s">
        <v>29</v>
      </c>
      <c r="J155" s="1" t="s">
        <v>21</v>
      </c>
      <c r="K155" s="1" t="s">
        <v>29</v>
      </c>
      <c r="L155" s="1" t="s">
        <v>21</v>
      </c>
      <c r="M155" s="1" t="s">
        <v>29</v>
      </c>
      <c r="N155" s="1" t="s">
        <v>21</v>
      </c>
      <c r="O155" s="1" t="s">
        <v>509</v>
      </c>
    </row>
    <row r="156" spans="1:15" x14ac:dyDescent="0.3">
      <c r="A156" s="1" t="s">
        <v>517</v>
      </c>
      <c r="B156" s="1" t="str">
        <f t="shared" si="4"/>
        <v>http://github.com/redisai/redisai</v>
      </c>
      <c r="C156" s="1" t="s">
        <v>518</v>
      </c>
      <c r="D156" s="1"/>
      <c r="E156" s="1" t="s">
        <v>165</v>
      </c>
      <c r="F156" s="1" t="s">
        <v>19</v>
      </c>
      <c r="G156" s="1" t="s">
        <v>25</v>
      </c>
      <c r="H156" s="1" t="s">
        <v>20</v>
      </c>
      <c r="I156" s="1" t="s">
        <v>21</v>
      </c>
      <c r="J156" s="1" t="s">
        <v>21</v>
      </c>
      <c r="K156" s="1" t="s">
        <v>21</v>
      </c>
      <c r="L156" s="1" t="s">
        <v>21</v>
      </c>
      <c r="M156" s="1" t="s">
        <v>21</v>
      </c>
      <c r="N156" s="1" t="s">
        <v>21</v>
      </c>
      <c r="O156" s="1" t="s">
        <v>519</v>
      </c>
    </row>
    <row r="157" spans="1:15" x14ac:dyDescent="0.3">
      <c r="A157" s="1" t="s">
        <v>225</v>
      </c>
      <c r="B157" s="1" t="str">
        <f t="shared" si="4"/>
        <v>http://github.com/rlworkgroup/garage</v>
      </c>
      <c r="C157" s="1" t="s">
        <v>226</v>
      </c>
      <c r="D157" s="1" t="s">
        <v>66</v>
      </c>
      <c r="E157" s="1" t="s">
        <v>66</v>
      </c>
      <c r="F157" s="1" t="s">
        <v>19</v>
      </c>
      <c r="G157" s="1" t="s">
        <v>58</v>
      </c>
      <c r="H157" s="1" t="s">
        <v>20</v>
      </c>
      <c r="I157" s="1" t="s">
        <v>21</v>
      </c>
      <c r="J157" s="1" t="s">
        <v>21</v>
      </c>
      <c r="K157" s="1" t="s">
        <v>21</v>
      </c>
      <c r="L157" s="1" t="s">
        <v>29</v>
      </c>
      <c r="M157" s="1" t="s">
        <v>21</v>
      </c>
      <c r="N157" s="1" t="s">
        <v>21</v>
      </c>
      <c r="O157" s="1" t="s">
        <v>227</v>
      </c>
    </row>
    <row r="158" spans="1:15" x14ac:dyDescent="0.3">
      <c r="A158" s="1" t="s">
        <v>510</v>
      </c>
      <c r="B158" s="1" t="str">
        <f t="shared" si="4"/>
        <v>http://github.com/rucaibox/recbole</v>
      </c>
      <c r="C158" s="1" t="s">
        <v>511</v>
      </c>
      <c r="D158" s="1" t="s">
        <v>62</v>
      </c>
      <c r="E158" s="1" t="s">
        <v>62</v>
      </c>
      <c r="F158" s="1" t="s">
        <v>512</v>
      </c>
      <c r="G158" s="1" t="s">
        <v>39</v>
      </c>
      <c r="H158" s="1" t="s">
        <v>41</v>
      </c>
      <c r="I158" s="1" t="s">
        <v>21</v>
      </c>
      <c r="J158" s="1" t="s">
        <v>21</v>
      </c>
      <c r="K158" s="1" t="s">
        <v>29</v>
      </c>
      <c r="L158" s="1" t="s">
        <v>21</v>
      </c>
      <c r="M158" s="1" t="s">
        <v>21</v>
      </c>
      <c r="N158" s="1" t="s">
        <v>21</v>
      </c>
      <c r="O158" s="1" t="s">
        <v>513</v>
      </c>
    </row>
    <row r="159" spans="1:15" x14ac:dyDescent="0.3">
      <c r="A159" s="1" t="s">
        <v>494</v>
      </c>
      <c r="B159" s="1" t="str">
        <f t="shared" si="4"/>
        <v>http://github.com/rusty1s/pytorch_geometric</v>
      </c>
      <c r="C159" s="1" t="s">
        <v>495</v>
      </c>
      <c r="D159" s="1" t="s">
        <v>62</v>
      </c>
      <c r="E159" s="1" t="s">
        <v>62</v>
      </c>
      <c r="F159" s="1" t="s">
        <v>19</v>
      </c>
      <c r="G159" s="1" t="s">
        <v>39</v>
      </c>
      <c r="H159" s="1" t="s">
        <v>20</v>
      </c>
      <c r="I159" s="1" t="s">
        <v>21</v>
      </c>
      <c r="J159" s="1" t="s">
        <v>21</v>
      </c>
      <c r="K159" s="1" t="s">
        <v>29</v>
      </c>
      <c r="L159" s="1" t="s">
        <v>21</v>
      </c>
      <c r="M159" s="1" t="s">
        <v>21</v>
      </c>
      <c r="N159" s="1" t="s">
        <v>21</v>
      </c>
      <c r="O159" s="1" t="s">
        <v>496</v>
      </c>
    </row>
    <row r="160" spans="1:15" x14ac:dyDescent="0.3">
      <c r="A160" s="1" t="s">
        <v>582</v>
      </c>
      <c r="B160" s="1" t="str">
        <f t="shared" si="4"/>
        <v>http://github.com/scisharp/tensorflow.net</v>
      </c>
      <c r="C160" s="1" t="s">
        <v>583</v>
      </c>
      <c r="D160" s="1"/>
      <c r="E160" s="1" t="s">
        <v>17</v>
      </c>
      <c r="F160" s="1" t="s">
        <v>19</v>
      </c>
      <c r="G160" s="1" t="s">
        <v>18</v>
      </c>
      <c r="H160" s="1" t="s">
        <v>20</v>
      </c>
      <c r="I160" s="1" t="s">
        <v>21</v>
      </c>
      <c r="J160" s="1" t="s">
        <v>21</v>
      </c>
      <c r="K160" s="1" t="s">
        <v>21</v>
      </c>
      <c r="L160" s="1" t="s">
        <v>21</v>
      </c>
      <c r="M160" s="1" t="s">
        <v>21</v>
      </c>
      <c r="N160" s="1" t="s">
        <v>21</v>
      </c>
      <c r="O160" s="1" t="s">
        <v>584</v>
      </c>
    </row>
    <row r="161" spans="1:15" x14ac:dyDescent="0.3">
      <c r="A161" s="1" t="s">
        <v>328</v>
      </c>
      <c r="B161" s="1" t="str">
        <f t="shared" si="4"/>
        <v>http://github.com/skalskip/make-sense</v>
      </c>
      <c r="C161" s="1" t="s">
        <v>329</v>
      </c>
      <c r="D161" s="1" t="s">
        <v>34</v>
      </c>
      <c r="E161" s="1" t="s">
        <v>34</v>
      </c>
      <c r="F161" s="1" t="s">
        <v>330</v>
      </c>
      <c r="G161" s="1" t="s">
        <v>34</v>
      </c>
      <c r="H161" s="1" t="s">
        <v>28</v>
      </c>
      <c r="I161" s="1" t="s">
        <v>21</v>
      </c>
      <c r="J161" s="1" t="s">
        <v>21</v>
      </c>
      <c r="K161" s="1" t="s">
        <v>21</v>
      </c>
      <c r="L161" s="1" t="s">
        <v>29</v>
      </c>
      <c r="M161" s="1" t="s">
        <v>21</v>
      </c>
      <c r="N161" s="1" t="s">
        <v>21</v>
      </c>
      <c r="O161" s="1" t="s">
        <v>331</v>
      </c>
    </row>
    <row r="162" spans="1:15" x14ac:dyDescent="0.3">
      <c r="A162" s="1" t="s">
        <v>523</v>
      </c>
      <c r="B162" s="1" t="str">
        <f t="shared" si="4"/>
        <v>http://github.com/skorch-dev/skorch</v>
      </c>
      <c r="C162" s="1" t="s">
        <v>524</v>
      </c>
      <c r="D162" s="1" t="s">
        <v>62</v>
      </c>
      <c r="E162" s="1" t="s">
        <v>62</v>
      </c>
      <c r="F162" s="1" t="s">
        <v>19</v>
      </c>
      <c r="G162" s="1" t="s">
        <v>39</v>
      </c>
      <c r="H162" s="1" t="s">
        <v>20</v>
      </c>
      <c r="I162" s="1" t="s">
        <v>21</v>
      </c>
      <c r="J162" s="1" t="s">
        <v>21</v>
      </c>
      <c r="K162" s="1" t="s">
        <v>29</v>
      </c>
      <c r="L162" s="1" t="s">
        <v>21</v>
      </c>
      <c r="M162" s="1" t="s">
        <v>21</v>
      </c>
      <c r="N162" s="1" t="s">
        <v>21</v>
      </c>
      <c r="O162" s="1" t="s">
        <v>525</v>
      </c>
    </row>
    <row r="163" spans="1:15" x14ac:dyDescent="0.3">
      <c r="A163" s="1" t="s">
        <v>205</v>
      </c>
      <c r="B163" s="1" t="str">
        <f t="shared" ref="B163:B194" si="5">"http://github.com/"&amp;SUBSTITUTE(A163,"+","/")</f>
        <v>http://github.com/smistad/fast</v>
      </c>
      <c r="C163" s="1" t="s">
        <v>206</v>
      </c>
      <c r="D163" s="1" t="s">
        <v>17</v>
      </c>
      <c r="E163" s="1" t="s">
        <v>17</v>
      </c>
      <c r="F163" s="1" t="s">
        <v>19</v>
      </c>
      <c r="G163" s="1" t="s">
        <v>18</v>
      </c>
      <c r="H163" s="1" t="s">
        <v>20</v>
      </c>
      <c r="I163" s="1" t="s">
        <v>29</v>
      </c>
      <c r="J163" s="1" t="s">
        <v>21</v>
      </c>
      <c r="K163" s="1" t="s">
        <v>21</v>
      </c>
      <c r="L163" s="1" t="s">
        <v>21</v>
      </c>
      <c r="M163" s="1" t="s">
        <v>21</v>
      </c>
      <c r="N163" s="1" t="s">
        <v>21</v>
      </c>
      <c r="O163" s="1" t="s">
        <v>207</v>
      </c>
    </row>
    <row r="164" spans="1:15" x14ac:dyDescent="0.3">
      <c r="A164" s="1" t="s">
        <v>211</v>
      </c>
      <c r="B164" s="1" t="str">
        <f t="shared" si="5"/>
        <v>http://github.com/spotify/featran</v>
      </c>
      <c r="C164" s="1" t="s">
        <v>212</v>
      </c>
      <c r="D164" s="1" t="s">
        <v>62</v>
      </c>
      <c r="E164" s="1" t="s">
        <v>62</v>
      </c>
      <c r="F164" s="1" t="s">
        <v>19</v>
      </c>
      <c r="G164" s="1" t="s">
        <v>39</v>
      </c>
      <c r="H164" s="1" t="s">
        <v>20</v>
      </c>
      <c r="I164" s="1" t="s">
        <v>21</v>
      </c>
      <c r="J164" s="1" t="s">
        <v>21</v>
      </c>
      <c r="K164" s="1" t="s">
        <v>29</v>
      </c>
      <c r="L164" s="1" t="s">
        <v>21</v>
      </c>
      <c r="M164" s="1" t="s">
        <v>21</v>
      </c>
      <c r="N164" s="1" t="s">
        <v>21</v>
      </c>
      <c r="O164" s="1" t="s">
        <v>213</v>
      </c>
    </row>
    <row r="165" spans="1:15" x14ac:dyDescent="0.3">
      <c r="A165" s="1" t="s">
        <v>185</v>
      </c>
      <c r="B165" s="1" t="str">
        <f t="shared" si="5"/>
        <v>http://github.com/sql-machine-learning/elasticdl</v>
      </c>
      <c r="C165" s="1" t="s">
        <v>186</v>
      </c>
      <c r="D165" s="1" t="s">
        <v>17</v>
      </c>
      <c r="E165" s="1" t="s">
        <v>18</v>
      </c>
      <c r="F165" s="1" t="s">
        <v>19</v>
      </c>
      <c r="G165" s="1" t="s">
        <v>18</v>
      </c>
      <c r="H165" s="1" t="s">
        <v>20</v>
      </c>
      <c r="I165" s="1" t="s">
        <v>29</v>
      </c>
      <c r="J165" s="1" t="s">
        <v>21</v>
      </c>
      <c r="K165" s="1" t="s">
        <v>21</v>
      </c>
      <c r="L165" s="1" t="s">
        <v>21</v>
      </c>
      <c r="M165" s="1" t="s">
        <v>21</v>
      </c>
      <c r="N165" s="1" t="s">
        <v>21</v>
      </c>
      <c r="O165" s="1" t="s">
        <v>187</v>
      </c>
    </row>
    <row r="166" spans="1:15" x14ac:dyDescent="0.3">
      <c r="A166" s="1" t="s">
        <v>535</v>
      </c>
      <c r="B166" s="1" t="str">
        <f t="shared" si="5"/>
        <v>http://github.com/sql-machine-learning/sqlflow</v>
      </c>
      <c r="C166" s="1" t="s">
        <v>536</v>
      </c>
      <c r="D166" s="1" t="s">
        <v>537</v>
      </c>
      <c r="E166" s="1" t="s">
        <v>279</v>
      </c>
      <c r="F166" s="1" t="s">
        <v>538</v>
      </c>
      <c r="G166" s="1" t="s">
        <v>279</v>
      </c>
      <c r="H166" s="1" t="s">
        <v>20</v>
      </c>
      <c r="I166" s="1" t="s">
        <v>21</v>
      </c>
      <c r="J166" s="1" t="s">
        <v>21</v>
      </c>
      <c r="K166" s="1" t="s">
        <v>21</v>
      </c>
      <c r="L166" s="1" t="s">
        <v>21</v>
      </c>
      <c r="M166" s="1" t="s">
        <v>21</v>
      </c>
      <c r="N166" s="1" t="s">
        <v>21</v>
      </c>
      <c r="O166" s="1" t="s">
        <v>539</v>
      </c>
    </row>
    <row r="167" spans="1:15" x14ac:dyDescent="0.3">
      <c r="A167" s="1" t="s">
        <v>372</v>
      </c>
      <c r="B167" s="1" t="str">
        <f t="shared" si="5"/>
        <v>http://github.com/tencent/ncnn</v>
      </c>
      <c r="C167" s="1" t="s">
        <v>373</v>
      </c>
      <c r="D167" s="1" t="s">
        <v>17</v>
      </c>
      <c r="E167" s="1" t="s">
        <v>18</v>
      </c>
      <c r="F167" s="1" t="s">
        <v>19</v>
      </c>
      <c r="G167" s="1" t="s">
        <v>18</v>
      </c>
      <c r="H167" s="1" t="s">
        <v>20</v>
      </c>
      <c r="I167" s="1" t="s">
        <v>29</v>
      </c>
      <c r="J167" s="1" t="s">
        <v>21</v>
      </c>
      <c r="K167" s="1" t="s">
        <v>21</v>
      </c>
      <c r="L167" s="1" t="s">
        <v>21</v>
      </c>
      <c r="M167" s="1" t="s">
        <v>21</v>
      </c>
      <c r="N167" s="1" t="s">
        <v>29</v>
      </c>
      <c r="O167" s="1" t="s">
        <v>374</v>
      </c>
    </row>
    <row r="168" spans="1:15" x14ac:dyDescent="0.3">
      <c r="A168" s="1" t="s">
        <v>15</v>
      </c>
      <c r="B168" s="1" t="str">
        <f t="shared" si="5"/>
        <v>http://github.com/tensorflow/adanet</v>
      </c>
      <c r="C168" s="1" t="s">
        <v>16</v>
      </c>
      <c r="D168" s="1" t="s">
        <v>17</v>
      </c>
      <c r="E168" s="1" t="s">
        <v>18</v>
      </c>
      <c r="F168" s="1" t="s">
        <v>19</v>
      </c>
      <c r="G168" s="1" t="s">
        <v>18</v>
      </c>
      <c r="H168" s="1" t="s">
        <v>20</v>
      </c>
      <c r="I168" s="1" t="s">
        <v>21</v>
      </c>
      <c r="J168" s="1" t="s">
        <v>21</v>
      </c>
      <c r="K168" s="1" t="s">
        <v>21</v>
      </c>
      <c r="L168" s="1" t="s">
        <v>21</v>
      </c>
      <c r="M168" s="1" t="s">
        <v>21</v>
      </c>
      <c r="N168" s="1" t="s">
        <v>21</v>
      </c>
      <c r="O168" s="1" t="s">
        <v>22</v>
      </c>
    </row>
    <row r="169" spans="1:15" x14ac:dyDescent="0.3">
      <c r="A169" s="1" t="s">
        <v>563</v>
      </c>
      <c r="B169" s="1" t="str">
        <f t="shared" si="5"/>
        <v>http://github.com/tensorflow/addons</v>
      </c>
      <c r="C169" s="1" t="s">
        <v>564</v>
      </c>
      <c r="D169" s="1"/>
      <c r="E169" s="1" t="s">
        <v>558</v>
      </c>
      <c r="F169" s="1" t="s">
        <v>19</v>
      </c>
      <c r="G169" s="1" t="s">
        <v>39</v>
      </c>
      <c r="H169" s="1" t="s">
        <v>20</v>
      </c>
      <c r="I169" s="1" t="s">
        <v>21</v>
      </c>
      <c r="J169" s="1" t="s">
        <v>21</v>
      </c>
      <c r="K169" s="1" t="s">
        <v>21</v>
      </c>
      <c r="L169" s="1" t="s">
        <v>21</v>
      </c>
      <c r="M169" s="1" t="s">
        <v>21</v>
      </c>
      <c r="N169" s="1" t="s">
        <v>21</v>
      </c>
      <c r="O169" s="1" t="s">
        <v>565</v>
      </c>
    </row>
    <row r="170" spans="1:15" x14ac:dyDescent="0.3">
      <c r="A170" s="1" t="s">
        <v>566</v>
      </c>
      <c r="B170" s="1" t="str">
        <f t="shared" si="5"/>
        <v>http://github.com/tensorflow/hub</v>
      </c>
      <c r="C170" s="1" t="s">
        <v>567</v>
      </c>
      <c r="D170" s="1" t="s">
        <v>62</v>
      </c>
      <c r="E170" s="1" t="s">
        <v>558</v>
      </c>
      <c r="F170" s="1" t="s">
        <v>19</v>
      </c>
      <c r="G170" s="1" t="s">
        <v>39</v>
      </c>
      <c r="H170" s="1" t="s">
        <v>20</v>
      </c>
      <c r="I170" s="1" t="s">
        <v>21</v>
      </c>
      <c r="J170" s="1" t="s">
        <v>21</v>
      </c>
      <c r="K170" s="1" t="s">
        <v>29</v>
      </c>
      <c r="L170" s="1" t="s">
        <v>21</v>
      </c>
      <c r="M170" s="1" t="s">
        <v>21</v>
      </c>
      <c r="N170" s="1" t="s">
        <v>21</v>
      </c>
      <c r="O170" s="1" t="s">
        <v>568</v>
      </c>
    </row>
    <row r="171" spans="1:15" x14ac:dyDescent="0.3">
      <c r="A171" s="1" t="s">
        <v>569</v>
      </c>
      <c r="B171" s="1" t="str">
        <f t="shared" si="5"/>
        <v>http://github.com/tensorflow/model-optimization</v>
      </c>
      <c r="C171" s="1" t="s">
        <v>570</v>
      </c>
      <c r="D171" s="1" t="s">
        <v>234</v>
      </c>
      <c r="E171" s="1" t="s">
        <v>234</v>
      </c>
      <c r="F171" s="1" t="s">
        <v>19</v>
      </c>
      <c r="G171" s="1" t="s">
        <v>58</v>
      </c>
      <c r="H171" s="1" t="s">
        <v>20</v>
      </c>
      <c r="I171" s="1" t="s">
        <v>21</v>
      </c>
      <c r="J171" s="1" t="s">
        <v>21</v>
      </c>
      <c r="K171" s="1" t="s">
        <v>21</v>
      </c>
      <c r="L171" s="1" t="s">
        <v>29</v>
      </c>
      <c r="M171" s="1" t="s">
        <v>21</v>
      </c>
      <c r="N171" s="1" t="s">
        <v>21</v>
      </c>
      <c r="O171" s="1" t="s">
        <v>571</v>
      </c>
    </row>
    <row r="172" spans="1:15" x14ac:dyDescent="0.3">
      <c r="A172" s="1" t="s">
        <v>572</v>
      </c>
      <c r="B172" s="1" t="str">
        <f t="shared" si="5"/>
        <v>http://github.com/tensorflow/rust</v>
      </c>
      <c r="C172" s="1" t="s">
        <v>573</v>
      </c>
      <c r="D172" s="1" t="s">
        <v>574</v>
      </c>
      <c r="E172" s="1" t="s">
        <v>17</v>
      </c>
      <c r="F172" s="1" t="s">
        <v>19</v>
      </c>
      <c r="G172" s="1" t="s">
        <v>18</v>
      </c>
      <c r="H172" s="1" t="s">
        <v>20</v>
      </c>
      <c r="I172" s="1" t="s">
        <v>21</v>
      </c>
      <c r="J172" s="1" t="s">
        <v>21</v>
      </c>
      <c r="K172" s="1" t="s">
        <v>21</v>
      </c>
      <c r="L172" s="1" t="s">
        <v>21</v>
      </c>
      <c r="M172" s="1" t="s">
        <v>21</v>
      </c>
      <c r="N172" s="1" t="s">
        <v>21</v>
      </c>
      <c r="O172" s="1" t="s">
        <v>575</v>
      </c>
    </row>
    <row r="173" spans="1:15" x14ac:dyDescent="0.3">
      <c r="A173" s="1" t="s">
        <v>576</v>
      </c>
      <c r="B173" s="1" t="str">
        <f t="shared" si="5"/>
        <v>http://github.com/tensorflow/serving</v>
      </c>
      <c r="C173" s="1" t="s">
        <v>577</v>
      </c>
      <c r="D173" s="1"/>
      <c r="E173" s="1" t="s">
        <v>558</v>
      </c>
      <c r="F173" s="1" t="s">
        <v>19</v>
      </c>
      <c r="G173" s="1" t="s">
        <v>39</v>
      </c>
      <c r="H173" s="1" t="s">
        <v>20</v>
      </c>
      <c r="I173" s="1" t="s">
        <v>21</v>
      </c>
      <c r="J173" s="1" t="s">
        <v>21</v>
      </c>
      <c r="K173" s="1" t="s">
        <v>21</v>
      </c>
      <c r="L173" s="1" t="s">
        <v>21</v>
      </c>
      <c r="M173" s="1" t="s">
        <v>21</v>
      </c>
      <c r="N173" s="1" t="s">
        <v>21</v>
      </c>
      <c r="O173" s="1" t="s">
        <v>578</v>
      </c>
    </row>
    <row r="174" spans="1:15" x14ac:dyDescent="0.3">
      <c r="A174" s="1" t="s">
        <v>550</v>
      </c>
      <c r="B174" s="1" t="str">
        <f t="shared" si="5"/>
        <v>http://github.com/tensorflow/swift-apis</v>
      </c>
      <c r="C174" s="1" t="s">
        <v>551</v>
      </c>
      <c r="D174" s="1" t="s">
        <v>62</v>
      </c>
      <c r="E174" s="1" t="s">
        <v>62</v>
      </c>
      <c r="F174" s="1" t="s">
        <v>19</v>
      </c>
      <c r="G174" s="1" t="s">
        <v>39</v>
      </c>
      <c r="H174" s="1" t="s">
        <v>20</v>
      </c>
      <c r="I174" s="1" t="s">
        <v>21</v>
      </c>
      <c r="J174" s="1" t="s">
        <v>21</v>
      </c>
      <c r="K174" s="1" t="s">
        <v>29</v>
      </c>
      <c r="L174" s="1" t="s">
        <v>21</v>
      </c>
      <c r="M174" s="1" t="s">
        <v>21</v>
      </c>
      <c r="N174" s="1" t="s">
        <v>21</v>
      </c>
      <c r="O174" s="1" t="s">
        <v>552</v>
      </c>
    </row>
    <row r="175" spans="1:15" x14ac:dyDescent="0.3">
      <c r="A175" s="1" t="s">
        <v>556</v>
      </c>
      <c r="B175" s="1" t="str">
        <f t="shared" si="5"/>
        <v>http://github.com/tensorflow/tensor2tensor</v>
      </c>
      <c r="C175" s="1" t="s">
        <v>557</v>
      </c>
      <c r="D175" s="1" t="s">
        <v>558</v>
      </c>
      <c r="E175" s="1" t="s">
        <v>558</v>
      </c>
      <c r="F175" s="1" t="s">
        <v>19</v>
      </c>
      <c r="G175" s="1" t="s">
        <v>39</v>
      </c>
      <c r="H175" s="1" t="s">
        <v>20</v>
      </c>
      <c r="I175" s="1" t="s">
        <v>21</v>
      </c>
      <c r="J175" s="1" t="s">
        <v>21</v>
      </c>
      <c r="K175" s="1" t="s">
        <v>29</v>
      </c>
      <c r="L175" s="1" t="s">
        <v>21</v>
      </c>
      <c r="M175" s="1" t="s">
        <v>21</v>
      </c>
      <c r="N175" s="1" t="s">
        <v>21</v>
      </c>
      <c r="O175" s="1" t="s">
        <v>559</v>
      </c>
    </row>
    <row r="176" spans="1:15" x14ac:dyDescent="0.3">
      <c r="A176" s="1" t="s">
        <v>560</v>
      </c>
      <c r="B176" s="1" t="str">
        <f t="shared" si="5"/>
        <v>http://github.com/tensorflow/tensorflow</v>
      </c>
      <c r="C176" s="1" t="s">
        <v>561</v>
      </c>
      <c r="D176" s="1" t="s">
        <v>17</v>
      </c>
      <c r="E176" s="1" t="s">
        <v>17</v>
      </c>
      <c r="F176" s="1" t="s">
        <v>19</v>
      </c>
      <c r="G176" s="1" t="s">
        <v>18</v>
      </c>
      <c r="H176" s="1" t="s">
        <v>20</v>
      </c>
      <c r="I176" s="1" t="s">
        <v>29</v>
      </c>
      <c r="J176" s="1" t="s">
        <v>21</v>
      </c>
      <c r="K176" s="1" t="s">
        <v>21</v>
      </c>
      <c r="L176" s="1" t="s">
        <v>21</v>
      </c>
      <c r="M176" s="1" t="s">
        <v>21</v>
      </c>
      <c r="N176" s="1" t="s">
        <v>21</v>
      </c>
      <c r="O176" s="1" t="s">
        <v>562</v>
      </c>
    </row>
    <row r="177" spans="1:15" x14ac:dyDescent="0.3">
      <c r="A177" s="1" t="s">
        <v>579</v>
      </c>
      <c r="B177" s="1" t="str">
        <f t="shared" si="5"/>
        <v>http://github.com/tensorflow/tfjs</v>
      </c>
      <c r="C177" s="1" t="s">
        <v>580</v>
      </c>
      <c r="D177" s="1" t="s">
        <v>62</v>
      </c>
      <c r="E177" s="1" t="s">
        <v>62</v>
      </c>
      <c r="F177" s="1" t="s">
        <v>19</v>
      </c>
      <c r="G177" s="1" t="s">
        <v>39</v>
      </c>
      <c r="H177" s="1" t="s">
        <v>20</v>
      </c>
      <c r="I177" s="1" t="s">
        <v>21</v>
      </c>
      <c r="J177" s="1" t="s">
        <v>21</v>
      </c>
      <c r="K177" s="1" t="s">
        <v>29</v>
      </c>
      <c r="L177" s="1" t="s">
        <v>21</v>
      </c>
      <c r="M177" s="1" t="s">
        <v>21</v>
      </c>
      <c r="N177" s="1" t="s">
        <v>21</v>
      </c>
      <c r="O177" s="1" t="s">
        <v>581</v>
      </c>
    </row>
    <row r="178" spans="1:15" x14ac:dyDescent="0.3">
      <c r="A178" s="1" t="s">
        <v>607</v>
      </c>
      <c r="B178" s="1" t="str">
        <f t="shared" si="5"/>
        <v>http://github.com/tensorflow/tfx</v>
      </c>
      <c r="C178" s="1" t="s">
        <v>608</v>
      </c>
      <c r="D178" s="1" t="s">
        <v>52</v>
      </c>
      <c r="E178" s="1" t="s">
        <v>52</v>
      </c>
      <c r="F178" s="1" t="s">
        <v>19</v>
      </c>
      <c r="G178" s="1" t="s">
        <v>53</v>
      </c>
      <c r="H178" s="1" t="s">
        <v>20</v>
      </c>
      <c r="I178" s="1" t="s">
        <v>21</v>
      </c>
      <c r="J178" s="1" t="s">
        <v>21</v>
      </c>
      <c r="K178" s="1" t="s">
        <v>21</v>
      </c>
      <c r="L178" s="1" t="s">
        <v>21</v>
      </c>
      <c r="M178" s="1" t="s">
        <v>21</v>
      </c>
      <c r="N178" s="1" t="s">
        <v>29</v>
      </c>
      <c r="O178" s="1" t="s">
        <v>609</v>
      </c>
    </row>
    <row r="179" spans="1:15" x14ac:dyDescent="0.3">
      <c r="A179" s="1" t="s">
        <v>585</v>
      </c>
      <c r="B179" s="1" t="str">
        <f t="shared" si="5"/>
        <v>http://github.com/tensorlayer/tensorlayer</v>
      </c>
      <c r="C179" s="1" t="s">
        <v>586</v>
      </c>
      <c r="D179" s="1" t="s">
        <v>587</v>
      </c>
      <c r="E179" s="1" t="s">
        <v>587</v>
      </c>
      <c r="F179" s="1" t="s">
        <v>19</v>
      </c>
      <c r="G179" s="1" t="s">
        <v>39</v>
      </c>
      <c r="H179" s="1" t="s">
        <v>20</v>
      </c>
      <c r="I179" s="1" t="s">
        <v>21</v>
      </c>
      <c r="J179" s="1" t="s">
        <v>29</v>
      </c>
      <c r="K179" s="1" t="s">
        <v>29</v>
      </c>
      <c r="L179" s="1" t="s">
        <v>21</v>
      </c>
      <c r="M179" s="1" t="s">
        <v>21</v>
      </c>
      <c r="N179" s="1" t="s">
        <v>21</v>
      </c>
      <c r="O179" s="1" t="s">
        <v>588</v>
      </c>
    </row>
    <row r="180" spans="1:15" x14ac:dyDescent="0.3">
      <c r="A180" s="1" t="s">
        <v>589</v>
      </c>
      <c r="B180" s="1" t="str">
        <f t="shared" si="5"/>
        <v>http://github.com/tensorpack/tensorpack</v>
      </c>
      <c r="C180" s="1" t="s">
        <v>590</v>
      </c>
      <c r="D180" s="1"/>
      <c r="E180" s="1" t="s">
        <v>58</v>
      </c>
      <c r="F180" s="1" t="s">
        <v>19</v>
      </c>
      <c r="G180" s="1" t="s">
        <v>58</v>
      </c>
      <c r="H180" s="1" t="s">
        <v>20</v>
      </c>
      <c r="I180" s="1" t="s">
        <v>21</v>
      </c>
      <c r="J180" s="1" t="s">
        <v>21</v>
      </c>
      <c r="K180" s="1" t="s">
        <v>21</v>
      </c>
      <c r="L180" s="1" t="s">
        <v>21</v>
      </c>
      <c r="M180" s="1" t="s">
        <v>21</v>
      </c>
      <c r="N180" s="1" t="s">
        <v>21</v>
      </c>
      <c r="O180" s="1" t="s">
        <v>591</v>
      </c>
    </row>
    <row r="181" spans="1:15" x14ac:dyDescent="0.3">
      <c r="A181" s="1" t="s">
        <v>595</v>
      </c>
      <c r="B181" s="1" t="str">
        <f t="shared" si="5"/>
        <v>http://github.com/tesseract-ocr/tesseract</v>
      </c>
      <c r="C181" s="1" t="s">
        <v>596</v>
      </c>
      <c r="D181" s="1" t="s">
        <v>34</v>
      </c>
      <c r="E181" s="1" t="s">
        <v>34</v>
      </c>
      <c r="F181" s="1" t="s">
        <v>260</v>
      </c>
      <c r="G181" s="1" t="s">
        <v>34</v>
      </c>
      <c r="H181" s="1" t="s">
        <v>28</v>
      </c>
      <c r="I181" s="1" t="s">
        <v>21</v>
      </c>
      <c r="J181" s="1" t="s">
        <v>29</v>
      </c>
      <c r="K181" s="1" t="s">
        <v>21</v>
      </c>
      <c r="L181" s="1" t="s">
        <v>21</v>
      </c>
      <c r="M181" s="1" t="s">
        <v>21</v>
      </c>
      <c r="N181" s="1" t="s">
        <v>21</v>
      </c>
      <c r="O181" s="1" t="s">
        <v>597</v>
      </c>
    </row>
    <row r="182" spans="1:15" x14ac:dyDescent="0.3">
      <c r="A182" s="1" t="s">
        <v>601</v>
      </c>
      <c r="B182" s="1" t="str">
        <f t="shared" si="5"/>
        <v>http://github.com/tf-encrypted/tf-encrypted</v>
      </c>
      <c r="C182" s="1" t="s">
        <v>602</v>
      </c>
      <c r="D182" s="1" t="s">
        <v>17</v>
      </c>
      <c r="E182" s="1" t="s">
        <v>17</v>
      </c>
      <c r="F182" s="1" t="s">
        <v>19</v>
      </c>
      <c r="G182" s="1" t="s">
        <v>18</v>
      </c>
      <c r="H182" s="1" t="s">
        <v>20</v>
      </c>
      <c r="I182" s="1" t="s">
        <v>29</v>
      </c>
      <c r="J182" s="1" t="s">
        <v>21</v>
      </c>
      <c r="K182" s="1" t="s">
        <v>21</v>
      </c>
      <c r="L182" s="1" t="s">
        <v>21</v>
      </c>
      <c r="M182" s="1" t="s">
        <v>21</v>
      </c>
      <c r="N182" s="1" t="s">
        <v>21</v>
      </c>
      <c r="O182" s="1" t="s">
        <v>603</v>
      </c>
    </row>
    <row r="183" spans="1:15" x14ac:dyDescent="0.3">
      <c r="A183" s="1" t="s">
        <v>604</v>
      </c>
      <c r="B183" s="1" t="str">
        <f t="shared" si="5"/>
        <v>http://github.com/tflearn/tflearn</v>
      </c>
      <c r="C183" s="1" t="s">
        <v>605</v>
      </c>
      <c r="D183" s="1" t="s">
        <v>62</v>
      </c>
      <c r="E183" s="1" t="s">
        <v>62</v>
      </c>
      <c r="F183" s="1" t="s">
        <v>19</v>
      </c>
      <c r="G183" s="1" t="s">
        <v>39</v>
      </c>
      <c r="H183" s="1" t="s">
        <v>20</v>
      </c>
      <c r="I183" s="1" t="s">
        <v>21</v>
      </c>
      <c r="J183" s="1" t="s">
        <v>21</v>
      </c>
      <c r="K183" s="1" t="s">
        <v>29</v>
      </c>
      <c r="L183" s="1" t="s">
        <v>21</v>
      </c>
      <c r="M183" s="1" t="s">
        <v>21</v>
      </c>
      <c r="N183" s="1" t="s">
        <v>21</v>
      </c>
      <c r="O183" s="1" t="s">
        <v>606</v>
      </c>
    </row>
    <row r="184" spans="1:15" x14ac:dyDescent="0.3">
      <c r="A184" s="1" t="s">
        <v>610</v>
      </c>
      <c r="B184" s="1" t="str">
        <f t="shared" si="5"/>
        <v>http://github.com/thu-ml/tianshou</v>
      </c>
      <c r="C184" s="1" t="s">
        <v>611</v>
      </c>
      <c r="D184" s="1" t="s">
        <v>52</v>
      </c>
      <c r="E184" s="1" t="s">
        <v>52</v>
      </c>
      <c r="F184" s="1" t="s">
        <v>19</v>
      </c>
      <c r="G184" s="1" t="s">
        <v>53</v>
      </c>
      <c r="H184" s="1" t="s">
        <v>20</v>
      </c>
      <c r="I184" s="1" t="s">
        <v>21</v>
      </c>
      <c r="J184" s="1" t="s">
        <v>21</v>
      </c>
      <c r="K184" s="1" t="s">
        <v>21</v>
      </c>
      <c r="L184" s="1" t="s">
        <v>21</v>
      </c>
      <c r="M184" s="1" t="s">
        <v>21</v>
      </c>
      <c r="N184" s="1" t="s">
        <v>29</v>
      </c>
      <c r="O184" s="1" t="s">
        <v>612</v>
      </c>
    </row>
    <row r="185" spans="1:15" x14ac:dyDescent="0.3">
      <c r="A185" s="1" t="s">
        <v>613</v>
      </c>
      <c r="B185" s="1" t="str">
        <f t="shared" si="5"/>
        <v>http://github.com/tiny-dnn/tiny-dnn</v>
      </c>
      <c r="C185" s="1" t="s">
        <v>614</v>
      </c>
      <c r="D185" s="1" t="s">
        <v>17</v>
      </c>
      <c r="E185" s="1" t="s">
        <v>17</v>
      </c>
      <c r="F185" s="1" t="s">
        <v>19</v>
      </c>
      <c r="G185" s="1" t="s">
        <v>18</v>
      </c>
      <c r="H185" s="1" t="s">
        <v>20</v>
      </c>
      <c r="I185" s="1" t="s">
        <v>29</v>
      </c>
      <c r="J185" s="1" t="s">
        <v>21</v>
      </c>
      <c r="K185" s="1" t="s">
        <v>21</v>
      </c>
      <c r="L185" s="1" t="s">
        <v>21</v>
      </c>
      <c r="M185" s="1" t="s">
        <v>21</v>
      </c>
      <c r="N185" s="1" t="s">
        <v>21</v>
      </c>
      <c r="O185" s="1" t="s">
        <v>615</v>
      </c>
    </row>
    <row r="186" spans="1:15" x14ac:dyDescent="0.3">
      <c r="A186" s="1" t="s">
        <v>622</v>
      </c>
      <c r="B186" s="1" t="str">
        <f t="shared" si="5"/>
        <v>http://github.com/torchgan/torchgan</v>
      </c>
      <c r="C186" s="1" t="s">
        <v>623</v>
      </c>
      <c r="D186" s="1" t="s">
        <v>17</v>
      </c>
      <c r="E186" s="1" t="s">
        <v>17</v>
      </c>
      <c r="F186" s="1" t="s">
        <v>19</v>
      </c>
      <c r="G186" s="1" t="s">
        <v>18</v>
      </c>
      <c r="H186" s="1" t="s">
        <v>20</v>
      </c>
      <c r="I186" s="1" t="s">
        <v>29</v>
      </c>
      <c r="J186" s="1" t="s">
        <v>21</v>
      </c>
      <c r="K186" s="1" t="s">
        <v>21</v>
      </c>
      <c r="L186" s="1" t="s">
        <v>21</v>
      </c>
      <c r="M186" s="1" t="s">
        <v>21</v>
      </c>
      <c r="N186" s="1" t="s">
        <v>21</v>
      </c>
      <c r="O186" s="1" t="s">
        <v>624</v>
      </c>
    </row>
    <row r="187" spans="1:15" x14ac:dyDescent="0.3">
      <c r="A187" s="1" t="s">
        <v>381</v>
      </c>
      <c r="B187" s="1" t="str">
        <f t="shared" si="5"/>
        <v>http://github.com/ufal/neuralmonkey</v>
      </c>
      <c r="C187" s="1" t="s">
        <v>382</v>
      </c>
      <c r="D187" s="1" t="s">
        <v>57</v>
      </c>
      <c r="E187" s="1" t="s">
        <v>58</v>
      </c>
      <c r="F187" s="1" t="s">
        <v>45</v>
      </c>
      <c r="G187" s="1" t="s">
        <v>58</v>
      </c>
      <c r="H187" s="1" t="s">
        <v>41</v>
      </c>
      <c r="I187" s="1" t="s">
        <v>21</v>
      </c>
      <c r="J187" s="1" t="s">
        <v>21</v>
      </c>
      <c r="K187" s="1" t="s">
        <v>21</v>
      </c>
      <c r="L187" s="1" t="s">
        <v>29</v>
      </c>
      <c r="M187" s="1" t="s">
        <v>21</v>
      </c>
      <c r="N187" s="1" t="s">
        <v>21</v>
      </c>
      <c r="O187" s="1" t="s">
        <v>383</v>
      </c>
    </row>
    <row r="188" spans="1:15" x14ac:dyDescent="0.3">
      <c r="A188" s="1" t="s">
        <v>663</v>
      </c>
      <c r="B188" s="1" t="str">
        <f t="shared" si="5"/>
        <v>http://github.com/ultralytics/yolov3</v>
      </c>
      <c r="C188" s="1" t="s">
        <v>664</v>
      </c>
      <c r="D188" s="1"/>
      <c r="E188" s="1" t="s">
        <v>58</v>
      </c>
      <c r="F188" s="1" t="s">
        <v>545</v>
      </c>
      <c r="G188" s="1" t="s">
        <v>58</v>
      </c>
      <c r="H188" s="1" t="s">
        <v>41</v>
      </c>
      <c r="I188" s="1" t="s">
        <v>21</v>
      </c>
      <c r="J188" s="1" t="s">
        <v>21</v>
      </c>
      <c r="K188" s="1" t="s">
        <v>21</v>
      </c>
      <c r="L188" s="1" t="s">
        <v>21</v>
      </c>
      <c r="M188" s="1" t="s">
        <v>21</v>
      </c>
      <c r="N188" s="1" t="s">
        <v>21</v>
      </c>
      <c r="O188" s="1" t="s">
        <v>665</v>
      </c>
    </row>
    <row r="189" spans="1:15" x14ac:dyDescent="0.3">
      <c r="A189" s="1" t="s">
        <v>666</v>
      </c>
      <c r="B189" s="1" t="str">
        <f t="shared" si="5"/>
        <v>http://github.com/ultralytics/yolov5</v>
      </c>
      <c r="C189" s="1" t="s">
        <v>667</v>
      </c>
      <c r="D189" s="1"/>
      <c r="E189" s="1" t="s">
        <v>58</v>
      </c>
      <c r="F189" s="1" t="s">
        <v>545</v>
      </c>
      <c r="G189" s="1" t="s">
        <v>58</v>
      </c>
      <c r="H189" s="1" t="s">
        <v>41</v>
      </c>
      <c r="I189" s="1" t="s">
        <v>21</v>
      </c>
      <c r="J189" s="1" t="s">
        <v>21</v>
      </c>
      <c r="K189" s="1" t="s">
        <v>21</v>
      </c>
      <c r="L189" s="1" t="s">
        <v>21</v>
      </c>
      <c r="M189" s="1" t="s">
        <v>21</v>
      </c>
      <c r="N189" s="1" t="s">
        <v>21</v>
      </c>
      <c r="O189" s="1" t="s">
        <v>668</v>
      </c>
    </row>
    <row r="190" spans="1:15" x14ac:dyDescent="0.3">
      <c r="A190" s="1" t="s">
        <v>634</v>
      </c>
      <c r="B190" s="1" t="str">
        <f t="shared" si="5"/>
        <v>http://github.com/unity-technologies/ml-agents</v>
      </c>
      <c r="C190" s="1" t="s">
        <v>635</v>
      </c>
      <c r="D190" s="1" t="s">
        <v>234</v>
      </c>
      <c r="E190" s="1" t="s">
        <v>234</v>
      </c>
      <c r="F190" s="1" t="s">
        <v>636</v>
      </c>
      <c r="G190" s="1" t="s">
        <v>58</v>
      </c>
      <c r="H190" s="1" t="s">
        <v>20</v>
      </c>
      <c r="I190" s="1" t="s">
        <v>21</v>
      </c>
      <c r="J190" s="1" t="s">
        <v>21</v>
      </c>
      <c r="K190" s="1" t="s">
        <v>21</v>
      </c>
      <c r="L190" s="1" t="s">
        <v>29</v>
      </c>
      <c r="M190" s="1" t="s">
        <v>21</v>
      </c>
      <c r="N190" s="1" t="s">
        <v>21</v>
      </c>
      <c r="O190" s="1" t="s">
        <v>637</v>
      </c>
    </row>
    <row r="191" spans="1:15" x14ac:dyDescent="0.3">
      <c r="A191" s="1" t="s">
        <v>638</v>
      </c>
      <c r="B191" s="1" t="str">
        <f t="shared" si="5"/>
        <v>http://github.com/universaldatatool/universal-data-tool</v>
      </c>
      <c r="C191" s="1" t="s">
        <v>639</v>
      </c>
      <c r="D191" s="1" t="s">
        <v>34</v>
      </c>
      <c r="E191" s="1" t="s">
        <v>34</v>
      </c>
      <c r="F191" s="1" t="s">
        <v>640</v>
      </c>
      <c r="G191" s="1" t="s">
        <v>34</v>
      </c>
      <c r="H191" s="1" t="s">
        <v>28</v>
      </c>
      <c r="I191" s="1" t="s">
        <v>21</v>
      </c>
      <c r="J191" s="1" t="s">
        <v>21</v>
      </c>
      <c r="K191" s="1" t="s">
        <v>21</v>
      </c>
      <c r="L191" s="1" t="s">
        <v>21</v>
      </c>
      <c r="M191" s="1" t="s">
        <v>29</v>
      </c>
      <c r="N191" s="1" t="s">
        <v>21</v>
      </c>
      <c r="O191" s="1" t="s">
        <v>641</v>
      </c>
    </row>
    <row r="192" spans="1:15" x14ac:dyDescent="0.3">
      <c r="A192" s="1" t="s">
        <v>660</v>
      </c>
      <c r="B192" s="1" t="str">
        <f t="shared" si="5"/>
        <v>http://github.com/wandb/client</v>
      </c>
      <c r="C192" s="1" t="s">
        <v>661</v>
      </c>
      <c r="D192" s="1"/>
      <c r="E192" s="1" t="s">
        <v>144</v>
      </c>
      <c r="F192" s="1" t="s">
        <v>19</v>
      </c>
      <c r="G192" s="1" t="s">
        <v>145</v>
      </c>
      <c r="H192" s="1" t="s">
        <v>20</v>
      </c>
      <c r="I192" s="1" t="s">
        <v>21</v>
      </c>
      <c r="J192" s="1" t="s">
        <v>21</v>
      </c>
      <c r="K192" s="1" t="s">
        <v>21</v>
      </c>
      <c r="L192" s="1" t="s">
        <v>29</v>
      </c>
      <c r="M192" s="1" t="s">
        <v>21</v>
      </c>
      <c r="N192" s="1" t="s">
        <v>21</v>
      </c>
      <c r="O192" s="1" t="s">
        <v>662</v>
      </c>
    </row>
    <row r="193" spans="1:15" x14ac:dyDescent="0.3">
      <c r="A193" s="1" t="s">
        <v>543</v>
      </c>
      <c r="B193" s="1" t="str">
        <f t="shared" si="5"/>
        <v>http://github.com/williamfzc/stagesepx</v>
      </c>
      <c r="C193" s="1" t="s">
        <v>544</v>
      </c>
      <c r="D193" s="1" t="s">
        <v>34</v>
      </c>
      <c r="E193" s="1" t="s">
        <v>34</v>
      </c>
      <c r="F193" s="1" t="s">
        <v>545</v>
      </c>
      <c r="G193" s="1" t="s">
        <v>34</v>
      </c>
      <c r="H193" s="1" t="s">
        <v>28</v>
      </c>
      <c r="I193" s="1" t="s">
        <v>21</v>
      </c>
      <c r="J193" s="1" t="s">
        <v>21</v>
      </c>
      <c r="K193" s="1" t="s">
        <v>21</v>
      </c>
      <c r="L193" s="1" t="s">
        <v>21</v>
      </c>
      <c r="M193" s="1" t="s">
        <v>21</v>
      </c>
      <c r="N193" s="1" t="s">
        <v>21</v>
      </c>
      <c r="O193" s="1" t="s">
        <v>546</v>
      </c>
    </row>
    <row r="194" spans="1:15" x14ac:dyDescent="0.3">
      <c r="A194" s="1" t="s">
        <v>105</v>
      </c>
      <c r="B194" s="1" t="str">
        <f t="shared" si="5"/>
        <v>http://github.com/wkentaro/fcn</v>
      </c>
      <c r="C194" s="1" t="s">
        <v>106</v>
      </c>
      <c r="D194" s="1"/>
      <c r="E194" s="1" t="s">
        <v>62</v>
      </c>
      <c r="F194" s="1" t="s">
        <v>19</v>
      </c>
      <c r="G194" s="1" t="s">
        <v>39</v>
      </c>
      <c r="H194" s="1" t="s">
        <v>20</v>
      </c>
      <c r="I194" s="1" t="s">
        <v>21</v>
      </c>
      <c r="J194" s="1" t="s">
        <v>21</v>
      </c>
      <c r="K194" s="1" t="s">
        <v>21</v>
      </c>
      <c r="L194" s="1" t="s">
        <v>21</v>
      </c>
      <c r="M194" s="1" t="s">
        <v>21</v>
      </c>
      <c r="N194" s="1" t="s">
        <v>21</v>
      </c>
      <c r="O194" s="1" t="s">
        <v>107</v>
      </c>
    </row>
    <row r="195" spans="1:15" x14ac:dyDescent="0.3">
      <c r="A195" s="1" t="s">
        <v>504</v>
      </c>
      <c r="B195" s="1" t="str">
        <f t="shared" ref="B195" si="6">"http://github.com/"&amp;SUBSTITUTE(A195,"+","/")</f>
        <v>http://github.com/wkentaro/pytorch-fcn</v>
      </c>
      <c r="C195" s="1" t="s">
        <v>505</v>
      </c>
      <c r="D195" s="1"/>
      <c r="E195" s="1" t="s">
        <v>62</v>
      </c>
      <c r="F195" s="1" t="s">
        <v>19</v>
      </c>
      <c r="G195" s="1" t="s">
        <v>39</v>
      </c>
      <c r="H195" s="1" t="s">
        <v>20</v>
      </c>
      <c r="I195" s="1" t="s">
        <v>21</v>
      </c>
      <c r="J195" s="1" t="s">
        <v>21</v>
      </c>
      <c r="K195" s="1" t="s">
        <v>21</v>
      </c>
      <c r="L195" s="1" t="s">
        <v>21</v>
      </c>
      <c r="M195" s="1" t="s">
        <v>21</v>
      </c>
      <c r="N195" s="1" t="s">
        <v>21</v>
      </c>
      <c r="O195" s="1" t="s">
        <v>506</v>
      </c>
    </row>
  </sheetData>
  <sortState xmlns:xlrd2="http://schemas.microsoft.com/office/spreadsheetml/2017/richdata2" ref="A3:O195">
    <sortCondition ref="A3:A195"/>
  </sortState>
  <mergeCells count="1">
    <mergeCell ref="I1:N1"/>
  </mergeCells>
  <phoneticPr fontId="2"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E035-765F-4993-8245-427E45C396D4}">
  <dimension ref="A1:D194"/>
  <sheetViews>
    <sheetView workbookViewId="0">
      <selection activeCell="L28" sqref="L28"/>
    </sheetView>
  </sheetViews>
  <sheetFormatPr defaultRowHeight="16.5" x14ac:dyDescent="0.3"/>
  <sheetData>
    <row r="1" spans="1:4" x14ac:dyDescent="0.3">
      <c r="A1" s="1" t="s">
        <v>791</v>
      </c>
      <c r="B1" s="1" t="s">
        <v>792</v>
      </c>
      <c r="C1" s="1" t="s">
        <v>793</v>
      </c>
      <c r="D1" s="1"/>
    </row>
    <row r="2" spans="1:4" x14ac:dyDescent="0.3">
      <c r="A2" t="s">
        <v>37</v>
      </c>
      <c r="B2">
        <v>6</v>
      </c>
      <c r="C2">
        <v>2</v>
      </c>
    </row>
    <row r="3" spans="1:4" x14ac:dyDescent="0.3">
      <c r="A3" t="s">
        <v>475</v>
      </c>
      <c r="B3">
        <v>10</v>
      </c>
      <c r="C3">
        <v>3</v>
      </c>
    </row>
    <row r="4" spans="1:4" x14ac:dyDescent="0.3">
      <c r="A4" t="s">
        <v>111</v>
      </c>
      <c r="B4">
        <v>4</v>
      </c>
      <c r="C4">
        <v>0</v>
      </c>
    </row>
    <row r="5" spans="1:4" x14ac:dyDescent="0.3">
      <c r="A5" t="s">
        <v>43</v>
      </c>
      <c r="B5">
        <v>31</v>
      </c>
      <c r="C5">
        <v>15</v>
      </c>
    </row>
    <row r="6" spans="1:4" x14ac:dyDescent="0.3">
      <c r="A6" t="s">
        <v>301</v>
      </c>
      <c r="B6">
        <v>1</v>
      </c>
      <c r="C6">
        <v>0</v>
      </c>
    </row>
    <row r="7" spans="1:4" x14ac:dyDescent="0.3">
      <c r="A7" t="s">
        <v>369</v>
      </c>
      <c r="B7">
        <v>252</v>
      </c>
      <c r="C7">
        <v>135</v>
      </c>
    </row>
    <row r="8" spans="1:4" x14ac:dyDescent="0.3">
      <c r="A8" t="s">
        <v>631</v>
      </c>
      <c r="B8">
        <v>7</v>
      </c>
      <c r="C8">
        <v>5</v>
      </c>
    </row>
    <row r="9" spans="1:4" x14ac:dyDescent="0.3">
      <c r="A9" t="s">
        <v>129</v>
      </c>
      <c r="B9">
        <v>12</v>
      </c>
      <c r="C9">
        <v>5</v>
      </c>
    </row>
    <row r="10" spans="1:4" x14ac:dyDescent="0.3">
      <c r="A10" t="s">
        <v>628</v>
      </c>
      <c r="B10">
        <v>195</v>
      </c>
      <c r="C10">
        <v>65</v>
      </c>
    </row>
    <row r="11" spans="1:4" x14ac:dyDescent="0.3">
      <c r="A11" t="s">
        <v>64</v>
      </c>
      <c r="B11">
        <v>8</v>
      </c>
      <c r="C11">
        <v>2</v>
      </c>
    </row>
    <row r="12" spans="1:4" x14ac:dyDescent="0.3">
      <c r="A12" t="s">
        <v>598</v>
      </c>
      <c r="B12">
        <v>14</v>
      </c>
      <c r="C12">
        <v>4</v>
      </c>
    </row>
    <row r="13" spans="1:4" x14ac:dyDescent="0.3">
      <c r="A13" t="s">
        <v>547</v>
      </c>
      <c r="B13">
        <v>5</v>
      </c>
      <c r="C13">
        <v>0</v>
      </c>
    </row>
    <row r="14" spans="1:4" x14ac:dyDescent="0.3">
      <c r="A14" t="s">
        <v>47</v>
      </c>
      <c r="B14">
        <v>28</v>
      </c>
      <c r="C14">
        <v>19</v>
      </c>
    </row>
    <row r="15" spans="1:4" x14ac:dyDescent="0.3">
      <c r="A15" t="s">
        <v>69</v>
      </c>
      <c r="B15">
        <v>24</v>
      </c>
      <c r="C15">
        <v>3</v>
      </c>
    </row>
    <row r="16" spans="1:4" x14ac:dyDescent="0.3">
      <c r="A16" t="s">
        <v>182</v>
      </c>
      <c r="B16">
        <v>6</v>
      </c>
      <c r="C16">
        <v>3</v>
      </c>
    </row>
    <row r="17" spans="1:3" x14ac:dyDescent="0.3">
      <c r="A17" t="s">
        <v>236</v>
      </c>
      <c r="B17">
        <v>41</v>
      </c>
      <c r="C17">
        <v>21</v>
      </c>
    </row>
    <row r="18" spans="1:3" x14ac:dyDescent="0.3">
      <c r="A18" t="s">
        <v>366</v>
      </c>
      <c r="B18">
        <v>7</v>
      </c>
      <c r="C18">
        <v>1</v>
      </c>
    </row>
    <row r="19" spans="1:3" x14ac:dyDescent="0.3">
      <c r="A19" t="s">
        <v>529</v>
      </c>
      <c r="B19">
        <v>5</v>
      </c>
      <c r="C19">
        <v>1</v>
      </c>
    </row>
    <row r="20" spans="1:3" x14ac:dyDescent="0.3">
      <c r="A20" t="s">
        <v>362</v>
      </c>
      <c r="B20">
        <v>8</v>
      </c>
      <c r="C20">
        <v>7</v>
      </c>
    </row>
    <row r="21" spans="1:3" x14ac:dyDescent="0.3">
      <c r="A21" t="s">
        <v>76</v>
      </c>
      <c r="B21">
        <v>49</v>
      </c>
      <c r="C21">
        <v>19</v>
      </c>
    </row>
    <row r="22" spans="1:3" x14ac:dyDescent="0.3">
      <c r="A22" t="s">
        <v>55</v>
      </c>
      <c r="B22">
        <v>2</v>
      </c>
      <c r="C22">
        <v>0</v>
      </c>
    </row>
    <row r="23" spans="1:3" x14ac:dyDescent="0.3">
      <c r="A23" t="s">
        <v>79</v>
      </c>
      <c r="B23">
        <v>1</v>
      </c>
      <c r="C23">
        <v>0</v>
      </c>
    </row>
    <row r="24" spans="1:3" x14ac:dyDescent="0.3">
      <c r="A24" t="s">
        <v>83</v>
      </c>
      <c r="B24">
        <v>16</v>
      </c>
      <c r="C24">
        <v>1</v>
      </c>
    </row>
    <row r="25" spans="1:3" x14ac:dyDescent="0.3">
      <c r="A25" t="s">
        <v>258</v>
      </c>
      <c r="B25">
        <v>7</v>
      </c>
      <c r="C25">
        <v>0</v>
      </c>
    </row>
    <row r="26" spans="1:3" x14ac:dyDescent="0.3">
      <c r="A26" t="s">
        <v>89</v>
      </c>
      <c r="B26">
        <v>1</v>
      </c>
      <c r="C26">
        <v>0</v>
      </c>
    </row>
    <row r="27" spans="1:3" x14ac:dyDescent="0.3">
      <c r="A27" t="s">
        <v>86</v>
      </c>
      <c r="B27">
        <v>7</v>
      </c>
      <c r="C27">
        <v>1</v>
      </c>
    </row>
    <row r="28" spans="1:3" x14ac:dyDescent="0.3">
      <c r="A28" t="s">
        <v>95</v>
      </c>
      <c r="B28">
        <v>22</v>
      </c>
      <c r="C28">
        <v>5</v>
      </c>
    </row>
    <row r="29" spans="1:3" x14ac:dyDescent="0.3">
      <c r="A29" t="s">
        <v>98</v>
      </c>
      <c r="B29">
        <v>2</v>
      </c>
      <c r="C29">
        <v>0</v>
      </c>
    </row>
    <row r="30" spans="1:3" x14ac:dyDescent="0.3">
      <c r="A30" t="s">
        <v>228</v>
      </c>
      <c r="B30">
        <v>1</v>
      </c>
      <c r="C30">
        <v>0</v>
      </c>
    </row>
    <row r="31" spans="1:3" x14ac:dyDescent="0.3">
      <c r="A31" t="s">
        <v>102</v>
      </c>
      <c r="B31">
        <v>7</v>
      </c>
      <c r="C31">
        <v>3</v>
      </c>
    </row>
    <row r="32" spans="1:3" x14ac:dyDescent="0.3">
      <c r="A32" t="s">
        <v>108</v>
      </c>
      <c r="B32">
        <v>1</v>
      </c>
      <c r="C32">
        <v>0</v>
      </c>
    </row>
    <row r="33" spans="1:3" x14ac:dyDescent="0.3">
      <c r="A33" t="s">
        <v>448</v>
      </c>
      <c r="B33">
        <v>11</v>
      </c>
      <c r="C33">
        <v>0</v>
      </c>
    </row>
    <row r="34" spans="1:3" x14ac:dyDescent="0.3">
      <c r="A34" t="s">
        <v>249</v>
      </c>
      <c r="B34">
        <v>14</v>
      </c>
      <c r="C34">
        <v>5</v>
      </c>
    </row>
    <row r="35" spans="1:3" x14ac:dyDescent="0.3">
      <c r="A35" t="s">
        <v>132</v>
      </c>
      <c r="B35">
        <v>29</v>
      </c>
      <c r="C35">
        <v>0</v>
      </c>
    </row>
    <row r="36" spans="1:3" x14ac:dyDescent="0.3">
      <c r="A36" t="s">
        <v>288</v>
      </c>
      <c r="B36">
        <v>2</v>
      </c>
      <c r="C36">
        <v>1</v>
      </c>
    </row>
    <row r="37" spans="1:3" x14ac:dyDescent="0.3">
      <c r="A37" t="s">
        <v>468</v>
      </c>
      <c r="B37">
        <v>5</v>
      </c>
      <c r="C37">
        <v>0</v>
      </c>
    </row>
    <row r="38" spans="1:3" x14ac:dyDescent="0.3">
      <c r="A38" t="s">
        <v>194</v>
      </c>
      <c r="B38">
        <v>2</v>
      </c>
      <c r="C38">
        <v>0</v>
      </c>
    </row>
    <row r="39" spans="1:3" x14ac:dyDescent="0.3">
      <c r="A39" t="s">
        <v>141</v>
      </c>
      <c r="B39">
        <v>312</v>
      </c>
      <c r="C39">
        <v>23</v>
      </c>
    </row>
    <row r="40" spans="1:3" x14ac:dyDescent="0.3">
      <c r="A40" t="s">
        <v>149</v>
      </c>
      <c r="B40">
        <v>4</v>
      </c>
      <c r="C40">
        <v>0</v>
      </c>
    </row>
    <row r="41" spans="1:3" x14ac:dyDescent="0.3">
      <c r="A41" t="s">
        <v>156</v>
      </c>
      <c r="B41">
        <v>5</v>
      </c>
      <c r="C41">
        <v>1</v>
      </c>
    </row>
    <row r="42" spans="1:3" x14ac:dyDescent="0.3">
      <c r="A42" t="s">
        <v>159</v>
      </c>
      <c r="B42">
        <v>7</v>
      </c>
      <c r="C42">
        <v>2</v>
      </c>
    </row>
    <row r="43" spans="1:3" x14ac:dyDescent="0.3">
      <c r="A43" t="s">
        <v>202</v>
      </c>
      <c r="B43">
        <v>30</v>
      </c>
      <c r="C43">
        <v>1</v>
      </c>
    </row>
    <row r="44" spans="1:3" x14ac:dyDescent="0.3">
      <c r="A44" t="s">
        <v>265</v>
      </c>
      <c r="B44">
        <v>36</v>
      </c>
      <c r="C44">
        <v>8</v>
      </c>
    </row>
    <row r="45" spans="1:3" x14ac:dyDescent="0.3">
      <c r="A45" t="s">
        <v>171</v>
      </c>
      <c r="B45">
        <v>1</v>
      </c>
      <c r="C45">
        <v>1</v>
      </c>
    </row>
    <row r="46" spans="1:3" x14ac:dyDescent="0.3">
      <c r="A46" t="s">
        <v>295</v>
      </c>
      <c r="B46">
        <v>5</v>
      </c>
      <c r="C46">
        <v>1</v>
      </c>
    </row>
    <row r="47" spans="1:3" x14ac:dyDescent="0.3">
      <c r="A47" t="s">
        <v>310</v>
      </c>
      <c r="B47">
        <v>1</v>
      </c>
      <c r="C47">
        <v>0</v>
      </c>
    </row>
    <row r="48" spans="1:3" x14ac:dyDescent="0.3">
      <c r="A48" t="s">
        <v>540</v>
      </c>
      <c r="B48">
        <v>15</v>
      </c>
      <c r="C48">
        <v>7</v>
      </c>
    </row>
    <row r="49" spans="1:3" x14ac:dyDescent="0.3">
      <c r="A49" t="s">
        <v>174</v>
      </c>
      <c r="B49">
        <v>35</v>
      </c>
      <c r="C49">
        <v>19</v>
      </c>
    </row>
    <row r="50" spans="1:3" x14ac:dyDescent="0.3">
      <c r="A50" t="s">
        <v>232</v>
      </c>
      <c r="B50">
        <v>30</v>
      </c>
      <c r="C50">
        <v>10</v>
      </c>
    </row>
    <row r="51" spans="1:3" x14ac:dyDescent="0.3">
      <c r="A51" t="s">
        <v>402</v>
      </c>
      <c r="B51">
        <v>34</v>
      </c>
      <c r="C51">
        <v>8</v>
      </c>
    </row>
    <row r="52" spans="1:3" x14ac:dyDescent="0.3">
      <c r="A52" t="s">
        <v>153</v>
      </c>
      <c r="B52">
        <v>51</v>
      </c>
      <c r="C52">
        <v>34</v>
      </c>
    </row>
    <row r="53" spans="1:3" x14ac:dyDescent="0.3">
      <c r="A53" t="s">
        <v>191</v>
      </c>
      <c r="B53">
        <v>8</v>
      </c>
      <c r="C53">
        <v>1</v>
      </c>
    </row>
    <row r="54" spans="1:3" x14ac:dyDescent="0.3">
      <c r="A54" t="s">
        <v>484</v>
      </c>
      <c r="B54">
        <v>16</v>
      </c>
      <c r="C54">
        <v>0</v>
      </c>
    </row>
    <row r="55" spans="1:3" x14ac:dyDescent="0.3">
      <c r="A55" t="s">
        <v>532</v>
      </c>
      <c r="B55">
        <v>2</v>
      </c>
      <c r="C55">
        <v>1</v>
      </c>
    </row>
    <row r="56" spans="1:3" x14ac:dyDescent="0.3">
      <c r="A56" t="s">
        <v>657</v>
      </c>
      <c r="B56">
        <v>1</v>
      </c>
      <c r="C56">
        <v>0</v>
      </c>
    </row>
    <row r="57" spans="1:3" x14ac:dyDescent="0.3">
      <c r="A57" t="s">
        <v>217</v>
      </c>
      <c r="B57">
        <v>3</v>
      </c>
      <c r="C57">
        <v>0</v>
      </c>
    </row>
    <row r="58" spans="1:3" x14ac:dyDescent="0.3">
      <c r="A58" t="s">
        <v>654</v>
      </c>
      <c r="B58">
        <v>3</v>
      </c>
      <c r="C58">
        <v>0</v>
      </c>
    </row>
    <row r="59" spans="1:3" x14ac:dyDescent="0.3">
      <c r="A59" t="s">
        <v>208</v>
      </c>
      <c r="B59">
        <v>16</v>
      </c>
      <c r="C59">
        <v>0</v>
      </c>
    </row>
    <row r="60" spans="1:3" x14ac:dyDescent="0.3">
      <c r="A60" t="s">
        <v>625</v>
      </c>
      <c r="B60">
        <v>37</v>
      </c>
      <c r="C60">
        <v>17</v>
      </c>
    </row>
    <row r="61" spans="1:3" x14ac:dyDescent="0.3">
      <c r="A61" t="s">
        <v>214</v>
      </c>
      <c r="B61">
        <v>6</v>
      </c>
      <c r="C61">
        <v>1</v>
      </c>
    </row>
    <row r="62" spans="1:3" x14ac:dyDescent="0.3">
      <c r="A62" t="s">
        <v>262</v>
      </c>
      <c r="B62">
        <v>18</v>
      </c>
      <c r="C62">
        <v>2</v>
      </c>
    </row>
    <row r="63" spans="1:3" x14ac:dyDescent="0.3">
      <c r="A63" t="s">
        <v>277</v>
      </c>
      <c r="B63">
        <v>5</v>
      </c>
      <c r="C63">
        <v>1</v>
      </c>
    </row>
    <row r="64" spans="1:3" x14ac:dyDescent="0.3">
      <c r="A64" t="s">
        <v>23</v>
      </c>
      <c r="B64">
        <v>2</v>
      </c>
      <c r="C64">
        <v>0</v>
      </c>
    </row>
    <row r="65" spans="1:3" x14ac:dyDescent="0.3">
      <c r="A65" t="s">
        <v>243</v>
      </c>
      <c r="B65">
        <v>4</v>
      </c>
      <c r="C65">
        <v>1</v>
      </c>
    </row>
    <row r="66" spans="1:3" x14ac:dyDescent="0.3">
      <c r="A66" t="s">
        <v>246</v>
      </c>
      <c r="B66">
        <v>17</v>
      </c>
      <c r="C66">
        <v>7</v>
      </c>
    </row>
    <row r="67" spans="1:3" x14ac:dyDescent="0.3">
      <c r="A67" t="s">
        <v>252</v>
      </c>
      <c r="B67">
        <v>1</v>
      </c>
      <c r="C67">
        <v>0</v>
      </c>
    </row>
    <row r="68" spans="1:3" x14ac:dyDescent="0.3">
      <c r="A68" t="s">
        <v>526</v>
      </c>
      <c r="B68">
        <v>1</v>
      </c>
      <c r="C68">
        <v>0</v>
      </c>
    </row>
    <row r="69" spans="1:3" x14ac:dyDescent="0.3">
      <c r="A69" t="s">
        <v>313</v>
      </c>
      <c r="B69">
        <v>6</v>
      </c>
      <c r="C69">
        <v>0</v>
      </c>
    </row>
    <row r="70" spans="1:3" x14ac:dyDescent="0.3">
      <c r="A70" t="s">
        <v>268</v>
      </c>
      <c r="B70">
        <v>48</v>
      </c>
      <c r="C70">
        <v>20</v>
      </c>
    </row>
    <row r="71" spans="1:3" x14ac:dyDescent="0.3">
      <c r="A71" t="s">
        <v>271</v>
      </c>
      <c r="B71">
        <v>9</v>
      </c>
      <c r="C71">
        <v>3</v>
      </c>
    </row>
    <row r="72" spans="1:3" x14ac:dyDescent="0.3">
      <c r="A72" t="s">
        <v>239</v>
      </c>
      <c r="B72">
        <v>8</v>
      </c>
      <c r="C72">
        <v>3</v>
      </c>
    </row>
    <row r="73" spans="1:3" x14ac:dyDescent="0.3">
      <c r="A73" t="s">
        <v>50</v>
      </c>
      <c r="B73">
        <v>13</v>
      </c>
      <c r="C73">
        <v>6</v>
      </c>
    </row>
    <row r="74" spans="1:3" x14ac:dyDescent="0.3">
      <c r="A74" t="s">
        <v>432</v>
      </c>
      <c r="B74">
        <v>45</v>
      </c>
      <c r="C74">
        <v>6</v>
      </c>
    </row>
    <row r="75" spans="1:3" x14ac:dyDescent="0.3">
      <c r="A75" t="s">
        <v>118</v>
      </c>
      <c r="B75">
        <v>2</v>
      </c>
      <c r="C75">
        <v>0</v>
      </c>
    </row>
    <row r="76" spans="1:3" x14ac:dyDescent="0.3">
      <c r="A76" t="s">
        <v>384</v>
      </c>
      <c r="B76">
        <v>8</v>
      </c>
      <c r="C76">
        <v>1</v>
      </c>
    </row>
    <row r="77" spans="1:3" x14ac:dyDescent="0.3">
      <c r="A77" t="s">
        <v>387</v>
      </c>
      <c r="B77">
        <v>2</v>
      </c>
      <c r="C77">
        <v>1</v>
      </c>
    </row>
    <row r="78" spans="1:3" x14ac:dyDescent="0.3">
      <c r="A78" t="s">
        <v>282</v>
      </c>
      <c r="B78">
        <v>13</v>
      </c>
      <c r="C78">
        <v>3</v>
      </c>
    </row>
    <row r="79" spans="1:3" x14ac:dyDescent="0.3">
      <c r="A79" t="s">
        <v>138</v>
      </c>
      <c r="B79">
        <v>13</v>
      </c>
      <c r="C79">
        <v>0</v>
      </c>
    </row>
    <row r="80" spans="1:3" x14ac:dyDescent="0.3">
      <c r="A80" t="s">
        <v>121</v>
      </c>
      <c r="B80">
        <v>22</v>
      </c>
      <c r="C80">
        <v>0</v>
      </c>
    </row>
    <row r="81" spans="1:3" x14ac:dyDescent="0.3">
      <c r="A81" t="s">
        <v>462</v>
      </c>
      <c r="B81">
        <v>5</v>
      </c>
      <c r="C81">
        <v>0</v>
      </c>
    </row>
    <row r="82" spans="1:3" x14ac:dyDescent="0.3">
      <c r="A82" t="s">
        <v>73</v>
      </c>
      <c r="B82">
        <v>22</v>
      </c>
      <c r="C82">
        <v>15</v>
      </c>
    </row>
    <row r="83" spans="1:3" x14ac:dyDescent="0.3">
      <c r="A83" t="s">
        <v>285</v>
      </c>
      <c r="B83">
        <v>13</v>
      </c>
      <c r="C83">
        <v>11</v>
      </c>
    </row>
    <row r="84" spans="1:3" x14ac:dyDescent="0.3">
      <c r="A84" t="s">
        <v>255</v>
      </c>
      <c r="B84">
        <v>6</v>
      </c>
      <c r="C84">
        <v>0</v>
      </c>
    </row>
    <row r="85" spans="1:3" x14ac:dyDescent="0.3">
      <c r="A85" t="s">
        <v>478</v>
      </c>
      <c r="B85">
        <v>2</v>
      </c>
      <c r="C85">
        <v>0</v>
      </c>
    </row>
    <row r="86" spans="1:3" x14ac:dyDescent="0.3">
      <c r="A86" t="s">
        <v>299</v>
      </c>
      <c r="B86">
        <v>16</v>
      </c>
      <c r="C86">
        <v>12</v>
      </c>
    </row>
    <row r="87" spans="1:3" x14ac:dyDescent="0.3">
      <c r="A87" t="s">
        <v>292</v>
      </c>
      <c r="B87">
        <v>4</v>
      </c>
      <c r="C87">
        <v>3</v>
      </c>
    </row>
    <row r="88" spans="1:3" x14ac:dyDescent="0.3">
      <c r="A88" t="s">
        <v>304</v>
      </c>
      <c r="B88">
        <v>81</v>
      </c>
      <c r="C88">
        <v>17</v>
      </c>
    </row>
    <row r="89" spans="1:3" x14ac:dyDescent="0.3">
      <c r="A89" t="s">
        <v>307</v>
      </c>
      <c r="B89">
        <v>12</v>
      </c>
      <c r="C89">
        <v>3</v>
      </c>
    </row>
    <row r="90" spans="1:3" x14ac:dyDescent="0.3">
      <c r="A90" t="s">
        <v>319</v>
      </c>
      <c r="B90">
        <v>1</v>
      </c>
      <c r="C90">
        <v>0</v>
      </c>
    </row>
    <row r="91" spans="1:3" x14ac:dyDescent="0.3">
      <c r="A91" t="s">
        <v>316</v>
      </c>
      <c r="B91">
        <v>6</v>
      </c>
      <c r="C91">
        <v>5</v>
      </c>
    </row>
    <row r="92" spans="1:3" x14ac:dyDescent="0.3">
      <c r="A92" t="s">
        <v>92</v>
      </c>
      <c r="B92">
        <v>1</v>
      </c>
      <c r="C92">
        <v>0</v>
      </c>
    </row>
    <row r="93" spans="1:3" x14ac:dyDescent="0.3">
      <c r="A93" t="s">
        <v>325</v>
      </c>
      <c r="B93">
        <v>30</v>
      </c>
      <c r="C93">
        <v>8</v>
      </c>
    </row>
    <row r="94" spans="1:3" x14ac:dyDescent="0.3">
      <c r="A94" t="s">
        <v>378</v>
      </c>
      <c r="B94">
        <v>14</v>
      </c>
      <c r="C94">
        <v>4</v>
      </c>
    </row>
    <row r="95" spans="1:3" x14ac:dyDescent="0.3">
      <c r="A95" t="s">
        <v>337</v>
      </c>
      <c r="B95">
        <v>1</v>
      </c>
      <c r="C95">
        <v>0</v>
      </c>
    </row>
    <row r="96" spans="1:3" x14ac:dyDescent="0.3">
      <c r="A96" t="s">
        <v>31</v>
      </c>
      <c r="B96">
        <v>13</v>
      </c>
      <c r="C96">
        <v>0</v>
      </c>
    </row>
    <row r="97" spans="1:3" x14ac:dyDescent="0.3">
      <c r="A97" t="s">
        <v>115</v>
      </c>
      <c r="B97">
        <v>5</v>
      </c>
      <c r="C97">
        <v>2</v>
      </c>
    </row>
    <row r="98" spans="1:3" x14ac:dyDescent="0.3">
      <c r="A98" t="s">
        <v>125</v>
      </c>
      <c r="B98">
        <v>14</v>
      </c>
      <c r="C98">
        <v>3</v>
      </c>
    </row>
    <row r="99" spans="1:3" x14ac:dyDescent="0.3">
      <c r="A99" t="s">
        <v>168</v>
      </c>
      <c r="B99">
        <v>10</v>
      </c>
      <c r="C99">
        <v>5</v>
      </c>
    </row>
    <row r="100" spans="1:3" x14ac:dyDescent="0.3">
      <c r="A100" t="s">
        <v>221</v>
      </c>
      <c r="B100">
        <v>1</v>
      </c>
      <c r="C100">
        <v>0</v>
      </c>
    </row>
    <row r="101" spans="1:3" x14ac:dyDescent="0.3">
      <c r="A101" t="s">
        <v>355</v>
      </c>
      <c r="B101">
        <v>2</v>
      </c>
      <c r="C101">
        <v>1</v>
      </c>
    </row>
    <row r="102" spans="1:3" x14ac:dyDescent="0.3">
      <c r="A102" t="s">
        <v>390</v>
      </c>
      <c r="B102">
        <v>2</v>
      </c>
      <c r="C102">
        <v>0</v>
      </c>
    </row>
    <row r="103" spans="1:3" x14ac:dyDescent="0.3">
      <c r="A103" t="s">
        <v>396</v>
      </c>
      <c r="B103">
        <v>49</v>
      </c>
      <c r="C103">
        <v>6</v>
      </c>
    </row>
    <row r="104" spans="1:3" x14ac:dyDescent="0.3">
      <c r="A104" t="s">
        <v>423</v>
      </c>
      <c r="B104">
        <v>57</v>
      </c>
      <c r="C104">
        <v>31</v>
      </c>
    </row>
    <row r="105" spans="1:3" x14ac:dyDescent="0.3">
      <c r="A105" t="s">
        <v>445</v>
      </c>
      <c r="B105">
        <v>45</v>
      </c>
      <c r="C105">
        <v>3</v>
      </c>
    </row>
    <row r="106" spans="1:3" x14ac:dyDescent="0.3">
      <c r="A106" t="s">
        <v>514</v>
      </c>
      <c r="B106">
        <v>5</v>
      </c>
      <c r="C106">
        <v>0</v>
      </c>
    </row>
    <row r="107" spans="1:3" x14ac:dyDescent="0.3">
      <c r="A107" t="s">
        <v>651</v>
      </c>
      <c r="B107">
        <v>4</v>
      </c>
      <c r="C107">
        <v>1</v>
      </c>
    </row>
    <row r="108" spans="1:3" x14ac:dyDescent="0.3">
      <c r="A108" t="s">
        <v>340</v>
      </c>
      <c r="B108">
        <v>9</v>
      </c>
      <c r="C108">
        <v>3</v>
      </c>
    </row>
    <row r="109" spans="1:3" x14ac:dyDescent="0.3">
      <c r="A109" t="s">
        <v>642</v>
      </c>
      <c r="B109">
        <v>3</v>
      </c>
      <c r="C109">
        <v>0</v>
      </c>
    </row>
    <row r="110" spans="1:3" x14ac:dyDescent="0.3">
      <c r="A110" t="s">
        <v>343</v>
      </c>
      <c r="B110">
        <v>1</v>
      </c>
      <c r="C110">
        <v>0</v>
      </c>
    </row>
    <row r="111" spans="1:3" x14ac:dyDescent="0.3">
      <c r="A111" t="s">
        <v>188</v>
      </c>
      <c r="B111">
        <v>2</v>
      </c>
      <c r="C111">
        <v>2</v>
      </c>
    </row>
    <row r="112" spans="1:3" x14ac:dyDescent="0.3">
      <c r="A112" t="s">
        <v>347</v>
      </c>
      <c r="B112">
        <v>13</v>
      </c>
      <c r="C112">
        <v>3</v>
      </c>
    </row>
    <row r="113" spans="1:3" x14ac:dyDescent="0.3">
      <c r="A113" t="s">
        <v>616</v>
      </c>
      <c r="B113">
        <v>3</v>
      </c>
      <c r="C113">
        <v>1</v>
      </c>
    </row>
    <row r="114" spans="1:3" x14ac:dyDescent="0.3">
      <c r="A114" t="s">
        <v>163</v>
      </c>
      <c r="B114">
        <v>24</v>
      </c>
      <c r="C114">
        <v>5</v>
      </c>
    </row>
    <row r="115" spans="1:3" x14ac:dyDescent="0.3">
      <c r="A115" t="s">
        <v>60</v>
      </c>
      <c r="B115">
        <v>10</v>
      </c>
      <c r="C115">
        <v>4</v>
      </c>
    </row>
    <row r="116" spans="1:3" x14ac:dyDescent="0.3">
      <c r="A116" t="s">
        <v>648</v>
      </c>
      <c r="B116">
        <v>12</v>
      </c>
      <c r="C116">
        <v>0</v>
      </c>
    </row>
    <row r="117" spans="1:3" x14ac:dyDescent="0.3">
      <c r="A117" t="s">
        <v>375</v>
      </c>
      <c r="B117">
        <v>6</v>
      </c>
      <c r="C117">
        <v>0</v>
      </c>
    </row>
    <row r="118" spans="1:3" x14ac:dyDescent="0.3">
      <c r="A118" t="s">
        <v>501</v>
      </c>
      <c r="B118">
        <v>1</v>
      </c>
      <c r="C118">
        <v>1</v>
      </c>
    </row>
    <row r="119" spans="1:3" x14ac:dyDescent="0.3">
      <c r="A119" t="s">
        <v>393</v>
      </c>
      <c r="B119">
        <v>7</v>
      </c>
      <c r="C119">
        <v>0</v>
      </c>
    </row>
    <row r="120" spans="1:3" x14ac:dyDescent="0.3">
      <c r="A120" t="s">
        <v>332</v>
      </c>
      <c r="B120">
        <v>2</v>
      </c>
      <c r="C120">
        <v>0</v>
      </c>
    </row>
    <row r="121" spans="1:3" x14ac:dyDescent="0.3">
      <c r="A121" t="s">
        <v>335</v>
      </c>
      <c r="B121">
        <v>2</v>
      </c>
      <c r="C121">
        <v>1</v>
      </c>
    </row>
    <row r="122" spans="1:3" x14ac:dyDescent="0.3">
      <c r="A122" t="s">
        <v>177</v>
      </c>
      <c r="B122">
        <v>14</v>
      </c>
      <c r="C122">
        <v>5</v>
      </c>
    </row>
    <row r="123" spans="1:3" x14ac:dyDescent="0.3">
      <c r="A123" t="s">
        <v>399</v>
      </c>
      <c r="B123">
        <v>8</v>
      </c>
      <c r="C123">
        <v>1</v>
      </c>
    </row>
    <row r="124" spans="1:3" x14ac:dyDescent="0.3">
      <c r="A124" t="s">
        <v>592</v>
      </c>
      <c r="B124">
        <v>2</v>
      </c>
      <c r="C124">
        <v>0</v>
      </c>
    </row>
    <row r="125" spans="1:3" x14ac:dyDescent="0.3">
      <c r="A125" t="s">
        <v>406</v>
      </c>
      <c r="B125">
        <v>2</v>
      </c>
      <c r="C125">
        <v>0</v>
      </c>
    </row>
    <row r="126" spans="1:3" x14ac:dyDescent="0.3">
      <c r="A126" t="s">
        <v>410</v>
      </c>
      <c r="B126">
        <v>42</v>
      </c>
      <c r="C126">
        <v>9</v>
      </c>
    </row>
    <row r="127" spans="1:3" x14ac:dyDescent="0.3">
      <c r="A127" t="s">
        <v>412</v>
      </c>
      <c r="B127">
        <v>4</v>
      </c>
      <c r="C127">
        <v>1</v>
      </c>
    </row>
    <row r="128" spans="1:3" x14ac:dyDescent="0.3">
      <c r="A128" t="s">
        <v>420</v>
      </c>
      <c r="B128">
        <v>5</v>
      </c>
      <c r="C128">
        <v>0</v>
      </c>
    </row>
    <row r="129" spans="1:3" x14ac:dyDescent="0.3">
      <c r="A129" t="s">
        <v>415</v>
      </c>
      <c r="B129">
        <v>18</v>
      </c>
      <c r="C129">
        <v>5</v>
      </c>
    </row>
    <row r="130" spans="1:3" x14ac:dyDescent="0.3">
      <c r="A130" t="s">
        <v>429</v>
      </c>
      <c r="B130">
        <v>2</v>
      </c>
      <c r="C130">
        <v>0</v>
      </c>
    </row>
    <row r="131" spans="1:3" x14ac:dyDescent="0.3">
      <c r="A131" t="s">
        <v>426</v>
      </c>
      <c r="B131">
        <v>8</v>
      </c>
      <c r="C131">
        <v>2</v>
      </c>
    </row>
    <row r="132" spans="1:3" x14ac:dyDescent="0.3">
      <c r="A132" t="s">
        <v>351</v>
      </c>
      <c r="B132">
        <v>24</v>
      </c>
      <c r="C132">
        <v>3</v>
      </c>
    </row>
    <row r="133" spans="1:3" x14ac:dyDescent="0.3">
      <c r="A133" t="s">
        <v>435</v>
      </c>
      <c r="B133">
        <v>157</v>
      </c>
      <c r="C133">
        <v>45</v>
      </c>
    </row>
    <row r="134" spans="1:3" x14ac:dyDescent="0.3">
      <c r="A134" t="s">
        <v>553</v>
      </c>
      <c r="B134">
        <v>34</v>
      </c>
      <c r="C134">
        <v>20</v>
      </c>
    </row>
    <row r="135" spans="1:3" x14ac:dyDescent="0.3">
      <c r="A135" t="s">
        <v>438</v>
      </c>
      <c r="B135">
        <v>7</v>
      </c>
      <c r="C135">
        <v>0</v>
      </c>
    </row>
    <row r="136" spans="1:3" x14ac:dyDescent="0.3">
      <c r="A136" t="s">
        <v>442</v>
      </c>
      <c r="B136">
        <v>33</v>
      </c>
      <c r="C136">
        <v>7</v>
      </c>
    </row>
    <row r="137" spans="1:3" x14ac:dyDescent="0.3">
      <c r="A137" t="s">
        <v>135</v>
      </c>
      <c r="B137">
        <v>48</v>
      </c>
      <c r="C137">
        <v>13</v>
      </c>
    </row>
    <row r="138" spans="1:3" x14ac:dyDescent="0.3">
      <c r="A138" t="s">
        <v>453</v>
      </c>
      <c r="B138">
        <v>7</v>
      </c>
      <c r="C138">
        <v>0</v>
      </c>
    </row>
    <row r="139" spans="1:3" x14ac:dyDescent="0.3">
      <c r="A139" t="s">
        <v>456</v>
      </c>
      <c r="B139">
        <v>2</v>
      </c>
      <c r="C139">
        <v>0</v>
      </c>
    </row>
    <row r="140" spans="1:3" x14ac:dyDescent="0.3">
      <c r="A140" t="s">
        <v>520</v>
      </c>
      <c r="B140">
        <v>2</v>
      </c>
      <c r="C140">
        <v>1</v>
      </c>
    </row>
    <row r="141" spans="1:3" x14ac:dyDescent="0.3">
      <c r="A141" t="s">
        <v>459</v>
      </c>
      <c r="B141">
        <v>60</v>
      </c>
      <c r="C141">
        <v>18</v>
      </c>
    </row>
    <row r="142" spans="1:3" x14ac:dyDescent="0.3">
      <c r="A142" t="s">
        <v>645</v>
      </c>
      <c r="B142">
        <v>9</v>
      </c>
      <c r="C142">
        <v>0</v>
      </c>
    </row>
    <row r="143" spans="1:3" x14ac:dyDescent="0.3">
      <c r="A143" t="s">
        <v>465</v>
      </c>
      <c r="B143">
        <v>8</v>
      </c>
      <c r="C143">
        <v>6</v>
      </c>
    </row>
    <row r="144" spans="1:3" x14ac:dyDescent="0.3">
      <c r="A144" t="s">
        <v>472</v>
      </c>
      <c r="B144">
        <v>49</v>
      </c>
      <c r="C144">
        <v>15</v>
      </c>
    </row>
    <row r="145" spans="1:3" x14ac:dyDescent="0.3">
      <c r="A145" t="s">
        <v>481</v>
      </c>
      <c r="B145">
        <v>29</v>
      </c>
      <c r="C145">
        <v>7</v>
      </c>
    </row>
    <row r="146" spans="1:3" x14ac:dyDescent="0.3">
      <c r="A146" t="s">
        <v>358</v>
      </c>
      <c r="B146">
        <v>49</v>
      </c>
      <c r="C146">
        <v>23</v>
      </c>
    </row>
    <row r="147" spans="1:3" x14ac:dyDescent="0.3">
      <c r="A147" t="s">
        <v>488</v>
      </c>
      <c r="B147">
        <v>56</v>
      </c>
      <c r="C147">
        <v>32</v>
      </c>
    </row>
    <row r="148" spans="1:3" x14ac:dyDescent="0.3">
      <c r="A148" t="s">
        <v>199</v>
      </c>
      <c r="B148">
        <v>35</v>
      </c>
      <c r="C148">
        <v>9</v>
      </c>
    </row>
    <row r="149" spans="1:3" x14ac:dyDescent="0.3">
      <c r="A149" t="s">
        <v>274</v>
      </c>
      <c r="B149">
        <v>40</v>
      </c>
      <c r="C149">
        <v>27</v>
      </c>
    </row>
    <row r="150" spans="1:3" x14ac:dyDescent="0.3">
      <c r="A150" t="s">
        <v>491</v>
      </c>
      <c r="B150">
        <v>11</v>
      </c>
      <c r="C150">
        <v>6</v>
      </c>
    </row>
    <row r="151" spans="1:3" x14ac:dyDescent="0.3">
      <c r="A151" t="s">
        <v>619</v>
      </c>
      <c r="B151">
        <v>44</v>
      </c>
      <c r="C151">
        <v>28</v>
      </c>
    </row>
    <row r="152" spans="1:3" x14ac:dyDescent="0.3">
      <c r="A152" t="s">
        <v>497</v>
      </c>
      <c r="B152">
        <v>240</v>
      </c>
      <c r="C152">
        <v>123</v>
      </c>
    </row>
    <row r="153" spans="1:3" x14ac:dyDescent="0.3">
      <c r="A153" t="s">
        <v>322</v>
      </c>
      <c r="B153">
        <v>10</v>
      </c>
      <c r="C153">
        <v>2</v>
      </c>
    </row>
    <row r="154" spans="1:3" x14ac:dyDescent="0.3">
      <c r="A154" t="s">
        <v>507</v>
      </c>
      <c r="B154">
        <v>370</v>
      </c>
      <c r="C154">
        <v>161</v>
      </c>
    </row>
    <row r="155" spans="1:3" x14ac:dyDescent="0.3">
      <c r="A155" t="s">
        <v>517</v>
      </c>
      <c r="B155">
        <v>4</v>
      </c>
      <c r="C155">
        <v>4</v>
      </c>
    </row>
    <row r="156" spans="1:3" x14ac:dyDescent="0.3">
      <c r="A156" t="s">
        <v>225</v>
      </c>
      <c r="B156">
        <v>69</v>
      </c>
      <c r="C156">
        <v>32</v>
      </c>
    </row>
    <row r="157" spans="1:3" x14ac:dyDescent="0.3">
      <c r="A157" t="s">
        <v>510</v>
      </c>
      <c r="B157">
        <v>1</v>
      </c>
      <c r="C157">
        <v>0</v>
      </c>
    </row>
    <row r="158" spans="1:3" x14ac:dyDescent="0.3">
      <c r="A158" t="s">
        <v>494</v>
      </c>
      <c r="B158">
        <v>1</v>
      </c>
      <c r="C158">
        <v>1</v>
      </c>
    </row>
    <row r="159" spans="1:3" x14ac:dyDescent="0.3">
      <c r="A159" t="s">
        <v>582</v>
      </c>
      <c r="B159">
        <v>36</v>
      </c>
      <c r="C159">
        <v>12</v>
      </c>
    </row>
    <row r="160" spans="1:3" x14ac:dyDescent="0.3">
      <c r="A160" t="s">
        <v>328</v>
      </c>
      <c r="B160">
        <v>1</v>
      </c>
      <c r="C160">
        <v>0</v>
      </c>
    </row>
    <row r="161" spans="1:3" x14ac:dyDescent="0.3">
      <c r="A161" t="s">
        <v>523</v>
      </c>
      <c r="B161">
        <v>11</v>
      </c>
      <c r="C161">
        <v>8</v>
      </c>
    </row>
    <row r="162" spans="1:3" x14ac:dyDescent="0.3">
      <c r="A162" t="s">
        <v>205</v>
      </c>
      <c r="B162">
        <v>4</v>
      </c>
      <c r="C162">
        <v>0</v>
      </c>
    </row>
    <row r="163" spans="1:3" x14ac:dyDescent="0.3">
      <c r="A163" t="s">
        <v>211</v>
      </c>
      <c r="B163">
        <v>8</v>
      </c>
      <c r="C163">
        <v>4</v>
      </c>
    </row>
    <row r="164" spans="1:3" x14ac:dyDescent="0.3">
      <c r="A164" t="s">
        <v>185</v>
      </c>
      <c r="B164">
        <v>16</v>
      </c>
      <c r="C164">
        <v>4</v>
      </c>
    </row>
    <row r="165" spans="1:3" x14ac:dyDescent="0.3">
      <c r="A165" t="s">
        <v>535</v>
      </c>
      <c r="B165">
        <v>48</v>
      </c>
      <c r="C165">
        <v>21</v>
      </c>
    </row>
    <row r="166" spans="1:3" x14ac:dyDescent="0.3">
      <c r="A166" t="s">
        <v>372</v>
      </c>
      <c r="B166">
        <v>46</v>
      </c>
      <c r="C166">
        <v>2</v>
      </c>
    </row>
    <row r="167" spans="1:3" x14ac:dyDescent="0.3">
      <c r="A167" t="s">
        <v>15</v>
      </c>
      <c r="B167">
        <v>2</v>
      </c>
      <c r="C167">
        <v>0</v>
      </c>
    </row>
    <row r="168" spans="1:3" x14ac:dyDescent="0.3">
      <c r="A168" t="s">
        <v>563</v>
      </c>
      <c r="B168">
        <v>60</v>
      </c>
      <c r="C168">
        <v>41</v>
      </c>
    </row>
    <row r="169" spans="1:3" x14ac:dyDescent="0.3">
      <c r="A169" t="s">
        <v>566</v>
      </c>
      <c r="B169">
        <v>4</v>
      </c>
      <c r="C169">
        <v>1</v>
      </c>
    </row>
    <row r="170" spans="1:3" x14ac:dyDescent="0.3">
      <c r="A170" t="s">
        <v>569</v>
      </c>
      <c r="B170">
        <v>1</v>
      </c>
      <c r="C170">
        <v>1</v>
      </c>
    </row>
    <row r="171" spans="1:3" x14ac:dyDescent="0.3">
      <c r="A171" t="s">
        <v>572</v>
      </c>
      <c r="B171">
        <v>5</v>
      </c>
      <c r="C171">
        <v>0</v>
      </c>
    </row>
    <row r="172" spans="1:3" x14ac:dyDescent="0.3">
      <c r="A172" t="s">
        <v>576</v>
      </c>
      <c r="B172">
        <v>4</v>
      </c>
      <c r="C172">
        <v>4</v>
      </c>
    </row>
    <row r="173" spans="1:3" x14ac:dyDescent="0.3">
      <c r="A173" t="s">
        <v>550</v>
      </c>
      <c r="B173">
        <v>1</v>
      </c>
      <c r="C173">
        <v>0</v>
      </c>
    </row>
    <row r="174" spans="1:3" x14ac:dyDescent="0.3">
      <c r="A174" t="s">
        <v>556</v>
      </c>
      <c r="B174">
        <v>2</v>
      </c>
      <c r="C174">
        <v>0</v>
      </c>
    </row>
    <row r="175" spans="1:3" x14ac:dyDescent="0.3">
      <c r="A175" t="s">
        <v>560</v>
      </c>
      <c r="B175">
        <v>306</v>
      </c>
      <c r="C175">
        <v>145</v>
      </c>
    </row>
    <row r="176" spans="1:3" x14ac:dyDescent="0.3">
      <c r="A176" t="s">
        <v>579</v>
      </c>
      <c r="B176">
        <v>55</v>
      </c>
      <c r="C176">
        <v>34</v>
      </c>
    </row>
    <row r="177" spans="1:3" x14ac:dyDescent="0.3">
      <c r="A177" t="s">
        <v>607</v>
      </c>
      <c r="B177">
        <v>9</v>
      </c>
      <c r="C177">
        <v>6</v>
      </c>
    </row>
    <row r="178" spans="1:3" x14ac:dyDescent="0.3">
      <c r="A178" t="s">
        <v>585</v>
      </c>
      <c r="B178">
        <v>1</v>
      </c>
      <c r="C178">
        <v>0</v>
      </c>
    </row>
    <row r="179" spans="1:3" x14ac:dyDescent="0.3">
      <c r="A179" t="s">
        <v>589</v>
      </c>
      <c r="B179">
        <v>48</v>
      </c>
      <c r="C179">
        <v>1</v>
      </c>
    </row>
    <row r="180" spans="1:3" x14ac:dyDescent="0.3">
      <c r="A180" t="s">
        <v>595</v>
      </c>
      <c r="B180">
        <v>6</v>
      </c>
      <c r="C180">
        <v>0</v>
      </c>
    </row>
    <row r="181" spans="1:3" x14ac:dyDescent="0.3">
      <c r="A181" t="s">
        <v>601</v>
      </c>
      <c r="B181">
        <v>13</v>
      </c>
      <c r="C181">
        <v>3</v>
      </c>
    </row>
    <row r="182" spans="1:3" x14ac:dyDescent="0.3">
      <c r="A182" t="s">
        <v>604</v>
      </c>
      <c r="B182">
        <v>6</v>
      </c>
      <c r="C182">
        <v>0</v>
      </c>
    </row>
    <row r="183" spans="1:3" x14ac:dyDescent="0.3">
      <c r="A183" t="s">
        <v>610</v>
      </c>
      <c r="B183">
        <v>17</v>
      </c>
      <c r="C183">
        <v>5</v>
      </c>
    </row>
    <row r="184" spans="1:3" x14ac:dyDescent="0.3">
      <c r="A184" t="s">
        <v>613</v>
      </c>
      <c r="B184">
        <v>11</v>
      </c>
      <c r="C184">
        <v>6</v>
      </c>
    </row>
    <row r="185" spans="1:3" x14ac:dyDescent="0.3">
      <c r="A185" t="s">
        <v>622</v>
      </c>
      <c r="B185">
        <v>5</v>
      </c>
      <c r="C185">
        <v>0</v>
      </c>
    </row>
    <row r="186" spans="1:3" x14ac:dyDescent="0.3">
      <c r="A186" t="s">
        <v>381</v>
      </c>
      <c r="B186">
        <v>10</v>
      </c>
      <c r="C186">
        <v>0</v>
      </c>
    </row>
    <row r="187" spans="1:3" x14ac:dyDescent="0.3">
      <c r="A187" t="s">
        <v>663</v>
      </c>
      <c r="B187">
        <v>7</v>
      </c>
      <c r="C187">
        <v>2</v>
      </c>
    </row>
    <row r="188" spans="1:3" x14ac:dyDescent="0.3">
      <c r="A188" t="s">
        <v>666</v>
      </c>
      <c r="B188">
        <v>26</v>
      </c>
      <c r="C188">
        <v>1</v>
      </c>
    </row>
    <row r="189" spans="1:3" x14ac:dyDescent="0.3">
      <c r="A189" t="s">
        <v>634</v>
      </c>
      <c r="B189">
        <v>29</v>
      </c>
      <c r="C189">
        <v>7</v>
      </c>
    </row>
    <row r="190" spans="1:3" x14ac:dyDescent="0.3">
      <c r="A190" t="s">
        <v>638</v>
      </c>
      <c r="B190">
        <v>3</v>
      </c>
      <c r="C190">
        <v>0</v>
      </c>
    </row>
    <row r="191" spans="1:3" x14ac:dyDescent="0.3">
      <c r="A191" t="s">
        <v>660</v>
      </c>
      <c r="B191">
        <v>8</v>
      </c>
      <c r="C191">
        <v>1</v>
      </c>
    </row>
    <row r="192" spans="1:3" x14ac:dyDescent="0.3">
      <c r="A192" t="s">
        <v>543</v>
      </c>
      <c r="B192">
        <v>8</v>
      </c>
      <c r="C192">
        <v>1</v>
      </c>
    </row>
    <row r="193" spans="1:3" x14ac:dyDescent="0.3">
      <c r="A193" t="s">
        <v>105</v>
      </c>
      <c r="B193">
        <v>1</v>
      </c>
      <c r="C193">
        <v>0</v>
      </c>
    </row>
    <row r="194" spans="1:3" x14ac:dyDescent="0.3">
      <c r="A194" t="s">
        <v>504</v>
      </c>
      <c r="B194">
        <v>1</v>
      </c>
      <c r="C194">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Full-Data schema</vt:lpstr>
      <vt:lpstr>Simple-Data schema</vt:lpstr>
      <vt:lpstr>Summary(Paper)</vt:lpstr>
      <vt:lpstr>All_Statistics</vt:lpstr>
      <vt:lpstr>Project_Classes</vt:lpstr>
      <vt:lpstr>Project_Classification_Steps</vt:lpstr>
      <vt:lpstr>Test-related 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dc:creator>
  <cp:lastModifiedBy>Rose</cp:lastModifiedBy>
  <dcterms:created xsi:type="dcterms:W3CDTF">2015-06-05T18:19:34Z</dcterms:created>
  <dcterms:modified xsi:type="dcterms:W3CDTF">2021-01-26T14:49:55Z</dcterms:modified>
</cp:coreProperties>
</file>