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NonDeploye2015" sheetId="1" state="visible" r:id="rId2"/>
    <sheet name="NonDeploye2016" sheetId="2" state="visible" r:id="rId3"/>
    <sheet name="Deploye2016" sheetId="3" state="visible" r:id="rId4"/>
    <sheet name="Deploye2016_V2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<sst xmlns="http://schemas.openxmlformats.org/spreadsheetml/2006/main" count="65" uniqueCount="35">
  <si>
    <t>angle</t>
  </si>
  <si>
    <t>pince</t>
  </si>
  <si>
    <t>Max</t>
  </si>
  <si>
    <t>pince int.</t>
  </si>
  <si>
    <t>perimètre</t>
  </si>
  <si>
    <t>max</t>
  </si>
  <si>
    <t>largeur</t>
  </si>
  <si>
    <t>roue</t>
  </si>
  <si>
    <t>profondeur</t>
  </si>
  <si>
    <t>avant</t>
  </si>
  <si>
    <t>LoS:</t>
  </si>
  <si>
    <t>Périmètre :</t>
  </si>
  <si>
    <t>mesure</t>
  </si>
  <si>
    <t>valeur :</t>
  </si>
  <si>
    <t>valeur : </t>
  </si>
  <si>
    <t>a</t>
  </si>
  <si>
    <t>b</t>
  </si>
  <si>
    <t>f</t>
  </si>
  <si>
    <t>c</t>
  </si>
  <si>
    <t>d</t>
  </si>
  <si>
    <t>e</t>
  </si>
  <si>
    <t>g</t>
  </si>
  <si>
    <t>h</t>
  </si>
  <si>
    <t>i</t>
  </si>
  <si>
    <t>j</t>
  </si>
  <si>
    <t>k</t>
  </si>
  <si>
    <t>l</t>
  </si>
  <si>
    <t>m</t>
  </si>
  <si>
    <t>bras poisson</t>
  </si>
  <si>
    <t>b coquillage </t>
  </si>
  <si>
    <t>???</t>
  </si>
  <si>
    <t>bras sable :</t>
  </si>
  <si>
    <t>degré sable haut</t>
  </si>
  <si>
    <t>degré sable bas</t>
  </si>
  <si>
    <t>(0° suivant 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</si>
</sst>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"/>
    <numFmt numFmtId="167" formatCode="0\°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FF00CC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CC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27000</xdr:colOff>
      <xdr:row>6</xdr:row>
      <xdr:rowOff>360</xdr:rowOff>
    </xdr:from>
    <xdr:to>
      <xdr:col>5</xdr:col>
      <xdr:colOff>36360</xdr:colOff>
      <xdr:row>20</xdr:row>
      <xdr:rowOff>190800</xdr:rowOff>
    </xdr:to>
    <xdr:sp>
      <xdr:nvSpPr>
        <xdr:cNvPr id="0" name="Line 1"/>
        <xdr:cNvSpPr/>
      </xdr:nvSpPr>
      <xdr:spPr>
        <a:xfrm>
          <a:off x="4728960" y="1143360"/>
          <a:ext cx="9360" cy="285732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5</xdr:col>
      <xdr:colOff>27000</xdr:colOff>
      <xdr:row>2</xdr:row>
      <xdr:rowOff>171720</xdr:rowOff>
    </xdr:from>
    <xdr:to>
      <xdr:col>6</xdr:col>
      <xdr:colOff>27000</xdr:colOff>
      <xdr:row>5</xdr:row>
      <xdr:rowOff>191160</xdr:rowOff>
    </xdr:to>
    <xdr:sp>
      <xdr:nvSpPr>
        <xdr:cNvPr id="1" name="Line 1"/>
        <xdr:cNvSpPr/>
      </xdr:nvSpPr>
      <xdr:spPr>
        <a:xfrm flipV="1">
          <a:off x="4728960" y="552600"/>
          <a:ext cx="940320" cy="59076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5</xdr:col>
      <xdr:colOff>779400</xdr:colOff>
      <xdr:row>2</xdr:row>
      <xdr:rowOff>181440</xdr:rowOff>
    </xdr:from>
    <xdr:to>
      <xdr:col>8</xdr:col>
      <xdr:colOff>55440</xdr:colOff>
      <xdr:row>2</xdr:row>
      <xdr:rowOff>190800</xdr:rowOff>
    </xdr:to>
    <xdr:sp>
      <xdr:nvSpPr>
        <xdr:cNvPr id="2" name="Line 1"/>
        <xdr:cNvSpPr/>
      </xdr:nvSpPr>
      <xdr:spPr>
        <a:xfrm>
          <a:off x="5481360" y="562320"/>
          <a:ext cx="2097360" cy="936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8</xdr:col>
      <xdr:colOff>27000</xdr:colOff>
      <xdr:row>3</xdr:row>
      <xdr:rowOff>360</xdr:rowOff>
    </xdr:from>
    <xdr:to>
      <xdr:col>10</xdr:col>
      <xdr:colOff>36360</xdr:colOff>
      <xdr:row>9</xdr:row>
      <xdr:rowOff>171720</xdr:rowOff>
    </xdr:to>
    <xdr:sp>
      <xdr:nvSpPr>
        <xdr:cNvPr id="3" name="Line 1"/>
        <xdr:cNvSpPr/>
      </xdr:nvSpPr>
      <xdr:spPr>
        <a:xfrm>
          <a:off x="7550280" y="571680"/>
          <a:ext cx="1890360" cy="131436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10</xdr:col>
      <xdr:colOff>27000</xdr:colOff>
      <xdr:row>9</xdr:row>
      <xdr:rowOff>171720</xdr:rowOff>
    </xdr:from>
    <xdr:to>
      <xdr:col>10</xdr:col>
      <xdr:colOff>36360</xdr:colOff>
      <xdr:row>16</xdr:row>
      <xdr:rowOff>181440</xdr:rowOff>
    </xdr:to>
    <xdr:sp>
      <xdr:nvSpPr>
        <xdr:cNvPr id="4" name="Line 1"/>
        <xdr:cNvSpPr/>
      </xdr:nvSpPr>
      <xdr:spPr>
        <a:xfrm flipH="1">
          <a:off x="9431280" y="1886040"/>
          <a:ext cx="9360" cy="134316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7</xdr:col>
      <xdr:colOff>760320</xdr:colOff>
      <xdr:row>16</xdr:row>
      <xdr:rowOff>171720</xdr:rowOff>
    </xdr:from>
    <xdr:to>
      <xdr:col>10</xdr:col>
      <xdr:colOff>36360</xdr:colOff>
      <xdr:row>23</xdr:row>
      <xdr:rowOff>191160</xdr:rowOff>
    </xdr:to>
    <xdr:sp>
      <xdr:nvSpPr>
        <xdr:cNvPr id="5" name="Line 1"/>
        <xdr:cNvSpPr/>
      </xdr:nvSpPr>
      <xdr:spPr>
        <a:xfrm flipH="1">
          <a:off x="7343280" y="3219480"/>
          <a:ext cx="2097360" cy="135288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6</xdr:col>
      <xdr:colOff>45720</xdr:colOff>
      <xdr:row>23</xdr:row>
      <xdr:rowOff>181800</xdr:rowOff>
    </xdr:from>
    <xdr:to>
      <xdr:col>7</xdr:col>
      <xdr:colOff>779400</xdr:colOff>
      <xdr:row>23</xdr:row>
      <xdr:rowOff>181800</xdr:rowOff>
    </xdr:to>
    <xdr:sp>
      <xdr:nvSpPr>
        <xdr:cNvPr id="6" name="Line 1"/>
        <xdr:cNvSpPr/>
      </xdr:nvSpPr>
      <xdr:spPr>
        <a:xfrm flipH="1">
          <a:off x="5688000" y="4563000"/>
          <a:ext cx="1674360" cy="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5</xdr:col>
      <xdr:colOff>36360</xdr:colOff>
      <xdr:row>20</xdr:row>
      <xdr:rowOff>181440</xdr:rowOff>
    </xdr:from>
    <xdr:to>
      <xdr:col>6</xdr:col>
      <xdr:colOff>36360</xdr:colOff>
      <xdr:row>23</xdr:row>
      <xdr:rowOff>181800</xdr:rowOff>
    </xdr:to>
    <xdr:sp>
      <xdr:nvSpPr>
        <xdr:cNvPr id="7" name="Line 1"/>
        <xdr:cNvSpPr/>
      </xdr:nvSpPr>
      <xdr:spPr>
        <a:xfrm flipH="1" flipV="1">
          <a:off x="4738320" y="3991320"/>
          <a:ext cx="940320" cy="57168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5</xdr:col>
      <xdr:colOff>36360</xdr:colOff>
      <xdr:row>3</xdr:row>
      <xdr:rowOff>360</xdr:rowOff>
    </xdr:from>
    <xdr:to>
      <xdr:col>5</xdr:col>
      <xdr:colOff>36720</xdr:colOff>
      <xdr:row>5</xdr:row>
      <xdr:rowOff>190800</xdr:rowOff>
    </xdr:to>
    <xdr:sp>
      <xdr:nvSpPr>
        <xdr:cNvPr id="8" name="CustomShape 1"/>
        <xdr:cNvSpPr/>
      </xdr:nvSpPr>
      <xdr:spPr>
        <a:xfrm>
          <a:off x="4738320" y="571680"/>
          <a:ext cx="360" cy="57132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5</xdr:col>
      <xdr:colOff>35640</xdr:colOff>
      <xdr:row>3</xdr:row>
      <xdr:rowOff>-360</xdr:rowOff>
    </xdr:from>
    <xdr:to>
      <xdr:col>6</xdr:col>
      <xdr:colOff>25920</xdr:colOff>
      <xdr:row>3</xdr:row>
      <xdr:rowOff>0</xdr:rowOff>
    </xdr:to>
    <xdr:sp>
      <xdr:nvSpPr>
        <xdr:cNvPr id="9" name="CustomShape 1"/>
        <xdr:cNvSpPr/>
      </xdr:nvSpPr>
      <xdr:spPr>
        <a:xfrm flipH="1" flipV="1">
          <a:off x="4737600" y="570960"/>
          <a:ext cx="930600" cy="36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4</xdr:col>
      <xdr:colOff>779400</xdr:colOff>
      <xdr:row>24</xdr:row>
      <xdr:rowOff>114120</xdr:rowOff>
    </xdr:from>
    <xdr:to>
      <xdr:col>8</xdr:col>
      <xdr:colOff>36000</xdr:colOff>
      <xdr:row>24</xdr:row>
      <xdr:rowOff>123120</xdr:rowOff>
    </xdr:to>
    <xdr:sp>
      <xdr:nvSpPr>
        <xdr:cNvPr id="10" name="CustomShape 1"/>
        <xdr:cNvSpPr/>
      </xdr:nvSpPr>
      <xdr:spPr>
        <a:xfrm flipV="1">
          <a:off x="4541040" y="4685760"/>
          <a:ext cx="3018240" cy="900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8</xdr:col>
      <xdr:colOff>27000</xdr:colOff>
      <xdr:row>9</xdr:row>
      <xdr:rowOff>181440</xdr:rowOff>
    </xdr:from>
    <xdr:to>
      <xdr:col>10</xdr:col>
      <xdr:colOff>26640</xdr:colOff>
      <xdr:row>10</xdr:row>
      <xdr:rowOff>9720</xdr:rowOff>
    </xdr:to>
    <xdr:sp>
      <xdr:nvSpPr>
        <xdr:cNvPr id="11" name="CustomShape 1"/>
        <xdr:cNvSpPr/>
      </xdr:nvSpPr>
      <xdr:spPr>
        <a:xfrm>
          <a:off x="7550280" y="1895760"/>
          <a:ext cx="1880640" cy="1872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10</xdr:col>
      <xdr:colOff>131760</xdr:colOff>
      <xdr:row>10</xdr:row>
      <xdr:rowOff>360</xdr:rowOff>
    </xdr:from>
    <xdr:to>
      <xdr:col>10</xdr:col>
      <xdr:colOff>150480</xdr:colOff>
      <xdr:row>16</xdr:row>
      <xdr:rowOff>152280</xdr:rowOff>
    </xdr:to>
    <xdr:sp>
      <xdr:nvSpPr>
        <xdr:cNvPr id="12" name="CustomShape 1"/>
        <xdr:cNvSpPr/>
      </xdr:nvSpPr>
      <xdr:spPr>
        <a:xfrm flipH="1">
          <a:off x="9536040" y="1905120"/>
          <a:ext cx="18720" cy="129492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7</xdr:col>
      <xdr:colOff>769320</xdr:colOff>
      <xdr:row>3</xdr:row>
      <xdr:rowOff>10080</xdr:rowOff>
    </xdr:from>
    <xdr:to>
      <xdr:col>7</xdr:col>
      <xdr:colOff>778320</xdr:colOff>
      <xdr:row>24</xdr:row>
      <xdr:rowOff>9720</xdr:rowOff>
    </xdr:to>
    <xdr:sp>
      <xdr:nvSpPr>
        <xdr:cNvPr id="13" name="CustomShape 1"/>
        <xdr:cNvSpPr/>
      </xdr:nvSpPr>
      <xdr:spPr>
        <a:xfrm flipH="1">
          <a:off x="7352280" y="581400"/>
          <a:ext cx="9000" cy="400032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3</xdr:col>
      <xdr:colOff>579600</xdr:colOff>
      <xdr:row>2</xdr:row>
      <xdr:rowOff>172080</xdr:rowOff>
    </xdr:from>
    <xdr:to>
      <xdr:col>3</xdr:col>
      <xdr:colOff>579960</xdr:colOff>
      <xdr:row>23</xdr:row>
      <xdr:rowOff>143280</xdr:rowOff>
    </xdr:to>
    <xdr:sp>
      <xdr:nvSpPr>
        <xdr:cNvPr id="14" name="CustomShape 1"/>
        <xdr:cNvSpPr/>
      </xdr:nvSpPr>
      <xdr:spPr>
        <a:xfrm>
          <a:off x="3400560" y="552960"/>
          <a:ext cx="360" cy="3971520"/>
        </a:xfrm>
        <a:prstGeom prst="straightConnector1">
          <a:avLst/>
        </a:prstGeom>
        <a:noFill/>
        <a:ln w="25560">
          <a:solidFill>
            <a:srgbClr val="c0504d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6</xdr:col>
      <xdr:colOff>226440</xdr:colOff>
      <xdr:row>18</xdr:row>
      <xdr:rowOff>360</xdr:rowOff>
    </xdr:from>
    <xdr:to>
      <xdr:col>6</xdr:col>
      <xdr:colOff>235440</xdr:colOff>
      <xdr:row>19</xdr:row>
      <xdr:rowOff>190440</xdr:rowOff>
    </xdr:to>
    <xdr:sp>
      <xdr:nvSpPr>
        <xdr:cNvPr id="15" name="CustomShape 1"/>
        <xdr:cNvSpPr/>
      </xdr:nvSpPr>
      <xdr:spPr>
        <a:xfrm flipH="1">
          <a:off x="5868720" y="3429360"/>
          <a:ext cx="9000" cy="380520"/>
        </a:xfrm>
        <a:prstGeom prst="straightConnector1">
          <a:avLst/>
        </a:prstGeom>
        <a:noFill/>
        <a:ln w="9360">
          <a:solidFill>
            <a:srgbClr val="7d5fa0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6</xdr:col>
      <xdr:colOff>588960</xdr:colOff>
      <xdr:row>18</xdr:row>
      <xdr:rowOff>66600</xdr:rowOff>
    </xdr:from>
    <xdr:to>
      <xdr:col>7</xdr:col>
      <xdr:colOff>321840</xdr:colOff>
      <xdr:row>18</xdr:row>
      <xdr:rowOff>75600</xdr:rowOff>
    </xdr:to>
    <xdr:sp>
      <xdr:nvSpPr>
        <xdr:cNvPr id="16" name="CustomShape 1"/>
        <xdr:cNvSpPr/>
      </xdr:nvSpPr>
      <xdr:spPr>
        <a:xfrm flipV="1">
          <a:off x="6231240" y="3495600"/>
          <a:ext cx="673560" cy="9000"/>
        </a:xfrm>
        <a:prstGeom prst="straightConnector1">
          <a:avLst/>
        </a:prstGeom>
        <a:noFill/>
        <a:ln w="9360">
          <a:solidFill>
            <a:srgbClr val="7d5fa0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7</xdr:col>
      <xdr:colOff>721440</xdr:colOff>
      <xdr:row>11</xdr:row>
      <xdr:rowOff>10080</xdr:rowOff>
    </xdr:from>
    <xdr:to>
      <xdr:col>7</xdr:col>
      <xdr:colOff>730440</xdr:colOff>
      <xdr:row>13</xdr:row>
      <xdr:rowOff>9720</xdr:rowOff>
    </xdr:to>
    <xdr:sp>
      <xdr:nvSpPr>
        <xdr:cNvPr id="17" name="CustomShape 1"/>
        <xdr:cNvSpPr/>
      </xdr:nvSpPr>
      <xdr:spPr>
        <a:xfrm flipH="1">
          <a:off x="7304400" y="2105280"/>
          <a:ext cx="9000" cy="380880"/>
        </a:xfrm>
        <a:prstGeom prst="straightConnector1">
          <a:avLst/>
        </a:prstGeom>
        <a:noFill/>
        <a:ln w="9360">
          <a:solidFill>
            <a:srgbClr val="7d5fa0"/>
          </a:solidFill>
          <a:round/>
          <a:headEnd len="med" type="arrow" w="med"/>
          <a:tailEnd len="med" type="arrow" w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27000</xdr:colOff>
      <xdr:row>6</xdr:row>
      <xdr:rowOff>360</xdr:rowOff>
    </xdr:from>
    <xdr:to>
      <xdr:col>5</xdr:col>
      <xdr:colOff>36360</xdr:colOff>
      <xdr:row>20</xdr:row>
      <xdr:rowOff>190800</xdr:rowOff>
    </xdr:to>
    <xdr:sp>
      <xdr:nvSpPr>
        <xdr:cNvPr id="18" name="Line 1"/>
        <xdr:cNvSpPr/>
      </xdr:nvSpPr>
      <xdr:spPr>
        <a:xfrm>
          <a:off x="4728960" y="1143360"/>
          <a:ext cx="9360" cy="285732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5</xdr:col>
      <xdr:colOff>27000</xdr:colOff>
      <xdr:row>2</xdr:row>
      <xdr:rowOff>171720</xdr:rowOff>
    </xdr:from>
    <xdr:to>
      <xdr:col>6</xdr:col>
      <xdr:colOff>27000</xdr:colOff>
      <xdr:row>5</xdr:row>
      <xdr:rowOff>191160</xdr:rowOff>
    </xdr:to>
    <xdr:sp>
      <xdr:nvSpPr>
        <xdr:cNvPr id="19" name="Line 1"/>
        <xdr:cNvSpPr/>
      </xdr:nvSpPr>
      <xdr:spPr>
        <a:xfrm flipV="1">
          <a:off x="4728960" y="552600"/>
          <a:ext cx="940320" cy="59076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5</xdr:col>
      <xdr:colOff>779400</xdr:colOff>
      <xdr:row>2</xdr:row>
      <xdr:rowOff>181440</xdr:rowOff>
    </xdr:from>
    <xdr:to>
      <xdr:col>8</xdr:col>
      <xdr:colOff>55440</xdr:colOff>
      <xdr:row>2</xdr:row>
      <xdr:rowOff>190800</xdr:rowOff>
    </xdr:to>
    <xdr:sp>
      <xdr:nvSpPr>
        <xdr:cNvPr id="20" name="Line 1"/>
        <xdr:cNvSpPr/>
      </xdr:nvSpPr>
      <xdr:spPr>
        <a:xfrm>
          <a:off x="5481360" y="562320"/>
          <a:ext cx="2097360" cy="936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9</xdr:col>
      <xdr:colOff>779400</xdr:colOff>
      <xdr:row>21</xdr:row>
      <xdr:rowOff>171720</xdr:rowOff>
    </xdr:from>
    <xdr:to>
      <xdr:col>10</xdr:col>
      <xdr:colOff>27000</xdr:colOff>
      <xdr:row>23</xdr:row>
      <xdr:rowOff>171720</xdr:rowOff>
    </xdr:to>
    <xdr:sp>
      <xdr:nvSpPr>
        <xdr:cNvPr id="21" name="Line 1"/>
        <xdr:cNvSpPr/>
      </xdr:nvSpPr>
      <xdr:spPr>
        <a:xfrm flipH="1">
          <a:off x="9243000" y="4172040"/>
          <a:ext cx="188280" cy="38088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7</xdr:col>
      <xdr:colOff>750600</xdr:colOff>
      <xdr:row>23</xdr:row>
      <xdr:rowOff>181800</xdr:rowOff>
    </xdr:from>
    <xdr:to>
      <xdr:col>10</xdr:col>
      <xdr:colOff>27000</xdr:colOff>
      <xdr:row>23</xdr:row>
      <xdr:rowOff>181800</xdr:rowOff>
    </xdr:to>
    <xdr:sp>
      <xdr:nvSpPr>
        <xdr:cNvPr id="22" name="Line 1"/>
        <xdr:cNvSpPr/>
      </xdr:nvSpPr>
      <xdr:spPr>
        <a:xfrm flipH="1">
          <a:off x="7333560" y="4563000"/>
          <a:ext cx="2097720" cy="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6</xdr:col>
      <xdr:colOff>45720</xdr:colOff>
      <xdr:row>23</xdr:row>
      <xdr:rowOff>181800</xdr:rowOff>
    </xdr:from>
    <xdr:to>
      <xdr:col>7</xdr:col>
      <xdr:colOff>779400</xdr:colOff>
      <xdr:row>23</xdr:row>
      <xdr:rowOff>181800</xdr:rowOff>
    </xdr:to>
    <xdr:sp>
      <xdr:nvSpPr>
        <xdr:cNvPr id="23" name="Line 1"/>
        <xdr:cNvSpPr/>
      </xdr:nvSpPr>
      <xdr:spPr>
        <a:xfrm flipH="1">
          <a:off x="5688000" y="4563000"/>
          <a:ext cx="1674360" cy="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5</xdr:col>
      <xdr:colOff>36360</xdr:colOff>
      <xdr:row>20</xdr:row>
      <xdr:rowOff>181440</xdr:rowOff>
    </xdr:from>
    <xdr:to>
      <xdr:col>6</xdr:col>
      <xdr:colOff>36360</xdr:colOff>
      <xdr:row>23</xdr:row>
      <xdr:rowOff>181800</xdr:rowOff>
    </xdr:to>
    <xdr:sp>
      <xdr:nvSpPr>
        <xdr:cNvPr id="24" name="Line 1"/>
        <xdr:cNvSpPr/>
      </xdr:nvSpPr>
      <xdr:spPr>
        <a:xfrm flipH="1" flipV="1">
          <a:off x="4738320" y="3991320"/>
          <a:ext cx="940320" cy="57168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5</xdr:col>
      <xdr:colOff>36360</xdr:colOff>
      <xdr:row>3</xdr:row>
      <xdr:rowOff>360</xdr:rowOff>
    </xdr:from>
    <xdr:to>
      <xdr:col>5</xdr:col>
      <xdr:colOff>36720</xdr:colOff>
      <xdr:row>5</xdr:row>
      <xdr:rowOff>190800</xdr:rowOff>
    </xdr:to>
    <xdr:sp>
      <xdr:nvSpPr>
        <xdr:cNvPr id="25" name="CustomShape 1"/>
        <xdr:cNvSpPr/>
      </xdr:nvSpPr>
      <xdr:spPr>
        <a:xfrm>
          <a:off x="4738320" y="571680"/>
          <a:ext cx="360" cy="57132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5</xdr:col>
      <xdr:colOff>35640</xdr:colOff>
      <xdr:row>3</xdr:row>
      <xdr:rowOff>-360</xdr:rowOff>
    </xdr:from>
    <xdr:to>
      <xdr:col>6</xdr:col>
      <xdr:colOff>25920</xdr:colOff>
      <xdr:row>3</xdr:row>
      <xdr:rowOff>0</xdr:rowOff>
    </xdr:to>
    <xdr:sp>
      <xdr:nvSpPr>
        <xdr:cNvPr id="26" name="CustomShape 1"/>
        <xdr:cNvSpPr/>
      </xdr:nvSpPr>
      <xdr:spPr>
        <a:xfrm flipH="1" flipV="1">
          <a:off x="4737600" y="570960"/>
          <a:ext cx="930600" cy="36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4</xdr:col>
      <xdr:colOff>779400</xdr:colOff>
      <xdr:row>24</xdr:row>
      <xdr:rowOff>114120</xdr:rowOff>
    </xdr:from>
    <xdr:to>
      <xdr:col>8</xdr:col>
      <xdr:colOff>36000</xdr:colOff>
      <xdr:row>24</xdr:row>
      <xdr:rowOff>123120</xdr:rowOff>
    </xdr:to>
    <xdr:sp>
      <xdr:nvSpPr>
        <xdr:cNvPr id="27" name="CustomShape 1"/>
        <xdr:cNvSpPr/>
      </xdr:nvSpPr>
      <xdr:spPr>
        <a:xfrm flipV="1">
          <a:off x="4541040" y="4685760"/>
          <a:ext cx="3018240" cy="900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8</xdr:col>
      <xdr:colOff>46080</xdr:colOff>
      <xdr:row>24</xdr:row>
      <xdr:rowOff>86400</xdr:rowOff>
    </xdr:from>
    <xdr:to>
      <xdr:col>10</xdr:col>
      <xdr:colOff>45720</xdr:colOff>
      <xdr:row>24</xdr:row>
      <xdr:rowOff>105120</xdr:rowOff>
    </xdr:to>
    <xdr:sp>
      <xdr:nvSpPr>
        <xdr:cNvPr id="28" name="CustomShape 1"/>
        <xdr:cNvSpPr/>
      </xdr:nvSpPr>
      <xdr:spPr>
        <a:xfrm>
          <a:off x="7569360" y="4658400"/>
          <a:ext cx="1880640" cy="1872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7</xdr:col>
      <xdr:colOff>769320</xdr:colOff>
      <xdr:row>3</xdr:row>
      <xdr:rowOff>10080</xdr:rowOff>
    </xdr:from>
    <xdr:to>
      <xdr:col>7</xdr:col>
      <xdr:colOff>778320</xdr:colOff>
      <xdr:row>24</xdr:row>
      <xdr:rowOff>9720</xdr:rowOff>
    </xdr:to>
    <xdr:sp>
      <xdr:nvSpPr>
        <xdr:cNvPr id="29" name="CustomShape 1"/>
        <xdr:cNvSpPr/>
      </xdr:nvSpPr>
      <xdr:spPr>
        <a:xfrm flipH="1">
          <a:off x="7352280" y="581400"/>
          <a:ext cx="9000" cy="400032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3</xdr:col>
      <xdr:colOff>579600</xdr:colOff>
      <xdr:row>2</xdr:row>
      <xdr:rowOff>172080</xdr:rowOff>
    </xdr:from>
    <xdr:to>
      <xdr:col>3</xdr:col>
      <xdr:colOff>579960</xdr:colOff>
      <xdr:row>23</xdr:row>
      <xdr:rowOff>143280</xdr:rowOff>
    </xdr:to>
    <xdr:sp>
      <xdr:nvSpPr>
        <xdr:cNvPr id="30" name="CustomShape 1"/>
        <xdr:cNvSpPr/>
      </xdr:nvSpPr>
      <xdr:spPr>
        <a:xfrm>
          <a:off x="3400560" y="552960"/>
          <a:ext cx="360" cy="3971520"/>
        </a:xfrm>
        <a:prstGeom prst="straightConnector1">
          <a:avLst/>
        </a:prstGeom>
        <a:noFill/>
        <a:ln w="25560">
          <a:solidFill>
            <a:srgbClr val="c0504d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6</xdr:col>
      <xdr:colOff>226440</xdr:colOff>
      <xdr:row>18</xdr:row>
      <xdr:rowOff>360</xdr:rowOff>
    </xdr:from>
    <xdr:to>
      <xdr:col>6</xdr:col>
      <xdr:colOff>235440</xdr:colOff>
      <xdr:row>19</xdr:row>
      <xdr:rowOff>190440</xdr:rowOff>
    </xdr:to>
    <xdr:sp>
      <xdr:nvSpPr>
        <xdr:cNvPr id="31" name="CustomShape 1"/>
        <xdr:cNvSpPr/>
      </xdr:nvSpPr>
      <xdr:spPr>
        <a:xfrm flipH="1">
          <a:off x="5868720" y="3429360"/>
          <a:ext cx="9000" cy="380520"/>
        </a:xfrm>
        <a:prstGeom prst="straightConnector1">
          <a:avLst/>
        </a:prstGeom>
        <a:noFill/>
        <a:ln w="9360">
          <a:solidFill>
            <a:srgbClr val="7d5fa0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6</xdr:col>
      <xdr:colOff>588960</xdr:colOff>
      <xdr:row>18</xdr:row>
      <xdr:rowOff>66600</xdr:rowOff>
    </xdr:from>
    <xdr:to>
      <xdr:col>7</xdr:col>
      <xdr:colOff>321840</xdr:colOff>
      <xdr:row>18</xdr:row>
      <xdr:rowOff>75600</xdr:rowOff>
    </xdr:to>
    <xdr:sp>
      <xdr:nvSpPr>
        <xdr:cNvPr id="32" name="CustomShape 1"/>
        <xdr:cNvSpPr/>
      </xdr:nvSpPr>
      <xdr:spPr>
        <a:xfrm flipV="1">
          <a:off x="6231240" y="3495600"/>
          <a:ext cx="673560" cy="9000"/>
        </a:xfrm>
        <a:prstGeom prst="straightConnector1">
          <a:avLst/>
        </a:prstGeom>
        <a:noFill/>
        <a:ln w="9360">
          <a:solidFill>
            <a:srgbClr val="7d5fa0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8</xdr:col>
      <xdr:colOff>217440</xdr:colOff>
      <xdr:row>21</xdr:row>
      <xdr:rowOff>171720</xdr:rowOff>
    </xdr:from>
    <xdr:to>
      <xdr:col>10</xdr:col>
      <xdr:colOff>36360</xdr:colOff>
      <xdr:row>21</xdr:row>
      <xdr:rowOff>171720</xdr:rowOff>
    </xdr:to>
    <xdr:sp>
      <xdr:nvSpPr>
        <xdr:cNvPr id="33" name="Line 1"/>
        <xdr:cNvSpPr/>
      </xdr:nvSpPr>
      <xdr:spPr>
        <a:xfrm flipH="1">
          <a:off x="7740720" y="4172040"/>
          <a:ext cx="1699920" cy="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8</xdr:col>
      <xdr:colOff>207720</xdr:colOff>
      <xdr:row>5</xdr:row>
      <xdr:rowOff>360</xdr:rowOff>
    </xdr:from>
    <xdr:to>
      <xdr:col>8</xdr:col>
      <xdr:colOff>226800</xdr:colOff>
      <xdr:row>21</xdr:row>
      <xdr:rowOff>190800</xdr:rowOff>
    </xdr:to>
    <xdr:sp>
      <xdr:nvSpPr>
        <xdr:cNvPr id="34" name="Line 1"/>
        <xdr:cNvSpPr/>
      </xdr:nvSpPr>
      <xdr:spPr>
        <a:xfrm flipH="1">
          <a:off x="7731000" y="952560"/>
          <a:ext cx="19080" cy="323856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9</xdr:col>
      <xdr:colOff>779400</xdr:colOff>
      <xdr:row>3</xdr:row>
      <xdr:rowOff>28800</xdr:rowOff>
    </xdr:from>
    <xdr:to>
      <xdr:col>10</xdr:col>
      <xdr:colOff>27000</xdr:colOff>
      <xdr:row>5</xdr:row>
      <xdr:rowOff>28800</xdr:rowOff>
    </xdr:to>
    <xdr:sp>
      <xdr:nvSpPr>
        <xdr:cNvPr id="35" name="Line 1"/>
        <xdr:cNvSpPr/>
      </xdr:nvSpPr>
      <xdr:spPr>
        <a:xfrm flipH="1">
          <a:off x="9243000" y="600120"/>
          <a:ext cx="188280" cy="38088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7</xdr:col>
      <xdr:colOff>779400</xdr:colOff>
      <xdr:row>3</xdr:row>
      <xdr:rowOff>360</xdr:rowOff>
    </xdr:from>
    <xdr:to>
      <xdr:col>10</xdr:col>
      <xdr:colOff>55440</xdr:colOff>
      <xdr:row>3</xdr:row>
      <xdr:rowOff>360</xdr:rowOff>
    </xdr:to>
    <xdr:sp>
      <xdr:nvSpPr>
        <xdr:cNvPr id="36" name="Line 1"/>
        <xdr:cNvSpPr/>
      </xdr:nvSpPr>
      <xdr:spPr>
        <a:xfrm flipH="1">
          <a:off x="7362360" y="571680"/>
          <a:ext cx="2097360" cy="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8</xdr:col>
      <xdr:colOff>198360</xdr:colOff>
      <xdr:row>5</xdr:row>
      <xdr:rowOff>9720</xdr:rowOff>
    </xdr:from>
    <xdr:to>
      <xdr:col>9</xdr:col>
      <xdr:colOff>779400</xdr:colOff>
      <xdr:row>5</xdr:row>
      <xdr:rowOff>9720</xdr:rowOff>
    </xdr:to>
    <xdr:sp>
      <xdr:nvSpPr>
        <xdr:cNvPr id="37" name="Line 1"/>
        <xdr:cNvSpPr/>
      </xdr:nvSpPr>
      <xdr:spPr>
        <a:xfrm flipH="1">
          <a:off x="7721640" y="961920"/>
          <a:ext cx="1521360" cy="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10</xdr:col>
      <xdr:colOff>169200</xdr:colOff>
      <xdr:row>22</xdr:row>
      <xdr:rowOff>360</xdr:rowOff>
    </xdr:from>
    <xdr:to>
      <xdr:col>10</xdr:col>
      <xdr:colOff>178200</xdr:colOff>
      <xdr:row>23</xdr:row>
      <xdr:rowOff>181440</xdr:rowOff>
    </xdr:to>
    <xdr:sp>
      <xdr:nvSpPr>
        <xdr:cNvPr id="38" name="CustomShape 1"/>
        <xdr:cNvSpPr/>
      </xdr:nvSpPr>
      <xdr:spPr>
        <a:xfrm flipH="1">
          <a:off x="9573480" y="4191120"/>
          <a:ext cx="9000" cy="37152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27000</xdr:colOff>
      <xdr:row>14</xdr:row>
      <xdr:rowOff>30960</xdr:rowOff>
    </xdr:from>
    <xdr:to>
      <xdr:col>5</xdr:col>
      <xdr:colOff>36360</xdr:colOff>
      <xdr:row>29</xdr:row>
      <xdr:rowOff>30600</xdr:rowOff>
    </xdr:to>
    <xdr:sp>
      <xdr:nvSpPr>
        <xdr:cNvPr id="39" name="Line 1"/>
        <xdr:cNvSpPr/>
      </xdr:nvSpPr>
      <xdr:spPr>
        <a:xfrm>
          <a:off x="4728960" y="2667240"/>
          <a:ext cx="9360" cy="285732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5</xdr:col>
      <xdr:colOff>27000</xdr:colOff>
      <xdr:row>11</xdr:row>
      <xdr:rowOff>11520</xdr:rowOff>
    </xdr:from>
    <xdr:to>
      <xdr:col>6</xdr:col>
      <xdr:colOff>27000</xdr:colOff>
      <xdr:row>14</xdr:row>
      <xdr:rowOff>30960</xdr:rowOff>
    </xdr:to>
    <xdr:sp>
      <xdr:nvSpPr>
        <xdr:cNvPr id="40" name="Line 1"/>
        <xdr:cNvSpPr/>
      </xdr:nvSpPr>
      <xdr:spPr>
        <a:xfrm flipV="1">
          <a:off x="4728960" y="2076480"/>
          <a:ext cx="940320" cy="59076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5</xdr:col>
      <xdr:colOff>779400</xdr:colOff>
      <xdr:row>11</xdr:row>
      <xdr:rowOff>21240</xdr:rowOff>
    </xdr:from>
    <xdr:to>
      <xdr:col>8</xdr:col>
      <xdr:colOff>55440</xdr:colOff>
      <xdr:row>11</xdr:row>
      <xdr:rowOff>30600</xdr:rowOff>
    </xdr:to>
    <xdr:sp>
      <xdr:nvSpPr>
        <xdr:cNvPr id="41" name="Line 1"/>
        <xdr:cNvSpPr/>
      </xdr:nvSpPr>
      <xdr:spPr>
        <a:xfrm>
          <a:off x="5481360" y="2086200"/>
          <a:ext cx="2097360" cy="936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9</xdr:col>
      <xdr:colOff>779400</xdr:colOff>
      <xdr:row>30</xdr:row>
      <xdr:rowOff>11520</xdr:rowOff>
    </xdr:from>
    <xdr:to>
      <xdr:col>10</xdr:col>
      <xdr:colOff>27000</xdr:colOff>
      <xdr:row>32</xdr:row>
      <xdr:rowOff>11880</xdr:rowOff>
    </xdr:to>
    <xdr:sp>
      <xdr:nvSpPr>
        <xdr:cNvPr id="42" name="Line 1"/>
        <xdr:cNvSpPr/>
      </xdr:nvSpPr>
      <xdr:spPr>
        <a:xfrm flipH="1">
          <a:off x="9243000" y="5695920"/>
          <a:ext cx="188280" cy="38124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7</xdr:col>
      <xdr:colOff>750600</xdr:colOff>
      <xdr:row>32</xdr:row>
      <xdr:rowOff>21600</xdr:rowOff>
    </xdr:from>
    <xdr:to>
      <xdr:col>10</xdr:col>
      <xdr:colOff>27000</xdr:colOff>
      <xdr:row>32</xdr:row>
      <xdr:rowOff>21600</xdr:rowOff>
    </xdr:to>
    <xdr:sp>
      <xdr:nvSpPr>
        <xdr:cNvPr id="43" name="Line 1"/>
        <xdr:cNvSpPr/>
      </xdr:nvSpPr>
      <xdr:spPr>
        <a:xfrm flipH="1">
          <a:off x="7333560" y="6086880"/>
          <a:ext cx="2097720" cy="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6</xdr:col>
      <xdr:colOff>45720</xdr:colOff>
      <xdr:row>32</xdr:row>
      <xdr:rowOff>21600</xdr:rowOff>
    </xdr:from>
    <xdr:to>
      <xdr:col>7</xdr:col>
      <xdr:colOff>779400</xdr:colOff>
      <xdr:row>32</xdr:row>
      <xdr:rowOff>21600</xdr:rowOff>
    </xdr:to>
    <xdr:sp>
      <xdr:nvSpPr>
        <xdr:cNvPr id="44" name="Line 1"/>
        <xdr:cNvSpPr/>
      </xdr:nvSpPr>
      <xdr:spPr>
        <a:xfrm flipH="1">
          <a:off x="5688000" y="6086880"/>
          <a:ext cx="1674360" cy="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5</xdr:col>
      <xdr:colOff>36360</xdr:colOff>
      <xdr:row>29</xdr:row>
      <xdr:rowOff>21240</xdr:rowOff>
    </xdr:from>
    <xdr:to>
      <xdr:col>6</xdr:col>
      <xdr:colOff>36360</xdr:colOff>
      <xdr:row>32</xdr:row>
      <xdr:rowOff>21600</xdr:rowOff>
    </xdr:to>
    <xdr:sp>
      <xdr:nvSpPr>
        <xdr:cNvPr id="45" name="Line 1"/>
        <xdr:cNvSpPr/>
      </xdr:nvSpPr>
      <xdr:spPr>
        <a:xfrm flipH="1" flipV="1">
          <a:off x="4738320" y="5515200"/>
          <a:ext cx="940320" cy="57168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5</xdr:col>
      <xdr:colOff>36360</xdr:colOff>
      <xdr:row>11</xdr:row>
      <xdr:rowOff>30600</xdr:rowOff>
    </xdr:from>
    <xdr:to>
      <xdr:col>5</xdr:col>
      <xdr:colOff>36720</xdr:colOff>
      <xdr:row>14</xdr:row>
      <xdr:rowOff>30600</xdr:rowOff>
    </xdr:to>
    <xdr:sp>
      <xdr:nvSpPr>
        <xdr:cNvPr id="46" name="CustomShape 1"/>
        <xdr:cNvSpPr/>
      </xdr:nvSpPr>
      <xdr:spPr>
        <a:xfrm>
          <a:off x="4738320" y="2095560"/>
          <a:ext cx="360" cy="57132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5</xdr:col>
      <xdr:colOff>35640</xdr:colOff>
      <xdr:row>11</xdr:row>
      <xdr:rowOff>29880</xdr:rowOff>
    </xdr:from>
    <xdr:to>
      <xdr:col>6</xdr:col>
      <xdr:colOff>25920</xdr:colOff>
      <xdr:row>11</xdr:row>
      <xdr:rowOff>30240</xdr:rowOff>
    </xdr:to>
    <xdr:sp>
      <xdr:nvSpPr>
        <xdr:cNvPr id="47" name="CustomShape 1"/>
        <xdr:cNvSpPr/>
      </xdr:nvSpPr>
      <xdr:spPr>
        <a:xfrm flipH="1" flipV="1">
          <a:off x="4737600" y="2094840"/>
          <a:ext cx="930600" cy="36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4</xdr:col>
      <xdr:colOff>779400</xdr:colOff>
      <xdr:row>32</xdr:row>
      <xdr:rowOff>144720</xdr:rowOff>
    </xdr:from>
    <xdr:to>
      <xdr:col>8</xdr:col>
      <xdr:colOff>36000</xdr:colOff>
      <xdr:row>32</xdr:row>
      <xdr:rowOff>153720</xdr:rowOff>
    </xdr:to>
    <xdr:sp>
      <xdr:nvSpPr>
        <xdr:cNvPr id="48" name="CustomShape 1"/>
        <xdr:cNvSpPr/>
      </xdr:nvSpPr>
      <xdr:spPr>
        <a:xfrm flipV="1">
          <a:off x="4541040" y="6209640"/>
          <a:ext cx="3018240" cy="900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8</xdr:col>
      <xdr:colOff>46080</xdr:colOff>
      <xdr:row>32</xdr:row>
      <xdr:rowOff>117000</xdr:rowOff>
    </xdr:from>
    <xdr:to>
      <xdr:col>10</xdr:col>
      <xdr:colOff>45720</xdr:colOff>
      <xdr:row>32</xdr:row>
      <xdr:rowOff>135720</xdr:rowOff>
    </xdr:to>
    <xdr:sp>
      <xdr:nvSpPr>
        <xdr:cNvPr id="49" name="CustomShape 1"/>
        <xdr:cNvSpPr/>
      </xdr:nvSpPr>
      <xdr:spPr>
        <a:xfrm>
          <a:off x="7569360" y="6182280"/>
          <a:ext cx="1880640" cy="1872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7</xdr:col>
      <xdr:colOff>769320</xdr:colOff>
      <xdr:row>11</xdr:row>
      <xdr:rowOff>40320</xdr:rowOff>
    </xdr:from>
    <xdr:to>
      <xdr:col>7</xdr:col>
      <xdr:colOff>778320</xdr:colOff>
      <xdr:row>32</xdr:row>
      <xdr:rowOff>40320</xdr:rowOff>
    </xdr:to>
    <xdr:sp>
      <xdr:nvSpPr>
        <xdr:cNvPr id="50" name="CustomShape 1"/>
        <xdr:cNvSpPr/>
      </xdr:nvSpPr>
      <xdr:spPr>
        <a:xfrm flipH="1">
          <a:off x="7352280" y="2105280"/>
          <a:ext cx="9000" cy="400032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8</xdr:col>
      <xdr:colOff>217440</xdr:colOff>
      <xdr:row>30</xdr:row>
      <xdr:rowOff>11520</xdr:rowOff>
    </xdr:from>
    <xdr:to>
      <xdr:col>10</xdr:col>
      <xdr:colOff>36360</xdr:colOff>
      <xdr:row>30</xdr:row>
      <xdr:rowOff>11520</xdr:rowOff>
    </xdr:to>
    <xdr:sp>
      <xdr:nvSpPr>
        <xdr:cNvPr id="51" name="Line 1"/>
        <xdr:cNvSpPr/>
      </xdr:nvSpPr>
      <xdr:spPr>
        <a:xfrm flipH="1">
          <a:off x="7740720" y="5695920"/>
          <a:ext cx="1699920" cy="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8</xdr:col>
      <xdr:colOff>207720</xdr:colOff>
      <xdr:row>13</xdr:row>
      <xdr:rowOff>30960</xdr:rowOff>
    </xdr:from>
    <xdr:to>
      <xdr:col>8</xdr:col>
      <xdr:colOff>226800</xdr:colOff>
      <xdr:row>30</xdr:row>
      <xdr:rowOff>30960</xdr:rowOff>
    </xdr:to>
    <xdr:sp>
      <xdr:nvSpPr>
        <xdr:cNvPr id="52" name="Line 1"/>
        <xdr:cNvSpPr/>
      </xdr:nvSpPr>
      <xdr:spPr>
        <a:xfrm flipH="1">
          <a:off x="7731000" y="2476800"/>
          <a:ext cx="19080" cy="323856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9</xdr:col>
      <xdr:colOff>779400</xdr:colOff>
      <xdr:row>11</xdr:row>
      <xdr:rowOff>59040</xdr:rowOff>
    </xdr:from>
    <xdr:to>
      <xdr:col>10</xdr:col>
      <xdr:colOff>27000</xdr:colOff>
      <xdr:row>13</xdr:row>
      <xdr:rowOff>59400</xdr:rowOff>
    </xdr:to>
    <xdr:sp>
      <xdr:nvSpPr>
        <xdr:cNvPr id="53" name="Line 1"/>
        <xdr:cNvSpPr/>
      </xdr:nvSpPr>
      <xdr:spPr>
        <a:xfrm flipH="1">
          <a:off x="9243000" y="2124000"/>
          <a:ext cx="188280" cy="38124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7</xdr:col>
      <xdr:colOff>779400</xdr:colOff>
      <xdr:row>11</xdr:row>
      <xdr:rowOff>30600</xdr:rowOff>
    </xdr:from>
    <xdr:to>
      <xdr:col>10</xdr:col>
      <xdr:colOff>55440</xdr:colOff>
      <xdr:row>11</xdr:row>
      <xdr:rowOff>30600</xdr:rowOff>
    </xdr:to>
    <xdr:sp>
      <xdr:nvSpPr>
        <xdr:cNvPr id="54" name="Line 1"/>
        <xdr:cNvSpPr/>
      </xdr:nvSpPr>
      <xdr:spPr>
        <a:xfrm flipH="1">
          <a:off x="7362360" y="2095560"/>
          <a:ext cx="2097360" cy="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8</xdr:col>
      <xdr:colOff>198360</xdr:colOff>
      <xdr:row>13</xdr:row>
      <xdr:rowOff>40320</xdr:rowOff>
    </xdr:from>
    <xdr:to>
      <xdr:col>9</xdr:col>
      <xdr:colOff>779400</xdr:colOff>
      <xdr:row>13</xdr:row>
      <xdr:rowOff>40320</xdr:rowOff>
    </xdr:to>
    <xdr:sp>
      <xdr:nvSpPr>
        <xdr:cNvPr id="55" name="Line 1"/>
        <xdr:cNvSpPr/>
      </xdr:nvSpPr>
      <xdr:spPr>
        <a:xfrm flipH="1">
          <a:off x="7721640" y="2486160"/>
          <a:ext cx="1521360" cy="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9</xdr:col>
      <xdr:colOff>621360</xdr:colOff>
      <xdr:row>31</xdr:row>
      <xdr:rowOff>21600</xdr:rowOff>
    </xdr:from>
    <xdr:to>
      <xdr:col>10</xdr:col>
      <xdr:colOff>621360</xdr:colOff>
      <xdr:row>34</xdr:row>
      <xdr:rowOff>21240</xdr:rowOff>
    </xdr:to>
    <xdr:sp>
      <xdr:nvSpPr>
        <xdr:cNvPr id="56" name="Line 1"/>
        <xdr:cNvSpPr/>
      </xdr:nvSpPr>
      <xdr:spPr>
        <a:xfrm flipH="1" flipV="1">
          <a:off x="9084960" y="5896440"/>
          <a:ext cx="940680" cy="571320"/>
        </a:xfrm>
        <a:prstGeom prst="line">
          <a:avLst/>
        </a:prstGeom>
        <a:ln w="19080">
          <a:solidFill>
            <a:srgbClr val="ff0000"/>
          </a:solidFill>
          <a:round/>
        </a:ln>
      </xdr:spPr>
    </xdr:sp>
    <xdr:clientData/>
  </xdr:twoCellAnchor>
  <xdr:twoCellAnchor editAs="oneCell">
    <xdr:from>
      <xdr:col>5</xdr:col>
      <xdr:colOff>779400</xdr:colOff>
      <xdr:row>32</xdr:row>
      <xdr:rowOff>12240</xdr:rowOff>
    </xdr:from>
    <xdr:to>
      <xdr:col>10</xdr:col>
      <xdr:colOff>597960</xdr:colOff>
      <xdr:row>34</xdr:row>
      <xdr:rowOff>20880</xdr:rowOff>
    </xdr:to>
    <xdr:sp>
      <xdr:nvSpPr>
        <xdr:cNvPr id="57" name="CustomShape 1"/>
        <xdr:cNvSpPr/>
      </xdr:nvSpPr>
      <xdr:spPr>
        <a:xfrm>
          <a:off x="5481360" y="6077520"/>
          <a:ext cx="4520880" cy="389880"/>
        </a:xfrm>
        <a:prstGeom prst="straightConnector1">
          <a:avLst/>
        </a:prstGeom>
        <a:noFill/>
        <a:ln w="9360">
          <a:solidFill>
            <a:srgbClr val="7d5fa0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9</xdr:col>
      <xdr:colOff>644760</xdr:colOff>
      <xdr:row>30</xdr:row>
      <xdr:rowOff>159120</xdr:rowOff>
    </xdr:from>
    <xdr:to>
      <xdr:col>10</xdr:col>
      <xdr:colOff>711000</xdr:colOff>
      <xdr:row>33</xdr:row>
      <xdr:rowOff>177840</xdr:rowOff>
    </xdr:to>
    <xdr:sp>
      <xdr:nvSpPr>
        <xdr:cNvPr id="58" name="CustomShape 1"/>
        <xdr:cNvSpPr/>
      </xdr:nvSpPr>
      <xdr:spPr>
        <a:xfrm>
          <a:off x="9108360" y="5843520"/>
          <a:ext cx="1006920" cy="590040"/>
        </a:xfrm>
        <a:prstGeom prst="straightConnector1">
          <a:avLst/>
        </a:prstGeom>
        <a:noFill/>
        <a:ln w="9360">
          <a:solidFill>
            <a:srgbClr val="ff0000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11</xdr:col>
      <xdr:colOff>182160</xdr:colOff>
      <xdr:row>32</xdr:row>
      <xdr:rowOff>21600</xdr:rowOff>
    </xdr:from>
    <xdr:to>
      <xdr:col>11</xdr:col>
      <xdr:colOff>190080</xdr:colOff>
      <xdr:row>34</xdr:row>
      <xdr:rowOff>48240</xdr:rowOff>
    </xdr:to>
    <xdr:sp>
      <xdr:nvSpPr>
        <xdr:cNvPr id="59" name="CustomShape 1"/>
        <xdr:cNvSpPr/>
      </xdr:nvSpPr>
      <xdr:spPr>
        <a:xfrm flipH="1">
          <a:off x="10526760" y="6086880"/>
          <a:ext cx="7920" cy="40788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9</xdr:col>
      <xdr:colOff>784800</xdr:colOff>
      <xdr:row>34</xdr:row>
      <xdr:rowOff>85320</xdr:rowOff>
    </xdr:from>
    <xdr:to>
      <xdr:col>10</xdr:col>
      <xdr:colOff>765360</xdr:colOff>
      <xdr:row>34</xdr:row>
      <xdr:rowOff>85680</xdr:rowOff>
    </xdr:to>
    <xdr:sp>
      <xdr:nvSpPr>
        <xdr:cNvPr id="60" name="CustomShape 1"/>
        <xdr:cNvSpPr/>
      </xdr:nvSpPr>
      <xdr:spPr>
        <a:xfrm>
          <a:off x="9248400" y="6531840"/>
          <a:ext cx="921240" cy="36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7</xdr:col>
      <xdr:colOff>379080</xdr:colOff>
      <xdr:row>4</xdr:row>
      <xdr:rowOff>171720</xdr:rowOff>
    </xdr:from>
    <xdr:to>
      <xdr:col>7</xdr:col>
      <xdr:colOff>388800</xdr:colOff>
      <xdr:row>11</xdr:row>
      <xdr:rowOff>21240</xdr:rowOff>
    </xdr:to>
    <xdr:sp>
      <xdr:nvSpPr>
        <xdr:cNvPr id="61" name="Line 1"/>
        <xdr:cNvSpPr/>
      </xdr:nvSpPr>
      <xdr:spPr>
        <a:xfrm flipH="1" flipV="1">
          <a:off x="6962040" y="933480"/>
          <a:ext cx="9720" cy="1152720"/>
        </a:xfrm>
        <a:prstGeom prst="line">
          <a:avLst/>
        </a:prstGeom>
        <a:ln w="19080">
          <a:solidFill>
            <a:srgbClr val="ff0000"/>
          </a:solidFill>
          <a:round/>
        </a:ln>
      </xdr:spPr>
    </xdr:sp>
    <xdr:clientData/>
  </xdr:twoCellAnchor>
  <xdr:twoCellAnchor editAs="oneCell">
    <xdr:from>
      <xdr:col>9</xdr:col>
      <xdr:colOff>599760</xdr:colOff>
      <xdr:row>9</xdr:row>
      <xdr:rowOff>56160</xdr:rowOff>
    </xdr:from>
    <xdr:to>
      <xdr:col>10</xdr:col>
      <xdr:colOff>570960</xdr:colOff>
      <xdr:row>12</xdr:row>
      <xdr:rowOff>81360</xdr:rowOff>
    </xdr:to>
    <xdr:sp>
      <xdr:nvSpPr>
        <xdr:cNvPr id="62" name="Line 1"/>
        <xdr:cNvSpPr/>
      </xdr:nvSpPr>
      <xdr:spPr>
        <a:xfrm flipH="1">
          <a:off x="9063360" y="1755360"/>
          <a:ext cx="911880" cy="581400"/>
        </a:xfrm>
        <a:prstGeom prst="line">
          <a:avLst/>
        </a:prstGeom>
        <a:ln w="19080">
          <a:solidFill>
            <a:srgbClr val="ff0000"/>
          </a:solidFill>
          <a:round/>
        </a:ln>
      </xdr:spPr>
    </xdr:sp>
    <xdr:clientData/>
  </xdr:twoCellAnchor>
  <xdr:twoCellAnchor editAs="oneCell">
    <xdr:from>
      <xdr:col>5</xdr:col>
      <xdr:colOff>46080</xdr:colOff>
      <xdr:row>4</xdr:row>
      <xdr:rowOff>190080</xdr:rowOff>
    </xdr:from>
    <xdr:to>
      <xdr:col>7</xdr:col>
      <xdr:colOff>360000</xdr:colOff>
      <xdr:row>14</xdr:row>
      <xdr:rowOff>10800</xdr:rowOff>
    </xdr:to>
    <xdr:sp>
      <xdr:nvSpPr>
        <xdr:cNvPr id="63" name="CustomShape 1"/>
        <xdr:cNvSpPr/>
      </xdr:nvSpPr>
      <xdr:spPr>
        <a:xfrm flipV="1">
          <a:off x="4748040" y="951480"/>
          <a:ext cx="2194920" cy="1695240"/>
        </a:xfrm>
        <a:prstGeom prst="straightConnector1">
          <a:avLst/>
        </a:prstGeom>
        <a:noFill/>
        <a:ln w="9360">
          <a:solidFill>
            <a:srgbClr val="7d5fa0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7</xdr:col>
      <xdr:colOff>388800</xdr:colOff>
      <xdr:row>5</xdr:row>
      <xdr:rowOff>10080</xdr:rowOff>
    </xdr:from>
    <xdr:to>
      <xdr:col>10</xdr:col>
      <xdr:colOff>502920</xdr:colOff>
      <xdr:row>8</xdr:row>
      <xdr:rowOff>167400</xdr:rowOff>
    </xdr:to>
    <xdr:sp>
      <xdr:nvSpPr>
        <xdr:cNvPr id="64" name="CustomShape 1"/>
        <xdr:cNvSpPr/>
      </xdr:nvSpPr>
      <xdr:spPr>
        <a:xfrm>
          <a:off x="6971760" y="962280"/>
          <a:ext cx="2935440" cy="729000"/>
        </a:xfrm>
        <a:prstGeom prst="straightConnector1">
          <a:avLst/>
        </a:prstGeom>
        <a:noFill/>
        <a:ln w="9360">
          <a:solidFill>
            <a:srgbClr val="7d5fa0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10</xdr:col>
      <xdr:colOff>598320</xdr:colOff>
      <xdr:row>9</xdr:row>
      <xdr:rowOff>46800</xdr:rowOff>
    </xdr:from>
    <xdr:to>
      <xdr:col>10</xdr:col>
      <xdr:colOff>598680</xdr:colOff>
      <xdr:row>34</xdr:row>
      <xdr:rowOff>7200</xdr:rowOff>
    </xdr:to>
    <xdr:sp>
      <xdr:nvSpPr>
        <xdr:cNvPr id="65" name="CustomShape 1"/>
        <xdr:cNvSpPr/>
      </xdr:nvSpPr>
      <xdr:spPr>
        <a:xfrm>
          <a:off x="10002600" y="1746000"/>
          <a:ext cx="360" cy="4707720"/>
        </a:xfrm>
        <a:prstGeom prst="straightConnector1">
          <a:avLst/>
        </a:prstGeom>
        <a:noFill/>
        <a:ln w="9360">
          <a:solidFill>
            <a:srgbClr val="7d5fa0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6</xdr:col>
      <xdr:colOff>32400</xdr:colOff>
      <xdr:row>11</xdr:row>
      <xdr:rowOff>75600</xdr:rowOff>
    </xdr:from>
    <xdr:to>
      <xdr:col>7</xdr:col>
      <xdr:colOff>380520</xdr:colOff>
      <xdr:row>11</xdr:row>
      <xdr:rowOff>102600</xdr:rowOff>
    </xdr:to>
    <xdr:sp>
      <xdr:nvSpPr>
        <xdr:cNvPr id="66" name="CustomShape 1"/>
        <xdr:cNvSpPr/>
      </xdr:nvSpPr>
      <xdr:spPr>
        <a:xfrm>
          <a:off x="5674680" y="2140560"/>
          <a:ext cx="1288800" cy="2700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7</xdr:col>
      <xdr:colOff>468000</xdr:colOff>
      <xdr:row>11</xdr:row>
      <xdr:rowOff>116640</xdr:rowOff>
    </xdr:from>
    <xdr:to>
      <xdr:col>10</xdr:col>
      <xdr:colOff>26640</xdr:colOff>
      <xdr:row>11</xdr:row>
      <xdr:rowOff>156960</xdr:rowOff>
    </xdr:to>
    <xdr:sp>
      <xdr:nvSpPr>
        <xdr:cNvPr id="67" name="CustomShape 1"/>
        <xdr:cNvSpPr/>
      </xdr:nvSpPr>
      <xdr:spPr>
        <a:xfrm>
          <a:off x="7050960" y="2181600"/>
          <a:ext cx="2379960" cy="4032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9</xdr:col>
      <xdr:colOff>562320</xdr:colOff>
      <xdr:row>30</xdr:row>
      <xdr:rowOff>185040</xdr:rowOff>
    </xdr:from>
    <xdr:to>
      <xdr:col>9</xdr:col>
      <xdr:colOff>583560</xdr:colOff>
      <xdr:row>32</xdr:row>
      <xdr:rowOff>62280</xdr:rowOff>
    </xdr:to>
    <xdr:sp>
      <xdr:nvSpPr>
        <xdr:cNvPr id="68" name="CustomShape 1"/>
        <xdr:cNvSpPr/>
      </xdr:nvSpPr>
      <xdr:spPr>
        <a:xfrm flipH="1">
          <a:off x="9025920" y="5869440"/>
          <a:ext cx="21240" cy="25812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9</xdr:col>
      <xdr:colOff>549360</xdr:colOff>
      <xdr:row>30</xdr:row>
      <xdr:rowOff>75240</xdr:rowOff>
    </xdr:from>
    <xdr:to>
      <xdr:col>10</xdr:col>
      <xdr:colOff>39960</xdr:colOff>
      <xdr:row>30</xdr:row>
      <xdr:rowOff>102240</xdr:rowOff>
    </xdr:to>
    <xdr:sp>
      <xdr:nvSpPr>
        <xdr:cNvPr id="69" name="CustomShape 1"/>
        <xdr:cNvSpPr/>
      </xdr:nvSpPr>
      <xdr:spPr>
        <a:xfrm flipH="1" flipV="1">
          <a:off x="9012960" y="5759640"/>
          <a:ext cx="431280" cy="2700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27360</xdr:colOff>
      <xdr:row>23</xdr:row>
      <xdr:rowOff>48600</xdr:rowOff>
    </xdr:from>
    <xdr:to>
      <xdr:col>5</xdr:col>
      <xdr:colOff>36720</xdr:colOff>
      <xdr:row>39</xdr:row>
      <xdr:rowOff>86760</xdr:rowOff>
    </xdr:to>
    <xdr:sp>
      <xdr:nvSpPr>
        <xdr:cNvPr id="70" name="Line 1"/>
        <xdr:cNvSpPr/>
      </xdr:nvSpPr>
      <xdr:spPr>
        <a:xfrm>
          <a:off x="4729320" y="4079520"/>
          <a:ext cx="9360" cy="285732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5</xdr:col>
      <xdr:colOff>27360</xdr:colOff>
      <xdr:row>19</xdr:row>
      <xdr:rowOff>174600</xdr:rowOff>
    </xdr:from>
    <xdr:to>
      <xdr:col>6</xdr:col>
      <xdr:colOff>27360</xdr:colOff>
      <xdr:row>23</xdr:row>
      <xdr:rowOff>48240</xdr:rowOff>
    </xdr:to>
    <xdr:sp>
      <xdr:nvSpPr>
        <xdr:cNvPr id="71" name="Line 1"/>
        <xdr:cNvSpPr/>
      </xdr:nvSpPr>
      <xdr:spPr>
        <a:xfrm flipV="1">
          <a:off x="4729320" y="3504240"/>
          <a:ext cx="940320" cy="57492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6</xdr:col>
      <xdr:colOff>21600</xdr:colOff>
      <xdr:row>20</xdr:row>
      <xdr:rowOff>16200</xdr:rowOff>
    </xdr:from>
    <xdr:to>
      <xdr:col>8</xdr:col>
      <xdr:colOff>237960</xdr:colOff>
      <xdr:row>20</xdr:row>
      <xdr:rowOff>16560</xdr:rowOff>
    </xdr:to>
    <xdr:sp>
      <xdr:nvSpPr>
        <xdr:cNvPr id="72" name="Line 1"/>
        <xdr:cNvSpPr/>
      </xdr:nvSpPr>
      <xdr:spPr>
        <a:xfrm>
          <a:off x="5663880" y="3521160"/>
          <a:ext cx="2097360" cy="36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14</xdr:col>
      <xdr:colOff>667080</xdr:colOff>
      <xdr:row>36</xdr:row>
      <xdr:rowOff>173880</xdr:rowOff>
    </xdr:from>
    <xdr:to>
      <xdr:col>14</xdr:col>
      <xdr:colOff>855360</xdr:colOff>
      <xdr:row>39</xdr:row>
      <xdr:rowOff>14400</xdr:rowOff>
    </xdr:to>
    <xdr:sp>
      <xdr:nvSpPr>
        <xdr:cNvPr id="73" name="Line 1"/>
        <xdr:cNvSpPr/>
      </xdr:nvSpPr>
      <xdr:spPr>
        <a:xfrm flipH="1">
          <a:off x="13833000" y="6483240"/>
          <a:ext cx="188280" cy="38124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14</xdr:col>
      <xdr:colOff>414000</xdr:colOff>
      <xdr:row>39</xdr:row>
      <xdr:rowOff>147960</xdr:rowOff>
    </xdr:from>
    <xdr:to>
      <xdr:col>14</xdr:col>
      <xdr:colOff>814320</xdr:colOff>
      <xdr:row>39</xdr:row>
      <xdr:rowOff>147960</xdr:rowOff>
    </xdr:to>
    <xdr:sp>
      <xdr:nvSpPr>
        <xdr:cNvPr id="74" name="Line 1"/>
        <xdr:cNvSpPr/>
      </xdr:nvSpPr>
      <xdr:spPr>
        <a:xfrm flipH="1">
          <a:off x="13579920" y="6998040"/>
          <a:ext cx="400320" cy="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6</xdr:col>
      <xdr:colOff>46080</xdr:colOff>
      <xdr:row>42</xdr:row>
      <xdr:rowOff>144000</xdr:rowOff>
    </xdr:from>
    <xdr:to>
      <xdr:col>8</xdr:col>
      <xdr:colOff>196920</xdr:colOff>
      <xdr:row>42</xdr:row>
      <xdr:rowOff>153720</xdr:rowOff>
    </xdr:to>
    <xdr:sp>
      <xdr:nvSpPr>
        <xdr:cNvPr id="75" name="Line 1"/>
        <xdr:cNvSpPr/>
      </xdr:nvSpPr>
      <xdr:spPr>
        <a:xfrm flipH="1">
          <a:off x="5688360" y="7520040"/>
          <a:ext cx="2031840" cy="972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5</xdr:col>
      <xdr:colOff>36720</xdr:colOff>
      <xdr:row>39</xdr:row>
      <xdr:rowOff>77760</xdr:rowOff>
    </xdr:from>
    <xdr:to>
      <xdr:col>6</xdr:col>
      <xdr:colOff>36720</xdr:colOff>
      <xdr:row>42</xdr:row>
      <xdr:rowOff>123120</xdr:rowOff>
    </xdr:to>
    <xdr:sp>
      <xdr:nvSpPr>
        <xdr:cNvPr id="76" name="Line 1"/>
        <xdr:cNvSpPr/>
      </xdr:nvSpPr>
      <xdr:spPr>
        <a:xfrm flipH="1" flipV="1">
          <a:off x="4738680" y="6927840"/>
          <a:ext cx="940320" cy="57132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4</xdr:col>
      <xdr:colOff>401040</xdr:colOff>
      <xdr:row>20</xdr:row>
      <xdr:rowOff>3240</xdr:rowOff>
    </xdr:from>
    <xdr:to>
      <xdr:col>4</xdr:col>
      <xdr:colOff>401400</xdr:colOff>
      <xdr:row>23</xdr:row>
      <xdr:rowOff>48240</xdr:rowOff>
    </xdr:to>
    <xdr:sp>
      <xdr:nvSpPr>
        <xdr:cNvPr id="77" name="CustomShape 1"/>
        <xdr:cNvSpPr/>
      </xdr:nvSpPr>
      <xdr:spPr>
        <a:xfrm>
          <a:off x="4162680" y="3508200"/>
          <a:ext cx="360" cy="570960"/>
        </a:xfrm>
        <a:prstGeom prst="straightConnector1">
          <a:avLst/>
        </a:prstGeom>
        <a:noFill/>
        <a:ln w="9360">
          <a:solidFill>
            <a:srgbClr val="000000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13</xdr:col>
      <xdr:colOff>736920</xdr:colOff>
      <xdr:row>24</xdr:row>
      <xdr:rowOff>140760</xdr:rowOff>
    </xdr:from>
    <xdr:to>
      <xdr:col>14</xdr:col>
      <xdr:colOff>727560</xdr:colOff>
      <xdr:row>24</xdr:row>
      <xdr:rowOff>141120</xdr:rowOff>
    </xdr:to>
    <xdr:sp>
      <xdr:nvSpPr>
        <xdr:cNvPr id="78" name="CustomShape 1"/>
        <xdr:cNvSpPr/>
      </xdr:nvSpPr>
      <xdr:spPr>
        <a:xfrm flipH="1" flipV="1">
          <a:off x="12962520" y="4347000"/>
          <a:ext cx="930960" cy="36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0</xdr:col>
      <xdr:colOff>-15039360</xdr:colOff>
      <xdr:row>42</xdr:row>
      <xdr:rowOff>151560</xdr:rowOff>
    </xdr:from>
    <xdr:to>
      <xdr:col>0</xdr:col>
      <xdr:colOff>-11775960</xdr:colOff>
      <xdr:row>42</xdr:row>
      <xdr:rowOff>171000</xdr:rowOff>
    </xdr:to>
    <xdr:sp>
      <xdr:nvSpPr>
        <xdr:cNvPr id="79" name="CustomShape 1"/>
        <xdr:cNvSpPr/>
      </xdr:nvSpPr>
      <xdr:spPr>
        <a:xfrm flipV="1">
          <a:off x="-15039360" y="7527240"/>
          <a:ext cx="3263400" cy="1944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14</xdr:col>
      <xdr:colOff>228240</xdr:colOff>
      <xdr:row>29</xdr:row>
      <xdr:rowOff>84600</xdr:rowOff>
    </xdr:from>
    <xdr:to>
      <xdr:col>16</xdr:col>
      <xdr:colOff>227880</xdr:colOff>
      <xdr:row>29</xdr:row>
      <xdr:rowOff>103320</xdr:rowOff>
    </xdr:to>
    <xdr:sp>
      <xdr:nvSpPr>
        <xdr:cNvPr id="80" name="CustomShape 1"/>
        <xdr:cNvSpPr/>
      </xdr:nvSpPr>
      <xdr:spPr>
        <a:xfrm>
          <a:off x="13394160" y="5167080"/>
          <a:ext cx="1880640" cy="1872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14</xdr:col>
      <xdr:colOff>778680</xdr:colOff>
      <xdr:row>34</xdr:row>
      <xdr:rowOff>34200</xdr:rowOff>
    </xdr:from>
    <xdr:to>
      <xdr:col>16</xdr:col>
      <xdr:colOff>597600</xdr:colOff>
      <xdr:row>34</xdr:row>
      <xdr:rowOff>34200</xdr:rowOff>
    </xdr:to>
    <xdr:sp>
      <xdr:nvSpPr>
        <xdr:cNvPr id="81" name="Line 1"/>
        <xdr:cNvSpPr/>
      </xdr:nvSpPr>
      <xdr:spPr>
        <a:xfrm flipH="1">
          <a:off x="13944600" y="5992920"/>
          <a:ext cx="1699920" cy="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8</xdr:col>
      <xdr:colOff>210960</xdr:colOff>
      <xdr:row>20</xdr:row>
      <xdr:rowOff>18720</xdr:rowOff>
    </xdr:from>
    <xdr:to>
      <xdr:col>8</xdr:col>
      <xdr:colOff>227160</xdr:colOff>
      <xdr:row>42</xdr:row>
      <xdr:rowOff>144000</xdr:rowOff>
    </xdr:to>
    <xdr:sp>
      <xdr:nvSpPr>
        <xdr:cNvPr id="82" name="Line 1"/>
        <xdr:cNvSpPr/>
      </xdr:nvSpPr>
      <xdr:spPr>
        <a:xfrm flipH="1">
          <a:off x="7734240" y="3523680"/>
          <a:ext cx="16200" cy="399636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15</xdr:col>
      <xdr:colOff>92160</xdr:colOff>
      <xdr:row>21</xdr:row>
      <xdr:rowOff>145800</xdr:rowOff>
    </xdr:from>
    <xdr:to>
      <xdr:col>15</xdr:col>
      <xdr:colOff>280440</xdr:colOff>
      <xdr:row>24</xdr:row>
      <xdr:rowOff>1080</xdr:rowOff>
    </xdr:to>
    <xdr:sp>
      <xdr:nvSpPr>
        <xdr:cNvPr id="83" name="Line 1"/>
        <xdr:cNvSpPr/>
      </xdr:nvSpPr>
      <xdr:spPr>
        <a:xfrm flipH="1">
          <a:off x="14198400" y="3826080"/>
          <a:ext cx="188280" cy="38124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13</xdr:col>
      <xdr:colOff>610920</xdr:colOff>
      <xdr:row>20</xdr:row>
      <xdr:rowOff>171360</xdr:rowOff>
    </xdr:from>
    <xdr:to>
      <xdr:col>14</xdr:col>
      <xdr:colOff>73080</xdr:colOff>
      <xdr:row>20</xdr:row>
      <xdr:rowOff>171360</xdr:rowOff>
    </xdr:to>
    <xdr:sp>
      <xdr:nvSpPr>
        <xdr:cNvPr id="84" name="Line 1"/>
        <xdr:cNvSpPr/>
      </xdr:nvSpPr>
      <xdr:spPr>
        <a:xfrm flipH="1">
          <a:off x="12836520" y="3676320"/>
          <a:ext cx="402480" cy="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13</xdr:col>
      <xdr:colOff>408960</xdr:colOff>
      <xdr:row>22</xdr:row>
      <xdr:rowOff>170280</xdr:rowOff>
    </xdr:from>
    <xdr:to>
      <xdr:col>15</xdr:col>
      <xdr:colOff>52560</xdr:colOff>
      <xdr:row>22</xdr:row>
      <xdr:rowOff>170280</xdr:rowOff>
    </xdr:to>
    <xdr:sp>
      <xdr:nvSpPr>
        <xdr:cNvPr id="85" name="Line 1"/>
        <xdr:cNvSpPr/>
      </xdr:nvSpPr>
      <xdr:spPr>
        <a:xfrm flipH="1">
          <a:off x="12634560" y="4025880"/>
          <a:ext cx="1524240" cy="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8</xdr:col>
      <xdr:colOff>200880</xdr:colOff>
      <xdr:row>42</xdr:row>
      <xdr:rowOff>51120</xdr:rowOff>
    </xdr:from>
    <xdr:to>
      <xdr:col>10</xdr:col>
      <xdr:colOff>14040</xdr:colOff>
      <xdr:row>47</xdr:row>
      <xdr:rowOff>122760</xdr:rowOff>
    </xdr:to>
    <xdr:sp>
      <xdr:nvSpPr>
        <xdr:cNvPr id="86" name="Line 1"/>
        <xdr:cNvSpPr/>
      </xdr:nvSpPr>
      <xdr:spPr>
        <a:xfrm flipH="1" flipV="1">
          <a:off x="7724160" y="7427160"/>
          <a:ext cx="1694160" cy="963000"/>
        </a:xfrm>
        <a:prstGeom prst="line">
          <a:avLst/>
        </a:prstGeom>
        <a:ln w="19080">
          <a:solidFill>
            <a:srgbClr val="ff0000"/>
          </a:solidFill>
          <a:round/>
        </a:ln>
      </xdr:spPr>
    </xdr:sp>
    <xdr:clientData/>
  </xdr:twoCellAnchor>
  <xdr:twoCellAnchor editAs="oneCell">
    <xdr:from>
      <xdr:col>13</xdr:col>
      <xdr:colOff>307800</xdr:colOff>
      <xdr:row>41</xdr:row>
      <xdr:rowOff>113040</xdr:rowOff>
    </xdr:from>
    <xdr:to>
      <xdr:col>14</xdr:col>
      <xdr:colOff>374400</xdr:colOff>
      <xdr:row>44</xdr:row>
      <xdr:rowOff>161640</xdr:rowOff>
    </xdr:to>
    <xdr:sp>
      <xdr:nvSpPr>
        <xdr:cNvPr id="87" name="CustomShape 1"/>
        <xdr:cNvSpPr/>
      </xdr:nvSpPr>
      <xdr:spPr>
        <a:xfrm>
          <a:off x="12533400" y="7313760"/>
          <a:ext cx="1006920" cy="574560"/>
        </a:xfrm>
        <a:prstGeom prst="straightConnector1">
          <a:avLst/>
        </a:prstGeom>
        <a:noFill/>
        <a:ln w="9360">
          <a:solidFill>
            <a:srgbClr val="ff0000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8</xdr:col>
      <xdr:colOff>239040</xdr:colOff>
      <xdr:row>3</xdr:row>
      <xdr:rowOff>75600</xdr:rowOff>
    </xdr:from>
    <xdr:to>
      <xdr:col>8</xdr:col>
      <xdr:colOff>263160</xdr:colOff>
      <xdr:row>19</xdr:row>
      <xdr:rowOff>150480</xdr:rowOff>
    </xdr:to>
    <xdr:sp>
      <xdr:nvSpPr>
        <xdr:cNvPr id="88" name="Line 1"/>
        <xdr:cNvSpPr/>
      </xdr:nvSpPr>
      <xdr:spPr>
        <a:xfrm flipH="1" flipV="1">
          <a:off x="7762320" y="601200"/>
          <a:ext cx="24120" cy="2878920"/>
        </a:xfrm>
        <a:prstGeom prst="line">
          <a:avLst/>
        </a:prstGeom>
        <a:ln w="19080">
          <a:solidFill>
            <a:srgbClr val="ff0000"/>
          </a:solidFill>
          <a:round/>
        </a:ln>
      </xdr:spPr>
    </xdr:sp>
    <xdr:clientData/>
  </xdr:twoCellAnchor>
  <xdr:twoCellAnchor editAs="oneCell">
    <xdr:from>
      <xdr:col>8</xdr:col>
      <xdr:colOff>207360</xdr:colOff>
      <xdr:row>14</xdr:row>
      <xdr:rowOff>18000</xdr:rowOff>
    </xdr:from>
    <xdr:to>
      <xdr:col>9</xdr:col>
      <xdr:colOff>927000</xdr:colOff>
      <xdr:row>19</xdr:row>
      <xdr:rowOff>114480</xdr:rowOff>
    </xdr:to>
    <xdr:sp>
      <xdr:nvSpPr>
        <xdr:cNvPr id="89" name="Line 1"/>
        <xdr:cNvSpPr/>
      </xdr:nvSpPr>
      <xdr:spPr>
        <a:xfrm flipH="1">
          <a:off x="7730640" y="2471400"/>
          <a:ext cx="1659960" cy="972720"/>
        </a:xfrm>
        <a:prstGeom prst="line">
          <a:avLst/>
        </a:prstGeom>
        <a:ln w="19080">
          <a:solidFill>
            <a:srgbClr val="ff0000"/>
          </a:solidFill>
          <a:round/>
        </a:ln>
      </xdr:spPr>
    </xdr:sp>
    <xdr:clientData/>
  </xdr:twoCellAnchor>
  <xdr:twoCellAnchor editAs="oneCell">
    <xdr:from>
      <xdr:col>0</xdr:col>
      <xdr:colOff>-5136840</xdr:colOff>
      <xdr:row>0</xdr:row>
      <xdr:rowOff>-3165120</xdr:rowOff>
    </xdr:from>
    <xdr:to>
      <xdr:col>0</xdr:col>
      <xdr:colOff>-2989080</xdr:colOff>
      <xdr:row>0</xdr:row>
      <xdr:rowOff>-2072520</xdr:rowOff>
    </xdr:to>
    <xdr:sp>
      <xdr:nvSpPr>
        <xdr:cNvPr id="90" name="CustomShape 1"/>
        <xdr:cNvSpPr/>
      </xdr:nvSpPr>
      <xdr:spPr>
        <a:xfrm flipV="1">
          <a:off x="-5136840" y="-3165120"/>
          <a:ext cx="2147760" cy="1092600"/>
        </a:xfrm>
        <a:prstGeom prst="straightConnector1">
          <a:avLst/>
        </a:prstGeom>
        <a:noFill/>
        <a:ln w="9360">
          <a:solidFill>
            <a:srgbClr val="7d5fa0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6</xdr:col>
      <xdr:colOff>18720</xdr:colOff>
      <xdr:row>12</xdr:row>
      <xdr:rowOff>51840</xdr:rowOff>
    </xdr:from>
    <xdr:to>
      <xdr:col>8</xdr:col>
      <xdr:colOff>266760</xdr:colOff>
      <xdr:row>12</xdr:row>
      <xdr:rowOff>62640</xdr:rowOff>
    </xdr:to>
    <xdr:sp>
      <xdr:nvSpPr>
        <xdr:cNvPr id="91" name="CustomShape 1"/>
        <xdr:cNvSpPr/>
      </xdr:nvSpPr>
      <xdr:spPr>
        <a:xfrm>
          <a:off x="5661000" y="2154960"/>
          <a:ext cx="2129040" cy="10800"/>
        </a:xfrm>
        <a:prstGeom prst="straightConnector1">
          <a:avLst/>
        </a:prstGeom>
        <a:noFill/>
        <a:ln w="9360">
          <a:solidFill>
            <a:srgbClr val="000000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12</xdr:col>
      <xdr:colOff>918000</xdr:colOff>
      <xdr:row>31</xdr:row>
      <xdr:rowOff>8280</xdr:rowOff>
    </xdr:from>
    <xdr:to>
      <xdr:col>13</xdr:col>
      <xdr:colOff>702000</xdr:colOff>
      <xdr:row>31</xdr:row>
      <xdr:rowOff>66240</xdr:rowOff>
    </xdr:to>
    <xdr:sp>
      <xdr:nvSpPr>
        <xdr:cNvPr id="92" name="CustomShape 1"/>
        <xdr:cNvSpPr/>
      </xdr:nvSpPr>
      <xdr:spPr>
        <a:xfrm>
          <a:off x="12202920" y="5441040"/>
          <a:ext cx="724680" cy="5796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16</xdr:col>
      <xdr:colOff>534600</xdr:colOff>
      <xdr:row>40</xdr:row>
      <xdr:rowOff>50400</xdr:rowOff>
    </xdr:from>
    <xdr:to>
      <xdr:col>18</xdr:col>
      <xdr:colOff>126360</xdr:colOff>
      <xdr:row>41</xdr:row>
      <xdr:rowOff>133200</xdr:rowOff>
    </xdr:to>
    <xdr:sp>
      <xdr:nvSpPr>
        <xdr:cNvPr id="93" name="CustomShape 1"/>
        <xdr:cNvSpPr/>
      </xdr:nvSpPr>
      <xdr:spPr>
        <a:xfrm flipH="1">
          <a:off x="15581520" y="7075800"/>
          <a:ext cx="1472400" cy="25812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14</xdr:col>
      <xdr:colOff>55080</xdr:colOff>
      <xdr:row>48</xdr:row>
      <xdr:rowOff>140400</xdr:rowOff>
    </xdr:from>
    <xdr:to>
      <xdr:col>15</xdr:col>
      <xdr:colOff>35640</xdr:colOff>
      <xdr:row>48</xdr:row>
      <xdr:rowOff>140760</xdr:rowOff>
    </xdr:to>
    <xdr:sp>
      <xdr:nvSpPr>
        <xdr:cNvPr id="94" name="CustomShape 1"/>
        <xdr:cNvSpPr/>
      </xdr:nvSpPr>
      <xdr:spPr>
        <a:xfrm>
          <a:off x="13221000" y="8583120"/>
          <a:ext cx="920880" cy="360"/>
        </a:xfrm>
        <a:prstGeom prst="straightConnector1">
          <a:avLst/>
        </a:prstGeom>
        <a:noFill/>
        <a:ln w="9360">
          <a:solidFill>
            <a:srgbClr val="98b855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3</xdr:col>
      <xdr:colOff>58680</xdr:colOff>
      <xdr:row>19</xdr:row>
      <xdr:rowOff>152280</xdr:rowOff>
    </xdr:from>
    <xdr:to>
      <xdr:col>3</xdr:col>
      <xdr:colOff>72360</xdr:colOff>
      <xdr:row>42</xdr:row>
      <xdr:rowOff>162720</xdr:rowOff>
    </xdr:to>
    <xdr:sp>
      <xdr:nvSpPr>
        <xdr:cNvPr id="95" name="CustomShape 1"/>
        <xdr:cNvSpPr/>
      </xdr:nvSpPr>
      <xdr:spPr>
        <a:xfrm flipH="1">
          <a:off x="2879640" y="3481920"/>
          <a:ext cx="13680" cy="4056840"/>
        </a:xfrm>
        <a:prstGeom prst="straightConnector1">
          <a:avLst/>
        </a:prstGeom>
        <a:noFill/>
        <a:ln w="9360">
          <a:solidFill>
            <a:srgbClr val="000000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4</xdr:col>
      <xdr:colOff>63000</xdr:colOff>
      <xdr:row>23</xdr:row>
      <xdr:rowOff>27000</xdr:rowOff>
    </xdr:from>
    <xdr:to>
      <xdr:col>4</xdr:col>
      <xdr:colOff>63360</xdr:colOff>
      <xdr:row>39</xdr:row>
      <xdr:rowOff>154080</xdr:rowOff>
    </xdr:to>
    <xdr:sp>
      <xdr:nvSpPr>
        <xdr:cNvPr id="96" name="CustomShape 1"/>
        <xdr:cNvSpPr/>
      </xdr:nvSpPr>
      <xdr:spPr>
        <a:xfrm flipH="1">
          <a:off x="3824640" y="4057920"/>
          <a:ext cx="360" cy="2946240"/>
        </a:xfrm>
        <a:prstGeom prst="straightConnector1">
          <a:avLst/>
        </a:prstGeom>
        <a:noFill/>
        <a:ln w="9360">
          <a:solidFill>
            <a:srgbClr val="000000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4</xdr:col>
      <xdr:colOff>905040</xdr:colOff>
      <xdr:row>14</xdr:row>
      <xdr:rowOff>65880</xdr:rowOff>
    </xdr:from>
    <xdr:to>
      <xdr:col>5</xdr:col>
      <xdr:colOff>932760</xdr:colOff>
      <xdr:row>14</xdr:row>
      <xdr:rowOff>79560</xdr:rowOff>
    </xdr:to>
    <xdr:sp>
      <xdr:nvSpPr>
        <xdr:cNvPr id="97" name="CustomShape 1"/>
        <xdr:cNvSpPr/>
      </xdr:nvSpPr>
      <xdr:spPr>
        <a:xfrm>
          <a:off x="4666680" y="2519280"/>
          <a:ext cx="968040" cy="13680"/>
        </a:xfrm>
        <a:prstGeom prst="straightConnector1">
          <a:avLst/>
        </a:prstGeom>
        <a:noFill/>
        <a:ln w="9360">
          <a:solidFill>
            <a:srgbClr val="000000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10</xdr:col>
      <xdr:colOff>813960</xdr:colOff>
      <xdr:row>3</xdr:row>
      <xdr:rowOff>132480</xdr:rowOff>
    </xdr:from>
    <xdr:to>
      <xdr:col>10</xdr:col>
      <xdr:colOff>842040</xdr:colOff>
      <xdr:row>19</xdr:row>
      <xdr:rowOff>124560</xdr:rowOff>
    </xdr:to>
    <xdr:sp>
      <xdr:nvSpPr>
        <xdr:cNvPr id="98" name="CustomShape 1"/>
        <xdr:cNvSpPr/>
      </xdr:nvSpPr>
      <xdr:spPr>
        <a:xfrm flipH="1">
          <a:off x="10218240" y="658080"/>
          <a:ext cx="28080" cy="2796120"/>
        </a:xfrm>
        <a:prstGeom prst="straightConnector1">
          <a:avLst/>
        </a:prstGeom>
        <a:noFill/>
        <a:ln w="9360">
          <a:solidFill>
            <a:srgbClr val="000000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8</xdr:col>
      <xdr:colOff>252360</xdr:colOff>
      <xdr:row>19</xdr:row>
      <xdr:rowOff>165600</xdr:rowOff>
    </xdr:from>
    <xdr:to>
      <xdr:col>9</xdr:col>
      <xdr:colOff>884160</xdr:colOff>
      <xdr:row>20</xdr:row>
      <xdr:rowOff>3960</xdr:rowOff>
    </xdr:to>
    <xdr:sp>
      <xdr:nvSpPr>
        <xdr:cNvPr id="99" name="CustomShape 1"/>
        <xdr:cNvSpPr/>
      </xdr:nvSpPr>
      <xdr:spPr>
        <a:xfrm flipH="1" flipV="1">
          <a:off x="7775640" y="3495240"/>
          <a:ext cx="1572120" cy="13680"/>
        </a:xfrm>
        <a:prstGeom prst="straightConnector1">
          <a:avLst/>
        </a:prstGeom>
        <a:noFill/>
        <a:ln w="9360">
          <a:solidFill>
            <a:srgbClr val="000000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10</xdr:col>
      <xdr:colOff>29160</xdr:colOff>
      <xdr:row>14</xdr:row>
      <xdr:rowOff>137160</xdr:rowOff>
    </xdr:from>
    <xdr:to>
      <xdr:col>10</xdr:col>
      <xdr:colOff>43200</xdr:colOff>
      <xdr:row>20</xdr:row>
      <xdr:rowOff>3960</xdr:rowOff>
    </xdr:to>
    <xdr:sp>
      <xdr:nvSpPr>
        <xdr:cNvPr id="100" name="CustomShape 1"/>
        <xdr:cNvSpPr/>
      </xdr:nvSpPr>
      <xdr:spPr>
        <a:xfrm flipH="1">
          <a:off x="9433440" y="2590560"/>
          <a:ext cx="14040" cy="918360"/>
        </a:xfrm>
        <a:prstGeom prst="straightConnector1">
          <a:avLst/>
        </a:prstGeom>
        <a:noFill/>
        <a:ln w="9360">
          <a:solidFill>
            <a:srgbClr val="000000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9</xdr:col>
      <xdr:colOff>912600</xdr:colOff>
      <xdr:row>42</xdr:row>
      <xdr:rowOff>94320</xdr:rowOff>
    </xdr:from>
    <xdr:to>
      <xdr:col>9</xdr:col>
      <xdr:colOff>926640</xdr:colOff>
      <xdr:row>47</xdr:row>
      <xdr:rowOff>121320</xdr:rowOff>
    </xdr:to>
    <xdr:sp>
      <xdr:nvSpPr>
        <xdr:cNvPr id="101" name="CustomShape 1"/>
        <xdr:cNvSpPr/>
      </xdr:nvSpPr>
      <xdr:spPr>
        <a:xfrm flipH="1">
          <a:off x="9376200" y="7470360"/>
          <a:ext cx="14040" cy="918360"/>
        </a:xfrm>
        <a:prstGeom prst="straightConnector1">
          <a:avLst/>
        </a:prstGeom>
        <a:noFill/>
        <a:ln w="9360">
          <a:solidFill>
            <a:srgbClr val="000000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8</xdr:col>
      <xdr:colOff>280800</xdr:colOff>
      <xdr:row>42</xdr:row>
      <xdr:rowOff>121320</xdr:rowOff>
    </xdr:from>
    <xdr:to>
      <xdr:col>9</xdr:col>
      <xdr:colOff>912600</xdr:colOff>
      <xdr:row>42</xdr:row>
      <xdr:rowOff>135000</xdr:rowOff>
    </xdr:to>
    <xdr:sp>
      <xdr:nvSpPr>
        <xdr:cNvPr id="102" name="CustomShape 1"/>
        <xdr:cNvSpPr/>
      </xdr:nvSpPr>
      <xdr:spPr>
        <a:xfrm flipH="1" flipV="1">
          <a:off x="7804080" y="7497360"/>
          <a:ext cx="1572120" cy="13680"/>
        </a:xfrm>
        <a:prstGeom prst="straightConnector1">
          <a:avLst/>
        </a:prstGeom>
        <a:noFill/>
        <a:ln w="9360">
          <a:solidFill>
            <a:srgbClr val="000000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6</xdr:col>
      <xdr:colOff>14400</xdr:colOff>
      <xdr:row>3</xdr:row>
      <xdr:rowOff>104400</xdr:rowOff>
    </xdr:from>
    <xdr:to>
      <xdr:col>8</xdr:col>
      <xdr:colOff>210600</xdr:colOff>
      <xdr:row>19</xdr:row>
      <xdr:rowOff>165600</xdr:rowOff>
    </xdr:to>
    <xdr:sp>
      <xdr:nvSpPr>
        <xdr:cNvPr id="103" name="CustomShape 1"/>
        <xdr:cNvSpPr/>
      </xdr:nvSpPr>
      <xdr:spPr>
        <a:xfrm flipV="1">
          <a:off x="5656680" y="629640"/>
          <a:ext cx="2077200" cy="2865240"/>
        </a:xfrm>
        <a:prstGeom prst="straightConnector1">
          <a:avLst/>
        </a:prstGeom>
        <a:noFill/>
        <a:ln w="9360">
          <a:solidFill>
            <a:srgbClr val="ff00cc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4</xdr:col>
      <xdr:colOff>912600</xdr:colOff>
      <xdr:row>19</xdr:row>
      <xdr:rowOff>28440</xdr:rowOff>
    </xdr:from>
    <xdr:to>
      <xdr:col>5</xdr:col>
      <xdr:colOff>856440</xdr:colOff>
      <xdr:row>22</xdr:row>
      <xdr:rowOff>106560</xdr:rowOff>
    </xdr:to>
    <xdr:sp>
      <xdr:nvSpPr>
        <xdr:cNvPr id="104" name="CustomShape 1"/>
        <xdr:cNvSpPr/>
      </xdr:nvSpPr>
      <xdr:spPr>
        <a:xfrm flipV="1">
          <a:off x="4674240" y="3358080"/>
          <a:ext cx="884160" cy="604080"/>
        </a:xfrm>
        <a:prstGeom prst="straightConnector1">
          <a:avLst/>
        </a:prstGeom>
        <a:noFill/>
        <a:ln w="9360">
          <a:solidFill>
            <a:srgbClr val="ff00cc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8</xdr:col>
      <xdr:colOff>280800</xdr:colOff>
      <xdr:row>3</xdr:row>
      <xdr:rowOff>63360</xdr:rowOff>
    </xdr:from>
    <xdr:to>
      <xdr:col>9</xdr:col>
      <xdr:colOff>926640</xdr:colOff>
      <xdr:row>14</xdr:row>
      <xdr:rowOff>55080</xdr:rowOff>
    </xdr:to>
    <xdr:sp>
      <xdr:nvSpPr>
        <xdr:cNvPr id="105" name="CustomShape 1"/>
        <xdr:cNvSpPr/>
      </xdr:nvSpPr>
      <xdr:spPr>
        <a:xfrm>
          <a:off x="7804080" y="588960"/>
          <a:ext cx="1586160" cy="1919520"/>
        </a:xfrm>
        <a:prstGeom prst="straightConnector1">
          <a:avLst/>
        </a:prstGeom>
        <a:noFill/>
        <a:ln w="9360">
          <a:solidFill>
            <a:srgbClr val="ff00cc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10</xdr:col>
      <xdr:colOff>136080</xdr:colOff>
      <xdr:row>14</xdr:row>
      <xdr:rowOff>54720</xdr:rowOff>
    </xdr:from>
    <xdr:to>
      <xdr:col>10</xdr:col>
      <xdr:colOff>150120</xdr:colOff>
      <xdr:row>47</xdr:row>
      <xdr:rowOff>121320</xdr:rowOff>
    </xdr:to>
    <xdr:sp>
      <xdr:nvSpPr>
        <xdr:cNvPr id="106" name="CustomShape 1"/>
        <xdr:cNvSpPr/>
      </xdr:nvSpPr>
      <xdr:spPr>
        <a:xfrm>
          <a:off x="9540360" y="2508120"/>
          <a:ext cx="14040" cy="5880600"/>
        </a:xfrm>
        <a:prstGeom prst="straightConnector1">
          <a:avLst/>
        </a:prstGeom>
        <a:noFill/>
        <a:ln w="9360">
          <a:solidFill>
            <a:srgbClr val="ff00cc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6</xdr:col>
      <xdr:colOff>84600</xdr:colOff>
      <xdr:row>43</xdr:row>
      <xdr:rowOff>69840</xdr:rowOff>
    </xdr:from>
    <xdr:to>
      <xdr:col>9</xdr:col>
      <xdr:colOff>912600</xdr:colOff>
      <xdr:row>48</xdr:row>
      <xdr:rowOff>28080</xdr:rowOff>
    </xdr:to>
    <xdr:sp>
      <xdr:nvSpPr>
        <xdr:cNvPr id="107" name="CustomShape 1"/>
        <xdr:cNvSpPr/>
      </xdr:nvSpPr>
      <xdr:spPr>
        <a:xfrm>
          <a:off x="5726880" y="7621200"/>
          <a:ext cx="3649320" cy="849600"/>
        </a:xfrm>
        <a:prstGeom prst="straightConnector1">
          <a:avLst/>
        </a:prstGeom>
        <a:noFill/>
        <a:ln w="9360">
          <a:solidFill>
            <a:srgbClr val="ff00cc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5</xdr:col>
      <xdr:colOff>28440</xdr:colOff>
      <xdr:row>39</xdr:row>
      <xdr:rowOff>154080</xdr:rowOff>
    </xdr:from>
    <xdr:to>
      <xdr:col>5</xdr:col>
      <xdr:colOff>940680</xdr:colOff>
      <xdr:row>43</xdr:row>
      <xdr:rowOff>56160</xdr:rowOff>
    </xdr:to>
    <xdr:sp>
      <xdr:nvSpPr>
        <xdr:cNvPr id="108" name="CustomShape 1"/>
        <xdr:cNvSpPr/>
      </xdr:nvSpPr>
      <xdr:spPr>
        <a:xfrm flipH="1" flipV="1">
          <a:off x="4730400" y="7004160"/>
          <a:ext cx="912240" cy="603360"/>
        </a:xfrm>
        <a:prstGeom prst="straightConnector1">
          <a:avLst/>
        </a:prstGeom>
        <a:noFill/>
        <a:ln w="9360">
          <a:solidFill>
            <a:srgbClr val="ff00cc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5</xdr:col>
      <xdr:colOff>898920</xdr:colOff>
      <xdr:row>44</xdr:row>
      <xdr:rowOff>72720</xdr:rowOff>
    </xdr:from>
    <xdr:to>
      <xdr:col>8</xdr:col>
      <xdr:colOff>206640</xdr:colOff>
      <xdr:row>44</xdr:row>
      <xdr:rowOff>83520</xdr:rowOff>
    </xdr:to>
    <xdr:sp>
      <xdr:nvSpPr>
        <xdr:cNvPr id="109" name="CustomShape 1"/>
        <xdr:cNvSpPr/>
      </xdr:nvSpPr>
      <xdr:spPr>
        <a:xfrm>
          <a:off x="5600880" y="7799400"/>
          <a:ext cx="2129040" cy="10800"/>
        </a:xfrm>
        <a:prstGeom prst="straightConnector1">
          <a:avLst/>
        </a:prstGeom>
        <a:noFill/>
        <a:ln w="9360">
          <a:solidFill>
            <a:srgbClr val="000000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4</xdr:col>
      <xdr:colOff>898560</xdr:colOff>
      <xdr:row>43</xdr:row>
      <xdr:rowOff>138240</xdr:rowOff>
    </xdr:from>
    <xdr:to>
      <xdr:col>5</xdr:col>
      <xdr:colOff>912600</xdr:colOff>
      <xdr:row>43</xdr:row>
      <xdr:rowOff>151920</xdr:rowOff>
    </xdr:to>
    <xdr:sp>
      <xdr:nvSpPr>
        <xdr:cNvPr id="110" name="CustomShape 1"/>
        <xdr:cNvSpPr/>
      </xdr:nvSpPr>
      <xdr:spPr>
        <a:xfrm flipV="1">
          <a:off x="4660200" y="7689600"/>
          <a:ext cx="954360" cy="13680"/>
        </a:xfrm>
        <a:prstGeom prst="straightConnector1">
          <a:avLst/>
        </a:prstGeom>
        <a:noFill/>
        <a:ln w="9360">
          <a:solidFill>
            <a:srgbClr val="000000"/>
          </a:solidFill>
          <a:round/>
          <a:headEnd len="med" type="arrow" w="med"/>
          <a:tailEnd len="med" type="arrow" w="med"/>
        </a:ln>
      </xdr:spPr>
    </xdr:sp>
    <xdr:clientData/>
  </xdr:twoCellAnchor>
  <xdr:twoCellAnchor editAs="oneCell">
    <xdr:from>
      <xdr:col>4</xdr:col>
      <xdr:colOff>718200</xdr:colOff>
      <xdr:row>39</xdr:row>
      <xdr:rowOff>126720</xdr:rowOff>
    </xdr:from>
    <xdr:to>
      <xdr:col>4</xdr:col>
      <xdr:colOff>718560</xdr:colOff>
      <xdr:row>43</xdr:row>
      <xdr:rowOff>151920</xdr:rowOff>
    </xdr:to>
    <xdr:sp>
      <xdr:nvSpPr>
        <xdr:cNvPr id="111" name="CustomShape 1"/>
        <xdr:cNvSpPr/>
      </xdr:nvSpPr>
      <xdr:spPr>
        <a:xfrm flipV="1">
          <a:off x="4479840" y="6976800"/>
          <a:ext cx="360" cy="726480"/>
        </a:xfrm>
        <a:prstGeom prst="straightConnector1">
          <a:avLst/>
        </a:prstGeom>
        <a:noFill/>
        <a:ln w="9360">
          <a:solidFill>
            <a:srgbClr val="000000"/>
          </a:solidFill>
          <a:round/>
          <a:headEnd len="med" type="arrow" w="med"/>
          <a:tailEnd len="med" type="arrow" w="med"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I2" s="1"/>
      <c r="J2" s="1"/>
      <c r="K2" s="1"/>
      <c r="L2" s="1"/>
      <c r="M2" s="1"/>
      <c r="N2" s="1"/>
      <c r="O2" s="1"/>
    </row>
    <row r="3" customFormat="false" ht="15" hidden="false" customHeight="false" outlineLevel="0" collapsed="false">
      <c r="A3" s="1"/>
      <c r="B3" s="1"/>
      <c r="C3" s="1"/>
      <c r="D3" s="1"/>
      <c r="E3" s="1" t="s">
        <v>0</v>
      </c>
      <c r="F3" s="2" t="n">
        <v>50</v>
      </c>
      <c r="G3" s="1"/>
      <c r="H3" s="1"/>
      <c r="I3" s="1"/>
      <c r="J3" s="1"/>
      <c r="K3" s="1"/>
      <c r="L3" s="1"/>
      <c r="M3" s="1"/>
      <c r="N3" s="1"/>
      <c r="O3" s="1"/>
    </row>
    <row r="4" customFormat="false" ht="15" hidden="false" customHeight="false" outlineLevel="0" collapsed="false">
      <c r="A4" s="1"/>
      <c r="B4" s="1"/>
      <c r="C4" s="1"/>
      <c r="D4" s="1"/>
      <c r="E4" s="2" t="n">
        <f aca="false">F3</f>
        <v>50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customFormat="false" ht="15" hidden="false" customHeight="false" outlineLevel="0" collapsed="false">
      <c r="A5" s="1"/>
      <c r="B5" s="1"/>
      <c r="C5" s="1"/>
      <c r="D5" s="1"/>
      <c r="F5" s="3" t="n">
        <f aca="false">SQRT(E4^2+F3^2)</f>
        <v>70.7106781186548</v>
      </c>
      <c r="G5" s="1"/>
      <c r="H5" s="1"/>
      <c r="I5" s="1"/>
      <c r="J5" s="1"/>
      <c r="K5" s="1"/>
      <c r="L5" s="1"/>
      <c r="M5" s="1"/>
      <c r="N5" s="1"/>
      <c r="O5" s="1"/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3" t="n">
        <f aca="false">SQRT(H7^2+J11^2)</f>
        <v>205.97329924046</v>
      </c>
      <c r="J6" s="1"/>
      <c r="K6" s="1"/>
      <c r="L6" s="1"/>
      <c r="M6" s="1"/>
      <c r="N6" s="1"/>
      <c r="O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 t="n">
        <f aca="false">(I16-K14)/2</f>
        <v>139</v>
      </c>
      <c r="I7" s="1"/>
      <c r="J7" s="1"/>
      <c r="K7" s="1"/>
      <c r="L7" s="1"/>
      <c r="M7" s="1"/>
      <c r="N7" s="1"/>
      <c r="O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 t="s">
        <v>1</v>
      </c>
      <c r="J11" s="2" t="n">
        <v>152</v>
      </c>
      <c r="K11" s="1"/>
      <c r="L11" s="1"/>
      <c r="M11" s="1"/>
      <c r="N11" s="1"/>
      <c r="O11" s="1"/>
    </row>
    <row r="12" customFormat="false" ht="15" hidden="false" customHeight="false" outlineLevel="0" collapsed="false">
      <c r="A12" s="1"/>
      <c r="B12" s="1"/>
      <c r="C12" s="1"/>
      <c r="D12" s="4" t="s">
        <v>2</v>
      </c>
      <c r="E12" s="1"/>
      <c r="F12" s="1"/>
      <c r="G12" s="1"/>
      <c r="H12" s="5" t="s">
        <v>3</v>
      </c>
      <c r="I12" s="1"/>
      <c r="J12" s="1"/>
      <c r="K12" s="1"/>
      <c r="L12" s="1"/>
      <c r="M12" s="1"/>
      <c r="N12" s="1"/>
      <c r="O12" s="1"/>
    </row>
    <row r="13" customFormat="false" ht="15" hidden="false" customHeight="false" outlineLevel="0" collapsed="false">
      <c r="A13" s="1"/>
      <c r="B13" s="1"/>
      <c r="C13" s="1"/>
      <c r="D13" s="4" t="n">
        <f aca="false">400-50</f>
        <v>350</v>
      </c>
      <c r="E13" s="1" t="n">
        <f aca="false">I16-2*E4</f>
        <v>250</v>
      </c>
      <c r="G13" s="2" t="s">
        <v>4</v>
      </c>
      <c r="H13" s="5" t="n">
        <v>195</v>
      </c>
      <c r="I13" s="1"/>
      <c r="J13" s="1"/>
      <c r="K13" s="1" t="s">
        <v>1</v>
      </c>
      <c r="L13" s="1"/>
      <c r="M13" s="1"/>
      <c r="N13" s="1"/>
      <c r="O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6" t="n">
        <f aca="false">E13+2*F5+2*G24+2*I6+K14</f>
        <v>1175.36795471823</v>
      </c>
      <c r="H14" s="1"/>
      <c r="I14" s="1"/>
      <c r="J14" s="1"/>
      <c r="K14" s="2" t="n">
        <f aca="false">I16-(2*139)</f>
        <v>72</v>
      </c>
      <c r="L14" s="1"/>
      <c r="M14" s="1"/>
      <c r="N14" s="1"/>
      <c r="O14" s="1"/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 t="s">
        <v>5</v>
      </c>
      <c r="H15" s="1"/>
      <c r="I15" s="1" t="s">
        <v>6</v>
      </c>
      <c r="J15" s="1"/>
      <c r="K15" s="1"/>
      <c r="L15" s="1"/>
      <c r="M15" s="1"/>
      <c r="N15" s="1"/>
      <c r="O15" s="1"/>
    </row>
    <row r="16" customFormat="false" ht="15" hidden="false" customHeight="false" outlineLevel="0" collapsed="false">
      <c r="A16" s="1"/>
      <c r="B16" s="1"/>
      <c r="C16" s="1"/>
      <c r="D16" s="1"/>
      <c r="E16" s="1"/>
      <c r="F16" s="1"/>
      <c r="G16" s="1" t="n">
        <f aca="false">1200-20</f>
        <v>1180</v>
      </c>
      <c r="H16" s="1"/>
      <c r="I16" s="2" t="n">
        <v>350</v>
      </c>
      <c r="J16" s="1"/>
      <c r="K16" s="1"/>
      <c r="L16" s="1"/>
      <c r="M16" s="1"/>
      <c r="N16" s="1"/>
      <c r="O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customFormat="false" ht="15" hidden="false" customHeight="false" outlineLevel="0" collapsed="false">
      <c r="A19" s="1"/>
      <c r="B19" s="1"/>
      <c r="C19" s="1"/>
      <c r="D19" s="1"/>
      <c r="E19" s="1"/>
      <c r="F19" s="1"/>
      <c r="G19" s="5" t="s">
        <v>7</v>
      </c>
      <c r="H19" s="5" t="n">
        <f aca="false">70+10</f>
        <v>80</v>
      </c>
      <c r="I19" s="1"/>
      <c r="J19" s="1"/>
      <c r="K19" s="1"/>
      <c r="L19" s="1"/>
      <c r="M19" s="1"/>
      <c r="N19" s="1"/>
      <c r="O19" s="1"/>
    </row>
    <row r="20" customFormat="false" ht="15" hidden="false" customHeight="false" outlineLevel="0" collapsed="false">
      <c r="A20" s="1"/>
      <c r="B20" s="1"/>
      <c r="C20" s="1"/>
      <c r="D20" s="1"/>
      <c r="E20" s="1"/>
      <c r="F20" s="1"/>
      <c r="G20" s="5" t="n">
        <f aca="false">60+30</f>
        <v>90</v>
      </c>
      <c r="H20" s="1"/>
      <c r="I20" s="1"/>
      <c r="J20" s="1"/>
      <c r="K20" s="1"/>
      <c r="L20" s="1"/>
      <c r="M20" s="1"/>
      <c r="N20" s="1"/>
      <c r="O20" s="1"/>
    </row>
    <row r="21" customFormat="false" ht="15" hidden="false" customHeight="false" outlineLevel="0" collapsed="false">
      <c r="A21" s="1"/>
      <c r="B21" s="1"/>
      <c r="C21" s="1"/>
      <c r="D21" s="1"/>
      <c r="E21" s="1"/>
      <c r="F21" s="1"/>
      <c r="G21" s="1"/>
      <c r="H21" s="1" t="n">
        <f aca="false">H7</f>
        <v>139</v>
      </c>
      <c r="I21" s="1"/>
      <c r="J21" s="1"/>
      <c r="K21" s="1"/>
      <c r="L21" s="1"/>
      <c r="M21" s="1"/>
      <c r="N21" s="1"/>
      <c r="O21" s="1"/>
    </row>
    <row r="22" customFormat="false" ht="1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customFormat="false" ht="15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customFormat="false" ht="15" hidden="false" customHeight="false" outlineLevel="0" collapsed="false">
      <c r="A24" s="1"/>
      <c r="B24" s="1"/>
      <c r="C24" s="1"/>
      <c r="D24" s="1"/>
      <c r="E24" s="1"/>
      <c r="F24" s="1"/>
      <c r="G24" s="1" t="n">
        <f aca="false">H26-F3</f>
        <v>150</v>
      </c>
      <c r="H24" s="1"/>
      <c r="I24" s="1"/>
      <c r="J24" s="1"/>
      <c r="K24" s="1"/>
      <c r="L24" s="1"/>
      <c r="M24" s="1"/>
      <c r="N24" s="1"/>
      <c r="O24" s="1"/>
    </row>
    <row r="25" customFormat="false" ht="1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customFormat="false" ht="15" hidden="false" customHeight="false" outlineLevel="0" collapsed="false">
      <c r="A26" s="1"/>
      <c r="B26" s="1"/>
      <c r="C26" s="1"/>
      <c r="D26" s="1"/>
      <c r="E26" s="1"/>
      <c r="F26" s="1"/>
      <c r="G26" s="1" t="s">
        <v>8</v>
      </c>
      <c r="H26" s="2" t="n">
        <v>200</v>
      </c>
      <c r="I26" s="1"/>
      <c r="J26" s="1"/>
      <c r="K26" s="1"/>
      <c r="L26" s="1"/>
      <c r="M26" s="1"/>
      <c r="N26" s="1"/>
      <c r="O26" s="1"/>
    </row>
  </sheetData>
  <conditionalFormatting sqref="G14">
    <cfRule type="cellIs" priority="2" operator="greaterThan" aboveAverage="0" equalAverage="0" bottom="0" percent="0" rank="0" text="" dxfId="0">
      <formula>$G$16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I2" s="1"/>
      <c r="J2" s="1"/>
      <c r="K2" s="1"/>
      <c r="L2" s="1"/>
      <c r="M2" s="1"/>
      <c r="N2" s="1"/>
      <c r="O2" s="1"/>
    </row>
    <row r="3" customFormat="false" ht="15" hidden="false" customHeight="false" outlineLevel="0" collapsed="false">
      <c r="A3" s="1"/>
      <c r="B3" s="1"/>
      <c r="C3" s="1"/>
      <c r="D3" s="1"/>
      <c r="E3" s="1" t="s">
        <v>0</v>
      </c>
      <c r="F3" s="2" t="n">
        <v>50</v>
      </c>
      <c r="G3" s="1"/>
      <c r="H3" s="1"/>
      <c r="I3" s="1"/>
      <c r="J3" s="1"/>
      <c r="K3" s="1"/>
      <c r="L3" s="1"/>
      <c r="M3" s="1"/>
      <c r="N3" s="1"/>
      <c r="O3" s="1"/>
    </row>
    <row r="4" customFormat="false" ht="15" hidden="false" customHeight="false" outlineLevel="0" collapsed="false">
      <c r="A4" s="1"/>
      <c r="B4" s="1"/>
      <c r="C4" s="1"/>
      <c r="D4" s="1"/>
      <c r="E4" s="2" t="n">
        <f aca="false">F3</f>
        <v>50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customFormat="false" ht="15" hidden="false" customHeight="false" outlineLevel="0" collapsed="false">
      <c r="A5" s="1"/>
      <c r="B5" s="1"/>
      <c r="C5" s="1"/>
      <c r="D5" s="1"/>
      <c r="F5" s="3" t="n">
        <f aca="false">SQRT(E4^2+F3^2)</f>
        <v>70.7106781186548</v>
      </c>
      <c r="G5" s="1"/>
      <c r="H5" s="1"/>
      <c r="I5" s="1"/>
      <c r="J5" s="1"/>
      <c r="K5" s="1"/>
      <c r="L5" s="1"/>
      <c r="M5" s="1"/>
      <c r="N5" s="1"/>
      <c r="O5" s="1"/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3"/>
      <c r="J6" s="1"/>
      <c r="K6" s="1"/>
      <c r="L6" s="1"/>
      <c r="M6" s="1"/>
      <c r="N6" s="1"/>
      <c r="O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L11" s="1"/>
      <c r="M11" s="1"/>
      <c r="N11" s="1"/>
      <c r="O11" s="1"/>
    </row>
    <row r="12" customFormat="false" ht="15" hidden="false" customHeight="false" outlineLevel="0" collapsed="false">
      <c r="A12" s="1"/>
      <c r="B12" s="1"/>
      <c r="C12" s="1"/>
      <c r="D12" s="4" t="s">
        <v>2</v>
      </c>
      <c r="E12" s="1"/>
      <c r="F12" s="1"/>
      <c r="G12" s="1"/>
      <c r="H12" s="5"/>
      <c r="I12" s="1"/>
      <c r="L12" s="1"/>
      <c r="M12" s="1"/>
      <c r="N12" s="1"/>
      <c r="O12" s="1"/>
    </row>
    <row r="13" customFormat="false" ht="15" hidden="false" customHeight="false" outlineLevel="0" collapsed="false">
      <c r="A13" s="1"/>
      <c r="B13" s="1"/>
      <c r="C13" s="1"/>
      <c r="D13" s="4" t="n">
        <f aca="false">400-50</f>
        <v>350</v>
      </c>
      <c r="E13" s="1" t="n">
        <f aca="false">H16-2*E4</f>
        <v>250</v>
      </c>
      <c r="G13" s="2" t="s">
        <v>4</v>
      </c>
      <c r="H13" s="5"/>
      <c r="I13" s="1"/>
      <c r="L13" s="1"/>
      <c r="M13" s="1"/>
      <c r="N13" s="1"/>
      <c r="O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6" t="n">
        <f aca="false">E13+2*F5+2*G24+2*I26+H16</f>
        <v>1191.42135623731</v>
      </c>
      <c r="H14" s="1"/>
      <c r="I14" s="1"/>
      <c r="L14" s="1"/>
      <c r="M14" s="1"/>
      <c r="N14" s="1"/>
      <c r="O14" s="1"/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 t="s">
        <v>5</v>
      </c>
      <c r="H15" s="1" t="s">
        <v>6</v>
      </c>
      <c r="J15" s="1"/>
      <c r="K15" s="1"/>
      <c r="L15" s="1"/>
      <c r="M15" s="1"/>
      <c r="N15" s="1"/>
      <c r="O15" s="1"/>
    </row>
    <row r="16" customFormat="false" ht="15" hidden="false" customHeight="false" outlineLevel="0" collapsed="false">
      <c r="A16" s="1"/>
      <c r="B16" s="1"/>
      <c r="C16" s="1"/>
      <c r="D16" s="1"/>
      <c r="E16" s="1"/>
      <c r="F16" s="1"/>
      <c r="G16" s="1" t="n">
        <f aca="false">1200-20</f>
        <v>1180</v>
      </c>
      <c r="H16" s="2" t="n">
        <v>350</v>
      </c>
      <c r="J16" s="1"/>
      <c r="K16" s="1"/>
      <c r="L16" s="1"/>
      <c r="M16" s="1"/>
      <c r="N16" s="1"/>
      <c r="O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customFormat="false" ht="15" hidden="false" customHeight="false" outlineLevel="0" collapsed="false">
      <c r="A19" s="1"/>
      <c r="B19" s="1"/>
      <c r="C19" s="1"/>
      <c r="D19" s="1"/>
      <c r="E19" s="1"/>
      <c r="F19" s="1"/>
      <c r="G19" s="5" t="s">
        <v>7</v>
      </c>
      <c r="H19" s="5" t="n">
        <f aca="false">70+10</f>
        <v>80</v>
      </c>
      <c r="I19" s="1"/>
      <c r="J19" s="1"/>
      <c r="K19" s="1"/>
      <c r="L19" s="1"/>
      <c r="M19" s="1"/>
      <c r="N19" s="1"/>
      <c r="O19" s="1"/>
    </row>
    <row r="20" customFormat="false" ht="15" hidden="false" customHeight="false" outlineLevel="0" collapsed="false">
      <c r="A20" s="1"/>
      <c r="B20" s="1"/>
      <c r="C20" s="1"/>
      <c r="D20" s="1"/>
      <c r="E20" s="1"/>
      <c r="F20" s="1"/>
      <c r="G20" s="5" t="n">
        <f aca="false">60+30</f>
        <v>90</v>
      </c>
      <c r="H20" s="1"/>
      <c r="I20" s="1"/>
      <c r="J20" s="1"/>
      <c r="K20" s="1"/>
      <c r="L20" s="1"/>
      <c r="M20" s="1"/>
      <c r="N20" s="1"/>
      <c r="O20" s="1"/>
    </row>
    <row r="21" customFormat="false" ht="15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customFormat="false" ht="1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customFormat="false" ht="15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 t="n">
        <v>20</v>
      </c>
      <c r="L23" s="1"/>
      <c r="M23" s="1"/>
      <c r="N23" s="1"/>
      <c r="O23" s="1"/>
    </row>
    <row r="24" customFormat="false" ht="15" hidden="false" customHeight="false" outlineLevel="0" collapsed="false">
      <c r="A24" s="1"/>
      <c r="B24" s="1"/>
      <c r="C24" s="1"/>
      <c r="D24" s="1"/>
      <c r="E24" s="1"/>
      <c r="F24" s="1"/>
      <c r="G24" s="1" t="n">
        <f aca="false">H26-F3</f>
        <v>150</v>
      </c>
      <c r="H24" s="1"/>
      <c r="I24" s="1"/>
      <c r="J24" s="1"/>
      <c r="K24" s="1"/>
      <c r="L24" s="1"/>
      <c r="M24" s="1"/>
      <c r="N24" s="1"/>
      <c r="O24" s="1"/>
    </row>
    <row r="25" customFormat="false" ht="1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customFormat="false" ht="15" hidden="false" customHeight="false" outlineLevel="0" collapsed="false">
      <c r="A26" s="1"/>
      <c r="B26" s="1"/>
      <c r="C26" s="1"/>
      <c r="D26" s="1"/>
      <c r="E26" s="1"/>
      <c r="F26" s="1"/>
      <c r="G26" s="7" t="s">
        <v>8</v>
      </c>
      <c r="H26" s="2" t="n">
        <v>200</v>
      </c>
      <c r="I26" s="2" t="n">
        <v>75</v>
      </c>
      <c r="J26" s="8" t="s">
        <v>9</v>
      </c>
      <c r="K26" s="1"/>
      <c r="L26" s="1"/>
      <c r="M26" s="1"/>
      <c r="N26" s="1"/>
      <c r="O26" s="1"/>
    </row>
  </sheetData>
  <conditionalFormatting sqref="G14">
    <cfRule type="cellIs" priority="2" operator="greaterThan" aboveAverage="0" equalAverage="0" bottom="0" percent="0" rank="0" text="" dxfId="0">
      <formula>$G$16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O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K36" activeCellId="0" sqref="K36"/>
    </sheetView>
  </sheetViews>
  <sheetFormatPr defaultRowHeight="15"/>
  <cols>
    <col collapsed="false" hidden="false" max="1025" min="1" style="0" width="10.5748987854251"/>
  </cols>
  <sheetData>
    <row r="6" customFormat="false" ht="15" hidden="false" customHeight="false" outlineLevel="0" collapsed="false">
      <c r="J6" s="9" t="s">
        <v>10</v>
      </c>
    </row>
    <row r="7" customFormat="false" ht="15" hidden="false" customHeight="false" outlineLevel="0" collapsed="false">
      <c r="J7" s="10" t="n">
        <f aca="false">SQRT((H9-L10)^2+(I11+K12)^2)</f>
        <v>215.843106823418</v>
      </c>
    </row>
    <row r="8" customFormat="false" ht="15" hidden="false" customHeight="false" outlineLevel="0" collapsed="false">
      <c r="G8" s="9" t="s">
        <v>10</v>
      </c>
    </row>
    <row r="9" customFormat="false" ht="13.8" hidden="false" customHeight="false" outlineLevel="0" collapsed="false">
      <c r="A9" s="1"/>
      <c r="B9" s="1"/>
      <c r="C9" s="1"/>
      <c r="D9" s="1"/>
      <c r="E9" s="1"/>
      <c r="F9" s="1"/>
      <c r="G9" s="11" t="n">
        <f aca="false">SQRT((G11+F11)^2+(H9+E12)^2)</f>
        <v>305.163890393343</v>
      </c>
      <c r="H9" s="7" t="n">
        <v>200</v>
      </c>
      <c r="I9" s="1"/>
      <c r="J9" s="1"/>
      <c r="K9" s="1"/>
      <c r="L9" s="1"/>
      <c r="M9" s="1"/>
      <c r="N9" s="1"/>
      <c r="O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I10" s="1"/>
      <c r="J10" s="1"/>
      <c r="K10" s="1"/>
      <c r="L10" s="11" t="n">
        <f aca="false">L33</f>
        <v>21.8198051533946</v>
      </c>
      <c r="M10" s="1"/>
      <c r="N10" s="1"/>
      <c r="O10" s="1"/>
    </row>
    <row r="11" customFormat="false" ht="13.8" hidden="false" customHeight="false" outlineLevel="0" collapsed="false">
      <c r="A11" s="1"/>
      <c r="B11" s="1"/>
      <c r="C11" s="1"/>
      <c r="D11" s="1"/>
      <c r="E11" s="1" t="s">
        <v>0</v>
      </c>
      <c r="F11" s="2" t="n">
        <f aca="false">NonDeploye2016!F3</f>
        <v>50</v>
      </c>
      <c r="G11" s="1" t="n">
        <v>125</v>
      </c>
      <c r="H11" s="1"/>
      <c r="I11" s="1" t="n">
        <f aca="false">H34-F11-G11+I34</f>
        <v>100</v>
      </c>
      <c r="J11" s="1"/>
      <c r="L11" s="1"/>
      <c r="M11" s="1"/>
      <c r="N11" s="1"/>
      <c r="O11" s="1"/>
    </row>
    <row r="12" customFormat="false" ht="15" hidden="false" customHeight="false" outlineLevel="0" collapsed="false">
      <c r="A12" s="1"/>
      <c r="B12" s="1"/>
      <c r="C12" s="1"/>
      <c r="D12" s="1"/>
      <c r="E12" s="2" t="n">
        <f aca="false">F11</f>
        <v>50</v>
      </c>
      <c r="F12" s="1"/>
      <c r="G12" s="1"/>
      <c r="H12" s="1"/>
      <c r="I12" s="1"/>
      <c r="J12" s="1"/>
      <c r="K12" s="11" t="n">
        <f aca="false">K36</f>
        <v>21.8198051533946</v>
      </c>
      <c r="L12" s="1"/>
      <c r="M12" s="1"/>
      <c r="N12" s="1"/>
      <c r="O12" s="1"/>
    </row>
    <row r="13" customFormat="false" ht="15" hidden="false" customHeight="false" outlineLevel="0" collapsed="false">
      <c r="A13" s="1"/>
      <c r="B13" s="1"/>
      <c r="C13" s="1"/>
      <c r="D13" s="1"/>
      <c r="F13" s="3" t="n">
        <f aca="false">SQRT(E12^2+F11^2)</f>
        <v>70.7106781186548</v>
      </c>
      <c r="G13" s="1"/>
      <c r="H13" s="1"/>
      <c r="I13" s="1"/>
      <c r="J13" s="1"/>
      <c r="K13" s="1"/>
      <c r="L13" s="1"/>
      <c r="M13" s="1"/>
      <c r="N13" s="1"/>
      <c r="O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3"/>
      <c r="J14" s="1"/>
      <c r="K14" s="1"/>
      <c r="L14" s="1"/>
      <c r="M14" s="1"/>
      <c r="N14" s="1"/>
      <c r="O14" s="1"/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customFormat="false" ht="15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customFormat="false" ht="15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L19" s="1"/>
      <c r="M19" s="1"/>
      <c r="N19" s="1"/>
      <c r="O19" s="1"/>
    </row>
    <row r="20" customFormat="false" ht="15" hidden="false" customHeight="false" outlineLevel="0" collapsed="false">
      <c r="A20" s="1"/>
      <c r="B20" s="1"/>
      <c r="C20" s="1"/>
      <c r="E20" s="1"/>
      <c r="F20" s="1"/>
      <c r="G20" s="1"/>
      <c r="H20" s="5"/>
      <c r="I20" s="1"/>
      <c r="L20" s="1"/>
      <c r="M20" s="1"/>
      <c r="N20" s="1"/>
      <c r="O20" s="1"/>
    </row>
    <row r="21" customFormat="false" ht="15" hidden="false" customHeight="false" outlineLevel="0" collapsed="false">
      <c r="A21" s="1"/>
      <c r="B21" s="1"/>
      <c r="C21" s="1"/>
      <c r="E21" s="1" t="n">
        <f aca="false">H24-2*E12</f>
        <v>250</v>
      </c>
      <c r="G21" s="2" t="s">
        <v>4</v>
      </c>
      <c r="H21" s="5"/>
      <c r="I21" s="1"/>
      <c r="L21" s="1"/>
      <c r="M21" s="1"/>
      <c r="N21" s="1"/>
      <c r="O21" s="1"/>
    </row>
    <row r="22" customFormat="false" ht="15" hidden="false" customHeight="false" outlineLevel="0" collapsed="false">
      <c r="A22" s="1"/>
      <c r="B22" s="1"/>
      <c r="C22" s="1"/>
      <c r="D22" s="1"/>
      <c r="E22" s="1"/>
      <c r="F22" s="1"/>
      <c r="G22" s="6" t="n">
        <f aca="false">E21+F31+J35+L24+J7+G9</f>
        <v>1483.13969041077</v>
      </c>
      <c r="H22" s="1"/>
      <c r="I22" s="1"/>
      <c r="L22" s="1"/>
      <c r="M22" s="1"/>
      <c r="N22" s="1"/>
      <c r="O22" s="1"/>
    </row>
    <row r="23" customFormat="false" ht="15" hidden="false" customHeight="false" outlineLevel="0" collapsed="false">
      <c r="A23" s="1"/>
      <c r="B23" s="1"/>
      <c r="C23" s="1"/>
      <c r="D23" s="1"/>
      <c r="E23" s="1"/>
      <c r="F23" s="1"/>
      <c r="G23" s="1" t="s">
        <v>5</v>
      </c>
      <c r="H23" s="1" t="s">
        <v>6</v>
      </c>
      <c r="J23" s="1"/>
      <c r="K23" s="1"/>
      <c r="L23" s="1"/>
      <c r="M23" s="1"/>
      <c r="N23" s="1"/>
      <c r="O23" s="1"/>
    </row>
    <row r="24" customFormat="false" ht="15" hidden="false" customHeight="false" outlineLevel="0" collapsed="false">
      <c r="A24" s="1"/>
      <c r="B24" s="1"/>
      <c r="C24" s="1"/>
      <c r="D24" s="1"/>
      <c r="E24" s="1"/>
      <c r="F24" s="1"/>
      <c r="G24" s="1" t="n">
        <f aca="false">1500-20</f>
        <v>1480</v>
      </c>
      <c r="H24" s="2" t="n">
        <f aca="false">NonDeploye2016!H16</f>
        <v>350</v>
      </c>
      <c r="J24" s="1"/>
      <c r="K24" s="1"/>
      <c r="L24" s="11" t="n">
        <f aca="false">H24+L33+L10</f>
        <v>393.639610306789</v>
      </c>
      <c r="M24" s="1"/>
      <c r="N24" s="1"/>
      <c r="O24" s="1"/>
    </row>
    <row r="25" customFormat="false" ht="1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customFormat="false" ht="1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customFormat="false" ht="15" hidden="false" customHeight="false" outlineLevel="0" collapsed="false">
      <c r="A27" s="1"/>
      <c r="B27" s="1"/>
      <c r="C27" s="1"/>
      <c r="D27" s="1"/>
      <c r="E27" s="1"/>
      <c r="F27" s="1"/>
      <c r="G27" s="5"/>
      <c r="H27" s="5"/>
      <c r="I27" s="1"/>
      <c r="J27" s="1"/>
      <c r="K27" s="1"/>
      <c r="L27" s="1"/>
      <c r="M27" s="1"/>
      <c r="N27" s="1"/>
      <c r="O27" s="1"/>
    </row>
    <row r="28" customFormat="false" ht="15" hidden="false" customHeight="false" outlineLevel="0" collapsed="false">
      <c r="A28" s="1"/>
      <c r="B28" s="1"/>
      <c r="C28" s="1"/>
      <c r="D28" s="1"/>
      <c r="E28" s="1"/>
      <c r="F28" s="1"/>
      <c r="G28" s="5"/>
      <c r="H28" s="1"/>
      <c r="I28" s="1"/>
      <c r="J28" s="1"/>
      <c r="K28" s="1"/>
      <c r="L28" s="1"/>
      <c r="M28" s="1"/>
      <c r="N28" s="1"/>
      <c r="O28" s="1"/>
    </row>
    <row r="29" customFormat="false" ht="1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customFormat="false" ht="1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customFormat="false" ht="15" hidden="false" customHeight="false" outlineLevel="0" collapsed="false">
      <c r="A31" s="1"/>
      <c r="B31" s="1"/>
      <c r="C31" s="1"/>
      <c r="D31" s="1"/>
      <c r="E31" s="1"/>
      <c r="F31" s="3" t="n">
        <f aca="false">F13</f>
        <v>70.7106781186548</v>
      </c>
      <c r="G31" s="1"/>
      <c r="H31" s="1"/>
      <c r="I31" s="1"/>
      <c r="J31" s="1" t="n">
        <v>10</v>
      </c>
      <c r="K31" s="1"/>
      <c r="L31" s="1"/>
      <c r="M31" s="1"/>
      <c r="N31" s="1"/>
      <c r="O31" s="1"/>
    </row>
    <row r="32" customFormat="false" ht="15" hidden="false" customHeight="false" outlineLevel="0" collapsed="false">
      <c r="A32" s="1"/>
      <c r="B32" s="1"/>
      <c r="C32" s="1"/>
      <c r="D32" s="1"/>
      <c r="E32" s="1"/>
      <c r="F32" s="1"/>
      <c r="G32" s="1" t="n">
        <f aca="false">H34-F11</f>
        <v>150</v>
      </c>
      <c r="H32" s="1"/>
      <c r="I32" s="1"/>
      <c r="J32" s="1" t="n">
        <v>10</v>
      </c>
      <c r="K32" s="12" t="n">
        <v>45</v>
      </c>
      <c r="L32" s="1"/>
      <c r="M32" s="1"/>
      <c r="N32" s="1"/>
      <c r="O32" s="1"/>
    </row>
    <row r="33" customFormat="false" ht="1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2" t="n">
        <v>45</v>
      </c>
      <c r="L33" s="11" t="n">
        <f aca="false">K33*SIN(RADIANS(K32))-J32</f>
        <v>21.8198051533946</v>
      </c>
      <c r="M33" s="1"/>
      <c r="N33" s="1"/>
      <c r="O33" s="1"/>
    </row>
    <row r="34" customFormat="false" ht="15" hidden="false" customHeight="false" outlineLevel="0" collapsed="false">
      <c r="A34" s="1"/>
      <c r="B34" s="1"/>
      <c r="C34" s="1"/>
      <c r="D34" s="1"/>
      <c r="E34" s="1"/>
      <c r="F34" s="1"/>
      <c r="G34" s="7" t="s">
        <v>8</v>
      </c>
      <c r="H34" s="2" t="n">
        <f aca="false">NonDeploye2016!H26</f>
        <v>200</v>
      </c>
      <c r="I34" s="2" t="n">
        <f aca="false">NonDeploye2016!I26</f>
        <v>75</v>
      </c>
      <c r="J34" s="8" t="s">
        <v>9</v>
      </c>
      <c r="K34" s="1"/>
      <c r="M34" s="1"/>
      <c r="N34" s="1"/>
      <c r="O34" s="1"/>
    </row>
    <row r="35" customFormat="false" ht="15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 t="s">
        <v>10</v>
      </c>
      <c r="J35" s="11" t="n">
        <f aca="false">SQRT((G32+I34+K36)^2+L33^2)</f>
        <v>247.782404768563</v>
      </c>
      <c r="K35" s="1"/>
      <c r="L35" s="1"/>
      <c r="M35" s="1"/>
      <c r="N35" s="1"/>
      <c r="O35" s="1"/>
    </row>
    <row r="36" customFormat="false" ht="1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1" t="n">
        <f aca="false">K33*COS(RADIANS(K32))-J31</f>
        <v>21.8198051533946</v>
      </c>
      <c r="L36" s="1"/>
      <c r="M36" s="1"/>
      <c r="N36" s="1"/>
      <c r="O36" s="1"/>
    </row>
  </sheetData>
  <conditionalFormatting sqref="G22">
    <cfRule type="cellIs" priority="2" operator="greaterThan" aboveAverage="0" equalAverage="0" bottom="0" percent="0" rank="0" text="" dxfId="0">
      <formula>$G$24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9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70" zoomScaleNormal="70" zoomScalePageLayoutView="100" workbookViewId="0">
      <selection pane="topLeft" activeCell="B40" activeCellId="0" sqref="B40"/>
    </sheetView>
  </sheetViews>
  <sheetFormatPr defaultRowHeight="15"/>
  <cols>
    <col collapsed="false" hidden="false" max="1025" min="1" style="0" width="10.5748987854251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>
      <c r="A6" s="0" t="s">
        <v>11</v>
      </c>
      <c r="B6" s="0" t="n">
        <f aca="false">B11+D10+D11+D12+D13+D14+D15</f>
        <v>1476.95543499702</v>
      </c>
    </row>
    <row r="8" customFormat="false" ht="13.8" hidden="false" customHeight="false" outlineLevel="0" collapsed="false">
      <c r="H8" s="13" t="n">
        <v>2</v>
      </c>
    </row>
    <row r="9" customFormat="false" ht="13.8" hidden="false" customHeight="false" outlineLevel="0" collapsed="false">
      <c r="A9" s="14" t="s">
        <v>12</v>
      </c>
      <c r="B9" s="15" t="s">
        <v>13</v>
      </c>
      <c r="C9" s="15" t="s">
        <v>12</v>
      </c>
      <c r="D9" s="15" t="s">
        <v>14</v>
      </c>
    </row>
    <row r="10" customFormat="false" ht="13.8" hidden="false" customHeight="false" outlineLevel="0" collapsed="false">
      <c r="A10" s="16" t="s">
        <v>15</v>
      </c>
      <c r="B10" s="17" t="n">
        <v>350</v>
      </c>
      <c r="C10" s="18" t="n">
        <v>1</v>
      </c>
      <c r="D10" s="17" t="n">
        <f aca="false">SQRT(B12^2+B13^2)</f>
        <v>70.7106781186548</v>
      </c>
      <c r="J10" s="13" t="n">
        <v>3</v>
      </c>
    </row>
    <row r="11" customFormat="false" ht="13.8" hidden="false" customHeight="false" outlineLevel="0" collapsed="false">
      <c r="A11" s="16" t="s">
        <v>16</v>
      </c>
      <c r="B11" s="17" t="n">
        <v>250</v>
      </c>
      <c r="C11" s="18" t="n">
        <v>2</v>
      </c>
      <c r="D11" s="17" t="n">
        <f aca="false">SQRT(B14^2+B15^2)</f>
        <v>250</v>
      </c>
      <c r="L11" s="0" t="s">
        <v>17</v>
      </c>
    </row>
    <row r="12" customFormat="false" ht="13.8" hidden="false" customHeight="false" outlineLevel="0" collapsed="false">
      <c r="A12" s="16" t="s">
        <v>18</v>
      </c>
      <c r="B12" s="17" t="n">
        <v>50</v>
      </c>
      <c r="C12" s="18" t="n">
        <v>3</v>
      </c>
      <c r="D12" s="17" t="n">
        <f aca="false">SQRT((B15-B17)^2+B16^2)</f>
        <v>173.493515728975</v>
      </c>
    </row>
    <row r="13" customFormat="false" ht="13.8" hidden="false" customHeight="false" outlineLevel="0" collapsed="false">
      <c r="A13" s="16" t="s">
        <v>19</v>
      </c>
      <c r="B13" s="17" t="n">
        <v>50</v>
      </c>
      <c r="C13" s="18" t="n">
        <v>4</v>
      </c>
      <c r="D13" s="17" t="n">
        <f aca="false">B17+B10+B19</f>
        <v>503.01071766072</v>
      </c>
      <c r="G13" s="9" t="s">
        <v>20</v>
      </c>
    </row>
    <row r="14" customFormat="false" ht="13.8" hidden="false" customHeight="false" outlineLevel="0" collapsed="false">
      <c r="A14" s="16" t="s">
        <v>20</v>
      </c>
      <c r="B14" s="17" t="n">
        <v>150</v>
      </c>
      <c r="C14" s="18" t="n">
        <v>5</v>
      </c>
      <c r="D14" s="17" t="n">
        <f aca="false">SQRT((B20+B18)^2+B19^2)</f>
        <v>222.669455676806</v>
      </c>
    </row>
    <row r="15" customFormat="false" ht="13.8" hidden="false" customHeight="false" outlineLevel="0" collapsed="false">
      <c r="A15" s="16" t="s">
        <v>17</v>
      </c>
      <c r="B15" s="17" t="n">
        <f aca="false">B37</f>
        <v>200</v>
      </c>
      <c r="C15" s="18" t="n">
        <v>6</v>
      </c>
      <c r="D15" s="17" t="n">
        <f aca="false">SQRT(B21^2+B22^2)</f>
        <v>7.07106781186548</v>
      </c>
      <c r="F15" s="9" t="s">
        <v>19</v>
      </c>
      <c r="J15" s="9"/>
    </row>
    <row r="16" customFormat="false" ht="13.8" hidden="false" customHeight="false" outlineLevel="0" collapsed="false">
      <c r="A16" s="16" t="s">
        <v>21</v>
      </c>
      <c r="B16" s="17" t="n">
        <f aca="false">B39*COS(RADIANS(B40))</f>
        <v>95.2627944162883</v>
      </c>
      <c r="C16" s="18" t="n">
        <v>7</v>
      </c>
      <c r="D16" s="17"/>
      <c r="J16" s="10"/>
    </row>
    <row r="17" customFormat="false" ht="13.8" hidden="false" customHeight="false" outlineLevel="0" collapsed="false">
      <c r="A17" s="16" t="s">
        <v>22</v>
      </c>
      <c r="B17" s="17" t="n">
        <f aca="false">B39*SIN(RADIANS(B40))</f>
        <v>55</v>
      </c>
      <c r="C17" s="18" t="n">
        <v>8</v>
      </c>
      <c r="D17" s="17"/>
      <c r="G17" s="9"/>
    </row>
    <row r="18" customFormat="false" ht="13.8" hidden="false" customHeight="false" outlineLevel="0" collapsed="false">
      <c r="A18" s="16" t="s">
        <v>23</v>
      </c>
      <c r="B18" s="17" t="n">
        <f aca="false">B39*COS(RADIANS(B41))</f>
        <v>49.9389549713502</v>
      </c>
      <c r="C18" s="18" t="n">
        <v>9</v>
      </c>
      <c r="D18" s="17"/>
      <c r="E18" s="1"/>
      <c r="F18" s="1"/>
      <c r="G18" s="11"/>
      <c r="H18" s="7"/>
      <c r="I18" s="1"/>
      <c r="J18" s="1"/>
      <c r="K18" s="1"/>
      <c r="L18" s="1"/>
      <c r="M18" s="1"/>
      <c r="N18" s="1"/>
      <c r="O18" s="1"/>
    </row>
    <row r="19" customFormat="false" ht="13.8" hidden="false" customHeight="false" outlineLevel="0" collapsed="false">
      <c r="A19" s="16" t="s">
        <v>24</v>
      </c>
      <c r="B19" s="17" t="n">
        <f aca="false">B39*SIN(RADIANS(B41))</f>
        <v>98.0107176607205</v>
      </c>
      <c r="C19" s="19" t="n">
        <v>10</v>
      </c>
      <c r="D19" s="20"/>
      <c r="E19" s="1"/>
      <c r="F19" s="1"/>
      <c r="G19" s="1"/>
      <c r="I19" s="1"/>
      <c r="J19" s="1"/>
      <c r="K19" s="1" t="s">
        <v>22</v>
      </c>
      <c r="L19" s="11"/>
      <c r="M19" s="1"/>
      <c r="N19" s="1"/>
      <c r="O19" s="1"/>
    </row>
    <row r="20" customFormat="false" ht="13.8" hidden="false" customHeight="false" outlineLevel="0" collapsed="false">
      <c r="A20" s="16" t="s">
        <v>25</v>
      </c>
      <c r="B20" s="17" t="n">
        <v>150</v>
      </c>
      <c r="C20" s="1"/>
      <c r="D20" s="1"/>
      <c r="E20" s="1"/>
      <c r="F20" s="21"/>
      <c r="G20" s="1"/>
      <c r="H20" s="1"/>
      <c r="L20" s="1"/>
      <c r="M20" s="1"/>
      <c r="N20" s="1"/>
      <c r="O20" s="1"/>
    </row>
    <row r="21" customFormat="false" ht="13.8" hidden="false" customHeight="false" outlineLevel="0" collapsed="false">
      <c r="A21" s="16" t="s">
        <v>26</v>
      </c>
      <c r="B21" s="17" t="n">
        <v>5</v>
      </c>
      <c r="C21" s="1"/>
      <c r="D21" s="1"/>
      <c r="E21" s="21"/>
      <c r="F21" s="22" t="n">
        <v>1</v>
      </c>
      <c r="G21" s="1"/>
      <c r="H21" s="1"/>
      <c r="I21" s="1"/>
      <c r="J21" s="1" t="s">
        <v>21</v>
      </c>
      <c r="K21" s="11"/>
      <c r="L21" s="1"/>
      <c r="M21" s="1"/>
      <c r="N21" s="1"/>
      <c r="O21" s="1"/>
    </row>
    <row r="22" customFormat="false" ht="13.8" hidden="false" customHeight="false" outlineLevel="0" collapsed="false">
      <c r="A22" s="16" t="s">
        <v>27</v>
      </c>
      <c r="B22" s="17" t="n">
        <v>5</v>
      </c>
      <c r="C22" s="1"/>
      <c r="D22" s="1"/>
      <c r="F22" s="3"/>
      <c r="G22" s="1"/>
      <c r="H22" s="1"/>
      <c r="I22" s="1"/>
      <c r="J22" s="1"/>
      <c r="K22" s="1"/>
      <c r="L22" s="1"/>
      <c r="M22" s="1"/>
      <c r="N22" s="1"/>
      <c r="O22" s="1"/>
    </row>
    <row r="23" customFormat="false" ht="13.8" hidden="false" customHeight="false" outlineLevel="0" collapsed="false">
      <c r="A23" s="16"/>
      <c r="B23" s="17"/>
      <c r="C23" s="1"/>
      <c r="D23" s="1"/>
      <c r="E23" s="8" t="s">
        <v>18</v>
      </c>
      <c r="G23" s="1"/>
      <c r="H23" s="1"/>
      <c r="I23" s="3"/>
      <c r="J23" s="1"/>
      <c r="K23" s="1"/>
      <c r="L23" s="1"/>
      <c r="M23" s="1"/>
      <c r="N23" s="1"/>
      <c r="O23" s="1"/>
    </row>
    <row r="24" customFormat="false" ht="13.8" hidden="false" customHeight="false" outlineLevel="0" collapsed="false">
      <c r="A24" s="16"/>
      <c r="B24" s="1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customFormat="false" ht="13.8" hidden="false" customHeight="false" outlineLevel="0" collapsed="false">
      <c r="A25" s="16"/>
      <c r="B25" s="1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customFormat="false" ht="13.8" hidden="false" customHeight="false" outlineLevel="0" collapsed="false">
      <c r="A26" s="23"/>
      <c r="B26" s="2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customFormat="false" ht="13.8" hidden="false" customHeight="false" outlineLevel="0" collapsed="false">
      <c r="A27" s="23"/>
      <c r="B27" s="2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customFormat="false" ht="13.8" hidden="false" customHeight="false" outlineLevel="0" collapsed="false">
      <c r="A28" s="23"/>
      <c r="B28" s="23"/>
      <c r="C28" s="1"/>
      <c r="D28" s="1"/>
      <c r="E28" s="1"/>
      <c r="F28" s="1"/>
      <c r="G28" s="1"/>
      <c r="H28" s="1"/>
      <c r="I28" s="1"/>
      <c r="L28" s="1"/>
      <c r="M28" s="1"/>
      <c r="N28" s="1"/>
      <c r="O28" s="1"/>
    </row>
    <row r="29" customFormat="false" ht="13.8" hidden="false" customHeight="false" outlineLevel="0" collapsed="false">
      <c r="A29" s="23"/>
      <c r="B29" s="23"/>
      <c r="C29" s="1"/>
      <c r="E29" s="1"/>
      <c r="F29" s="1"/>
      <c r="G29" s="1"/>
      <c r="H29" s="5"/>
      <c r="I29" s="1"/>
      <c r="L29" s="1"/>
      <c r="M29" s="1"/>
      <c r="N29" s="1"/>
      <c r="O29" s="1"/>
    </row>
    <row r="30" customFormat="false" ht="13.8" hidden="false" customHeight="false" outlineLevel="0" collapsed="false">
      <c r="A30" s="23"/>
      <c r="B30" s="23"/>
      <c r="C30" s="7" t="s">
        <v>15</v>
      </c>
      <c r="D30" s="24" t="s">
        <v>16</v>
      </c>
      <c r="E30" s="1" t="n">
        <f aca="false">H33-2*E21</f>
        <v>0</v>
      </c>
      <c r="G30" s="21"/>
      <c r="H30" s="5"/>
      <c r="I30" s="1"/>
      <c r="L30" s="1"/>
      <c r="M30" s="1"/>
      <c r="N30" s="1"/>
      <c r="O30" s="1"/>
    </row>
    <row r="31" customFormat="false" ht="13.8" hidden="false" customHeight="false" outlineLevel="0" collapsed="false">
      <c r="A31" s="23"/>
      <c r="B31" s="23"/>
      <c r="C31" s="1"/>
      <c r="D31" s="1"/>
      <c r="E31" s="1"/>
      <c r="F31" s="1"/>
      <c r="G31" s="25"/>
      <c r="H31" s="1"/>
      <c r="I31" s="1"/>
      <c r="L31" s="1"/>
      <c r="M31" s="1"/>
      <c r="N31" s="1"/>
      <c r="O31" s="1"/>
    </row>
    <row r="32" customFormat="false" ht="13.8" hidden="false" customHeight="false" outlineLevel="0" collapsed="false">
      <c r="A32" s="23"/>
      <c r="B32" s="23"/>
      <c r="C32" s="1"/>
      <c r="D32" s="1"/>
      <c r="E32" s="1"/>
      <c r="F32" s="1"/>
      <c r="G32" s="1"/>
      <c r="H32" s="1"/>
      <c r="J32" s="1"/>
      <c r="K32" s="1"/>
      <c r="L32" s="1"/>
      <c r="M32" s="1"/>
      <c r="N32" s="1"/>
      <c r="O32" s="1"/>
    </row>
    <row r="33" customFormat="false" ht="13.8" hidden="false" customHeight="false" outlineLevel="0" collapsed="false">
      <c r="A33" s="23"/>
      <c r="B33" s="23"/>
      <c r="C33" s="1"/>
      <c r="D33" s="1"/>
      <c r="E33" s="1"/>
      <c r="F33" s="1"/>
      <c r="G33" s="1"/>
      <c r="H33" s="21"/>
      <c r="J33" s="1"/>
      <c r="K33" s="26" t="n">
        <v>4</v>
      </c>
      <c r="L33" s="11"/>
      <c r="M33" s="1"/>
      <c r="N33" s="1"/>
      <c r="O33" s="1"/>
    </row>
    <row r="34" customFormat="false" ht="13.8" hidden="false" customHeight="false" outlineLevel="0" collapsed="false">
      <c r="A34" s="23"/>
      <c r="B34" s="2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customFormat="false" ht="13.8" hidden="false" customHeight="false" outlineLevel="0" collapsed="false">
      <c r="A35" s="27"/>
      <c r="B35" s="2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customFormat="false" ht="13.8" hidden="false" customHeight="false" outlineLevel="0" collapsed="false">
      <c r="C36" s="1"/>
      <c r="D36" s="1"/>
      <c r="E36" s="1"/>
      <c r="F36" s="1"/>
      <c r="G36" s="5"/>
      <c r="H36" s="5"/>
      <c r="I36" s="1"/>
      <c r="J36" s="1"/>
      <c r="K36" s="1"/>
      <c r="L36" s="1"/>
      <c r="M36" s="1"/>
      <c r="N36" s="1"/>
      <c r="O36" s="1"/>
    </row>
    <row r="37" customFormat="false" ht="15" hidden="false" customHeight="false" outlineLevel="0" collapsed="false">
      <c r="A37" s="1" t="s">
        <v>28</v>
      </c>
      <c r="B37" s="1" t="n">
        <v>200</v>
      </c>
      <c r="C37" s="1"/>
      <c r="D37" s="1"/>
      <c r="E37" s="1"/>
      <c r="F37" s="1"/>
      <c r="G37" s="5"/>
      <c r="H37" s="1"/>
      <c r="I37" s="1"/>
      <c r="J37" s="1"/>
      <c r="K37" s="1"/>
      <c r="L37" s="1"/>
      <c r="M37" s="1"/>
      <c r="N37" s="1"/>
      <c r="O37" s="1"/>
    </row>
    <row r="38" customFormat="false" ht="13.8" hidden="false" customHeight="false" outlineLevel="0" collapsed="false">
      <c r="A38" s="1" t="s">
        <v>29</v>
      </c>
      <c r="B38" s="1" t="s">
        <v>30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customFormat="false" ht="13.8" hidden="false" customHeight="false" outlineLevel="0" collapsed="false">
      <c r="A39" s="1" t="s">
        <v>31</v>
      </c>
      <c r="B39" s="1" t="n">
        <v>110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customFormat="false" ht="13.8" hidden="false" customHeight="false" outlineLevel="0" collapsed="false">
      <c r="A40" s="1" t="s">
        <v>32</v>
      </c>
      <c r="B40" s="1" t="n">
        <v>30</v>
      </c>
      <c r="C40" s="1"/>
      <c r="D40" s="1"/>
      <c r="E40" s="1"/>
      <c r="F40" s="3"/>
      <c r="G40" s="1"/>
      <c r="H40" s="1"/>
      <c r="I40" s="1"/>
      <c r="J40" s="1"/>
      <c r="K40" s="1"/>
      <c r="L40" s="1"/>
      <c r="M40" s="1"/>
      <c r="N40" s="1"/>
      <c r="O40" s="1"/>
    </row>
    <row r="41" customFormat="false" ht="13.8" hidden="false" customHeight="false" outlineLevel="0" collapsed="false">
      <c r="A41" s="0" t="s">
        <v>33</v>
      </c>
      <c r="B41" s="1" t="n">
        <v>63</v>
      </c>
      <c r="C41" s="1"/>
      <c r="D41" s="1"/>
      <c r="E41" s="1"/>
      <c r="F41" s="1"/>
      <c r="G41" s="1"/>
      <c r="H41" s="1"/>
      <c r="I41" s="1"/>
      <c r="J41" s="1"/>
      <c r="K41" s="12"/>
      <c r="L41" s="1"/>
      <c r="M41" s="1"/>
      <c r="N41" s="1"/>
      <c r="O41" s="1"/>
    </row>
    <row r="42" customFormat="false" ht="13.8" hidden="false" customHeight="false" outlineLevel="0" collapsed="false">
      <c r="A42" s="1" t="s">
        <v>34</v>
      </c>
      <c r="B42" s="1"/>
      <c r="C42" s="1"/>
      <c r="D42" s="1"/>
      <c r="E42" s="1"/>
      <c r="F42" s="1"/>
      <c r="G42" s="1"/>
      <c r="H42" s="1"/>
      <c r="I42" s="1"/>
      <c r="J42" s="1"/>
      <c r="K42" s="21"/>
      <c r="L42" s="11"/>
      <c r="M42" s="1"/>
      <c r="N42" s="1"/>
      <c r="O42" s="1"/>
    </row>
    <row r="43" customFormat="false" ht="13.8" hidden="false" customHeight="false" outlineLevel="0" collapsed="false">
      <c r="A43" s="1"/>
      <c r="B43" s="1"/>
      <c r="C43" s="1"/>
      <c r="D43" s="7"/>
      <c r="E43" s="21"/>
      <c r="F43" s="21"/>
      <c r="G43" s="8"/>
      <c r="H43" s="1"/>
      <c r="M43" s="1"/>
      <c r="N43" s="1"/>
      <c r="O43" s="1"/>
    </row>
    <row r="44" customFormat="false" ht="13.8" hidden="false" customHeight="false" outlineLevel="0" collapsed="false">
      <c r="A44" s="1"/>
      <c r="B44" s="1"/>
      <c r="C44" s="1"/>
      <c r="D44" s="1"/>
      <c r="E44" s="1" t="s">
        <v>27</v>
      </c>
      <c r="F44" s="1"/>
      <c r="G44" s="11"/>
      <c r="H44" s="1"/>
      <c r="L44" s="1"/>
      <c r="M44" s="1"/>
      <c r="N44" s="1"/>
      <c r="O44" s="1"/>
    </row>
    <row r="45" customFormat="false" ht="13.8" hidden="false" customHeight="false" outlineLevel="0" collapsed="false">
      <c r="A45" s="1"/>
      <c r="B45" s="1"/>
      <c r="C45" s="1"/>
      <c r="D45" s="1"/>
      <c r="E45" s="1"/>
      <c r="F45" s="26" t="n">
        <v>6</v>
      </c>
      <c r="G45" s="1"/>
      <c r="H45" s="11"/>
      <c r="J45" s="9" t="s">
        <v>23</v>
      </c>
      <c r="L45" s="1"/>
      <c r="M45" s="1"/>
      <c r="N45" s="1"/>
      <c r="O45" s="1"/>
    </row>
    <row r="46" customFormat="false" ht="1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L46" s="1"/>
      <c r="M46" s="1"/>
      <c r="N46" s="1"/>
      <c r="O46" s="1"/>
    </row>
    <row r="47" customFormat="false" ht="13.8" hidden="false" customHeight="false" outlineLevel="0" collapsed="false">
      <c r="F47" s="9" t="s">
        <v>26</v>
      </c>
      <c r="K47" s="9" t="s">
        <v>24</v>
      </c>
    </row>
    <row r="48" customFormat="false" ht="13.8" hidden="false" customHeight="false" outlineLevel="0" collapsed="false">
      <c r="G48" s="9" t="s">
        <v>25</v>
      </c>
      <c r="H48" s="9"/>
    </row>
    <row r="49" customFormat="false" ht="13.8" hidden="false" customHeight="false" outlineLevel="0" collapsed="false">
      <c r="H49" s="13" t="n">
        <v>5</v>
      </c>
    </row>
  </sheetData>
  <conditionalFormatting sqref="G22">
    <cfRule type="cellIs" priority="2" operator="greaterThan" aboveAverage="0" equalAverage="0" bottom="0" percent="0" rank="0" text="" dxfId="0">
      <formula>$G$24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2015-03-26T06:49:04Z</dcterms:created>
  <dc:creator>-</dc:creator>
  <dc:language>fr-FR</dc:language>
  <cp:lastModifiedBy>-</cp:lastModifiedBy>
  <dcterms:modified xsi:type="dcterms:W3CDTF">2016-03-21T22:18:07Z</dcterms:modified>
  <cp:revision>0</cp:revision>
</cp:coreProperties>
</file>