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BS_data_03_02_21\"/>
    </mc:Choice>
  </mc:AlternateContent>
  <xr:revisionPtr revIDLastSave="0" documentId="13_ncr:1_{9A2CC3FD-C771-4CA6-B11B-DDACCB8396D2}" xr6:coauthVersionLast="47" xr6:coauthVersionMax="47" xr10:uidLastSave="{00000000-0000-0000-0000-000000000000}"/>
  <bookViews>
    <workbookView xWindow="-103" yWindow="-103" windowWidth="16663" windowHeight="8863" activeTab="1" xr2:uid="{00000000-000D-0000-FFFF-FFFF00000000}"/>
  </bookViews>
  <sheets>
    <sheet name="INFORMATION" sheetId="27" r:id="rId1"/>
    <sheet name="Tadpole samples in vials" sheetId="1" r:id="rId2"/>
    <sheet name="batch 1" sheetId="7" r:id="rId3"/>
    <sheet name="batch 2 to purnima feb 4" sheetId="12" r:id="rId4"/>
    <sheet name="batch 3 to purnima march 13th" sheetId="11" r:id="rId5"/>
    <sheet name="batch 4 to purnima march 13th" sheetId="13" r:id="rId6"/>
    <sheet name="batch 5 given to padm marc 17t " sheetId="14" r:id="rId7"/>
    <sheet name="batch 6 given to padm mar 17th " sheetId="15" r:id="rId8"/>
    <sheet name="batch 7 prepped given June 22nd" sheetId="16" r:id="rId9"/>
    <sheet name="batch 8 given Padmini June 22nd" sheetId="17" r:id="rId10"/>
    <sheet name="batch 9 given Padmini June 22nd" sheetId="18" r:id="rId11"/>
    <sheet name="batch 10 padmini July 9th" sheetId="19" r:id="rId12"/>
    <sheet name="batch 11 padmini July 9th" sheetId="20" r:id="rId13"/>
    <sheet name="batch 12 padmini July 9th" sheetId="21" r:id="rId14"/>
    <sheet name="batch 13 prepped July 9th" sheetId="22" r:id="rId15"/>
    <sheet name="batch 14 printed" sheetId="23" r:id="rId16"/>
    <sheet name="batch 15 printed" sheetId="24" r:id="rId17"/>
    <sheet name="batch 16" sheetId="25" r:id="rId18"/>
    <sheet name="batch 17" sheetId="26" r:id="rId19"/>
    <sheet name="Field description" sheetId="2" r:id="rId20"/>
    <sheet name="other sample locations" sheetId="6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0" i="1" l="1"/>
  <c r="E70" i="1" s="1"/>
  <c r="H69" i="1"/>
  <c r="E69" i="1" s="1"/>
  <c r="H68" i="1"/>
  <c r="E68" i="1" s="1"/>
  <c r="E65" i="1"/>
  <c r="E60" i="1"/>
  <c r="E64" i="1"/>
  <c r="E38" i="1"/>
  <c r="E41" i="1"/>
  <c r="H40" i="1"/>
  <c r="E40" i="1" s="1"/>
  <c r="H39" i="1"/>
  <c r="E39" i="1" s="1"/>
  <c r="H38" i="1"/>
  <c r="H46" i="1"/>
  <c r="E46" i="1" s="1"/>
  <c r="H67" i="1"/>
  <c r="E67" i="1" s="1"/>
  <c r="H66" i="1"/>
  <c r="E66" i="1" s="1"/>
  <c r="H64" i="1"/>
  <c r="H63" i="1"/>
  <c r="E63" i="1" s="1"/>
  <c r="H62" i="1"/>
  <c r="E62" i="1" s="1"/>
  <c r="H61" i="1"/>
  <c r="E61" i="1" s="1"/>
  <c r="H60" i="1"/>
  <c r="H45" i="1"/>
  <c r="E45" i="1" s="1"/>
  <c r="H44" i="1"/>
  <c r="E44" i="1" s="1"/>
  <c r="H43" i="1"/>
  <c r="E43" i="1" s="1"/>
  <c r="H42" i="1"/>
  <c r="E42" i="1" s="1"/>
  <c r="H37" i="1"/>
  <c r="E37" i="1" s="1"/>
  <c r="H36" i="1"/>
  <c r="E36" i="1" s="1"/>
  <c r="H35" i="1"/>
  <c r="E35" i="1" s="1"/>
  <c r="H34" i="1"/>
  <c r="E34" i="1" s="1"/>
  <c r="E3" i="1" l="1"/>
  <c r="E4" i="1"/>
  <c r="E5" i="1"/>
  <c r="E6" i="1"/>
  <c r="E7" i="1"/>
  <c r="E8" i="1"/>
  <c r="E16" i="1"/>
  <c r="E17" i="1"/>
  <c r="E18" i="1"/>
  <c r="E19" i="1"/>
  <c r="E20" i="1"/>
  <c r="E21" i="1"/>
  <c r="E22" i="1"/>
  <c r="E23" i="1"/>
  <c r="E47" i="1"/>
  <c r="E48" i="1"/>
  <c r="E49" i="1"/>
  <c r="E50" i="1"/>
  <c r="E54" i="1"/>
  <c r="E51" i="1"/>
  <c r="E52" i="1"/>
  <c r="E55" i="1"/>
  <c r="E56" i="1"/>
  <c r="E57" i="1"/>
  <c r="E58" i="1"/>
  <c r="E59" i="1"/>
  <c r="E53" i="1"/>
  <c r="E9" i="1"/>
  <c r="E10" i="1"/>
  <c r="E11" i="1"/>
  <c r="E12" i="1"/>
  <c r="E13" i="1"/>
  <c r="E14" i="1"/>
  <c r="E15" i="1"/>
  <c r="E32" i="1"/>
  <c r="E24" i="1"/>
  <c r="E25" i="1"/>
  <c r="E26" i="1"/>
  <c r="E27" i="1"/>
  <c r="E28" i="1"/>
  <c r="E33" i="1"/>
  <c r="E29" i="1"/>
  <c r="E30" i="1"/>
  <c r="E31" i="1"/>
  <c r="E2" i="1"/>
  <c r="X2" i="26" l="1"/>
  <c r="X2" i="25"/>
  <c r="X4" i="25"/>
  <c r="X3" i="25"/>
  <c r="E6" i="26" l="1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5" i="26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6" i="25"/>
  <c r="E8" i="24" l="1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7" i="24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" i="23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" i="22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13" i="21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" i="20"/>
  <c r="D15" i="26" l="1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14" i="26"/>
  <c r="D13" i="26"/>
  <c r="D12" i="26"/>
  <c r="D11" i="26"/>
  <c r="D10" i="26"/>
  <c r="D9" i="26"/>
  <c r="D8" i="26"/>
  <c r="D37" i="25"/>
  <c r="D38" i="25"/>
  <c r="D39" i="25"/>
  <c r="D40" i="25"/>
  <c r="D41" i="25"/>
  <c r="D42" i="25"/>
  <c r="D43" i="25"/>
  <c r="D7" i="26"/>
  <c r="D6" i="26"/>
  <c r="D5" i="26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36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7" i="25" l="1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6" i="25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7" i="24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" i="23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" i="22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13" i="21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" i="2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7" i="19"/>
  <c r="X2" i="21"/>
  <c r="X4" i="24"/>
  <c r="X3" i="24"/>
  <c r="X2" i="24"/>
  <c r="X5" i="23"/>
  <c r="X4" i="23"/>
  <c r="X3" i="23"/>
  <c r="X2" i="23"/>
  <c r="X4" i="22"/>
  <c r="X3" i="22"/>
  <c r="X2" i="22"/>
  <c r="X4" i="21"/>
  <c r="X3" i="21"/>
  <c r="X5" i="20"/>
  <c r="X4" i="20"/>
  <c r="X3" i="20"/>
  <c r="X2" i="20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7" i="18"/>
  <c r="X4" i="18"/>
  <c r="X3" i="18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9" i="17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11" i="16"/>
  <c r="X3" i="16"/>
  <c r="W5" i="6"/>
  <c r="I5" i="6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9" i="15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" i="14"/>
  <c r="D8" i="13"/>
  <c r="F2" i="14"/>
  <c r="V2" i="14"/>
  <c r="D18" i="13"/>
  <c r="D19" i="13"/>
  <c r="D20" i="13"/>
  <c r="D21" i="13"/>
  <c r="D22" i="13"/>
  <c r="D23" i="13"/>
  <c r="D24" i="13"/>
  <c r="D25" i="13"/>
  <c r="D26" i="13"/>
  <c r="D27" i="13"/>
  <c r="D38" i="13"/>
  <c r="D39" i="13"/>
  <c r="D40" i="13"/>
  <c r="D41" i="13"/>
  <c r="D42" i="13"/>
  <c r="D43" i="13"/>
  <c r="D44" i="13"/>
  <c r="D45" i="13"/>
  <c r="D46" i="13"/>
  <c r="D47" i="13"/>
  <c r="D78" i="13"/>
  <c r="D79" i="13"/>
  <c r="D80" i="13"/>
  <c r="D81" i="13"/>
  <c r="D82" i="13"/>
  <c r="D83" i="13"/>
  <c r="D84" i="13"/>
  <c r="D85" i="13"/>
  <c r="D86" i="13"/>
  <c r="D87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48" i="13"/>
  <c r="D29" i="13"/>
  <c r="D30" i="13"/>
  <c r="D31" i="13"/>
  <c r="D32" i="13"/>
  <c r="D33" i="13"/>
  <c r="D34" i="13"/>
  <c r="D35" i="13"/>
  <c r="D36" i="13"/>
  <c r="D37" i="13"/>
  <c r="D28" i="13"/>
  <c r="D9" i="13"/>
  <c r="D10" i="13"/>
  <c r="D11" i="13"/>
  <c r="D12" i="13"/>
  <c r="D13" i="13"/>
  <c r="D14" i="13"/>
  <c r="D15" i="13"/>
  <c r="D16" i="13"/>
  <c r="D17" i="13"/>
  <c r="D82" i="11"/>
  <c r="D83" i="11"/>
  <c r="D84" i="11"/>
  <c r="D85" i="11"/>
  <c r="D86" i="11"/>
  <c r="D87" i="11"/>
  <c r="D88" i="11"/>
  <c r="D89" i="11"/>
  <c r="D90" i="11"/>
  <c r="D91" i="11"/>
  <c r="D73" i="11"/>
  <c r="D74" i="11"/>
  <c r="D75" i="11"/>
  <c r="D76" i="11"/>
  <c r="D77" i="11"/>
  <c r="D78" i="11"/>
  <c r="D79" i="11"/>
  <c r="D80" i="11"/>
  <c r="D81" i="11"/>
  <c r="D72" i="11"/>
  <c r="D62" i="11"/>
  <c r="D63" i="11"/>
  <c r="D64" i="11"/>
  <c r="D65" i="11"/>
  <c r="D66" i="11"/>
  <c r="D67" i="11"/>
  <c r="D68" i="11"/>
  <c r="D69" i="11"/>
  <c r="D70" i="11"/>
  <c r="D71" i="11"/>
  <c r="D42" i="11"/>
  <c r="D43" i="11"/>
  <c r="D44" i="11"/>
  <c r="D45" i="11"/>
  <c r="D46" i="11"/>
  <c r="D47" i="11"/>
  <c r="D48" i="11"/>
  <c r="D49" i="11"/>
  <c r="D50" i="11"/>
  <c r="D51" i="11"/>
  <c r="D22" i="11"/>
  <c r="D23" i="11"/>
  <c r="D24" i="11"/>
  <c r="D25" i="11"/>
  <c r="D26" i="11"/>
  <c r="D27" i="11"/>
  <c r="D28" i="11"/>
  <c r="D29" i="11"/>
  <c r="D30" i="11"/>
  <c r="D31" i="11"/>
  <c r="D61" i="11"/>
  <c r="D60" i="11"/>
  <c r="D59" i="11"/>
  <c r="D58" i="11"/>
  <c r="D57" i="11"/>
  <c r="D56" i="11"/>
  <c r="D55" i="11"/>
  <c r="D54" i="11"/>
  <c r="D53" i="11"/>
  <c r="D52" i="11"/>
  <c r="D41" i="11"/>
  <c r="D40" i="11"/>
  <c r="D39" i="11"/>
  <c r="D38" i="11"/>
  <c r="D37" i="11"/>
  <c r="D36" i="11"/>
  <c r="D35" i="11"/>
  <c r="D34" i="11"/>
  <c r="D33" i="11"/>
  <c r="D32" i="11"/>
  <c r="D21" i="11"/>
  <c r="D20" i="11"/>
  <c r="D19" i="11"/>
  <c r="D18" i="11"/>
  <c r="D17" i="11"/>
  <c r="D16" i="11"/>
  <c r="D15" i="11"/>
  <c r="D14" i="11"/>
  <c r="D13" i="11"/>
  <c r="D12" i="11"/>
  <c r="D73" i="12" l="1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23" i="12"/>
  <c r="D24" i="12"/>
  <c r="D25" i="12"/>
  <c r="D26" i="12"/>
  <c r="D27" i="12"/>
  <c r="D28" i="12"/>
  <c r="D29" i="12"/>
  <c r="D30" i="12"/>
  <c r="D31" i="12"/>
  <c r="D32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22" i="12"/>
  <c r="D21" i="12"/>
  <c r="D20" i="12"/>
  <c r="D19" i="12"/>
  <c r="D18" i="12"/>
  <c r="D17" i="12"/>
  <c r="D16" i="12"/>
  <c r="D15" i="12"/>
  <c r="D14" i="12"/>
  <c r="D13" i="12"/>
  <c r="E24" i="7" l="1"/>
  <c r="E103" i="7" l="1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H24" i="7"/>
  <c r="I24" i="7" s="1"/>
  <c r="V2" i="7"/>
  <c r="G2" i="7"/>
  <c r="F2" i="7" s="1"/>
  <c r="S2" i="1" l="1"/>
  <c r="S11" i="1"/>
  <c r="S12" i="1"/>
  <c r="S8" i="1"/>
  <c r="S5" i="1"/>
  <c r="S6" i="1"/>
  <c r="S15" i="1"/>
  <c r="S13" i="1"/>
  <c r="S4" i="1"/>
  <c r="S14" i="1"/>
  <c r="S10" i="1"/>
  <c r="S3" i="1"/>
  <c r="S7" i="1"/>
  <c r="S24" i="1"/>
  <c r="S25" i="1"/>
  <c r="S26" i="1"/>
  <c r="S16" i="1"/>
  <c r="S27" i="1"/>
  <c r="S17" i="1"/>
  <c r="S28" i="1"/>
  <c r="S18" i="1"/>
  <c r="S19" i="1"/>
  <c r="S23" i="1"/>
  <c r="S33" i="1"/>
  <c r="S29" i="1"/>
  <c r="S30" i="1"/>
  <c r="S9" i="1"/>
  <c r="S56" i="1" l="1"/>
</calcChain>
</file>

<file path=xl/sharedStrings.xml><?xml version="1.0" encoding="utf-8"?>
<sst xmlns="http://schemas.openxmlformats.org/spreadsheetml/2006/main" count="6674" uniqueCount="713">
  <si>
    <t>MOE Region</t>
  </si>
  <si>
    <t>FLNRORD Resource District</t>
  </si>
  <si>
    <t>Location</t>
  </si>
  <si>
    <t>Site Name</t>
  </si>
  <si>
    <t>Site ID</t>
  </si>
  <si>
    <t>Zone</t>
  </si>
  <si>
    <t xml:space="preserve"> Easting </t>
  </si>
  <si>
    <t>Northing</t>
  </si>
  <si>
    <t>Latitude</t>
  </si>
  <si>
    <t>Longitude</t>
  </si>
  <si>
    <t>Jurisdiction</t>
  </si>
  <si>
    <t>Date Sampled</t>
  </si>
  <si>
    <t>Sampled by</t>
  </si>
  <si>
    <t># Tads</t>
  </si>
  <si>
    <t>Life History Phase</t>
  </si>
  <si>
    <t>Development</t>
  </si>
  <si>
    <t>Sectioned (Y/N)</t>
  </si>
  <si>
    <t>Sample Location (Sept 2019)</t>
  </si>
  <si>
    <t>Survey Time</t>
  </si>
  <si>
    <t>Air Temp (°C)</t>
  </si>
  <si>
    <t xml:space="preserve">Water Temp. (°C) </t>
  </si>
  <si>
    <t xml:space="preserve">Wind Speed (km/hr)
</t>
  </si>
  <si>
    <t>Weather</t>
  </si>
  <si>
    <t>Site characteristics</t>
  </si>
  <si>
    <t>Other amphibians</t>
  </si>
  <si>
    <t>Comments</t>
  </si>
  <si>
    <t>Campbell River</t>
  </si>
  <si>
    <t>Merville</t>
  </si>
  <si>
    <t>Railway Pond</t>
  </si>
  <si>
    <t>RA</t>
  </si>
  <si>
    <t>10 U</t>
  </si>
  <si>
    <t>Private Land</t>
  </si>
  <si>
    <t>Kalia Van Osch and Elke Wind</t>
  </si>
  <si>
    <t>Tadpoles</t>
  </si>
  <si>
    <t>Developed hindlegs and fairly developed front legs</t>
  </si>
  <si>
    <t>N</t>
  </si>
  <si>
    <t>Nanaimo FLNRO Laboratory</t>
  </si>
  <si>
    <t>16:30-17:30</t>
  </si>
  <si>
    <t>Light wind</t>
  </si>
  <si>
    <t>Overcast, light rain</t>
  </si>
  <si>
    <t>Deep, murky, surface densely covered in plants</t>
  </si>
  <si>
    <t>nd</t>
  </si>
  <si>
    <t>Most ANBO observed were toadlets</t>
  </si>
  <si>
    <t>Cedar Lake</t>
  </si>
  <si>
    <t>CE</t>
  </si>
  <si>
    <t>Crown Land</t>
  </si>
  <si>
    <t>Medium size with minimal hindleg development</t>
  </si>
  <si>
    <t>~12</t>
  </si>
  <si>
    <t>Two meters or deeper in water, grazing on logs or detritus, Water column was dark with large woody debris along most of shore, some surface cover</t>
  </si>
  <si>
    <t>30 tadpoles collected from 6 locations around lake</t>
  </si>
  <si>
    <t>South Island</t>
  </si>
  <si>
    <t>Sooke</t>
  </si>
  <si>
    <t>Deception Reservoir</t>
  </si>
  <si>
    <t>DB</t>
  </si>
  <si>
    <t>Victoria Capital Regional District</t>
  </si>
  <si>
    <t>Medium size with moderately development hindlegs</t>
  </si>
  <si>
    <t>Partially cloudy, light rain</t>
  </si>
  <si>
    <t>Shallow, clear water. No surface coverage and had a rocky bottom.</t>
  </si>
  <si>
    <t>Tofino</t>
  </si>
  <si>
    <t>Kennedy Lake</t>
  </si>
  <si>
    <t>KE</t>
  </si>
  <si>
    <t>Small to medium with no development of hindlegs</t>
  </si>
  <si>
    <t>15:00-16:00</t>
  </si>
  <si>
    <t>Moderate wind</t>
  </si>
  <si>
    <t>Sunny</t>
  </si>
  <si>
    <t>Very clear water with a muddy bottom and grasses growing from water.</t>
  </si>
  <si>
    <t>Cadillac Lake</t>
  </si>
  <si>
    <t>CA</t>
  </si>
  <si>
    <t>Private Land, Toquaht First Nation</t>
  </si>
  <si>
    <t>Ranged in size, minimal hindleg development</t>
  </si>
  <si>
    <t xml:space="preserve">14:00-14:30 </t>
  </si>
  <si>
    <t>10% cloud cover, sunny</t>
  </si>
  <si>
    <t>Clear water with partially rocky and sand bottom. Grasses in shallow areas</t>
  </si>
  <si>
    <t>Bamfield</t>
  </si>
  <si>
    <t>Frederick Lake</t>
  </si>
  <si>
    <t>FR</t>
  </si>
  <si>
    <t>Crown Land, Huu-ay-aht First Nation</t>
  </si>
  <si>
    <t>Ranging in size with some development of hindlegs</t>
  </si>
  <si>
    <t>11:00-11:45</t>
  </si>
  <si>
    <t>30% cloud cover, sunny</t>
  </si>
  <si>
    <t>Very clear water with a bottom of boulders and gravel. No surface cover.</t>
  </si>
  <si>
    <t>Port Renfrew</t>
  </si>
  <si>
    <t>San Juan River</t>
  </si>
  <si>
    <t>SJ</t>
  </si>
  <si>
    <t>Crown Land,  Pacheedaht First Nation</t>
  </si>
  <si>
    <t>Melissa Todd and Jordan Heppell</t>
  </si>
  <si>
    <t>100% cloud cover, overcast</t>
  </si>
  <si>
    <t>Riffle areas with cobble bottoms. Depths of 20-50 cm</t>
  </si>
  <si>
    <t>Most observed were toadlets - collected tadpoles</t>
  </si>
  <si>
    <t>Harris Creek</t>
  </si>
  <si>
    <t>HR</t>
  </si>
  <si>
    <t>Paige Monteiro and Jordan Heppell</t>
  </si>
  <si>
    <t>Medium to large with no development of hindlegs</t>
  </si>
  <si>
    <t>Cloudy</t>
  </si>
  <si>
    <t>Downstream, in areas with very little current. Minimal vegetation. Algae on rocky bottom.</t>
  </si>
  <si>
    <t>None observed</t>
  </si>
  <si>
    <t>Toadlets</t>
  </si>
  <si>
    <t>Duncan</t>
  </si>
  <si>
    <t>Glenora</t>
  </si>
  <si>
    <t>GL</t>
  </si>
  <si>
    <t>Large with development of hindlegs</t>
  </si>
  <si>
    <t>Y</t>
  </si>
  <si>
    <t>Clear, hot and sunny</t>
  </si>
  <si>
    <t>Swarming along a gas pipeline on waters edge</t>
  </si>
  <si>
    <t>7 full tadpole vials, 23 sectioned tadpole vials</t>
  </si>
  <si>
    <t>Nanaimo</t>
  </si>
  <si>
    <t>Mountainaire Campground</t>
  </si>
  <si>
    <t>MO</t>
  </si>
  <si>
    <t>Large size with minimal hindleg development</t>
  </si>
  <si>
    <t>Shallow, sandy bottom. Floating vegetation</t>
  </si>
  <si>
    <t>37 samples, 7 tads had to be sectioned</t>
  </si>
  <si>
    <t>Lacy Lake</t>
  </si>
  <si>
    <t>LC</t>
  </si>
  <si>
    <t>Metamorphs</t>
  </si>
  <si>
    <t>Developed front and hindlegs, various levels of tail present</t>
  </si>
  <si>
    <t>Shallow, muddy bottom and vegetation growing out of the water</t>
  </si>
  <si>
    <t>toadlets were captured</t>
  </si>
  <si>
    <t>North Island</t>
  </si>
  <si>
    <t>Port McNeill</t>
  </si>
  <si>
    <t>O'Connor Lake</t>
  </si>
  <si>
    <t>OC</t>
  </si>
  <si>
    <t>9U</t>
  </si>
  <si>
    <t>Crown Land, Kwakiutl First Nation</t>
  </si>
  <si>
    <t>Melissa Todd and Elke Wind</t>
  </si>
  <si>
    <t>Ranging from newly hatched to moderately developed hindlegs</t>
  </si>
  <si>
    <t>15:30-17:30</t>
  </si>
  <si>
    <t>No cloud cover</t>
  </si>
  <si>
    <t>Cluxewe Pond</t>
  </si>
  <si>
    <t>CX</t>
  </si>
  <si>
    <t>9 U</t>
  </si>
  <si>
    <t>Ranging in size from newly hatched to moderately developed hindlegs</t>
  </si>
  <si>
    <t>10:40-11:45</t>
  </si>
  <si>
    <t>100% overcast, high level fog</t>
  </si>
  <si>
    <t>Downed logs, floating mosses and grasses</t>
  </si>
  <si>
    <t>Northern Red-legged frog tadpoles, Pacific Chorus Frog tadpoles, Northwestern Salamander egg masses</t>
  </si>
  <si>
    <t/>
  </si>
  <si>
    <t>Lasqueti Island</t>
  </si>
  <si>
    <t>Lambert Lake</t>
  </si>
  <si>
    <t>LL</t>
  </si>
  <si>
    <t>Melissa Todd and Kalia Van Osch</t>
  </si>
  <si>
    <t>50% of sample possessed hindlimb buds, the rest were undeveloped</t>
  </si>
  <si>
    <t>Underneath deck and near cabin at site</t>
  </si>
  <si>
    <t>Bullfrogs (adults and 1 juvenile)</t>
  </si>
  <si>
    <t>Chilliwack</t>
  </si>
  <si>
    <t>Aldergrove</t>
  </si>
  <si>
    <t>Aldergrove - Gordon's Brook</t>
  </si>
  <si>
    <t>AG</t>
  </si>
  <si>
    <t>Metro Vancouver Regional Parks</t>
  </si>
  <si>
    <t>Minimal development of hindlegs</t>
  </si>
  <si>
    <t>10:30-12:30</t>
  </si>
  <si>
    <t>No cloud cover, sunny</t>
  </si>
  <si>
    <t>Muddy bottom, shallow, grasses growing in water</t>
  </si>
  <si>
    <t>Bullfrogs (adults and tadpoles)</t>
  </si>
  <si>
    <t>Ryder Lake</t>
  </si>
  <si>
    <t>RY</t>
  </si>
  <si>
    <t>Large in size with fairly developed hindlimbs</t>
  </si>
  <si>
    <t>13:00-13:30</t>
  </si>
  <si>
    <t>Minimal vegetation cover, clear water</t>
  </si>
  <si>
    <t>Langley</t>
  </si>
  <si>
    <t>Derby Reach Beaver Pond</t>
  </si>
  <si>
    <t>DE</t>
  </si>
  <si>
    <t>Ranging in size with minimal to no development of hindlegs</t>
  </si>
  <si>
    <t>15:00-15:45</t>
  </si>
  <si>
    <t>Shallow, ponds surrounded by tall grasses, floating vegetation and algae covering surface, water clear underneath</t>
  </si>
  <si>
    <t>Coquitlam</t>
  </si>
  <si>
    <t>Minnekhada Lake</t>
  </si>
  <si>
    <t>MI</t>
  </si>
  <si>
    <t>Hindlimb buds or developing hindlegs</t>
  </si>
  <si>
    <t>11:00-12:30</t>
  </si>
  <si>
    <t>Minimal cloud cover, sunny</t>
  </si>
  <si>
    <t>Floating vegetation covering water surface</t>
  </si>
  <si>
    <t>Mission</t>
  </si>
  <si>
    <t>Silverdale Wetlands</t>
  </si>
  <si>
    <t>SI</t>
  </si>
  <si>
    <t>Ducks Unlimited /District of Mission</t>
  </si>
  <si>
    <t>Developing hindlegs</t>
  </si>
  <si>
    <t>Overcast, slight rain</t>
  </si>
  <si>
    <t>Muddy bottom, murky water, tall grasses and vegetation in water</t>
  </si>
  <si>
    <t>Hope</t>
  </si>
  <si>
    <t xml:space="preserve">Kawkawa Lake </t>
  </si>
  <si>
    <t>KA</t>
  </si>
  <si>
    <t>District of Hope</t>
  </si>
  <si>
    <t>Ranging in size with minimal hindleg development</t>
  </si>
  <si>
    <t>10:00-10:30</t>
  </si>
  <si>
    <t>Sunny, few clouds</t>
  </si>
  <si>
    <t>Sandy bottom, no vegetation cover, clear water</t>
  </si>
  <si>
    <t>Jones Lake</t>
  </si>
  <si>
    <t>JO</t>
  </si>
  <si>
    <t>Crown Land, BCH Watershed</t>
  </si>
  <si>
    <t>Paige Monteiro and Aimee Mitchell</t>
  </si>
  <si>
    <t>Ranging in size with no development of hindlimbs</t>
  </si>
  <si>
    <t>12:30-13:30</t>
  </si>
  <si>
    <t>Rain, overcast</t>
  </si>
  <si>
    <t>Sandy bottom, rocky near shoreline. Clear water. No vegetation cover</t>
  </si>
  <si>
    <t>Sea-to-Sky</t>
  </si>
  <si>
    <t>Squamish</t>
  </si>
  <si>
    <t>Fawn Lake</t>
  </si>
  <si>
    <t>FA</t>
  </si>
  <si>
    <t>Alice Lake Provincial Park</t>
  </si>
  <si>
    <t>11:30-15:00</t>
  </si>
  <si>
    <t>few clouds, sunny</t>
  </si>
  <si>
    <t>Deep water, no vegetation cover</t>
  </si>
  <si>
    <t>Pacific Chorus Frog tadpoles</t>
  </si>
  <si>
    <t>4 collected June 12 by PM and JH; 26 collected by RGG</t>
  </si>
  <si>
    <t>Pemberton</t>
  </si>
  <si>
    <t>Cranberry Farm</t>
  </si>
  <si>
    <t>CR</t>
  </si>
  <si>
    <t>Greg Ferguson</t>
  </si>
  <si>
    <t>Farm ditch</t>
  </si>
  <si>
    <t>Keyhole (Pebble Creek) Hotsprings</t>
  </si>
  <si>
    <t>KH</t>
  </si>
  <si>
    <t>Hot Springs, shallow shorelines, very small pond area, murky water (algae)</t>
  </si>
  <si>
    <t>Small ANBO adults, at 10U 467495 5612846 on the same day observed 75 very small ANBO tadpoles, large ANBO adult on trail at 10U 468160 5612493</t>
  </si>
  <si>
    <t>From Greg: "Please see the following details for the second smaller sample of nine young toads I collected at one of the two ponds they're breeding in at Keyhole Hot Springs: 31-JUL-19 13:50: 2 small adults and 30 tadpoles, 10U 467516 5612797"</t>
  </si>
  <si>
    <t>Sunshine Coast</t>
  </si>
  <si>
    <t>Powell River</t>
  </si>
  <si>
    <t>Inland Lake</t>
  </si>
  <si>
    <t>IN</t>
  </si>
  <si>
    <t>Inland Lake Provincial Park</t>
  </si>
  <si>
    <t>Paige Monteiro and Kalia Van Osch</t>
  </si>
  <si>
    <t>Minimal to no surface coverage, clear water, mud covering bottom of lake</t>
  </si>
  <si>
    <t>Bullfrog tadpoles</t>
  </si>
  <si>
    <t>Haslam Lake</t>
  </si>
  <si>
    <t>HA</t>
  </si>
  <si>
    <t>Duck Lake Conservation Area</t>
  </si>
  <si>
    <t>Very small, no hindlimb development</t>
  </si>
  <si>
    <t>09:30-14:00</t>
  </si>
  <si>
    <t>Strong winds</t>
  </si>
  <si>
    <t>Sunny, no cloud cover, windy</t>
  </si>
  <si>
    <t>Underwater logs and seagrass. Shrubs extending into water in shallow areas</t>
  </si>
  <si>
    <t>Tads were very small</t>
  </si>
  <si>
    <t>R01</t>
  </si>
  <si>
    <t>R02</t>
  </si>
  <si>
    <t>SC</t>
  </si>
  <si>
    <t>GI</t>
  </si>
  <si>
    <t>R06</t>
  </si>
  <si>
    <t>RR</t>
  </si>
  <si>
    <t>Dead Toad Lake</t>
  </si>
  <si>
    <t>Gwaii Haanas</t>
  </si>
  <si>
    <t>Poque Lake</t>
  </si>
  <si>
    <t>Post Lake</t>
  </si>
  <si>
    <t>Lutea Lake</t>
  </si>
  <si>
    <t>LocalregionCODE</t>
  </si>
  <si>
    <t>LOCALREGION</t>
  </si>
  <si>
    <t>Graham Island</t>
  </si>
  <si>
    <t>GH</t>
  </si>
  <si>
    <t>DL</t>
  </si>
  <si>
    <t>PQ</t>
  </si>
  <si>
    <t>LT</t>
  </si>
  <si>
    <t>PT</t>
  </si>
  <si>
    <t>Haida Gwaii</t>
  </si>
  <si>
    <t>Richardsons Ranch</t>
  </si>
  <si>
    <t>Gudal Lake</t>
  </si>
  <si>
    <t>Chikundal</t>
  </si>
  <si>
    <t>Levoies</t>
  </si>
  <si>
    <t>Mount Moresby Adventure Camp</t>
  </si>
  <si>
    <t>CK</t>
  </si>
  <si>
    <t>LV</t>
  </si>
  <si>
    <t>Chown back channels</t>
  </si>
  <si>
    <t>CN</t>
  </si>
  <si>
    <t>Tsunamic Evac</t>
  </si>
  <si>
    <t>EV</t>
  </si>
  <si>
    <t>Moresby Island</t>
  </si>
  <si>
    <t>MM</t>
  </si>
  <si>
    <t>Mayer</t>
  </si>
  <si>
    <t>MY</t>
  </si>
  <si>
    <t>53.567762, -131.933165</t>
  </si>
  <si>
    <t>53.234311, -132.548151</t>
  </si>
  <si>
    <t>53.667772, -132.062526</t>
  </si>
  <si>
    <t>53.273937, -132.092496</t>
  </si>
  <si>
    <t>53.760617, -132.285490</t>
  </si>
  <si>
    <t>54.022725, -131.998675</t>
  </si>
  <si>
    <t>53.923407, -132.102087</t>
  </si>
  <si>
    <t>53.075464, -132.064207</t>
  </si>
  <si>
    <t>52.554094, -131.667113</t>
  </si>
  <si>
    <t>52.602547, -131.698715</t>
  </si>
  <si>
    <t>52.456404, -131.448986</t>
  </si>
  <si>
    <t>52.337840, -131.369798</t>
  </si>
  <si>
    <t>Lat,Long</t>
  </si>
  <si>
    <t>NI</t>
  </si>
  <si>
    <t>CW</t>
  </si>
  <si>
    <t>SS</t>
  </si>
  <si>
    <t>Whistler</t>
  </si>
  <si>
    <t>Lost Lake</t>
  </si>
  <si>
    <t>Lucille Lake</t>
  </si>
  <si>
    <t>Year collected</t>
  </si>
  <si>
    <t>Development stage of tadpoles (hindlimb buds, leg development, tadpole size, etc.)</t>
  </si>
  <si>
    <t>Category</t>
  </si>
  <si>
    <t>Field ID</t>
  </si>
  <si>
    <t>Field Description</t>
  </si>
  <si>
    <t xml:space="preserve">MOE Region </t>
  </si>
  <si>
    <t>BC Ministry of Environment Region of sample site</t>
  </si>
  <si>
    <t xml:space="preserve">Resource District of sample site </t>
  </si>
  <si>
    <t>City sample site is located in or closest known area</t>
  </si>
  <si>
    <t>Name of site sampled</t>
  </si>
  <si>
    <t>Labelled ID on samples to identify the sample site</t>
  </si>
  <si>
    <t xml:space="preserve">UTM Zone </t>
  </si>
  <si>
    <t>Easting</t>
  </si>
  <si>
    <t>UTM Easting</t>
  </si>
  <si>
    <t>UTM Northing</t>
  </si>
  <si>
    <t>Latitude (deg, min, sec)</t>
  </si>
  <si>
    <t>Longitude (deg, min, seC)</t>
  </si>
  <si>
    <t>Site Access</t>
  </si>
  <si>
    <t>Jurisdiction of sample site</t>
  </si>
  <si>
    <t>Contact</t>
  </si>
  <si>
    <t>Primary contact for information about site</t>
  </si>
  <si>
    <t>Permit / Permission Req'd</t>
  </si>
  <si>
    <t>Permission required to gain access</t>
  </si>
  <si>
    <t>Date the site was visited and sampled</t>
  </si>
  <si>
    <t>Sampled By</t>
  </si>
  <si>
    <t>Surveyors that sampled the site</t>
  </si>
  <si>
    <t>Sample Info</t>
  </si>
  <si>
    <t>Number of Western Toad tadpoles collected</t>
  </si>
  <si>
    <t>Life history phase of tadpoles collected</t>
  </si>
  <si>
    <t xml:space="preserve">Y = tadpole samples were sectioned, N = tadpoles were stored as whole samples </t>
  </si>
  <si>
    <t>Sample Location</t>
  </si>
  <si>
    <t>Location of collected, labelled, and preserved tadpole samples</t>
  </si>
  <si>
    <t>Time at which site was surveyed and/or sampled</t>
  </si>
  <si>
    <t>Site Characteristics</t>
  </si>
  <si>
    <t>Air temperature during collection at site</t>
  </si>
  <si>
    <t>Water Temp (°C)</t>
  </si>
  <si>
    <t>Water temperature at site</t>
  </si>
  <si>
    <t>Wind Speed (km/hr)</t>
  </si>
  <si>
    <t>Wind speed at site</t>
  </si>
  <si>
    <t xml:space="preserve">Weather at site </t>
  </si>
  <si>
    <t xml:space="preserve">UTM Coordinates of Tadpoles </t>
  </si>
  <si>
    <t>Specific UTM coordinates where tadpoles were located during collection</t>
  </si>
  <si>
    <t>Vegetation, landscape, water quality information where tadpoles were found. If tadpoles not found then characteristics where survey took place</t>
  </si>
  <si>
    <t>Other amphibians noted during collected</t>
  </si>
  <si>
    <t>Additional comments about the site, location coordinates, or sample</t>
  </si>
  <si>
    <t>Number tadpoles</t>
  </si>
  <si>
    <t>Code on vial</t>
  </si>
  <si>
    <t>Species</t>
  </si>
  <si>
    <t>ANBO</t>
  </si>
  <si>
    <t>Number tadpoles for analysis</t>
  </si>
  <si>
    <t>GW</t>
  </si>
  <si>
    <t>George Wetland</t>
  </si>
  <si>
    <t>Regioncode</t>
  </si>
  <si>
    <t>CODE_on_vial_region_local_site_tadnumber</t>
  </si>
  <si>
    <t>Novaseq Lane order</t>
  </si>
  <si>
    <t>Allen Lake</t>
  </si>
  <si>
    <t>AL</t>
  </si>
  <si>
    <t>LA</t>
  </si>
  <si>
    <t>Beaver Pond</t>
  </si>
  <si>
    <t>BE</t>
  </si>
  <si>
    <t>?2</t>
  </si>
  <si>
    <t>EF</t>
  </si>
  <si>
    <t>Mix Edith and Fawn for experiment</t>
  </si>
  <si>
    <t>Collected samples?</t>
  </si>
  <si>
    <t>Order collected in field</t>
  </si>
  <si>
    <t>Extraction order</t>
  </si>
  <si>
    <t>Sample location</t>
  </si>
  <si>
    <t>1-30 hamelin lab freezer, 31-61 4222</t>
  </si>
  <si>
    <t>1-33 hamelin lab freezer, 34-64 4222</t>
  </si>
  <si>
    <t>What</t>
  </si>
  <si>
    <t>date put there</t>
  </si>
  <si>
    <t>dec 13th 2019</t>
  </si>
  <si>
    <t>tadpoles and metamorphs from experiment in surber containers in ethanol that have never been in a freezer for the last 1.5 years. Were just sitting in the lab</t>
  </si>
  <si>
    <t>Vial type</t>
  </si>
  <si>
    <t>Tadpole size</t>
  </si>
  <si>
    <t>50.126660, -122.936829</t>
  </si>
  <si>
    <t>06/05/2019</t>
  </si>
  <si>
    <t>06/06/2019</t>
  </si>
  <si>
    <t>06/08/2019</t>
  </si>
  <si>
    <t>06/07/2019</t>
  </si>
  <si>
    <t>05/17/2018</t>
  </si>
  <si>
    <t>06/21/2018</t>
  </si>
  <si>
    <t>06/19/2018</t>
  </si>
  <si>
    <t>06/12/2018</t>
  </si>
  <si>
    <t>06/13/2018</t>
  </si>
  <si>
    <t>06/14/2018</t>
  </si>
  <si>
    <t>06/18/2018</t>
  </si>
  <si>
    <t>07/04/2018</t>
  </si>
  <si>
    <t>Numbers extracted in this batch</t>
  </si>
  <si>
    <t>1-10</t>
  </si>
  <si>
    <t>R01-CR-CE-00               roseanna.gamlen.greene@gmail.com</t>
  </si>
  <si>
    <t>R01-CR-CE-00</t>
  </si>
  <si>
    <t>50.20189,-125.567437</t>
  </si>
  <si>
    <t>R01-SI-CA-00               roseanna.gamlen.greene@gmail.com</t>
  </si>
  <si>
    <t>R01-SI-CA-00</t>
  </si>
  <si>
    <t>49.048937,-125.435356</t>
  </si>
  <si>
    <t>R02-CW-MI-00               roseanna.gamlen.greene@gmail.com</t>
  </si>
  <si>
    <t>R02-CW-MI-00</t>
  </si>
  <si>
    <t>49.304483,-122.699583</t>
  </si>
  <si>
    <t>R02-CW-KA-00               roseanna.gamlen.greene@gmail.com</t>
  </si>
  <si>
    <t>R02-CW-KA-00</t>
  </si>
  <si>
    <t>49.382118,-121.400219</t>
  </si>
  <si>
    <t>R02-SC-IN-00               roseanna.gamlen.greene@gmail.com</t>
  </si>
  <si>
    <t>R02-SC-IN-00</t>
  </si>
  <si>
    <t>49.920045,-124.481406</t>
  </si>
  <si>
    <t>R06-GH-DL-00               roseanna.gamlen.greene@gmail.com</t>
  </si>
  <si>
    <t>R06-GH-DL-00</t>
  </si>
  <si>
    <t>R06-GI-EV-00               roseanna.gamlen.greene@gmail.com</t>
  </si>
  <si>
    <t>R06-GI-EV-00</t>
  </si>
  <si>
    <t>R01-SI-LL</t>
  </si>
  <si>
    <t>R01-CR-CE</t>
  </si>
  <si>
    <t>R01-SI-CA</t>
  </si>
  <si>
    <t>R02-CW-MI</t>
  </si>
  <si>
    <t>R02-CW-KA</t>
  </si>
  <si>
    <t>R02-SC-IN</t>
  </si>
  <si>
    <t>R06-GH-DL</t>
  </si>
  <si>
    <t>R06-GI-EV</t>
  </si>
  <si>
    <t>LABELS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</si>
  <si>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</si>
  <si>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</si>
  <si>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</si>
  <si>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</si>
  <si>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</si>
  <si>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</si>
  <si>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</si>
  <si>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</si>
  <si>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</si>
  <si>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</si>
  <si>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test</t>
  </si>
  <si>
    <t>Extraction order batch number  for first 10 samples</t>
  </si>
  <si>
    <t>Extraction order batch number for samples 21-30</t>
  </si>
  <si>
    <t>49.967271, -123.161106</t>
  </si>
  <si>
    <t>49.774406, -123.106018</t>
  </si>
  <si>
    <t>Samples extracted per population (out of 30)</t>
  </si>
  <si>
    <t>Extraction order batch number for samples 11-20</t>
  </si>
  <si>
    <t>Date Sampled (mm-dd-yyyy)</t>
  </si>
  <si>
    <t>Melissa's top priority sites in regions 1 and 2</t>
  </si>
  <si>
    <t>Proposed Novaseq Lane order (up to 860 per lane)</t>
  </si>
  <si>
    <t>49.065592,-123.919996</t>
  </si>
  <si>
    <t>48.858067,-125.023447</t>
  </si>
  <si>
    <t>R02-SS-EF-00</t>
  </si>
  <si>
    <t>R06-GH-PT-00</t>
  </si>
  <si>
    <t>R06-GI-CK-00</t>
  </si>
  <si>
    <t>R06-GI-CN-00</t>
  </si>
  <si>
    <t>R06-GI-GL-00</t>
  </si>
  <si>
    <t>R01-SI-MO</t>
  </si>
  <si>
    <t>R01-SI-FR</t>
  </si>
  <si>
    <t>R02-SS-EF</t>
  </si>
  <si>
    <t>R06-GH-PT</t>
  </si>
  <si>
    <t>R06-GI-CK</t>
  </si>
  <si>
    <t>R06-GI-CN</t>
  </si>
  <si>
    <t>R06-GI-GL</t>
  </si>
  <si>
    <t>R01-SI-SJ</t>
  </si>
  <si>
    <t>R02-SS-LC-00</t>
  </si>
  <si>
    <t>R02-SS-LT-00</t>
  </si>
  <si>
    <t>R06-GI-MY-00</t>
  </si>
  <si>
    <t>R02-SS-LC</t>
  </si>
  <si>
    <t>R02-SS-LT</t>
  </si>
  <si>
    <t>R06-GI-MY</t>
  </si>
  <si>
    <t>11-30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</si>
  <si>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</si>
  <si>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</si>
  <si>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</si>
  <si>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</si>
  <si>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</si>
  <si>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</si>
  <si>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</si>
  <si>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</si>
  <si>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</si>
  <si>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</si>
  <si>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</si>
  <si>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</si>
  <si>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</si>
  <si>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</si>
  <si>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</si>
  <si>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</si>
  <si>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</si>
  <si>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</si>
  <si>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</si>
  <si>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</si>
  <si>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na</t>
  </si>
  <si>
    <t>NOT doing keyhole</t>
  </si>
  <si>
    <t>R06-GH-PQ</t>
  </si>
  <si>
    <t>R06-GH-GW</t>
  </si>
  <si>
    <t>R06-GH-LL</t>
  </si>
  <si>
    <t>1 to 30</t>
  </si>
  <si>
    <t>1 to 20</t>
  </si>
  <si>
    <t>21-30</t>
  </si>
  <si>
    <t>1 to 10</t>
  </si>
  <si>
    <t>number extracted in batch 8</t>
  </si>
  <si>
    <t>number extracted in batch 7</t>
  </si>
  <si>
    <t>R06-GI-RR</t>
  </si>
  <si>
    <t>R06-MI-MM</t>
  </si>
  <si>
    <t>R06-GI-LV</t>
  </si>
  <si>
    <t>11 to 30</t>
  </si>
  <si>
    <t>R02-SS-FA</t>
  </si>
  <si>
    <t>R02-SS-CR</t>
  </si>
  <si>
    <t>48.724045,-124.190046</t>
  </si>
  <si>
    <t>R01-SI-HR</t>
  </si>
  <si>
    <t>R02-CW-AG</t>
  </si>
  <si>
    <t>R02-CW-RY</t>
  </si>
  <si>
    <t>R02-CW-DE</t>
  </si>
  <si>
    <t>R01-SI-KE</t>
  </si>
  <si>
    <t>R01-CR-RA</t>
  </si>
  <si>
    <t>R01-SI-GL</t>
  </si>
  <si>
    <t>R01-NI-CX</t>
  </si>
  <si>
    <t>R01-SI-DB</t>
  </si>
  <si>
    <t>R01-NI-OC</t>
  </si>
  <si>
    <t>R01-SI-LC</t>
  </si>
  <si>
    <t>R02-CW-SI</t>
  </si>
  <si>
    <t>R02-SC-HA</t>
  </si>
  <si>
    <t>R02-CW-JO</t>
  </si>
  <si>
    <t>21 to 30</t>
  </si>
  <si>
    <t>number extracted in batch 9</t>
  </si>
  <si>
    <t>number extracted in batch 11</t>
  </si>
  <si>
    <t>number extracted in batch 10</t>
  </si>
  <si>
    <t>number extracted in batch 12</t>
  </si>
  <si>
    <t>number extracted in batch 13</t>
  </si>
  <si>
    <t>number extracted in batch 14</t>
  </si>
  <si>
    <t>number extracted in batch 15</t>
  </si>
  <si>
    <t>number extracted in batch 16</t>
  </si>
  <si>
    <t>YD</t>
  </si>
  <si>
    <t>Harris Creek/Harris River</t>
  </si>
  <si>
    <t>Derby Reach (Beaver Pond??)</t>
  </si>
  <si>
    <t>freezer 2, 3402</t>
  </si>
  <si>
    <t>roseanna.gamlen.greene@gmail.com and melissa.todd@gov.bc.ca</t>
  </si>
  <si>
    <t xml:space="preserve">Batches = boxes of 80 samples given to Padmini, Richard's lab tech. The boxes only take 80 samples. Padmini extracts the samples, 12 samples at a time. </t>
  </si>
  <si>
    <t>North Gravel Pit</t>
  </si>
  <si>
    <t>jul 4th 2018</t>
  </si>
  <si>
    <t>R02-CW-AL</t>
  </si>
  <si>
    <t>R02-CW-LA</t>
  </si>
  <si>
    <t>07-04-2018</t>
  </si>
  <si>
    <t>R02-CW-BE-00</t>
  </si>
  <si>
    <t>R02-CW-BE</t>
  </si>
  <si>
    <t>1 to 25</t>
  </si>
  <si>
    <t>Harrison Hot Springs</t>
  </si>
  <si>
    <t>Private Land, City of Langley</t>
  </si>
  <si>
    <t>Sasquatch Provincial Park</t>
  </si>
  <si>
    <t>Paige Monteiro, Liam Irwin and Aimee Mitchell</t>
  </si>
  <si>
    <t>Paige Monteiro and Liam Irwin</t>
  </si>
  <si>
    <t>Tiny hindlegs emerging or none present</t>
  </si>
  <si>
    <t xml:space="preserve">UBC (Dr. John Richardson's Lab in Forest and Conservation Sciences) </t>
  </si>
  <si>
    <t>Large, well-developed hindlegs, close to emerging forelimbs</t>
  </si>
  <si>
    <t>Developing hindlegs or hindlimb buds</t>
  </si>
  <si>
    <t>Slightly overcast</t>
  </si>
  <si>
    <t xml:space="preserve">Clear water, submerged grasses </t>
  </si>
  <si>
    <t>Emerging ANBO toadlets</t>
  </si>
  <si>
    <t>50% cloud cover, sunny</t>
  </si>
  <si>
    <t>Shallow water, grasses in water</t>
  </si>
  <si>
    <t>all had to sectioned, totalling 60 samples</t>
  </si>
  <si>
    <t>Overcast</t>
  </si>
  <si>
    <t>Lots of submerged vegetation and grasses</t>
  </si>
  <si>
    <t>R02-CW-LA-00</t>
  </si>
  <si>
    <t>53.922716, -132.100963</t>
  </si>
  <si>
    <t>All samples are under care of Roseanna Gamlen-Greene at UBC Forestry, Forest and Conservation Sciences, Vancouver, either in the freezeer in Sally Aitken's lab or in a freezer in Richard Hamelins lab (also on the third floor)</t>
  </si>
  <si>
    <t>Sample inventory up to date as of Aug 30th 2021</t>
  </si>
  <si>
    <t>ANBO samples collected by Roseanna Gamlen-Greene and Melissa Todd and assistants 2018-2021 for ANBO genetics study</t>
  </si>
  <si>
    <t>NA</t>
  </si>
  <si>
    <t>Proposed Novaseq Lane order (up to 840 per lane)</t>
  </si>
  <si>
    <t>Check here after July 9th 2020 trash scare. Y = yes, YD = yes and they have already been extracted, N=can't find</t>
  </si>
  <si>
    <t>Roseanna Gamlen-Greene + Melissa Todd</t>
  </si>
  <si>
    <t>Roseanna Gamlen-Greene</t>
  </si>
  <si>
    <t xml:space="preserve">Haida Gwaii </t>
  </si>
  <si>
    <t>8 U</t>
  </si>
  <si>
    <t>Sample Location (Aug 2021)</t>
  </si>
  <si>
    <t>UBC Sally Aitken Lab</t>
  </si>
  <si>
    <t>Roseanna Gamlen-Greene + Paige Monteiro and Jordan Heppell</t>
  </si>
  <si>
    <t>4 collected June 12 by PM and JH; 26 collected by RGG on July 26th 2019</t>
  </si>
  <si>
    <t>CODE_on_vial_region_local_site</t>
  </si>
  <si>
    <t>50.666111,-123.459645</t>
  </si>
  <si>
    <t>Three other sets of samples are in Sally Aitken's freezer that are not on the list because we are not extracting them as part of the initial project. They are: 1) 30x RAAU tadpoles from Squamish and from 2) 30x RAAU tadpoles from Haida Gwaii and 3) 30x Pacific Tree frog tadpoles from Haida Gwaii, Portland Bay, West Coast 2019</t>
  </si>
  <si>
    <t>Whistler Municipality</t>
  </si>
  <si>
    <t>Gulf Islands</t>
  </si>
  <si>
    <t>49.349304, -121.710414</t>
  </si>
  <si>
    <t>R05</t>
  </si>
  <si>
    <t>Cariboo</t>
  </si>
  <si>
    <t>CB</t>
  </si>
  <si>
    <t>Anahim Lake</t>
  </si>
  <si>
    <t>Dean River</t>
  </si>
  <si>
    <t>DR</t>
  </si>
  <si>
    <t>Melissa Todd, MOF; Rikki Lowrie, landowner</t>
  </si>
  <si>
    <t>toadlets</t>
  </si>
  <si>
    <t>whole</t>
  </si>
  <si>
    <t>Forested wetland</t>
  </si>
  <si>
    <t>15 toadlets collected dispersing along forest floor</t>
  </si>
  <si>
    <t>R07</t>
  </si>
  <si>
    <t>Omineca</t>
  </si>
  <si>
    <t>OM</t>
  </si>
  <si>
    <t>Mackenzie</t>
  </si>
  <si>
    <t>Webberly Lake</t>
  </si>
  <si>
    <t>WB</t>
  </si>
  <si>
    <t>Mark Thompson, EcoLogic Consultants</t>
  </si>
  <si>
    <t>tadpoles</t>
  </si>
  <si>
    <t>Shallow flooded deactivated road segment in clearcut</t>
  </si>
  <si>
    <t>19 tadpoles collected</t>
  </si>
  <si>
    <t>Gidegingla Lake</t>
  </si>
  <si>
    <t>GG</t>
  </si>
  <si>
    <t>tadpole</t>
  </si>
  <si>
    <t>Shallow forested wetland in clearcut</t>
  </si>
  <si>
    <t>1 tadpole found dead</t>
  </si>
  <si>
    <t>Northeast</t>
  </si>
  <si>
    <t>NE</t>
  </si>
  <si>
    <t>Liard Hotsprings</t>
  </si>
  <si>
    <t>Alpha Stream</t>
  </si>
  <si>
    <t>AS</t>
  </si>
  <si>
    <t>Provincial Park</t>
  </si>
  <si>
    <t>Chris Ernst, Purnima Govindarajulu, MOE Conservation Science</t>
  </si>
  <si>
    <t>Stream adjacent to pool</t>
  </si>
  <si>
    <t>30 tadpoles collected</t>
  </si>
  <si>
    <t>Gamma Stream</t>
  </si>
  <si>
    <t>GS</t>
  </si>
  <si>
    <t>Chris Ernst, Purnima Govindarajulu MOE Conservation Science</t>
  </si>
  <si>
    <t>tadpoles, eggs</t>
  </si>
  <si>
    <t>2 egg samples, 3 tails, 3 bodies, 25 whole</t>
  </si>
  <si>
    <t>28 tadpoles collected.  3 of the tadpoles were sectioned into body and tail (GS-1 to GS-3).  2 samples of eggs collected (GS-29 and GS30).</t>
  </si>
  <si>
    <t>Thompson-Okanagan</t>
  </si>
  <si>
    <t>TO</t>
  </si>
  <si>
    <t>Merritt</t>
  </si>
  <si>
    <t>Marquart Lake</t>
  </si>
  <si>
    <t>ML</t>
  </si>
  <si>
    <t>Crown Land (MOF Recreation Site)</t>
  </si>
  <si>
    <t>Melissa Todd, MoF Coast</t>
  </si>
  <si>
    <t>Rec site dock on southwest shore of small lake.  Elevation 1140 m.</t>
  </si>
  <si>
    <t>Tadpoles were low density and very small.</t>
  </si>
  <si>
    <t>Kentucky-Alleyne West Pond</t>
  </si>
  <si>
    <t>Eastern shore beach of West Pond.  Elevation 1002 m.</t>
  </si>
  <si>
    <t>Tadpoles were high density and observed feeding on floating detritus.</t>
  </si>
  <si>
    <t>Kootenay-Boundary</t>
  </si>
  <si>
    <t>KB</t>
  </si>
  <si>
    <t>Nakusp</t>
  </si>
  <si>
    <t>Summit Lake</t>
  </si>
  <si>
    <t>SU</t>
  </si>
  <si>
    <t>11 U</t>
  </si>
  <si>
    <t>Day use area beach on small lake.  Elevation 745m.</t>
  </si>
  <si>
    <t>Tadpoles were moderate density and relatively small</t>
  </si>
  <si>
    <t>New Denver</t>
  </si>
  <si>
    <t>Fish Lake</t>
  </si>
  <si>
    <t>FI</t>
  </si>
  <si>
    <t>Crown Land (MOTI Rest Area)</t>
  </si>
  <si>
    <t>Rest stop shoreline at east end of small lake. Elevation 1069m.</t>
  </si>
  <si>
    <t>Tadpoles were low density and very small; toadlet fence in place (Valhalla Environmental Society).</t>
  </si>
  <si>
    <t>Williams Lake</t>
  </si>
  <si>
    <t>Midnight Reservoir</t>
  </si>
  <si>
    <t>MR</t>
  </si>
  <si>
    <t>City of Williams Lake</t>
  </si>
  <si>
    <t>Open water wetland.  Elevation 661m.</t>
  </si>
  <si>
    <t>Large tads, hind limbs with knees</t>
  </si>
  <si>
    <t>Quesnel</t>
  </si>
  <si>
    <t>Duck Pond</t>
  </si>
  <si>
    <t>DU</t>
  </si>
  <si>
    <t>City of Quesnel (West Fraser Timber Park)</t>
  </si>
  <si>
    <t>tails</t>
  </si>
  <si>
    <t>Man-made pond in municipal park.  Elevation 479m.</t>
  </si>
  <si>
    <t>Very large tads; bodies did not fit in 2ml vials - collected tails only</t>
  </si>
  <si>
    <t>Hush Lake</t>
  </si>
  <si>
    <t>HU</t>
  </si>
  <si>
    <t>21 tails, 9 whole</t>
  </si>
  <si>
    <t>Rest stop dock at north end of small lake.  Elevation 843m.</t>
  </si>
  <si>
    <t>Stored in back of motel room fridge o/n - froze; most large tads with hind limbs - tails only, some with no hind limbs</t>
  </si>
  <si>
    <t>Springhouse</t>
  </si>
  <si>
    <t>Alkali Wetland</t>
  </si>
  <si>
    <t xml:space="preserve">10 U </t>
  </si>
  <si>
    <t>Becky Cadsand, MoF Cariboo</t>
  </si>
  <si>
    <t>Small open water wetland on edge of open rangeland.  Elevation 1000m.</t>
  </si>
  <si>
    <t>Very large tads - did not fit in vials - collected tails and bodies separately</t>
  </si>
  <si>
    <t>12-Jul-22; 17-Jul-22</t>
  </si>
  <si>
    <t>Skeena</t>
  </si>
  <si>
    <t>SK</t>
  </si>
  <si>
    <t>Houston</t>
  </si>
  <si>
    <t>Silverthorne Lake</t>
  </si>
  <si>
    <t>Rec site beach on small lake.  Elevation 910m.</t>
  </si>
  <si>
    <t>Beach usually swarming with tads, however only found 5 on two visits at different times, 5 days apart;  2 tads from July 12 added to subsequent 3 tads from July 17 for total sample of 5 from site; searched road accessible shoreline completely around lake; lots of juvenile toads around the lake, young Columbia spotted frog, pool of dozens of very large (10cm long) spotted frog tadpoles.</t>
  </si>
  <si>
    <t>New Hazelton</t>
  </si>
  <si>
    <t>Ross Lake</t>
  </si>
  <si>
    <t>RO</t>
  </si>
  <si>
    <t>Tadpoles, Metamorphs</t>
  </si>
  <si>
    <t>4 tails, 12 whole tadpoles, 6 whole metamorphs</t>
  </si>
  <si>
    <t>Day use area beach on small lake.  Elevation 406m.</t>
  </si>
  <si>
    <t>From 11 to noon, very few tads and metas distributed along beach; many with signs of disease; several dead tads - white snouts or severe bloat with red cloaca; several bloated live tads; live tads we white snouts; metas seemed okay.  As packing up and leaving site, 1000's tads showed up at beach.</t>
  </si>
  <si>
    <t>Terrace</t>
  </si>
  <si>
    <t>Ferry Island Pond</t>
  </si>
  <si>
    <t>FE</t>
  </si>
  <si>
    <t>City of Terrace (Ferry Island Nature Park)</t>
  </si>
  <si>
    <t>Small pond on island in floodplain of Kitimat River.  Elevation 74m.</t>
  </si>
  <si>
    <t>1000's of tads swarming shoreline at 1100 in the morning; visited day before July 13 at ~1500 and found nothing - walked entire perimeter of lake and no tads at surface or near shoreline</t>
  </si>
  <si>
    <t>Onion Lake</t>
  </si>
  <si>
    <t>ON</t>
  </si>
  <si>
    <t>Highway access shoreline of small lake.  Elevation 191m.</t>
  </si>
  <si>
    <t>Searched accessible shoreline along campground and trailhead area and along highway; found tad swarms in small exposed opening along hwy; 10 mins later they were gone</t>
  </si>
  <si>
    <t>Mount Layton Hot Springs</t>
  </si>
  <si>
    <t>Private Land (Mount Layton Hot Spring Resort)</t>
  </si>
  <si>
    <t>~100m stretch of gravel road between 'stream' channel (outlet for hotsprings into Lakelse Lake) and upland field.  Elevation 83m.</t>
  </si>
  <si>
    <t>The hotspring overflow is directed to series of cooling channels which empty into Lakelse Lake; inspected the entire accessible length of the channels from 1600-1700 but saw nothing; resort owners directed me to toadlet site, as toadlets had been showing up in resort parking lot for a few days; 17 live and 1 dead (vehicle mortality) toadlets collected</t>
  </si>
  <si>
    <t>Fort Fraser</t>
  </si>
  <si>
    <t>Fort Fraser Gravel Pit</t>
  </si>
  <si>
    <t>FF</t>
  </si>
  <si>
    <t>17 tails, 13 whole</t>
  </si>
  <si>
    <t xml:space="preserve">Logging gravel pit / flooded landing.  Elevation 910m.  </t>
  </si>
  <si>
    <t>Visited 3 known occupied sites with Wayne and Cathy Ray; 2 with no luck (1 very small wood frog metamorph at one site) and the third with tad swarms - but not in open where Rays expected them; taking refuge under logging debris where warmer; collected 36 tads - 19 whole, 17 tails only (very large)</t>
  </si>
  <si>
    <t>Prince George</t>
  </si>
  <si>
    <t>Eena Lake</t>
  </si>
  <si>
    <t>EE</t>
  </si>
  <si>
    <t>Crown Land (Public Boat Launch and Dock)</t>
  </si>
  <si>
    <t>Doug Heard, MoF Omineca, Emeritus</t>
  </si>
  <si>
    <t>6 whole, 16 bodies and tails</t>
  </si>
  <si>
    <t>Public dock and boat launch on small lake. Elevation 822m.</t>
  </si>
  <si>
    <t>Swarms of tadpoles filmed dockside on 18Jul22 around 1300; Doug Heard (MOF Emeritus) returned on 21July22 - could not find the swarms - waded around to collect 22 tads.  20km NW of PG (as crow flies); 35km driving; dock beside public boat launch at end of Quinn Road.</t>
  </si>
  <si>
    <t>Esler Lake</t>
  </si>
  <si>
    <t>ES</t>
  </si>
  <si>
    <t>Shoreline of small lake.  Elevation 900m</t>
  </si>
  <si>
    <t>Small lake southwest of Wms Lake on south side of Hwy 20, just before Hodgson Road turnoff into Esler.  A second small lake within 1km to the north was also sampled but likely the same population.</t>
  </si>
  <si>
    <t xml:space="preserve">Skookumchuk </t>
  </si>
  <si>
    <t>McNair Lakes</t>
  </si>
  <si>
    <t>MC</t>
  </si>
  <si>
    <t>Leigh Anne Isaac, MOE Conservation Science</t>
  </si>
  <si>
    <t>Shoreline of small lake.  Elevation 1067m.</t>
  </si>
  <si>
    <t>Northernmost of McNair Lakes chain. East Kootenay.  Small tadpoles with no limbs.</t>
  </si>
  <si>
    <t>Sparwood</t>
  </si>
  <si>
    <t>Corbin Road A Pond</t>
  </si>
  <si>
    <t>CO</t>
  </si>
  <si>
    <t>Private Land (Teck Coal, Coal Mountain Mine)</t>
  </si>
  <si>
    <t>Open water wetland in floodplain of East Kootenay River.  Elevation 1500m.</t>
  </si>
  <si>
    <t>East Kootenay River valley just north of active Coal Mountain mine; right on BC-AB border, due south of Crowsnest in Alberta; small tadpoles with no limbs</t>
  </si>
  <si>
    <t>Cranbrook</t>
  </si>
  <si>
    <t>Goldrun Lake Pond</t>
  </si>
  <si>
    <t>GO</t>
  </si>
  <si>
    <t>Pond ~100m east of Goldrun Lake; part of wetland complex at lake outflow.  Elevation 1852m.</t>
  </si>
  <si>
    <t>Along Goldrun Creek Recreation Trail.  Small tadpoles with no limbs.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</si>
</sst>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"/>
    <numFmt numFmtId="165" formatCode="dd/mm/yyyy;@"/>
    <numFmt numFmtId="166" formatCode="mm/dd/yyyy"/>
    <numFmt numFmtId="167" formatCode="[$-409]d\-mmm\-yyyy;@"/>
    <numFmt numFmtId="168" formatCode="mm/dd/yy;@"/>
    <numFmt numFmtId="169" formatCode="0.000000"/>
    <numFmt numFmtId="170" formatCode="[$-1009]d/mmm/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Roboto"/>
    </font>
    <font>
      <sz val="10"/>
      <color rgb="FF222222"/>
      <name val="Arial"/>
      <family val="2"/>
    </font>
    <font>
      <sz val="11"/>
      <color rgb="FF454545"/>
      <name val="Courier New"/>
      <family val="3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name val="Roboto"/>
    </font>
    <font>
      <sz val="6"/>
      <color rgb="FF999999"/>
      <name val="Roboto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306">
    <xf numFmtId="0" fontId="0" fillId="0" borderId="0" xfId="0"/>
    <xf numFmtId="0" fontId="0" fillId="3" borderId="1" xfId="0" applyFill="1" applyBorder="1"/>
    <xf numFmtId="0" fontId="5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wrapText="1"/>
    </xf>
    <xf numFmtId="0" fontId="0" fillId="3" borderId="1" xfId="0" applyFill="1" applyBorder="1" applyAlignment="1">
      <alignment vertical="top"/>
    </xf>
    <xf numFmtId="0" fontId="4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left" vertical="top"/>
    </xf>
    <xf numFmtId="0" fontId="6" fillId="3" borderId="1" xfId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2" xfId="0" applyFont="1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10" xfId="0" applyFill="1" applyBorder="1"/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vertical="top"/>
    </xf>
    <xf numFmtId="0" fontId="0" fillId="2" borderId="1" xfId="0" applyFill="1" applyBorder="1"/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 vertical="top"/>
    </xf>
    <xf numFmtId="164" fontId="0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/>
    <xf numFmtId="20" fontId="0" fillId="2" borderId="1" xfId="0" applyNumberFormat="1" applyFill="1" applyBorder="1" applyAlignment="1">
      <alignment horizontal="center"/>
    </xf>
    <xf numFmtId="15" fontId="0" fillId="2" borderId="1" xfId="0" applyNumberFormat="1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vertical="top"/>
    </xf>
    <xf numFmtId="1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" fontId="0" fillId="4" borderId="1" xfId="0" applyNumberFormat="1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 vertical="top"/>
    </xf>
    <xf numFmtId="164" fontId="0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15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/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 vertical="top"/>
    </xf>
    <xf numFmtId="164" fontId="2" fillId="4" borderId="1" xfId="0" applyNumberFormat="1" applyFont="1" applyFill="1" applyBorder="1" applyAlignment="1">
      <alignment horizontal="center"/>
    </xf>
    <xf numFmtId="20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5" borderId="1" xfId="0" applyFill="1" applyBorder="1"/>
    <xf numFmtId="0" fontId="0" fillId="4" borderId="1" xfId="0" applyFill="1" applyBorder="1" applyAlignment="1">
      <alignment vertical="top" wrapText="1"/>
    </xf>
    <xf numFmtId="0" fontId="0" fillId="6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vertical="top"/>
    </xf>
    <xf numFmtId="1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164" fontId="0" fillId="8" borderId="1" xfId="0" applyNumberFormat="1" applyFont="1" applyFill="1" applyBorder="1" applyAlignment="1">
      <alignment horizontal="center" vertical="top"/>
    </xf>
    <xf numFmtId="164" fontId="0" fillId="8" borderId="1" xfId="0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left"/>
    </xf>
    <xf numFmtId="0" fontId="0" fillId="3" borderId="1" xfId="0" applyFill="1" applyBorder="1" applyAlignment="1">
      <alignment vertical="top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165" fontId="1" fillId="0" borderId="1" xfId="0" applyNumberFormat="1" applyFont="1" applyFill="1" applyBorder="1" applyAlignment="1">
      <alignment horizontal="center" vertical="center" wrapText="1"/>
    </xf>
    <xf numFmtId="14" fontId="0" fillId="3" borderId="1" xfId="0" applyNumberFormat="1" applyFill="1" applyBorder="1"/>
    <xf numFmtId="166" fontId="0" fillId="7" borderId="1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49" fontId="0" fillId="2" borderId="1" xfId="0" applyNumberFormat="1" applyFill="1" applyBorder="1"/>
    <xf numFmtId="167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top"/>
    </xf>
    <xf numFmtId="167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top" wrapText="1"/>
    </xf>
    <xf numFmtId="164" fontId="0" fillId="4" borderId="1" xfId="0" applyNumberFormat="1" applyFill="1" applyBorder="1" applyAlignment="1">
      <alignment horizontal="center" wrapText="1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wrapText="1"/>
    </xf>
    <xf numFmtId="1" fontId="0" fillId="4" borderId="1" xfId="0" applyNumberFormat="1" applyFill="1" applyBorder="1" applyAlignment="1">
      <alignment horizontal="center" wrapText="1"/>
    </xf>
    <xf numFmtId="15" fontId="0" fillId="4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center" vertical="top"/>
    </xf>
    <xf numFmtId="164" fontId="0" fillId="4" borderId="1" xfId="0" applyNumberFormat="1" applyFill="1" applyBorder="1" applyAlignment="1">
      <alignment horizontal="center"/>
    </xf>
    <xf numFmtId="167" fontId="0" fillId="3" borderId="1" xfId="0" applyNumberFormat="1" applyFill="1" applyBorder="1"/>
    <xf numFmtId="167" fontId="0" fillId="0" borderId="0" xfId="0" applyNumberFormat="1"/>
    <xf numFmtId="14" fontId="0" fillId="0" borderId="0" xfId="0" applyNumberFormat="1"/>
    <xf numFmtId="49" fontId="0" fillId="0" borderId="0" xfId="0" applyNumberFormat="1"/>
    <xf numFmtId="167" fontId="0" fillId="0" borderId="0" xfId="0" applyNumberFormat="1" applyAlignment="1">
      <alignment vertical="top" wrapText="1"/>
    </xf>
    <xf numFmtId="0" fontId="10" fillId="0" borderId="0" xfId="0" applyFont="1"/>
    <xf numFmtId="0" fontId="0" fillId="9" borderId="1" xfId="0" applyFill="1" applyBorder="1"/>
    <xf numFmtId="0" fontId="0" fillId="9" borderId="1" xfId="0" applyFill="1" applyBorder="1" applyAlignment="1">
      <alignment horizontal="left" vertical="top"/>
    </xf>
    <xf numFmtId="0" fontId="0" fillId="9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vertical="top"/>
    </xf>
    <xf numFmtId="0" fontId="0" fillId="9" borderId="1" xfId="0" applyFont="1" applyFill="1" applyBorder="1"/>
    <xf numFmtId="0" fontId="0" fillId="9" borderId="1" xfId="0" applyFont="1" applyFill="1" applyBorder="1" applyAlignment="1">
      <alignment horizontal="left" vertical="top"/>
    </xf>
    <xf numFmtId="0" fontId="11" fillId="9" borderId="1" xfId="0" applyFont="1" applyFill="1" applyBorder="1" applyAlignment="1">
      <alignment horizontal="left" vertical="center" wrapText="1"/>
    </xf>
    <xf numFmtId="0" fontId="0" fillId="9" borderId="1" xfId="0" applyFill="1" applyBorder="1" applyAlignment="1"/>
    <xf numFmtId="0" fontId="0" fillId="9" borderId="1" xfId="0" applyFont="1" applyFill="1" applyBorder="1" applyAlignment="1"/>
    <xf numFmtId="0" fontId="11" fillId="9" borderId="1" xfId="0" applyFont="1" applyFill="1" applyBorder="1" applyAlignment="1">
      <alignment horizontal="left" vertical="center"/>
    </xf>
    <xf numFmtId="166" fontId="0" fillId="3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2" fillId="4" borderId="1" xfId="0" applyFont="1" applyFill="1" applyBorder="1"/>
    <xf numFmtId="0" fontId="12" fillId="4" borderId="1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/>
    </xf>
    <xf numFmtId="164" fontId="12" fillId="4" borderId="1" xfId="0" applyNumberFormat="1" applyFont="1" applyFill="1" applyBorder="1" applyAlignment="1">
      <alignment horizontal="center" vertical="top"/>
    </xf>
    <xf numFmtId="1" fontId="12" fillId="4" borderId="1" xfId="0" applyNumberFormat="1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12" fillId="4" borderId="1" xfId="0" applyFont="1" applyFill="1" applyBorder="1" applyAlignment="1"/>
    <xf numFmtId="0" fontId="12" fillId="2" borderId="1" xfId="0" applyFont="1" applyFill="1" applyBorder="1"/>
    <xf numFmtId="0" fontId="12" fillId="8" borderId="1" xfId="0" applyFont="1" applyFill="1" applyBorder="1"/>
    <xf numFmtId="0" fontId="12" fillId="2" borderId="1" xfId="0" applyFont="1" applyFill="1" applyBorder="1" applyAlignment="1">
      <alignment horizontal="left" vertical="top"/>
    </xf>
    <xf numFmtId="166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vertical="top"/>
    </xf>
    <xf numFmtId="1" fontId="12" fillId="2" borderId="1" xfId="0" applyNumberFormat="1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 vertical="top"/>
    </xf>
    <xf numFmtId="164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/>
    <xf numFmtId="20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top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vertical="top"/>
    </xf>
    <xf numFmtId="166" fontId="0" fillId="3" borderId="1" xfId="0" applyNumberFormat="1" applyFill="1" applyBorder="1" applyAlignment="1">
      <alignment horizontal="center" vertical="top"/>
    </xf>
    <xf numFmtId="166" fontId="0" fillId="8" borderId="1" xfId="0" applyNumberFormat="1" applyFill="1" applyBorder="1" applyAlignment="1">
      <alignment horizontal="center"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/>
    </xf>
    <xf numFmtId="0" fontId="12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vertical="top"/>
    </xf>
    <xf numFmtId="1" fontId="12" fillId="8" borderId="1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 vertical="top"/>
    </xf>
    <xf numFmtId="164" fontId="12" fillId="8" borderId="1" xfId="0" applyNumberFormat="1" applyFont="1" applyFill="1" applyBorder="1" applyAlignment="1">
      <alignment horizontal="center" wrapText="1"/>
    </xf>
    <xf numFmtId="0" fontId="12" fillId="8" borderId="1" xfId="0" applyFont="1" applyFill="1" applyBorder="1" applyAlignment="1">
      <alignment horizontal="center" vertical="center"/>
    </xf>
    <xf numFmtId="1" fontId="12" fillId="8" borderId="1" xfId="0" applyNumberFormat="1" applyFont="1" applyFill="1" applyBorder="1" applyAlignment="1">
      <alignment horizontal="center" wrapText="1"/>
    </xf>
    <xf numFmtId="0" fontId="12" fillId="8" borderId="1" xfId="0" applyFont="1" applyFill="1" applyBorder="1" applyAlignment="1">
      <alignment horizontal="left"/>
    </xf>
    <xf numFmtId="15" fontId="12" fillId="8" borderId="1" xfId="0" applyNumberFormat="1" applyFont="1" applyFill="1" applyBorder="1" applyAlignment="1">
      <alignment horizontal="left"/>
    </xf>
    <xf numFmtId="0" fontId="12" fillId="8" borderId="1" xfId="0" applyFont="1" applyFill="1" applyBorder="1" applyAlignment="1"/>
    <xf numFmtId="166" fontId="0" fillId="4" borderId="1" xfId="0" applyNumberFormat="1" applyFill="1" applyBorder="1" applyAlignment="1">
      <alignment horizontal="center" vertical="top"/>
    </xf>
    <xf numFmtId="166" fontId="0" fillId="3" borderId="1" xfId="0" applyNumberFormat="1" applyFill="1" applyBorder="1" applyAlignment="1">
      <alignment vertical="top"/>
    </xf>
    <xf numFmtId="0" fontId="0" fillId="0" borderId="1" xfId="0" applyFill="1" applyBorder="1"/>
    <xf numFmtId="0" fontId="12" fillId="0" borderId="1" xfId="0" applyFont="1" applyFill="1" applyBorder="1"/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2" fillId="10" borderId="1" xfId="0" applyFont="1" applyFill="1" applyBorder="1"/>
    <xf numFmtId="0" fontId="0" fillId="7" borderId="2" xfId="0" applyFill="1" applyBorder="1" applyAlignment="1">
      <alignment horizontal="left" vertical="top"/>
    </xf>
    <xf numFmtId="0" fontId="12" fillId="7" borderId="2" xfId="0" applyFont="1" applyFill="1" applyBorder="1" applyAlignment="1">
      <alignment horizontal="left" vertical="top"/>
    </xf>
    <xf numFmtId="16" fontId="0" fillId="3" borderId="1" xfId="0" applyNumberFormat="1" applyFill="1" applyBorder="1"/>
    <xf numFmtId="0" fontId="0" fillId="3" borderId="1" xfId="0" applyNumberFormat="1" applyFill="1" applyBorder="1"/>
    <xf numFmtId="0" fontId="2" fillId="8" borderId="1" xfId="0" applyFont="1" applyFill="1" applyBorder="1" applyAlignment="1">
      <alignment horizontal="left" vertical="top"/>
    </xf>
    <xf numFmtId="166" fontId="2" fillId="8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 vertical="top"/>
    </xf>
    <xf numFmtId="166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13" fillId="6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0" borderId="0" xfId="0" applyFont="1" applyAlignment="1">
      <alignment wrapText="1"/>
    </xf>
    <xf numFmtId="0" fontId="1" fillId="6" borderId="0" xfId="0" applyFont="1" applyFill="1" applyAlignment="1">
      <alignment vertical="center" wrapText="1"/>
    </xf>
    <xf numFmtId="0" fontId="0" fillId="0" borderId="2" xfId="0" applyFill="1" applyBorder="1" applyAlignment="1">
      <alignment horizontal="left" vertical="top"/>
    </xf>
    <xf numFmtId="166" fontId="0" fillId="0" borderId="1" xfId="0" applyNumberFormat="1" applyFill="1" applyBorder="1" applyAlignment="1">
      <alignment horizontal="center"/>
    </xf>
    <xf numFmtId="0" fontId="0" fillId="0" borderId="2" xfId="0" applyFont="1" applyFill="1" applyBorder="1" applyAlignment="1">
      <alignment horizontal="left" vertical="top"/>
    </xf>
    <xf numFmtId="166" fontId="0" fillId="0" borderId="1" xfId="0" applyNumberFormat="1" applyFont="1" applyFill="1" applyBorder="1" applyAlignment="1">
      <alignment horizontal="center"/>
    </xf>
    <xf numFmtId="0" fontId="0" fillId="6" borderId="0" xfId="0" applyFill="1"/>
    <xf numFmtId="0" fontId="0" fillId="6" borderId="12" xfId="0" applyFill="1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64" fontId="0" fillId="11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1" fontId="0" fillId="11" borderId="1" xfId="0" applyNumberFormat="1" applyFill="1" applyBorder="1" applyAlignment="1">
      <alignment horizontal="center" wrapText="1"/>
    </xf>
    <xf numFmtId="1" fontId="0" fillId="11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20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2" fillId="6" borderId="1" xfId="0" applyFont="1" applyFill="1" applyBorder="1"/>
    <xf numFmtId="0" fontId="2" fillId="2" borderId="1" xfId="0" applyFont="1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vertical="top"/>
    </xf>
    <xf numFmtId="1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top"/>
    </xf>
    <xf numFmtId="164" fontId="2" fillId="8" borderId="1" xfId="0" applyNumberFormat="1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left"/>
    </xf>
    <xf numFmtId="15" fontId="2" fillId="8" borderId="1" xfId="0" applyNumberFormat="1" applyFont="1" applyFill="1" applyBorder="1" applyAlignment="1">
      <alignment horizontal="left"/>
    </xf>
    <xf numFmtId="0" fontId="2" fillId="8" borderId="1" xfId="0" applyFont="1" applyFill="1" applyBorder="1" applyAlignment="1"/>
    <xf numFmtId="0" fontId="2" fillId="3" borderId="1" xfId="0" applyFont="1" applyFill="1" applyBorder="1"/>
    <xf numFmtId="164" fontId="2" fillId="8" borderId="1" xfId="0" applyNumberFormat="1" applyFont="1" applyFill="1" applyBorder="1" applyAlignment="1">
      <alignment horizontal="center" vertical="top"/>
    </xf>
    <xf numFmtId="164" fontId="2" fillId="8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top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top"/>
    </xf>
    <xf numFmtId="0" fontId="7" fillId="3" borderId="1" xfId="0" applyFont="1" applyFill="1" applyBorder="1" applyAlignment="1">
      <alignment horizontal="left" vertical="top" wrapText="1"/>
    </xf>
    <xf numFmtId="0" fontId="2" fillId="7" borderId="1" xfId="0" applyFont="1" applyFill="1" applyBorder="1"/>
    <xf numFmtId="0" fontId="7" fillId="3" borderId="1" xfId="1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 wrapText="1"/>
    </xf>
    <xf numFmtId="16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>
      <alignment horizontal="left" vertical="top"/>
    </xf>
    <xf numFmtId="166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 vertical="top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/>
    </xf>
    <xf numFmtId="20" fontId="2" fillId="8" borderId="1" xfId="0" applyNumberFormat="1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vertical="top"/>
    </xf>
    <xf numFmtId="164" fontId="2" fillId="7" borderId="1" xfId="0" applyNumberFormat="1" applyFont="1" applyFill="1" applyBorder="1" applyAlignment="1">
      <alignment horizontal="center" vertical="top"/>
    </xf>
    <xf numFmtId="164" fontId="2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/>
    </xf>
    <xf numFmtId="15" fontId="2" fillId="7" borderId="1" xfId="0" applyNumberFormat="1" applyFont="1" applyFill="1" applyBorder="1" applyAlignment="1">
      <alignment horizontal="left"/>
    </xf>
    <xf numFmtId="0" fontId="2" fillId="7" borderId="1" xfId="0" applyFont="1" applyFill="1" applyBorder="1" applyAlignment="1"/>
    <xf numFmtId="20" fontId="2" fillId="7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1" fontId="2" fillId="7" borderId="1" xfId="0" applyNumberFormat="1" applyFont="1" applyFill="1" applyBorder="1" applyAlignment="1">
      <alignment horizontal="center" wrapText="1"/>
    </xf>
    <xf numFmtId="164" fontId="2" fillId="7" borderId="1" xfId="0" applyNumberFormat="1" applyFont="1" applyFill="1" applyBorder="1" applyAlignment="1">
      <alignment horizontal="center" vertical="top" wrapText="1"/>
    </xf>
    <xf numFmtId="0" fontId="14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top" wrapText="1"/>
    </xf>
    <xf numFmtId="0" fontId="2" fillId="12" borderId="1" xfId="0" applyFont="1" applyFill="1" applyBorder="1"/>
    <xf numFmtId="0" fontId="2" fillId="12" borderId="1" xfId="0" applyFont="1" applyFill="1" applyBorder="1" applyAlignment="1">
      <alignment horizontal="left" vertical="top"/>
    </xf>
    <xf numFmtId="166" fontId="2" fillId="12" borderId="1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vertical="top"/>
    </xf>
    <xf numFmtId="164" fontId="2" fillId="12" borderId="1" xfId="0" applyNumberFormat="1" applyFont="1" applyFill="1" applyBorder="1" applyAlignment="1">
      <alignment horizontal="center" vertical="top"/>
    </xf>
    <xf numFmtId="164" fontId="2" fillId="12" borderId="1" xfId="0" applyNumberFormat="1" applyFont="1" applyFill="1" applyBorder="1" applyAlignment="1">
      <alignment horizontal="center"/>
    </xf>
    <xf numFmtId="1" fontId="2" fillId="12" borderId="1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left"/>
    </xf>
    <xf numFmtId="0" fontId="2" fillId="12" borderId="1" xfId="0" applyFont="1" applyFill="1" applyBorder="1" applyAlignment="1"/>
    <xf numFmtId="20" fontId="2" fillId="12" borderId="1" xfId="0" applyNumberFormat="1" applyFont="1" applyFill="1" applyBorder="1" applyAlignment="1">
      <alignment horizontal="center"/>
    </xf>
    <xf numFmtId="0" fontId="14" fillId="12" borderId="1" xfId="0" applyFont="1" applyFill="1" applyBorder="1" applyAlignment="1">
      <alignment horizontal="center" vertical="top"/>
    </xf>
    <xf numFmtId="0" fontId="2" fillId="12" borderId="1" xfId="0" quotePrefix="1" applyFont="1" applyFill="1" applyBorder="1" applyAlignment="1">
      <alignment horizontal="left"/>
    </xf>
    <xf numFmtId="0" fontId="2" fillId="12" borderId="1" xfId="0" applyFont="1" applyFill="1" applyBorder="1" applyAlignment="1">
      <alignment horizontal="center" vertical="top"/>
    </xf>
    <xf numFmtId="15" fontId="2" fillId="12" borderId="1" xfId="0" applyNumberFormat="1" applyFont="1" applyFill="1" applyBorder="1" applyAlignment="1">
      <alignment horizontal="left"/>
    </xf>
    <xf numFmtId="0" fontId="14" fillId="3" borderId="1" xfId="0" applyFont="1" applyFill="1" applyBorder="1" applyAlignment="1">
      <alignment horizontal="center" vertical="top"/>
    </xf>
    <xf numFmtId="0" fontId="15" fillId="3" borderId="1" xfId="1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center" wrapText="1"/>
    </xf>
    <xf numFmtId="165" fontId="0" fillId="0" borderId="1" xfId="0" applyNumberFormat="1" applyFill="1" applyBorder="1"/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vertical="center" wrapText="1"/>
    </xf>
    <xf numFmtId="1" fontId="2" fillId="12" borderId="1" xfId="0" applyNumberFormat="1" applyFont="1" applyFill="1" applyBorder="1" applyAlignment="1">
      <alignment horizontal="left"/>
    </xf>
    <xf numFmtId="1" fontId="2" fillId="7" borderId="1" xfId="0" applyNumberFormat="1" applyFont="1" applyFill="1" applyBorder="1" applyAlignment="1">
      <alignment horizontal="left"/>
    </xf>
    <xf numFmtId="1" fontId="2" fillId="8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4" fontId="2" fillId="8" borderId="1" xfId="0" applyNumberFormat="1" applyFont="1" applyFill="1" applyBorder="1" applyAlignment="1">
      <alignment horizontal="left" vertical="top"/>
    </xf>
    <xf numFmtId="0" fontId="17" fillId="0" borderId="0" xfId="0" applyFont="1"/>
    <xf numFmtId="0" fontId="2" fillId="13" borderId="1" xfId="0" applyFont="1" applyFill="1" applyBorder="1"/>
    <xf numFmtId="0" fontId="2" fillId="13" borderId="1" xfId="0" applyFont="1" applyFill="1" applyBorder="1" applyAlignment="1">
      <alignment horizontal="left" vertical="top"/>
    </xf>
    <xf numFmtId="15" fontId="0" fillId="13" borderId="1" xfId="0" applyNumberFormat="1" applyFill="1" applyBorder="1" applyAlignment="1">
      <alignment horizontal="left"/>
    </xf>
    <xf numFmtId="169" fontId="0" fillId="13" borderId="1" xfId="0" applyNumberFormat="1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1" fontId="0" fillId="13" borderId="1" xfId="0" applyNumberFormat="1" applyFill="1" applyBorder="1" applyAlignment="1">
      <alignment horizontal="left"/>
    </xf>
    <xf numFmtId="170" fontId="0" fillId="13" borderId="1" xfId="0" applyNumberFormat="1" applyFill="1" applyBorder="1" applyAlignment="1">
      <alignment horizontal="left" vertical="center"/>
    </xf>
    <xf numFmtId="169" fontId="5" fillId="13" borderId="1" xfId="0" applyNumberFormat="1" applyFont="1" applyFill="1" applyBorder="1" applyAlignment="1">
      <alignment horizontal="left" vertical="top" wrapText="1"/>
    </xf>
    <xf numFmtId="169" fontId="0" fillId="13" borderId="1" xfId="0" applyNumberFormat="1" applyFill="1" applyBorder="1" applyAlignment="1">
      <alignment horizontal="left" vertical="top"/>
    </xf>
    <xf numFmtId="15" fontId="0" fillId="13" borderId="1" xfId="0" quotePrefix="1" applyNumberFormat="1" applyFill="1" applyBorder="1" applyAlignment="1">
      <alignment horizontal="left"/>
    </xf>
    <xf numFmtId="164" fontId="0" fillId="13" borderId="1" xfId="0" applyNumberFormat="1" applyFill="1" applyBorder="1" applyAlignment="1">
      <alignment horizontal="left"/>
    </xf>
    <xf numFmtId="1" fontId="0" fillId="13" borderId="1" xfId="0" applyNumberFormat="1" applyFill="1" applyBorder="1" applyAlignment="1">
      <alignment horizontal="left" vertical="center"/>
    </xf>
    <xf numFmtId="169" fontId="0" fillId="13" borderId="1" xfId="0" applyNumberFormat="1" applyFill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0" fontId="14" fillId="13" borderId="1" xfId="0" applyFont="1" applyFill="1" applyBorder="1" applyAlignment="1">
      <alignment horizontal="center" vertical="top"/>
    </xf>
    <xf numFmtId="0" fontId="0" fillId="13" borderId="1" xfId="0" applyFill="1" applyBorder="1"/>
    <xf numFmtId="0" fontId="14" fillId="6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left" vertical="top"/>
    </xf>
    <xf numFmtId="15" fontId="0" fillId="6" borderId="1" xfId="0" applyNumberFormat="1" applyFill="1" applyBorder="1" applyAlignment="1">
      <alignment horizontal="left"/>
    </xf>
    <xf numFmtId="169" fontId="0" fillId="6" borderId="1" xfId="0" applyNumberFormat="1" applyFill="1" applyBorder="1" applyAlignment="1">
      <alignment horizontal="left"/>
    </xf>
    <xf numFmtId="1" fontId="0" fillId="6" borderId="1" xfId="0" applyNumberFormat="1" applyFill="1" applyBorder="1" applyAlignment="1">
      <alignment horizontal="left"/>
    </xf>
    <xf numFmtId="0" fontId="0" fillId="6" borderId="1" xfId="0" quotePrefix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EF29-86CA-4834-8FC7-4E5E60414B0C}">
  <dimension ref="A1:A8"/>
  <sheetViews>
    <sheetView workbookViewId="0">
      <selection activeCell="A10" sqref="A10"/>
    </sheetView>
  </sheetViews>
  <sheetFormatPr defaultRowHeight="14.6" x14ac:dyDescent="0.4"/>
  <cols>
    <col min="1" max="1" width="101.69140625" customWidth="1"/>
  </cols>
  <sheetData>
    <row r="1" spans="1:1" x14ac:dyDescent="0.4">
      <c r="A1" s="79" t="s">
        <v>540</v>
      </c>
    </row>
    <row r="2" spans="1:1" x14ac:dyDescent="0.4">
      <c r="A2" s="79" t="s">
        <v>541</v>
      </c>
    </row>
    <row r="3" spans="1:1" x14ac:dyDescent="0.4">
      <c r="A3" s="79" t="s">
        <v>510</v>
      </c>
    </row>
    <row r="5" spans="1:1" ht="29.15" x14ac:dyDescent="0.4">
      <c r="A5" s="185" t="s">
        <v>539</v>
      </c>
    </row>
    <row r="6" spans="1:1" ht="43.75" x14ac:dyDescent="0.4">
      <c r="A6" s="184" t="s">
        <v>555</v>
      </c>
    </row>
    <row r="8" spans="1:1" ht="29.15" x14ac:dyDescent="0.4">
      <c r="A8" s="80" t="s">
        <v>511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U88"/>
  <sheetViews>
    <sheetView topLeftCell="A97" workbookViewId="0">
      <selection activeCell="D9" sqref="D9"/>
    </sheetView>
  </sheetViews>
  <sheetFormatPr defaultRowHeight="14.6" x14ac:dyDescent="0.4"/>
  <cols>
    <col min="2" max="2" width="13" customWidth="1"/>
    <col min="3" max="3" width="11.69140625" customWidth="1"/>
    <col min="4" max="4" width="14.15234375" customWidth="1"/>
    <col min="10" max="10" width="19.84375" customWidth="1"/>
    <col min="11" max="11" width="15.4609375" customWidth="1"/>
    <col min="22" max="22" width="19.23046875" customWidth="1"/>
  </cols>
  <sheetData>
    <row r="1" spans="1:47" s="72" customFormat="1" ht="111" customHeight="1" x14ac:dyDescent="0.4">
      <c r="A1" s="71" t="s">
        <v>422</v>
      </c>
      <c r="B1" s="71" t="s">
        <v>349</v>
      </c>
      <c r="C1" s="71" t="s">
        <v>421</v>
      </c>
      <c r="D1" s="71" t="s">
        <v>414</v>
      </c>
      <c r="E1" s="71" t="s">
        <v>419</v>
      </c>
      <c r="F1" s="71" t="s">
        <v>415</v>
      </c>
      <c r="G1" s="71" t="s">
        <v>474</v>
      </c>
      <c r="H1" s="170" t="s">
        <v>418</v>
      </c>
      <c r="I1" s="71" t="s">
        <v>348</v>
      </c>
      <c r="J1" s="71" t="s">
        <v>338</v>
      </c>
      <c r="K1" s="82" t="s">
        <v>420</v>
      </c>
      <c r="L1" s="71" t="s">
        <v>332</v>
      </c>
      <c r="M1" s="71" t="s">
        <v>337</v>
      </c>
      <c r="N1" s="71" t="s">
        <v>243</v>
      </c>
      <c r="O1" s="71" t="s">
        <v>242</v>
      </c>
      <c r="P1" s="71" t="s">
        <v>0</v>
      </c>
      <c r="Q1" s="71" t="s">
        <v>285</v>
      </c>
      <c r="R1" s="71" t="s">
        <v>330</v>
      </c>
      <c r="S1" s="71" t="s">
        <v>334</v>
      </c>
      <c r="T1" s="71" t="s">
        <v>1</v>
      </c>
      <c r="U1" s="72" t="s">
        <v>2</v>
      </c>
      <c r="V1" s="72" t="s">
        <v>3</v>
      </c>
      <c r="W1" s="72" t="s">
        <v>4</v>
      </c>
      <c r="X1" s="73" t="s">
        <v>278</v>
      </c>
      <c r="Y1" s="73" t="s">
        <v>8</v>
      </c>
      <c r="Z1" s="73" t="s">
        <v>9</v>
      </c>
      <c r="AA1" s="71" t="s">
        <v>5</v>
      </c>
      <c r="AB1" s="73" t="s">
        <v>6</v>
      </c>
      <c r="AC1" s="73" t="s">
        <v>7</v>
      </c>
      <c r="AD1" s="72" t="s">
        <v>10</v>
      </c>
      <c r="AE1" s="72" t="s">
        <v>12</v>
      </c>
      <c r="AF1" s="72" t="s">
        <v>13</v>
      </c>
      <c r="AG1" s="71" t="s">
        <v>14</v>
      </c>
      <c r="AH1" s="72" t="s">
        <v>15</v>
      </c>
      <c r="AI1" s="71" t="s">
        <v>16</v>
      </c>
      <c r="AJ1" s="71" t="s">
        <v>17</v>
      </c>
      <c r="AK1" s="72" t="s">
        <v>18</v>
      </c>
      <c r="AL1" s="71" t="s">
        <v>19</v>
      </c>
      <c r="AM1" s="71" t="s">
        <v>20</v>
      </c>
      <c r="AN1" s="71" t="s">
        <v>21</v>
      </c>
      <c r="AO1" s="72" t="s">
        <v>22</v>
      </c>
      <c r="AP1" s="71" t="s">
        <v>23</v>
      </c>
      <c r="AQ1" s="71" t="s">
        <v>24</v>
      </c>
      <c r="AR1" s="72" t="s">
        <v>25</v>
      </c>
      <c r="AS1" s="72" t="s">
        <v>351</v>
      </c>
      <c r="AT1" s="72" t="s">
        <v>358</v>
      </c>
      <c r="AU1" s="72" t="s">
        <v>359</v>
      </c>
    </row>
    <row r="2" spans="1:47" s="28" customFormat="1" ht="50.6" x14ac:dyDescent="0.4">
      <c r="A2" s="1">
        <v>1</v>
      </c>
      <c r="B2" s="1">
        <v>19</v>
      </c>
      <c r="C2" s="168"/>
      <c r="D2" s="1">
        <v>7</v>
      </c>
      <c r="E2" s="1">
        <v>7</v>
      </c>
      <c r="F2" s="1">
        <v>8</v>
      </c>
      <c r="G2" s="176" t="s">
        <v>472</v>
      </c>
      <c r="H2" s="171">
        <v>0</v>
      </c>
      <c r="I2" s="1" t="s">
        <v>101</v>
      </c>
      <c r="J2" s="8" t="s">
        <v>469</v>
      </c>
      <c r="K2" s="122" t="s">
        <v>363</v>
      </c>
      <c r="L2" s="8" t="s">
        <v>333</v>
      </c>
      <c r="M2" s="3" t="s">
        <v>235</v>
      </c>
      <c r="N2" s="5" t="s">
        <v>238</v>
      </c>
      <c r="O2" s="3" t="s">
        <v>245</v>
      </c>
      <c r="P2" s="3">
        <v>6</v>
      </c>
      <c r="Q2" s="3">
        <v>2019</v>
      </c>
      <c r="R2" s="3">
        <v>30</v>
      </c>
      <c r="S2" s="3">
        <v>30</v>
      </c>
      <c r="T2" s="5" t="s">
        <v>250</v>
      </c>
      <c r="U2" s="3" t="s">
        <v>250</v>
      </c>
      <c r="V2" s="8" t="s">
        <v>241</v>
      </c>
      <c r="W2" s="3" t="s">
        <v>138</v>
      </c>
      <c r="X2" s="2" t="s">
        <v>277</v>
      </c>
      <c r="Y2" s="10">
        <v>52.33784</v>
      </c>
      <c r="Z2" s="8">
        <v>-131.369798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28">
        <v>4222</v>
      </c>
      <c r="AT2" s="1"/>
      <c r="AU2" s="1"/>
    </row>
    <row r="3" spans="1:47" s="132" customFormat="1" ht="50.6" x14ac:dyDescent="0.4">
      <c r="A3" s="1">
        <v>1</v>
      </c>
      <c r="B3" s="1">
        <v>6</v>
      </c>
      <c r="C3" s="168"/>
      <c r="D3" s="1">
        <v>8</v>
      </c>
      <c r="E3" s="1">
        <v>8</v>
      </c>
      <c r="F3" s="1">
        <v>8</v>
      </c>
      <c r="G3" s="175" t="s">
        <v>470</v>
      </c>
      <c r="H3" s="171">
        <v>0</v>
      </c>
      <c r="I3" s="1" t="s">
        <v>101</v>
      </c>
      <c r="J3" s="8" t="s">
        <v>476</v>
      </c>
      <c r="K3" s="122" t="s">
        <v>369</v>
      </c>
      <c r="L3" s="8" t="s">
        <v>333</v>
      </c>
      <c r="M3" s="3" t="s">
        <v>235</v>
      </c>
      <c r="N3" s="5" t="s">
        <v>244</v>
      </c>
      <c r="O3" s="3" t="s">
        <v>234</v>
      </c>
      <c r="P3" s="3">
        <v>6</v>
      </c>
      <c r="Q3" s="3">
        <v>2018</v>
      </c>
      <c r="R3" s="3">
        <v>30</v>
      </c>
      <c r="S3" s="3">
        <v>30</v>
      </c>
      <c r="T3" s="5" t="s">
        <v>250</v>
      </c>
      <c r="U3" s="3" t="s">
        <v>250</v>
      </c>
      <c r="V3" s="8" t="s">
        <v>251</v>
      </c>
      <c r="W3" s="3" t="s">
        <v>236</v>
      </c>
      <c r="X3" s="6" t="s">
        <v>266</v>
      </c>
      <c r="Y3" s="12">
        <v>53.567762000000002</v>
      </c>
      <c r="Z3" s="8">
        <v>-131.933165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28">
        <v>4222</v>
      </c>
      <c r="AT3" s="1"/>
      <c r="AU3" s="1"/>
    </row>
    <row r="4" spans="1:47" s="28" customFormat="1" ht="51.9" x14ac:dyDescent="0.4">
      <c r="A4" s="1">
        <v>1</v>
      </c>
      <c r="B4" s="1">
        <v>9</v>
      </c>
      <c r="C4" s="168"/>
      <c r="D4" s="1">
        <v>8</v>
      </c>
      <c r="E4" s="1">
        <v>8</v>
      </c>
      <c r="F4" s="1">
        <v>8</v>
      </c>
      <c r="G4" s="176" t="s">
        <v>470</v>
      </c>
      <c r="H4" s="171">
        <v>0</v>
      </c>
      <c r="I4" s="1" t="s">
        <v>101</v>
      </c>
      <c r="J4" s="8" t="s">
        <v>477</v>
      </c>
      <c r="K4" s="122" t="s">
        <v>367</v>
      </c>
      <c r="L4" s="8" t="s">
        <v>333</v>
      </c>
      <c r="M4" s="3" t="s">
        <v>235</v>
      </c>
      <c r="N4" s="5" t="s">
        <v>262</v>
      </c>
      <c r="O4" s="3" t="s">
        <v>166</v>
      </c>
      <c r="P4" s="3">
        <v>6</v>
      </c>
      <c r="Q4" s="3">
        <v>2018</v>
      </c>
      <c r="R4" s="3">
        <v>30</v>
      </c>
      <c r="S4" s="3">
        <v>30</v>
      </c>
      <c r="T4" s="5" t="s">
        <v>250</v>
      </c>
      <c r="U4" s="3" t="s">
        <v>250</v>
      </c>
      <c r="V4" s="8" t="s">
        <v>255</v>
      </c>
      <c r="W4" s="3" t="s">
        <v>263</v>
      </c>
      <c r="X4" s="7" t="s">
        <v>273</v>
      </c>
      <c r="Y4" s="13">
        <v>53.075463999999997</v>
      </c>
      <c r="Z4" s="8">
        <v>-132.06420700000001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28">
        <v>4222</v>
      </c>
      <c r="AT4" s="1"/>
      <c r="AU4" s="1"/>
    </row>
    <row r="5" spans="1:47" s="28" customFormat="1" ht="50.6" x14ac:dyDescent="0.4">
      <c r="A5" s="1">
        <v>1</v>
      </c>
      <c r="B5" s="1">
        <v>10</v>
      </c>
      <c r="C5" s="168"/>
      <c r="D5" s="1">
        <v>8</v>
      </c>
      <c r="E5" s="1">
        <v>9</v>
      </c>
      <c r="F5" s="1">
        <v>9</v>
      </c>
      <c r="G5" s="176" t="s">
        <v>473</v>
      </c>
      <c r="H5" s="171">
        <v>0</v>
      </c>
      <c r="I5" s="1" t="s">
        <v>101</v>
      </c>
      <c r="J5" s="8" t="s">
        <v>478</v>
      </c>
      <c r="K5" s="122" t="s">
        <v>366</v>
      </c>
      <c r="L5" s="8" t="s">
        <v>333</v>
      </c>
      <c r="M5" s="3" t="s">
        <v>235</v>
      </c>
      <c r="N5" s="5" t="s">
        <v>244</v>
      </c>
      <c r="O5" s="3" t="s">
        <v>234</v>
      </c>
      <c r="P5" s="3">
        <v>6</v>
      </c>
      <c r="Q5" s="3">
        <v>2018</v>
      </c>
      <c r="R5" s="3">
        <v>30</v>
      </c>
      <c r="S5" s="3">
        <v>30</v>
      </c>
      <c r="T5" s="5" t="s">
        <v>250</v>
      </c>
      <c r="U5" s="3" t="s">
        <v>250</v>
      </c>
      <c r="V5" s="9" t="s">
        <v>254</v>
      </c>
      <c r="W5" s="3" t="s">
        <v>257</v>
      </c>
      <c r="X5" s="6" t="s">
        <v>270</v>
      </c>
      <c r="Y5" s="12">
        <v>53.760617000000003</v>
      </c>
      <c r="Z5" s="8">
        <v>-132.28549000000001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28">
        <v>4222</v>
      </c>
      <c r="AT5" s="1"/>
      <c r="AU5" s="1"/>
    </row>
    <row r="9" spans="1:47" ht="58.3" x14ac:dyDescent="0.4">
      <c r="A9" s="154" t="s">
        <v>455</v>
      </c>
      <c r="B9" s="8" t="s">
        <v>469</v>
      </c>
      <c r="C9" s="122" t="s">
        <v>363</v>
      </c>
      <c r="D9" s="153" t="str">
        <f>CONCATENATE(B9,"-",A9,"  ANBO                     ",TEXT(C9,"mm/dd/yyyy"),"  RGG")</f>
        <v>R06-GH-LL-21  ANBO                     06/08/2019  RGG</v>
      </c>
    </row>
    <row r="10" spans="1:47" ht="58.3" x14ac:dyDescent="0.4">
      <c r="A10" s="154" t="s">
        <v>456</v>
      </c>
      <c r="B10" s="8" t="s">
        <v>469</v>
      </c>
      <c r="C10" s="122" t="s">
        <v>363</v>
      </c>
      <c r="D10" s="153" t="str">
        <f t="shared" ref="D10:D73" si="0">CONCATENATE(B10,"-",A10,"  ANBO                     ",TEXT(C10,"mm/dd/yyyy"),"  RGG")</f>
        <v>R06-GH-LL-22  ANBO                     06/08/2019  RGG</v>
      </c>
    </row>
    <row r="11" spans="1:47" ht="58.3" x14ac:dyDescent="0.4">
      <c r="A11" s="154" t="s">
        <v>457</v>
      </c>
      <c r="B11" s="8" t="s">
        <v>469</v>
      </c>
      <c r="C11" s="122" t="s">
        <v>363</v>
      </c>
      <c r="D11" s="153" t="str">
        <f t="shared" si="0"/>
        <v>R06-GH-LL-23  ANBO                     06/08/2019  RGG</v>
      </c>
    </row>
    <row r="12" spans="1:47" ht="58.3" x14ac:dyDescent="0.4">
      <c r="A12" s="154" t="s">
        <v>458</v>
      </c>
      <c r="B12" s="8" t="s">
        <v>469</v>
      </c>
      <c r="C12" s="122" t="s">
        <v>363</v>
      </c>
      <c r="D12" s="153" t="str">
        <f t="shared" si="0"/>
        <v>R06-GH-LL-24  ANBO                     06/08/2019  RGG</v>
      </c>
    </row>
    <row r="13" spans="1:47" ht="58.3" x14ac:dyDescent="0.4">
      <c r="A13" s="154" t="s">
        <v>459</v>
      </c>
      <c r="B13" s="8" t="s">
        <v>469</v>
      </c>
      <c r="C13" s="122" t="s">
        <v>363</v>
      </c>
      <c r="D13" s="153" t="str">
        <f t="shared" si="0"/>
        <v>R06-GH-LL-25  ANBO                     06/08/2019  RGG</v>
      </c>
    </row>
    <row r="14" spans="1:47" ht="58.3" x14ac:dyDescent="0.4">
      <c r="A14" s="154" t="s">
        <v>460</v>
      </c>
      <c r="B14" s="8" t="s">
        <v>469</v>
      </c>
      <c r="C14" s="122" t="s">
        <v>363</v>
      </c>
      <c r="D14" s="153" t="str">
        <f t="shared" si="0"/>
        <v>R06-GH-LL-26  ANBO                     06/08/2019  RGG</v>
      </c>
    </row>
    <row r="15" spans="1:47" ht="58.3" x14ac:dyDescent="0.4">
      <c r="A15" s="154" t="s">
        <v>461</v>
      </c>
      <c r="B15" s="8" t="s">
        <v>469</v>
      </c>
      <c r="C15" s="122" t="s">
        <v>363</v>
      </c>
      <c r="D15" s="153" t="str">
        <f t="shared" si="0"/>
        <v>R06-GH-LL-27  ANBO                     06/08/2019  RGG</v>
      </c>
    </row>
    <row r="16" spans="1:47" ht="58.3" x14ac:dyDescent="0.4">
      <c r="A16" s="154" t="s">
        <v>462</v>
      </c>
      <c r="B16" s="8" t="s">
        <v>469</v>
      </c>
      <c r="C16" s="122" t="s">
        <v>363</v>
      </c>
      <c r="D16" s="153" t="str">
        <f t="shared" si="0"/>
        <v>R06-GH-LL-28  ANBO                     06/08/2019  RGG</v>
      </c>
    </row>
    <row r="17" spans="1:4" ht="58.3" x14ac:dyDescent="0.4">
      <c r="A17" s="154" t="s">
        <v>463</v>
      </c>
      <c r="B17" s="8" t="s">
        <v>469</v>
      </c>
      <c r="C17" s="122" t="s">
        <v>363</v>
      </c>
      <c r="D17" s="153" t="str">
        <f t="shared" si="0"/>
        <v>R06-GH-LL-29  ANBO                     06/08/2019  RGG</v>
      </c>
    </row>
    <row r="18" spans="1:4" ht="58.3" x14ac:dyDescent="0.4">
      <c r="A18" s="154" t="s">
        <v>464</v>
      </c>
      <c r="B18" s="8" t="s">
        <v>469</v>
      </c>
      <c r="C18" s="122" t="s">
        <v>363</v>
      </c>
      <c r="D18" s="153" t="str">
        <f t="shared" si="0"/>
        <v>R06-GH-LL-30  ANBO                     06/08/2019  RGG</v>
      </c>
    </row>
    <row r="19" spans="1:4" ht="58.3" x14ac:dyDescent="0.4">
      <c r="A19" s="154" t="s">
        <v>403</v>
      </c>
      <c r="B19" s="8" t="s">
        <v>478</v>
      </c>
      <c r="C19" s="122" t="s">
        <v>366</v>
      </c>
      <c r="D19" s="153" t="str">
        <f t="shared" si="0"/>
        <v>R06-GI-LV-01  ANBO                     06/21/2018  RGG</v>
      </c>
    </row>
    <row r="20" spans="1:4" ht="58.3" x14ac:dyDescent="0.4">
      <c r="A20" s="154" t="s">
        <v>404</v>
      </c>
      <c r="B20" s="8" t="s">
        <v>478</v>
      </c>
      <c r="C20" s="122" t="s">
        <v>366</v>
      </c>
      <c r="D20" s="153" t="str">
        <f t="shared" si="0"/>
        <v>R06-GI-LV-02  ANBO                     06/21/2018  RGG</v>
      </c>
    </row>
    <row r="21" spans="1:4" ht="58.3" x14ac:dyDescent="0.4">
      <c r="A21" s="154" t="s">
        <v>405</v>
      </c>
      <c r="B21" s="8" t="s">
        <v>478</v>
      </c>
      <c r="C21" s="122" t="s">
        <v>366</v>
      </c>
      <c r="D21" s="153" t="str">
        <f t="shared" si="0"/>
        <v>R06-GI-LV-03  ANBO                     06/21/2018  RGG</v>
      </c>
    </row>
    <row r="22" spans="1:4" ht="58.3" x14ac:dyDescent="0.4">
      <c r="A22" s="154" t="s">
        <v>406</v>
      </c>
      <c r="B22" s="8" t="s">
        <v>478</v>
      </c>
      <c r="C22" s="122" t="s">
        <v>366</v>
      </c>
      <c r="D22" s="153" t="str">
        <f t="shared" si="0"/>
        <v>R06-GI-LV-04  ANBO                     06/21/2018  RGG</v>
      </c>
    </row>
    <row r="23" spans="1:4" ht="58.3" x14ac:dyDescent="0.4">
      <c r="A23" s="154" t="s">
        <v>407</v>
      </c>
      <c r="B23" s="8" t="s">
        <v>478</v>
      </c>
      <c r="C23" s="122" t="s">
        <v>366</v>
      </c>
      <c r="D23" s="153" t="str">
        <f t="shared" si="0"/>
        <v>R06-GI-LV-05  ANBO                     06/21/2018  RGG</v>
      </c>
    </row>
    <row r="24" spans="1:4" ht="58.3" x14ac:dyDescent="0.4">
      <c r="A24" s="154" t="s">
        <v>408</v>
      </c>
      <c r="B24" s="8" t="s">
        <v>478</v>
      </c>
      <c r="C24" s="122" t="s">
        <v>366</v>
      </c>
      <c r="D24" s="153" t="str">
        <f t="shared" si="0"/>
        <v>R06-GI-LV-06  ANBO                     06/21/2018  RGG</v>
      </c>
    </row>
    <row r="25" spans="1:4" ht="58.3" x14ac:dyDescent="0.4">
      <c r="A25" s="154" t="s">
        <v>409</v>
      </c>
      <c r="B25" s="8" t="s">
        <v>478</v>
      </c>
      <c r="C25" s="122" t="s">
        <v>366</v>
      </c>
      <c r="D25" s="153" t="str">
        <f t="shared" si="0"/>
        <v>R06-GI-LV-07  ANBO                     06/21/2018  RGG</v>
      </c>
    </row>
    <row r="26" spans="1:4" ht="58.3" x14ac:dyDescent="0.4">
      <c r="A26" s="154" t="s">
        <v>410</v>
      </c>
      <c r="B26" s="8" t="s">
        <v>478</v>
      </c>
      <c r="C26" s="122" t="s">
        <v>366</v>
      </c>
      <c r="D26" s="153" t="str">
        <f t="shared" si="0"/>
        <v>R06-GI-LV-08  ANBO                     06/21/2018  RGG</v>
      </c>
    </row>
    <row r="27" spans="1:4" ht="58.3" x14ac:dyDescent="0.4">
      <c r="A27" s="154" t="s">
        <v>411</v>
      </c>
      <c r="B27" s="8" t="s">
        <v>478</v>
      </c>
      <c r="C27" s="122" t="s">
        <v>366</v>
      </c>
      <c r="D27" s="153" t="str">
        <f t="shared" si="0"/>
        <v>R06-GI-LV-09  ANBO                     06/21/2018  RGG</v>
      </c>
    </row>
    <row r="28" spans="1:4" ht="58.3" x14ac:dyDescent="0.4">
      <c r="A28" s="154" t="s">
        <v>412</v>
      </c>
      <c r="B28" s="8" t="s">
        <v>478</v>
      </c>
      <c r="C28" s="122" t="s">
        <v>366</v>
      </c>
      <c r="D28" s="153" t="str">
        <f t="shared" si="0"/>
        <v>R06-GI-LV-10  ANBO                     06/21/2018  RGG</v>
      </c>
    </row>
    <row r="29" spans="1:4" ht="58.3" x14ac:dyDescent="0.4">
      <c r="A29" s="154" t="s">
        <v>403</v>
      </c>
      <c r="B29" s="8" t="s">
        <v>476</v>
      </c>
      <c r="C29" s="122" t="s">
        <v>369</v>
      </c>
      <c r="D29" s="153" t="str">
        <f t="shared" si="0"/>
        <v>R06-GI-RR-01  ANBO                     06/13/2018  RGG</v>
      </c>
    </row>
    <row r="30" spans="1:4" ht="58.3" x14ac:dyDescent="0.4">
      <c r="A30" s="154" t="s">
        <v>404</v>
      </c>
      <c r="B30" s="8" t="s">
        <v>476</v>
      </c>
      <c r="C30" s="122" t="s">
        <v>369</v>
      </c>
      <c r="D30" s="153" t="str">
        <f t="shared" si="0"/>
        <v>R06-GI-RR-02  ANBO                     06/13/2018  RGG</v>
      </c>
    </row>
    <row r="31" spans="1:4" ht="58.3" x14ac:dyDescent="0.4">
      <c r="A31" s="154" t="s">
        <v>405</v>
      </c>
      <c r="B31" s="8" t="s">
        <v>476</v>
      </c>
      <c r="C31" s="122" t="s">
        <v>369</v>
      </c>
      <c r="D31" s="153" t="str">
        <f t="shared" si="0"/>
        <v>R06-GI-RR-03  ANBO                     06/13/2018  RGG</v>
      </c>
    </row>
    <row r="32" spans="1:4" ht="58.3" x14ac:dyDescent="0.4">
      <c r="A32" s="154" t="s">
        <v>406</v>
      </c>
      <c r="B32" s="8" t="s">
        <v>476</v>
      </c>
      <c r="C32" s="122" t="s">
        <v>369</v>
      </c>
      <c r="D32" s="153" t="str">
        <f t="shared" si="0"/>
        <v>R06-GI-RR-04  ANBO                     06/13/2018  RGG</v>
      </c>
    </row>
    <row r="33" spans="1:4" ht="58.3" x14ac:dyDescent="0.4">
      <c r="A33" s="154" t="s">
        <v>407</v>
      </c>
      <c r="B33" s="8" t="s">
        <v>476</v>
      </c>
      <c r="C33" s="122" t="s">
        <v>369</v>
      </c>
      <c r="D33" s="153" t="str">
        <f t="shared" si="0"/>
        <v>R06-GI-RR-05  ANBO                     06/13/2018  RGG</v>
      </c>
    </row>
    <row r="34" spans="1:4" ht="58.3" x14ac:dyDescent="0.4">
      <c r="A34" s="154" t="s">
        <v>408</v>
      </c>
      <c r="B34" s="8" t="s">
        <v>476</v>
      </c>
      <c r="C34" s="122" t="s">
        <v>369</v>
      </c>
      <c r="D34" s="153" t="str">
        <f t="shared" si="0"/>
        <v>R06-GI-RR-06  ANBO                     06/13/2018  RGG</v>
      </c>
    </row>
    <row r="35" spans="1:4" ht="58.3" x14ac:dyDescent="0.4">
      <c r="A35" s="154" t="s">
        <v>409</v>
      </c>
      <c r="B35" s="8" t="s">
        <v>476</v>
      </c>
      <c r="C35" s="122" t="s">
        <v>369</v>
      </c>
      <c r="D35" s="153" t="str">
        <f t="shared" si="0"/>
        <v>R06-GI-RR-07  ANBO                     06/13/2018  RGG</v>
      </c>
    </row>
    <row r="36" spans="1:4" ht="58.3" x14ac:dyDescent="0.4">
      <c r="A36" s="154" t="s">
        <v>410</v>
      </c>
      <c r="B36" s="8" t="s">
        <v>476</v>
      </c>
      <c r="C36" s="122" t="s">
        <v>369</v>
      </c>
      <c r="D36" s="153" t="str">
        <f t="shared" si="0"/>
        <v>R06-GI-RR-08  ANBO                     06/13/2018  RGG</v>
      </c>
    </row>
    <row r="37" spans="1:4" ht="58.3" x14ac:dyDescent="0.4">
      <c r="A37" s="154" t="s">
        <v>411</v>
      </c>
      <c r="B37" s="8" t="s">
        <v>476</v>
      </c>
      <c r="C37" s="122" t="s">
        <v>369</v>
      </c>
      <c r="D37" s="153" t="str">
        <f t="shared" si="0"/>
        <v>R06-GI-RR-09  ANBO                     06/13/2018  RGG</v>
      </c>
    </row>
    <row r="38" spans="1:4" ht="58.3" x14ac:dyDescent="0.4">
      <c r="A38" s="154" t="s">
        <v>412</v>
      </c>
      <c r="B38" s="8" t="s">
        <v>476</v>
      </c>
      <c r="C38" s="122" t="s">
        <v>369</v>
      </c>
      <c r="D38" s="153" t="str">
        <f t="shared" si="0"/>
        <v>R06-GI-RR-10  ANBO                     06/13/2018  RGG</v>
      </c>
    </row>
    <row r="39" spans="1:4" ht="58.3" x14ac:dyDescent="0.4">
      <c r="A39" s="154" t="s">
        <v>445</v>
      </c>
      <c r="B39" s="8" t="s">
        <v>476</v>
      </c>
      <c r="C39" s="122" t="s">
        <v>369</v>
      </c>
      <c r="D39" s="153" t="str">
        <f t="shared" si="0"/>
        <v>R06-GI-RR-11  ANBO                     06/13/2018  RGG</v>
      </c>
    </row>
    <row r="40" spans="1:4" ht="58.3" x14ac:dyDescent="0.4">
      <c r="A40" s="154" t="s">
        <v>446</v>
      </c>
      <c r="B40" s="8" t="s">
        <v>476</v>
      </c>
      <c r="C40" s="122" t="s">
        <v>369</v>
      </c>
      <c r="D40" s="153" t="str">
        <f t="shared" si="0"/>
        <v>R06-GI-RR-12  ANBO                     06/13/2018  RGG</v>
      </c>
    </row>
    <row r="41" spans="1:4" ht="58.3" x14ac:dyDescent="0.4">
      <c r="A41" s="154" t="s">
        <v>447</v>
      </c>
      <c r="B41" s="8" t="s">
        <v>476</v>
      </c>
      <c r="C41" s="122" t="s">
        <v>369</v>
      </c>
      <c r="D41" s="153" t="str">
        <f t="shared" si="0"/>
        <v>R06-GI-RR-13  ANBO                     06/13/2018  RGG</v>
      </c>
    </row>
    <row r="42" spans="1:4" ht="58.3" x14ac:dyDescent="0.4">
      <c r="A42" s="154" t="s">
        <v>448</v>
      </c>
      <c r="B42" s="8" t="s">
        <v>476</v>
      </c>
      <c r="C42" s="122" t="s">
        <v>369</v>
      </c>
      <c r="D42" s="153" t="str">
        <f t="shared" si="0"/>
        <v>R06-GI-RR-14  ANBO                     06/13/2018  RGG</v>
      </c>
    </row>
    <row r="43" spans="1:4" ht="58.3" x14ac:dyDescent="0.4">
      <c r="A43" s="154" t="s">
        <v>449</v>
      </c>
      <c r="B43" s="8" t="s">
        <v>476</v>
      </c>
      <c r="C43" s="122" t="s">
        <v>369</v>
      </c>
      <c r="D43" s="153" t="str">
        <f t="shared" si="0"/>
        <v>R06-GI-RR-15  ANBO                     06/13/2018  RGG</v>
      </c>
    </row>
    <row r="44" spans="1:4" ht="58.3" x14ac:dyDescent="0.4">
      <c r="A44" s="154" t="s">
        <v>450</v>
      </c>
      <c r="B44" s="8" t="s">
        <v>476</v>
      </c>
      <c r="C44" s="122" t="s">
        <v>369</v>
      </c>
      <c r="D44" s="153" t="str">
        <f t="shared" si="0"/>
        <v>R06-GI-RR-16  ANBO                     06/13/2018  RGG</v>
      </c>
    </row>
    <row r="45" spans="1:4" ht="58.3" x14ac:dyDescent="0.4">
      <c r="A45" s="154" t="s">
        <v>451</v>
      </c>
      <c r="B45" s="8" t="s">
        <v>476</v>
      </c>
      <c r="C45" s="122" t="s">
        <v>369</v>
      </c>
      <c r="D45" s="153" t="str">
        <f t="shared" si="0"/>
        <v>R06-GI-RR-17  ANBO                     06/13/2018  RGG</v>
      </c>
    </row>
    <row r="46" spans="1:4" ht="58.3" x14ac:dyDescent="0.4">
      <c r="A46" s="154" t="s">
        <v>452</v>
      </c>
      <c r="B46" s="8" t="s">
        <v>476</v>
      </c>
      <c r="C46" s="122" t="s">
        <v>369</v>
      </c>
      <c r="D46" s="153" t="str">
        <f t="shared" si="0"/>
        <v>R06-GI-RR-18  ANBO                     06/13/2018  RGG</v>
      </c>
    </row>
    <row r="47" spans="1:4" ht="58.3" x14ac:dyDescent="0.4">
      <c r="A47" s="154" t="s">
        <v>453</v>
      </c>
      <c r="B47" s="8" t="s">
        <v>476</v>
      </c>
      <c r="C47" s="122" t="s">
        <v>369</v>
      </c>
      <c r="D47" s="153" t="str">
        <f t="shared" si="0"/>
        <v>R06-GI-RR-19  ANBO                     06/13/2018  RGG</v>
      </c>
    </row>
    <row r="48" spans="1:4" ht="58.3" x14ac:dyDescent="0.4">
      <c r="A48" s="154" t="s">
        <v>454</v>
      </c>
      <c r="B48" s="8" t="s">
        <v>476</v>
      </c>
      <c r="C48" s="122" t="s">
        <v>369</v>
      </c>
      <c r="D48" s="153" t="str">
        <f t="shared" si="0"/>
        <v>R06-GI-RR-20  ANBO                     06/13/2018  RGG</v>
      </c>
    </row>
    <row r="49" spans="1:4" ht="58.3" x14ac:dyDescent="0.4">
      <c r="A49" s="154" t="s">
        <v>455</v>
      </c>
      <c r="B49" s="8" t="s">
        <v>476</v>
      </c>
      <c r="C49" s="122" t="s">
        <v>369</v>
      </c>
      <c r="D49" s="153" t="str">
        <f t="shared" si="0"/>
        <v>R06-GI-RR-21  ANBO                     06/13/2018  RGG</v>
      </c>
    </row>
    <row r="50" spans="1:4" ht="58.3" x14ac:dyDescent="0.4">
      <c r="A50" s="154" t="s">
        <v>456</v>
      </c>
      <c r="B50" s="8" t="s">
        <v>476</v>
      </c>
      <c r="C50" s="122" t="s">
        <v>369</v>
      </c>
      <c r="D50" s="153" t="str">
        <f t="shared" si="0"/>
        <v>R06-GI-RR-22  ANBO                     06/13/2018  RGG</v>
      </c>
    </row>
    <row r="51" spans="1:4" ht="58.3" x14ac:dyDescent="0.4">
      <c r="A51" s="154" t="s">
        <v>457</v>
      </c>
      <c r="B51" s="8" t="s">
        <v>476</v>
      </c>
      <c r="C51" s="122" t="s">
        <v>369</v>
      </c>
      <c r="D51" s="153" t="str">
        <f t="shared" si="0"/>
        <v>R06-GI-RR-23  ANBO                     06/13/2018  RGG</v>
      </c>
    </row>
    <row r="52" spans="1:4" ht="58.3" x14ac:dyDescent="0.4">
      <c r="A52" s="154" t="s">
        <v>458</v>
      </c>
      <c r="B52" s="8" t="s">
        <v>476</v>
      </c>
      <c r="C52" s="122" t="s">
        <v>369</v>
      </c>
      <c r="D52" s="153" t="str">
        <f t="shared" si="0"/>
        <v>R06-GI-RR-24  ANBO                     06/13/2018  RGG</v>
      </c>
    </row>
    <row r="53" spans="1:4" ht="58.3" x14ac:dyDescent="0.4">
      <c r="A53" s="154" t="s">
        <v>459</v>
      </c>
      <c r="B53" s="8" t="s">
        <v>476</v>
      </c>
      <c r="C53" s="122" t="s">
        <v>369</v>
      </c>
      <c r="D53" s="153" t="str">
        <f t="shared" si="0"/>
        <v>R06-GI-RR-25  ANBO                     06/13/2018  RGG</v>
      </c>
    </row>
    <row r="54" spans="1:4" ht="58.3" x14ac:dyDescent="0.4">
      <c r="A54" s="154" t="s">
        <v>460</v>
      </c>
      <c r="B54" s="8" t="s">
        <v>476</v>
      </c>
      <c r="C54" s="122" t="s">
        <v>369</v>
      </c>
      <c r="D54" s="153" t="str">
        <f t="shared" si="0"/>
        <v>R06-GI-RR-26  ANBO                     06/13/2018  RGG</v>
      </c>
    </row>
    <row r="55" spans="1:4" ht="58.3" x14ac:dyDescent="0.4">
      <c r="A55" s="154" t="s">
        <v>461</v>
      </c>
      <c r="B55" s="8" t="s">
        <v>476</v>
      </c>
      <c r="C55" s="122" t="s">
        <v>369</v>
      </c>
      <c r="D55" s="153" t="str">
        <f t="shared" si="0"/>
        <v>R06-GI-RR-27  ANBO                     06/13/2018  RGG</v>
      </c>
    </row>
    <row r="56" spans="1:4" ht="58.3" x14ac:dyDescent="0.4">
      <c r="A56" s="154" t="s">
        <v>462</v>
      </c>
      <c r="B56" s="8" t="s">
        <v>476</v>
      </c>
      <c r="C56" s="122" t="s">
        <v>369</v>
      </c>
      <c r="D56" s="153" t="str">
        <f t="shared" si="0"/>
        <v>R06-GI-RR-28  ANBO                     06/13/2018  RGG</v>
      </c>
    </row>
    <row r="57" spans="1:4" ht="58.3" x14ac:dyDescent="0.4">
      <c r="A57" s="154" t="s">
        <v>463</v>
      </c>
      <c r="B57" s="8" t="s">
        <v>476</v>
      </c>
      <c r="C57" s="122" t="s">
        <v>369</v>
      </c>
      <c r="D57" s="153" t="str">
        <f t="shared" si="0"/>
        <v>R06-GI-RR-29  ANBO                     06/13/2018  RGG</v>
      </c>
    </row>
    <row r="58" spans="1:4" ht="58.3" x14ac:dyDescent="0.4">
      <c r="A58" s="154" t="s">
        <v>464</v>
      </c>
      <c r="B58" s="8" t="s">
        <v>476</v>
      </c>
      <c r="C58" s="122" t="s">
        <v>369</v>
      </c>
      <c r="D58" s="153" t="str">
        <f t="shared" si="0"/>
        <v>R06-GI-RR-30  ANBO                     06/13/2018  RGG</v>
      </c>
    </row>
    <row r="59" spans="1:4" ht="58.3" x14ac:dyDescent="0.4">
      <c r="A59" s="154" t="s">
        <v>403</v>
      </c>
      <c r="B59" s="8" t="s">
        <v>477</v>
      </c>
      <c r="C59" s="122" t="s">
        <v>367</v>
      </c>
      <c r="D59" s="153" t="str">
        <f t="shared" si="0"/>
        <v>R06-MI-MM-01  ANBO                     06/19/2018  RGG</v>
      </c>
    </row>
    <row r="60" spans="1:4" ht="58.3" x14ac:dyDescent="0.4">
      <c r="A60" s="154" t="s">
        <v>404</v>
      </c>
      <c r="B60" s="8" t="s">
        <v>477</v>
      </c>
      <c r="C60" s="122" t="s">
        <v>367</v>
      </c>
      <c r="D60" s="153" t="str">
        <f t="shared" si="0"/>
        <v>R06-MI-MM-02  ANBO                     06/19/2018  RGG</v>
      </c>
    </row>
    <row r="61" spans="1:4" ht="58.3" x14ac:dyDescent="0.4">
      <c r="A61" s="154" t="s">
        <v>405</v>
      </c>
      <c r="B61" s="8" t="s">
        <v>477</v>
      </c>
      <c r="C61" s="122" t="s">
        <v>367</v>
      </c>
      <c r="D61" s="153" t="str">
        <f t="shared" si="0"/>
        <v>R06-MI-MM-03  ANBO                     06/19/2018  RGG</v>
      </c>
    </row>
    <row r="62" spans="1:4" ht="58.3" x14ac:dyDescent="0.4">
      <c r="A62" s="154" t="s">
        <v>406</v>
      </c>
      <c r="B62" s="8" t="s">
        <v>477</v>
      </c>
      <c r="C62" s="122" t="s">
        <v>367</v>
      </c>
      <c r="D62" s="153" t="str">
        <f t="shared" si="0"/>
        <v>R06-MI-MM-04  ANBO                     06/19/2018  RGG</v>
      </c>
    </row>
    <row r="63" spans="1:4" ht="58.3" x14ac:dyDescent="0.4">
      <c r="A63" s="154" t="s">
        <v>407</v>
      </c>
      <c r="B63" s="8" t="s">
        <v>477</v>
      </c>
      <c r="C63" s="122" t="s">
        <v>367</v>
      </c>
      <c r="D63" s="153" t="str">
        <f t="shared" si="0"/>
        <v>R06-MI-MM-05  ANBO                     06/19/2018  RGG</v>
      </c>
    </row>
    <row r="64" spans="1:4" ht="58.3" x14ac:dyDescent="0.4">
      <c r="A64" s="154" t="s">
        <v>408</v>
      </c>
      <c r="B64" s="8" t="s">
        <v>477</v>
      </c>
      <c r="C64" s="122" t="s">
        <v>367</v>
      </c>
      <c r="D64" s="153" t="str">
        <f t="shared" si="0"/>
        <v>R06-MI-MM-06  ANBO                     06/19/2018  RGG</v>
      </c>
    </row>
    <row r="65" spans="1:4" ht="58.3" x14ac:dyDescent="0.4">
      <c r="A65" s="154" t="s">
        <v>409</v>
      </c>
      <c r="B65" s="8" t="s">
        <v>477</v>
      </c>
      <c r="C65" s="122" t="s">
        <v>367</v>
      </c>
      <c r="D65" s="153" t="str">
        <f t="shared" si="0"/>
        <v>R06-MI-MM-07  ANBO                     06/19/2018  RGG</v>
      </c>
    </row>
    <row r="66" spans="1:4" ht="58.3" x14ac:dyDescent="0.4">
      <c r="A66" s="154" t="s">
        <v>410</v>
      </c>
      <c r="B66" s="8" t="s">
        <v>477</v>
      </c>
      <c r="C66" s="122" t="s">
        <v>367</v>
      </c>
      <c r="D66" s="153" t="str">
        <f t="shared" si="0"/>
        <v>R06-MI-MM-08  ANBO                     06/19/2018  RGG</v>
      </c>
    </row>
    <row r="67" spans="1:4" ht="58.3" x14ac:dyDescent="0.4">
      <c r="A67" s="154" t="s">
        <v>411</v>
      </c>
      <c r="B67" s="8" t="s">
        <v>477</v>
      </c>
      <c r="C67" s="122" t="s">
        <v>367</v>
      </c>
      <c r="D67" s="153" t="str">
        <f t="shared" si="0"/>
        <v>R06-MI-MM-09  ANBO                     06/19/2018  RGG</v>
      </c>
    </row>
    <row r="68" spans="1:4" ht="58.3" x14ac:dyDescent="0.4">
      <c r="A68" s="154" t="s">
        <v>412</v>
      </c>
      <c r="B68" s="8" t="s">
        <v>477</v>
      </c>
      <c r="C68" s="122" t="s">
        <v>367</v>
      </c>
      <c r="D68" s="153" t="str">
        <f t="shared" si="0"/>
        <v>R06-MI-MM-10  ANBO                     06/19/2018  RGG</v>
      </c>
    </row>
    <row r="69" spans="1:4" ht="58.3" x14ac:dyDescent="0.4">
      <c r="A69" s="154" t="s">
        <v>445</v>
      </c>
      <c r="B69" s="8" t="s">
        <v>477</v>
      </c>
      <c r="C69" s="122" t="s">
        <v>367</v>
      </c>
      <c r="D69" s="153" t="str">
        <f t="shared" si="0"/>
        <v>R06-MI-MM-11  ANBO                     06/19/2018  RGG</v>
      </c>
    </row>
    <row r="70" spans="1:4" ht="58.3" x14ac:dyDescent="0.4">
      <c r="A70" s="154" t="s">
        <v>446</v>
      </c>
      <c r="B70" s="8" t="s">
        <v>477</v>
      </c>
      <c r="C70" s="122" t="s">
        <v>367</v>
      </c>
      <c r="D70" s="153" t="str">
        <f t="shared" si="0"/>
        <v>R06-MI-MM-12  ANBO                     06/19/2018  RGG</v>
      </c>
    </row>
    <row r="71" spans="1:4" ht="58.3" x14ac:dyDescent="0.4">
      <c r="A71" s="154" t="s">
        <v>447</v>
      </c>
      <c r="B71" s="8" t="s">
        <v>477</v>
      </c>
      <c r="C71" s="122" t="s">
        <v>367</v>
      </c>
      <c r="D71" s="153" t="str">
        <f t="shared" si="0"/>
        <v>R06-MI-MM-13  ANBO                     06/19/2018  RGG</v>
      </c>
    </row>
    <row r="72" spans="1:4" ht="58.3" x14ac:dyDescent="0.4">
      <c r="A72" s="154" t="s">
        <v>448</v>
      </c>
      <c r="B72" s="8" t="s">
        <v>477</v>
      </c>
      <c r="C72" s="122" t="s">
        <v>367</v>
      </c>
      <c r="D72" s="153" t="str">
        <f t="shared" si="0"/>
        <v>R06-MI-MM-14  ANBO                     06/19/2018  RGG</v>
      </c>
    </row>
    <row r="73" spans="1:4" ht="58.3" x14ac:dyDescent="0.4">
      <c r="A73" s="154" t="s">
        <v>449</v>
      </c>
      <c r="B73" s="8" t="s">
        <v>477</v>
      </c>
      <c r="C73" s="122" t="s">
        <v>367</v>
      </c>
      <c r="D73" s="153" t="str">
        <f t="shared" si="0"/>
        <v>R06-MI-MM-15  ANBO                     06/19/2018  RGG</v>
      </c>
    </row>
    <row r="74" spans="1:4" ht="58.3" x14ac:dyDescent="0.4">
      <c r="A74" s="154" t="s">
        <v>450</v>
      </c>
      <c r="B74" s="8" t="s">
        <v>477</v>
      </c>
      <c r="C74" s="122" t="s">
        <v>367</v>
      </c>
      <c r="D74" s="153" t="str">
        <f t="shared" ref="D74:D88" si="1">CONCATENATE(B74,"-",A74,"  ANBO                     ",TEXT(C74,"mm/dd/yyyy"),"  RGG")</f>
        <v>R06-MI-MM-16  ANBO                     06/19/2018  RGG</v>
      </c>
    </row>
    <row r="75" spans="1:4" ht="58.3" x14ac:dyDescent="0.4">
      <c r="A75" s="154" t="s">
        <v>451</v>
      </c>
      <c r="B75" s="8" t="s">
        <v>477</v>
      </c>
      <c r="C75" s="122" t="s">
        <v>367</v>
      </c>
      <c r="D75" s="153" t="str">
        <f t="shared" si="1"/>
        <v>R06-MI-MM-17  ANBO                     06/19/2018  RGG</v>
      </c>
    </row>
    <row r="76" spans="1:4" ht="58.3" x14ac:dyDescent="0.4">
      <c r="A76" s="154" t="s">
        <v>452</v>
      </c>
      <c r="B76" s="8" t="s">
        <v>477</v>
      </c>
      <c r="C76" s="122" t="s">
        <v>367</v>
      </c>
      <c r="D76" s="153" t="str">
        <f t="shared" si="1"/>
        <v>R06-MI-MM-18  ANBO                     06/19/2018  RGG</v>
      </c>
    </row>
    <row r="77" spans="1:4" ht="58.3" x14ac:dyDescent="0.4">
      <c r="A77" s="154" t="s">
        <v>453</v>
      </c>
      <c r="B77" s="8" t="s">
        <v>477</v>
      </c>
      <c r="C77" s="122" t="s">
        <v>367</v>
      </c>
      <c r="D77" s="153" t="str">
        <f t="shared" si="1"/>
        <v>R06-MI-MM-19  ANBO                     06/19/2018  RGG</v>
      </c>
    </row>
    <row r="78" spans="1:4" ht="58.3" x14ac:dyDescent="0.4">
      <c r="A78" s="154" t="s">
        <v>454</v>
      </c>
      <c r="B78" s="8" t="s">
        <v>477</v>
      </c>
      <c r="C78" s="122" t="s">
        <v>367</v>
      </c>
      <c r="D78" s="153" t="str">
        <f t="shared" si="1"/>
        <v>R06-MI-MM-20  ANBO                     06/19/2018  RGG</v>
      </c>
    </row>
    <row r="79" spans="1:4" ht="58.3" x14ac:dyDescent="0.4">
      <c r="A79" s="154" t="s">
        <v>455</v>
      </c>
      <c r="B79" s="8" t="s">
        <v>477</v>
      </c>
      <c r="C79" s="122" t="s">
        <v>367</v>
      </c>
      <c r="D79" s="153" t="str">
        <f t="shared" si="1"/>
        <v>R06-MI-MM-21  ANBO                     06/19/2018  RGG</v>
      </c>
    </row>
    <row r="80" spans="1:4" ht="58.3" x14ac:dyDescent="0.4">
      <c r="A80" s="154" t="s">
        <v>456</v>
      </c>
      <c r="B80" s="8" t="s">
        <v>477</v>
      </c>
      <c r="C80" s="122" t="s">
        <v>367</v>
      </c>
      <c r="D80" s="153" t="str">
        <f t="shared" si="1"/>
        <v>R06-MI-MM-22  ANBO                     06/19/2018  RGG</v>
      </c>
    </row>
    <row r="81" spans="1:4" ht="58.3" x14ac:dyDescent="0.4">
      <c r="A81" s="154" t="s">
        <v>457</v>
      </c>
      <c r="B81" s="8" t="s">
        <v>477</v>
      </c>
      <c r="C81" s="122" t="s">
        <v>367</v>
      </c>
      <c r="D81" s="153" t="str">
        <f t="shared" si="1"/>
        <v>R06-MI-MM-23  ANBO                     06/19/2018  RGG</v>
      </c>
    </row>
    <row r="82" spans="1:4" ht="58.3" x14ac:dyDescent="0.4">
      <c r="A82" s="154" t="s">
        <v>458</v>
      </c>
      <c r="B82" s="8" t="s">
        <v>477</v>
      </c>
      <c r="C82" s="122" t="s">
        <v>367</v>
      </c>
      <c r="D82" s="153" t="str">
        <f t="shared" si="1"/>
        <v>R06-MI-MM-24  ANBO                     06/19/2018  RGG</v>
      </c>
    </row>
    <row r="83" spans="1:4" ht="58.3" x14ac:dyDescent="0.4">
      <c r="A83" s="154" t="s">
        <v>459</v>
      </c>
      <c r="B83" s="8" t="s">
        <v>477</v>
      </c>
      <c r="C83" s="122" t="s">
        <v>367</v>
      </c>
      <c r="D83" s="153" t="str">
        <f t="shared" si="1"/>
        <v>R06-MI-MM-25  ANBO                     06/19/2018  RGG</v>
      </c>
    </row>
    <row r="84" spans="1:4" ht="58.3" x14ac:dyDescent="0.4">
      <c r="A84" s="154" t="s">
        <v>460</v>
      </c>
      <c r="B84" s="8" t="s">
        <v>477</v>
      </c>
      <c r="C84" s="122" t="s">
        <v>367</v>
      </c>
      <c r="D84" s="153" t="str">
        <f t="shared" si="1"/>
        <v>R06-MI-MM-26  ANBO                     06/19/2018  RGG</v>
      </c>
    </row>
    <row r="85" spans="1:4" ht="58.3" x14ac:dyDescent="0.4">
      <c r="A85" s="154" t="s">
        <v>461</v>
      </c>
      <c r="B85" s="8" t="s">
        <v>477</v>
      </c>
      <c r="C85" s="122" t="s">
        <v>367</v>
      </c>
      <c r="D85" s="153" t="str">
        <f t="shared" si="1"/>
        <v>R06-MI-MM-27  ANBO                     06/19/2018  RGG</v>
      </c>
    </row>
    <row r="86" spans="1:4" ht="58.3" x14ac:dyDescent="0.4">
      <c r="A86" s="154" t="s">
        <v>462</v>
      </c>
      <c r="B86" s="8" t="s">
        <v>477</v>
      </c>
      <c r="C86" s="122" t="s">
        <v>367</v>
      </c>
      <c r="D86" s="153" t="str">
        <f t="shared" si="1"/>
        <v>R06-MI-MM-28  ANBO                     06/19/2018  RGG</v>
      </c>
    </row>
    <row r="87" spans="1:4" ht="58.3" x14ac:dyDescent="0.4">
      <c r="A87" s="154" t="s">
        <v>463</v>
      </c>
      <c r="B87" s="8" t="s">
        <v>477</v>
      </c>
      <c r="C87" s="122" t="s">
        <v>367</v>
      </c>
      <c r="D87" s="153" t="str">
        <f t="shared" si="1"/>
        <v>R06-MI-MM-29  ANBO                     06/19/2018  RGG</v>
      </c>
    </row>
    <row r="88" spans="1:4" ht="58.3" x14ac:dyDescent="0.4">
      <c r="A88" s="154" t="s">
        <v>464</v>
      </c>
      <c r="B88" s="8" t="s">
        <v>477</v>
      </c>
      <c r="C88" s="122" t="s">
        <v>367</v>
      </c>
      <c r="D88" s="153" t="str">
        <f t="shared" si="1"/>
        <v>R06-MI-MM-30  ANBO                     06/19/2018  RGG</v>
      </c>
    </row>
  </sheetData>
  <pageMargins left="0.7" right="0.7" top="0.75" bottom="0.75" header="0.3" footer="0.3"/>
  <pageSetup scale="1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U86"/>
  <sheetViews>
    <sheetView topLeftCell="H1" workbookViewId="0">
      <selection activeCell="H82" sqref="H82"/>
    </sheetView>
  </sheetViews>
  <sheetFormatPr defaultRowHeight="14.6" x14ac:dyDescent="0.4"/>
  <cols>
    <col min="2" max="2" width="12.84375" customWidth="1"/>
    <col min="3" max="3" width="15.84375" customWidth="1"/>
    <col min="10" max="10" width="17" customWidth="1"/>
    <col min="11" max="11" width="15.53515625" customWidth="1"/>
    <col min="22" max="22" width="17.69140625" customWidth="1"/>
  </cols>
  <sheetData>
    <row r="1" spans="1:47" s="72" customFormat="1" ht="132.75" customHeight="1" x14ac:dyDescent="0.4">
      <c r="A1" s="71" t="s">
        <v>422</v>
      </c>
      <c r="B1" s="71" t="s">
        <v>349</v>
      </c>
      <c r="C1" s="71" t="s">
        <v>421</v>
      </c>
      <c r="D1" s="71" t="s">
        <v>414</v>
      </c>
      <c r="E1" s="71" t="s">
        <v>419</v>
      </c>
      <c r="F1" s="71" t="s">
        <v>415</v>
      </c>
      <c r="G1" s="71" t="s">
        <v>498</v>
      </c>
      <c r="H1" s="170" t="s">
        <v>418</v>
      </c>
      <c r="I1" s="71" t="s">
        <v>348</v>
      </c>
      <c r="J1" s="71" t="s">
        <v>338</v>
      </c>
      <c r="K1" s="82" t="s">
        <v>420</v>
      </c>
      <c r="L1" s="71" t="s">
        <v>332</v>
      </c>
      <c r="M1" s="71" t="s">
        <v>337</v>
      </c>
      <c r="N1" s="71" t="s">
        <v>243</v>
      </c>
      <c r="O1" s="71" t="s">
        <v>242</v>
      </c>
      <c r="P1" s="71" t="s">
        <v>0</v>
      </c>
      <c r="Q1" s="71" t="s">
        <v>285</v>
      </c>
      <c r="R1" s="71" t="s">
        <v>330</v>
      </c>
      <c r="S1" s="71" t="s">
        <v>334</v>
      </c>
      <c r="T1" s="71" t="s">
        <v>1</v>
      </c>
      <c r="U1" s="72" t="s">
        <v>2</v>
      </c>
      <c r="V1" s="72" t="s">
        <v>3</v>
      </c>
      <c r="W1" s="72" t="s">
        <v>4</v>
      </c>
      <c r="X1" s="73" t="s">
        <v>278</v>
      </c>
      <c r="Y1" s="73" t="s">
        <v>8</v>
      </c>
      <c r="Z1" s="73" t="s">
        <v>9</v>
      </c>
      <c r="AA1" s="71" t="s">
        <v>5</v>
      </c>
      <c r="AB1" s="73" t="s">
        <v>6</v>
      </c>
      <c r="AC1" s="73" t="s">
        <v>7</v>
      </c>
      <c r="AD1" s="72" t="s">
        <v>10</v>
      </c>
      <c r="AE1" s="72" t="s">
        <v>12</v>
      </c>
      <c r="AF1" s="72" t="s">
        <v>13</v>
      </c>
      <c r="AG1" s="71" t="s">
        <v>14</v>
      </c>
      <c r="AH1" s="72" t="s">
        <v>15</v>
      </c>
      <c r="AI1" s="71" t="s">
        <v>16</v>
      </c>
      <c r="AJ1" s="71" t="s">
        <v>17</v>
      </c>
      <c r="AK1" s="72" t="s">
        <v>18</v>
      </c>
      <c r="AL1" s="71" t="s">
        <v>19</v>
      </c>
      <c r="AM1" s="71" t="s">
        <v>20</v>
      </c>
      <c r="AN1" s="71" t="s">
        <v>21</v>
      </c>
      <c r="AO1" s="72" t="s">
        <v>22</v>
      </c>
      <c r="AP1" s="71" t="s">
        <v>23</v>
      </c>
      <c r="AQ1" s="71" t="s">
        <v>24</v>
      </c>
      <c r="AR1" s="72" t="s">
        <v>25</v>
      </c>
      <c r="AS1" s="72" t="s">
        <v>351</v>
      </c>
      <c r="AT1" s="72" t="s">
        <v>358</v>
      </c>
      <c r="AU1" s="72" t="s">
        <v>359</v>
      </c>
    </row>
    <row r="2" spans="1:47" s="28" customFormat="1" ht="50.6" x14ac:dyDescent="0.4">
      <c r="A2" s="1">
        <v>1</v>
      </c>
      <c r="B2" s="1">
        <v>10</v>
      </c>
      <c r="C2" s="168"/>
      <c r="D2" s="1">
        <v>8</v>
      </c>
      <c r="E2" s="1">
        <v>9</v>
      </c>
      <c r="F2" s="1">
        <v>9</v>
      </c>
      <c r="G2" s="176" t="s">
        <v>479</v>
      </c>
      <c r="H2" s="171">
        <v>0</v>
      </c>
      <c r="I2" s="1" t="s">
        <v>101</v>
      </c>
      <c r="J2" s="8" t="s">
        <v>478</v>
      </c>
      <c r="K2" s="122" t="s">
        <v>366</v>
      </c>
      <c r="L2" s="8" t="s">
        <v>333</v>
      </c>
      <c r="M2" s="3" t="s">
        <v>235</v>
      </c>
      <c r="N2" s="5" t="s">
        <v>244</v>
      </c>
      <c r="O2" s="3" t="s">
        <v>234</v>
      </c>
      <c r="P2" s="3">
        <v>6</v>
      </c>
      <c r="Q2" s="3">
        <v>2018</v>
      </c>
      <c r="R2" s="3">
        <v>30</v>
      </c>
      <c r="S2" s="3">
        <v>30</v>
      </c>
      <c r="T2" s="5" t="s">
        <v>250</v>
      </c>
      <c r="U2" s="3" t="s">
        <v>250</v>
      </c>
      <c r="V2" s="9" t="s">
        <v>254</v>
      </c>
      <c r="W2" s="3" t="s">
        <v>257</v>
      </c>
      <c r="X2" s="6" t="s">
        <v>270</v>
      </c>
      <c r="Y2" s="12">
        <v>53.760617000000003</v>
      </c>
      <c r="Z2" s="8">
        <v>-132.28549000000001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28">
        <v>4222</v>
      </c>
      <c r="AT2" s="1"/>
      <c r="AU2" s="1"/>
    </row>
    <row r="3" spans="1:47" s="28" customFormat="1" x14ac:dyDescent="0.4">
      <c r="A3" s="133">
        <v>1</v>
      </c>
      <c r="B3" s="133">
        <v>22</v>
      </c>
      <c r="C3" s="169"/>
      <c r="D3" s="133">
        <v>9</v>
      </c>
      <c r="E3" s="133">
        <v>9</v>
      </c>
      <c r="F3" s="1">
        <v>9</v>
      </c>
      <c r="G3" s="1" t="s">
        <v>470</v>
      </c>
      <c r="H3" s="172">
        <v>0</v>
      </c>
      <c r="I3" s="133" t="s">
        <v>101</v>
      </c>
      <c r="J3" s="177" t="s">
        <v>480</v>
      </c>
      <c r="K3" s="178">
        <v>43628</v>
      </c>
      <c r="L3" s="155" t="s">
        <v>333</v>
      </c>
      <c r="M3" s="156" t="s">
        <v>232</v>
      </c>
      <c r="N3" s="157" t="s">
        <v>194</v>
      </c>
      <c r="O3" s="156" t="s">
        <v>281</v>
      </c>
      <c r="P3" s="156">
        <v>2</v>
      </c>
      <c r="Q3" s="156">
        <v>2019</v>
      </c>
      <c r="R3" s="156">
        <v>30</v>
      </c>
      <c r="S3" s="156">
        <v>30</v>
      </c>
      <c r="T3" s="157" t="s">
        <v>194</v>
      </c>
      <c r="U3" s="133" t="s">
        <v>195</v>
      </c>
      <c r="V3" s="155" t="s">
        <v>196</v>
      </c>
      <c r="W3" s="156" t="s">
        <v>197</v>
      </c>
      <c r="X3" s="158" t="str">
        <f>CONCATENATE(Y3,",",Z3)</f>
        <v>49.78465,-123.108603</v>
      </c>
      <c r="Y3" s="159">
        <v>49.784649999999999</v>
      </c>
      <c r="Z3" s="160">
        <v>-123.108603</v>
      </c>
      <c r="AA3" s="161" t="s">
        <v>30</v>
      </c>
      <c r="AB3" s="162">
        <v>492182.25</v>
      </c>
      <c r="AC3" s="162">
        <v>5514693.21</v>
      </c>
      <c r="AD3" s="163" t="s">
        <v>198</v>
      </c>
      <c r="AE3" s="164" t="s">
        <v>91</v>
      </c>
      <c r="AF3" s="156">
        <v>4</v>
      </c>
      <c r="AG3" s="156" t="s">
        <v>33</v>
      </c>
      <c r="AH3" s="165" t="s">
        <v>46</v>
      </c>
      <c r="AI3" s="156" t="s">
        <v>35</v>
      </c>
      <c r="AJ3" s="156" t="s">
        <v>36</v>
      </c>
      <c r="AK3" s="156" t="s">
        <v>199</v>
      </c>
      <c r="AL3" s="156">
        <v>27</v>
      </c>
      <c r="AM3" s="156" t="s">
        <v>41</v>
      </c>
      <c r="AN3" s="156">
        <v>11</v>
      </c>
      <c r="AO3" s="163" t="s">
        <v>200</v>
      </c>
      <c r="AP3" s="163" t="s">
        <v>201</v>
      </c>
      <c r="AQ3" s="163" t="s">
        <v>202</v>
      </c>
      <c r="AR3" s="163" t="s">
        <v>203</v>
      </c>
      <c r="AS3" s="132">
        <v>4222</v>
      </c>
      <c r="AT3" s="133"/>
      <c r="AU3" s="133"/>
    </row>
    <row r="4" spans="1:47" s="28" customFormat="1" x14ac:dyDescent="0.4">
      <c r="A4" s="124">
        <v>1</v>
      </c>
      <c r="B4" s="124">
        <v>30</v>
      </c>
      <c r="C4" s="169"/>
      <c r="D4" s="124">
        <v>9</v>
      </c>
      <c r="E4" s="124">
        <v>9</v>
      </c>
      <c r="F4" s="1">
        <v>9</v>
      </c>
      <c r="G4" s="1" t="s">
        <v>470</v>
      </c>
      <c r="H4" s="172">
        <v>0</v>
      </c>
      <c r="I4" s="124" t="s">
        <v>101</v>
      </c>
      <c r="J4" s="179" t="s">
        <v>481</v>
      </c>
      <c r="K4" s="180">
        <v>43637</v>
      </c>
      <c r="L4" s="125" t="s">
        <v>333</v>
      </c>
      <c r="M4" s="126" t="s">
        <v>232</v>
      </c>
      <c r="N4" s="127" t="s">
        <v>194</v>
      </c>
      <c r="O4" s="126" t="s">
        <v>281</v>
      </c>
      <c r="P4" s="126">
        <v>2</v>
      </c>
      <c r="Q4" s="126">
        <v>2019</v>
      </c>
      <c r="R4" s="126">
        <v>49</v>
      </c>
      <c r="S4" s="126">
        <v>30</v>
      </c>
      <c r="T4" s="127" t="s">
        <v>194</v>
      </c>
      <c r="U4" s="124" t="s">
        <v>204</v>
      </c>
      <c r="V4" s="125" t="s">
        <v>205</v>
      </c>
      <c r="W4" s="126" t="s">
        <v>206</v>
      </c>
      <c r="X4" s="129" t="str">
        <f>CONCATENATE(Y4,",",Z4)</f>
        <v>50.47871,-122.955351</v>
      </c>
      <c r="Y4" s="128">
        <v>50.47871</v>
      </c>
      <c r="Z4" s="126">
        <v>-122.95535099999999</v>
      </c>
      <c r="AA4" s="126" t="s">
        <v>30</v>
      </c>
      <c r="AB4" s="129">
        <v>503168</v>
      </c>
      <c r="AC4" s="129">
        <v>5591859</v>
      </c>
      <c r="AD4" s="130" t="s">
        <v>31</v>
      </c>
      <c r="AE4" s="130" t="s">
        <v>207</v>
      </c>
      <c r="AF4" s="126">
        <v>49</v>
      </c>
      <c r="AG4" s="126" t="s">
        <v>113</v>
      </c>
      <c r="AH4" s="131" t="s">
        <v>41</v>
      </c>
      <c r="AI4" s="126" t="s">
        <v>35</v>
      </c>
      <c r="AJ4" s="126" t="s">
        <v>36</v>
      </c>
      <c r="AK4" s="126" t="s">
        <v>41</v>
      </c>
      <c r="AL4" s="126" t="s">
        <v>41</v>
      </c>
      <c r="AM4" s="126" t="s">
        <v>41</v>
      </c>
      <c r="AN4" s="126" t="s">
        <v>41</v>
      </c>
      <c r="AO4" s="130" t="s">
        <v>41</v>
      </c>
      <c r="AP4" s="130" t="s">
        <v>208</v>
      </c>
      <c r="AQ4" s="130" t="s">
        <v>41</v>
      </c>
      <c r="AR4" s="130" t="s">
        <v>96</v>
      </c>
      <c r="AS4" s="132">
        <v>4222</v>
      </c>
      <c r="AT4" s="124"/>
      <c r="AU4" s="124"/>
    </row>
    <row r="7" spans="1:47" ht="58.3" x14ac:dyDescent="0.4">
      <c r="A7" s="154" t="s">
        <v>445</v>
      </c>
      <c r="B7" s="8" t="s">
        <v>478</v>
      </c>
      <c r="C7" s="122" t="s">
        <v>366</v>
      </c>
      <c r="D7" s="153" t="str">
        <f>CONCATENATE(B7,"-",A7,"  ANBO                     ",TEXT(C7,"mm/dd/yyyy"),"  RGG")</f>
        <v>R06-GI-LV-11  ANBO                     06/21/2018  RGG</v>
      </c>
    </row>
    <row r="8" spans="1:47" ht="58.3" x14ac:dyDescent="0.4">
      <c r="A8" s="154" t="s">
        <v>446</v>
      </c>
      <c r="B8" s="8" t="s">
        <v>478</v>
      </c>
      <c r="C8" s="122" t="s">
        <v>366</v>
      </c>
      <c r="D8" s="153" t="str">
        <f t="shared" ref="D8:D71" si="0">CONCATENATE(B8,"-",A8,"  ANBO                     ",TEXT(C8,"mm/dd/yyyy"),"  RGG")</f>
        <v>R06-GI-LV-12  ANBO                     06/21/2018  RGG</v>
      </c>
    </row>
    <row r="9" spans="1:47" ht="58.3" x14ac:dyDescent="0.4">
      <c r="A9" s="154" t="s">
        <v>447</v>
      </c>
      <c r="B9" s="8" t="s">
        <v>478</v>
      </c>
      <c r="C9" s="122" t="s">
        <v>366</v>
      </c>
      <c r="D9" s="153" t="str">
        <f t="shared" si="0"/>
        <v>R06-GI-LV-13  ANBO                     06/21/2018  RGG</v>
      </c>
    </row>
    <row r="10" spans="1:47" ht="58.3" x14ac:dyDescent="0.4">
      <c r="A10" s="154" t="s">
        <v>448</v>
      </c>
      <c r="B10" s="8" t="s">
        <v>478</v>
      </c>
      <c r="C10" s="122" t="s">
        <v>366</v>
      </c>
      <c r="D10" s="153" t="str">
        <f t="shared" si="0"/>
        <v>R06-GI-LV-14  ANBO                     06/21/2018  RGG</v>
      </c>
    </row>
    <row r="11" spans="1:47" ht="58.3" x14ac:dyDescent="0.4">
      <c r="A11" s="154" t="s">
        <v>449</v>
      </c>
      <c r="B11" s="8" t="s">
        <v>478</v>
      </c>
      <c r="C11" s="122" t="s">
        <v>366</v>
      </c>
      <c r="D11" s="153" t="str">
        <f t="shared" si="0"/>
        <v>R06-GI-LV-15  ANBO                     06/21/2018  RGG</v>
      </c>
    </row>
    <row r="12" spans="1:47" ht="58.3" x14ac:dyDescent="0.4">
      <c r="A12" s="154" t="s">
        <v>450</v>
      </c>
      <c r="B12" s="8" t="s">
        <v>478</v>
      </c>
      <c r="C12" s="122" t="s">
        <v>366</v>
      </c>
      <c r="D12" s="153" t="str">
        <f t="shared" si="0"/>
        <v>R06-GI-LV-16  ANBO                     06/21/2018  RGG</v>
      </c>
    </row>
    <row r="13" spans="1:47" ht="58.3" x14ac:dyDescent="0.4">
      <c r="A13" s="154" t="s">
        <v>451</v>
      </c>
      <c r="B13" s="8" t="s">
        <v>478</v>
      </c>
      <c r="C13" s="122" t="s">
        <v>366</v>
      </c>
      <c r="D13" s="153" t="str">
        <f t="shared" si="0"/>
        <v>R06-GI-LV-17  ANBO                     06/21/2018  RGG</v>
      </c>
    </row>
    <row r="14" spans="1:47" ht="58.3" x14ac:dyDescent="0.4">
      <c r="A14" s="154" t="s">
        <v>452</v>
      </c>
      <c r="B14" s="8" t="s">
        <v>478</v>
      </c>
      <c r="C14" s="122" t="s">
        <v>366</v>
      </c>
      <c r="D14" s="153" t="str">
        <f t="shared" si="0"/>
        <v>R06-GI-LV-18  ANBO                     06/21/2018  RGG</v>
      </c>
    </row>
    <row r="15" spans="1:47" ht="58.3" x14ac:dyDescent="0.4">
      <c r="A15" s="154" t="s">
        <v>453</v>
      </c>
      <c r="B15" s="8" t="s">
        <v>478</v>
      </c>
      <c r="C15" s="122" t="s">
        <v>366</v>
      </c>
      <c r="D15" s="153" t="str">
        <f t="shared" si="0"/>
        <v>R06-GI-LV-19  ANBO                     06/21/2018  RGG</v>
      </c>
    </row>
    <row r="16" spans="1:47" ht="58.3" x14ac:dyDescent="0.4">
      <c r="A16" s="154" t="s">
        <v>454</v>
      </c>
      <c r="B16" s="8" t="s">
        <v>478</v>
      </c>
      <c r="C16" s="122" t="s">
        <v>366</v>
      </c>
      <c r="D16" s="153" t="str">
        <f t="shared" si="0"/>
        <v>R06-GI-LV-20  ANBO                     06/21/2018  RGG</v>
      </c>
    </row>
    <row r="17" spans="1:4" ht="58.3" x14ac:dyDescent="0.4">
      <c r="A17" s="154" t="s">
        <v>455</v>
      </c>
      <c r="B17" s="8" t="s">
        <v>478</v>
      </c>
      <c r="C17" s="122" t="s">
        <v>366</v>
      </c>
      <c r="D17" s="153" t="str">
        <f t="shared" si="0"/>
        <v>R06-GI-LV-21  ANBO                     06/21/2018  RGG</v>
      </c>
    </row>
    <row r="18" spans="1:4" ht="58.3" x14ac:dyDescent="0.4">
      <c r="A18" s="154" t="s">
        <v>456</v>
      </c>
      <c r="B18" s="8" t="s">
        <v>478</v>
      </c>
      <c r="C18" s="122" t="s">
        <v>366</v>
      </c>
      <c r="D18" s="153" t="str">
        <f t="shared" si="0"/>
        <v>R06-GI-LV-22  ANBO                     06/21/2018  RGG</v>
      </c>
    </row>
    <row r="19" spans="1:4" ht="58.3" x14ac:dyDescent="0.4">
      <c r="A19" s="154" t="s">
        <v>457</v>
      </c>
      <c r="B19" s="8" t="s">
        <v>478</v>
      </c>
      <c r="C19" s="122" t="s">
        <v>366</v>
      </c>
      <c r="D19" s="153" t="str">
        <f t="shared" si="0"/>
        <v>R06-GI-LV-23  ANBO                     06/21/2018  RGG</v>
      </c>
    </row>
    <row r="20" spans="1:4" ht="58.3" x14ac:dyDescent="0.4">
      <c r="A20" s="154" t="s">
        <v>458</v>
      </c>
      <c r="B20" s="8" t="s">
        <v>478</v>
      </c>
      <c r="C20" s="122" t="s">
        <v>366</v>
      </c>
      <c r="D20" s="153" t="str">
        <f t="shared" si="0"/>
        <v>R06-GI-LV-24  ANBO                     06/21/2018  RGG</v>
      </c>
    </row>
    <row r="21" spans="1:4" ht="58.3" x14ac:dyDescent="0.4">
      <c r="A21" s="154" t="s">
        <v>459</v>
      </c>
      <c r="B21" s="8" t="s">
        <v>478</v>
      </c>
      <c r="C21" s="122" t="s">
        <v>366</v>
      </c>
      <c r="D21" s="153" t="str">
        <f t="shared" si="0"/>
        <v>R06-GI-LV-25  ANBO                     06/21/2018  RGG</v>
      </c>
    </row>
    <row r="22" spans="1:4" ht="58.3" x14ac:dyDescent="0.4">
      <c r="A22" s="154" t="s">
        <v>460</v>
      </c>
      <c r="B22" s="8" t="s">
        <v>478</v>
      </c>
      <c r="C22" s="122" t="s">
        <v>366</v>
      </c>
      <c r="D22" s="153" t="str">
        <f t="shared" si="0"/>
        <v>R06-GI-LV-26  ANBO                     06/21/2018  RGG</v>
      </c>
    </row>
    <row r="23" spans="1:4" ht="58.3" x14ac:dyDescent="0.4">
      <c r="A23" s="154" t="s">
        <v>461</v>
      </c>
      <c r="B23" s="8" t="s">
        <v>478</v>
      </c>
      <c r="C23" s="122" t="s">
        <v>366</v>
      </c>
      <c r="D23" s="153" t="str">
        <f t="shared" si="0"/>
        <v>R06-GI-LV-27  ANBO                     06/21/2018  RGG</v>
      </c>
    </row>
    <row r="24" spans="1:4" ht="58.3" x14ac:dyDescent="0.4">
      <c r="A24" s="154" t="s">
        <v>462</v>
      </c>
      <c r="B24" s="8" t="s">
        <v>478</v>
      </c>
      <c r="C24" s="122" t="s">
        <v>366</v>
      </c>
      <c r="D24" s="153" t="str">
        <f t="shared" si="0"/>
        <v>R06-GI-LV-28  ANBO                     06/21/2018  RGG</v>
      </c>
    </row>
    <row r="25" spans="1:4" ht="58.3" x14ac:dyDescent="0.4">
      <c r="A25" s="154" t="s">
        <v>463</v>
      </c>
      <c r="B25" s="8" t="s">
        <v>478</v>
      </c>
      <c r="C25" s="122" t="s">
        <v>366</v>
      </c>
      <c r="D25" s="153" t="str">
        <f t="shared" si="0"/>
        <v>R06-GI-LV-29  ANBO                     06/21/2018  RGG</v>
      </c>
    </row>
    <row r="26" spans="1:4" ht="58.3" x14ac:dyDescent="0.4">
      <c r="A26" s="154" t="s">
        <v>464</v>
      </c>
      <c r="B26" s="8" t="s">
        <v>478</v>
      </c>
      <c r="C26" s="122" t="s">
        <v>366</v>
      </c>
      <c r="D26" s="153" t="str">
        <f t="shared" si="0"/>
        <v>R06-GI-LV-30  ANBO                     06/21/2018  RGG</v>
      </c>
    </row>
    <row r="27" spans="1:4" ht="58.3" x14ac:dyDescent="0.4">
      <c r="A27" s="154" t="s">
        <v>403</v>
      </c>
      <c r="B27" s="177" t="s">
        <v>480</v>
      </c>
      <c r="C27" s="178">
        <v>43628</v>
      </c>
      <c r="D27" s="153" t="str">
        <f t="shared" si="0"/>
        <v>R02-SS-FA-01  ANBO                     06/12/2019  RGG</v>
      </c>
    </row>
    <row r="28" spans="1:4" ht="58.3" x14ac:dyDescent="0.4">
      <c r="A28" s="154" t="s">
        <v>404</v>
      </c>
      <c r="B28" s="177" t="s">
        <v>480</v>
      </c>
      <c r="C28" s="178">
        <v>43628</v>
      </c>
      <c r="D28" s="153" t="str">
        <f t="shared" si="0"/>
        <v>R02-SS-FA-02  ANBO                     06/12/2019  RGG</v>
      </c>
    </row>
    <row r="29" spans="1:4" ht="58.3" x14ac:dyDescent="0.4">
      <c r="A29" s="154" t="s">
        <v>405</v>
      </c>
      <c r="B29" s="177" t="s">
        <v>480</v>
      </c>
      <c r="C29" s="178">
        <v>43628</v>
      </c>
      <c r="D29" s="153" t="str">
        <f t="shared" si="0"/>
        <v>R02-SS-FA-03  ANBO                     06/12/2019  RGG</v>
      </c>
    </row>
    <row r="30" spans="1:4" ht="58.3" x14ac:dyDescent="0.4">
      <c r="A30" s="154" t="s">
        <v>406</v>
      </c>
      <c r="B30" s="177" t="s">
        <v>480</v>
      </c>
      <c r="C30" s="178">
        <v>43628</v>
      </c>
      <c r="D30" s="153" t="str">
        <f t="shared" si="0"/>
        <v>R02-SS-FA-04  ANBO                     06/12/2019  RGG</v>
      </c>
    </row>
    <row r="31" spans="1:4" ht="58.3" x14ac:dyDescent="0.4">
      <c r="A31" s="154" t="s">
        <v>407</v>
      </c>
      <c r="B31" s="177" t="s">
        <v>480</v>
      </c>
      <c r="C31" s="178">
        <v>43628</v>
      </c>
      <c r="D31" s="153" t="str">
        <f t="shared" si="0"/>
        <v>R02-SS-FA-05  ANBO                     06/12/2019  RGG</v>
      </c>
    </row>
    <row r="32" spans="1:4" ht="58.3" x14ac:dyDescent="0.4">
      <c r="A32" s="154" t="s">
        <v>408</v>
      </c>
      <c r="B32" s="177" t="s">
        <v>480</v>
      </c>
      <c r="C32" s="178">
        <v>43628</v>
      </c>
      <c r="D32" s="153" t="str">
        <f t="shared" si="0"/>
        <v>R02-SS-FA-06  ANBO                     06/12/2019  RGG</v>
      </c>
    </row>
    <row r="33" spans="1:4" ht="58.3" x14ac:dyDescent="0.4">
      <c r="A33" s="154" t="s">
        <v>409</v>
      </c>
      <c r="B33" s="177" t="s">
        <v>480</v>
      </c>
      <c r="C33" s="178">
        <v>43628</v>
      </c>
      <c r="D33" s="153" t="str">
        <f t="shared" si="0"/>
        <v>R02-SS-FA-07  ANBO                     06/12/2019  RGG</v>
      </c>
    </row>
    <row r="34" spans="1:4" ht="58.3" x14ac:dyDescent="0.4">
      <c r="A34" s="154" t="s">
        <v>410</v>
      </c>
      <c r="B34" s="177" t="s">
        <v>480</v>
      </c>
      <c r="C34" s="178">
        <v>43628</v>
      </c>
      <c r="D34" s="153" t="str">
        <f t="shared" si="0"/>
        <v>R02-SS-FA-08  ANBO                     06/12/2019  RGG</v>
      </c>
    </row>
    <row r="35" spans="1:4" ht="58.3" x14ac:dyDescent="0.4">
      <c r="A35" s="154" t="s">
        <v>411</v>
      </c>
      <c r="B35" s="177" t="s">
        <v>480</v>
      </c>
      <c r="C35" s="178">
        <v>43628</v>
      </c>
      <c r="D35" s="153" t="str">
        <f t="shared" si="0"/>
        <v>R02-SS-FA-09  ANBO                     06/12/2019  RGG</v>
      </c>
    </row>
    <row r="36" spans="1:4" ht="58.3" x14ac:dyDescent="0.4">
      <c r="A36" s="154" t="s">
        <v>412</v>
      </c>
      <c r="B36" s="177" t="s">
        <v>480</v>
      </c>
      <c r="C36" s="178">
        <v>43628</v>
      </c>
      <c r="D36" s="153" t="str">
        <f t="shared" si="0"/>
        <v>R02-SS-FA-10  ANBO                     06/12/2019  RGG</v>
      </c>
    </row>
    <row r="37" spans="1:4" ht="58.3" x14ac:dyDescent="0.4">
      <c r="A37" s="154" t="s">
        <v>445</v>
      </c>
      <c r="B37" s="177" t="s">
        <v>480</v>
      </c>
      <c r="C37" s="178">
        <v>43628</v>
      </c>
      <c r="D37" s="153" t="str">
        <f t="shared" si="0"/>
        <v>R02-SS-FA-11  ANBO                     06/12/2019  RGG</v>
      </c>
    </row>
    <row r="38" spans="1:4" ht="58.3" x14ac:dyDescent="0.4">
      <c r="A38" s="154" t="s">
        <v>446</v>
      </c>
      <c r="B38" s="177" t="s">
        <v>480</v>
      </c>
      <c r="C38" s="178">
        <v>43628</v>
      </c>
      <c r="D38" s="153" t="str">
        <f t="shared" si="0"/>
        <v>R02-SS-FA-12  ANBO                     06/12/2019  RGG</v>
      </c>
    </row>
    <row r="39" spans="1:4" ht="58.3" x14ac:dyDescent="0.4">
      <c r="A39" s="154" t="s">
        <v>447</v>
      </c>
      <c r="B39" s="177" t="s">
        <v>480</v>
      </c>
      <c r="C39" s="178">
        <v>43628</v>
      </c>
      <c r="D39" s="153" t="str">
        <f t="shared" si="0"/>
        <v>R02-SS-FA-13  ANBO                     06/12/2019  RGG</v>
      </c>
    </row>
    <row r="40" spans="1:4" ht="58.3" x14ac:dyDescent="0.4">
      <c r="A40" s="154" t="s">
        <v>448</v>
      </c>
      <c r="B40" s="177" t="s">
        <v>480</v>
      </c>
      <c r="C40" s="178">
        <v>43628</v>
      </c>
      <c r="D40" s="153" t="str">
        <f t="shared" si="0"/>
        <v>R02-SS-FA-14  ANBO                     06/12/2019  RGG</v>
      </c>
    </row>
    <row r="41" spans="1:4" ht="58.3" x14ac:dyDescent="0.4">
      <c r="A41" s="154" t="s">
        <v>449</v>
      </c>
      <c r="B41" s="177" t="s">
        <v>480</v>
      </c>
      <c r="C41" s="178">
        <v>43628</v>
      </c>
      <c r="D41" s="153" t="str">
        <f t="shared" si="0"/>
        <v>R02-SS-FA-15  ANBO                     06/12/2019  RGG</v>
      </c>
    </row>
    <row r="42" spans="1:4" ht="58.3" x14ac:dyDescent="0.4">
      <c r="A42" s="154" t="s">
        <v>450</v>
      </c>
      <c r="B42" s="177" t="s">
        <v>480</v>
      </c>
      <c r="C42" s="178">
        <v>43628</v>
      </c>
      <c r="D42" s="153" t="str">
        <f t="shared" si="0"/>
        <v>R02-SS-FA-16  ANBO                     06/12/2019  RGG</v>
      </c>
    </row>
    <row r="43" spans="1:4" ht="58.3" x14ac:dyDescent="0.4">
      <c r="A43" s="154" t="s">
        <v>451</v>
      </c>
      <c r="B43" s="177" t="s">
        <v>480</v>
      </c>
      <c r="C43" s="178">
        <v>43628</v>
      </c>
      <c r="D43" s="153" t="str">
        <f t="shared" si="0"/>
        <v>R02-SS-FA-17  ANBO                     06/12/2019  RGG</v>
      </c>
    </row>
    <row r="44" spans="1:4" ht="58.3" x14ac:dyDescent="0.4">
      <c r="A44" s="154" t="s">
        <v>452</v>
      </c>
      <c r="B44" s="177" t="s">
        <v>480</v>
      </c>
      <c r="C44" s="178">
        <v>43628</v>
      </c>
      <c r="D44" s="153" t="str">
        <f t="shared" si="0"/>
        <v>R02-SS-FA-18  ANBO                     06/12/2019  RGG</v>
      </c>
    </row>
    <row r="45" spans="1:4" ht="58.3" x14ac:dyDescent="0.4">
      <c r="A45" s="154" t="s">
        <v>453</v>
      </c>
      <c r="B45" s="177" t="s">
        <v>480</v>
      </c>
      <c r="C45" s="178">
        <v>43628</v>
      </c>
      <c r="D45" s="153" t="str">
        <f t="shared" si="0"/>
        <v>R02-SS-FA-19  ANBO                     06/12/2019  RGG</v>
      </c>
    </row>
    <row r="46" spans="1:4" ht="58.3" x14ac:dyDescent="0.4">
      <c r="A46" s="154" t="s">
        <v>454</v>
      </c>
      <c r="B46" s="177" t="s">
        <v>480</v>
      </c>
      <c r="C46" s="178">
        <v>43628</v>
      </c>
      <c r="D46" s="153" t="str">
        <f t="shared" si="0"/>
        <v>R02-SS-FA-20  ANBO                     06/12/2019  RGG</v>
      </c>
    </row>
    <row r="47" spans="1:4" ht="58.3" x14ac:dyDescent="0.4">
      <c r="A47" s="154" t="s">
        <v>455</v>
      </c>
      <c r="B47" s="177" t="s">
        <v>480</v>
      </c>
      <c r="C47" s="178">
        <v>43628</v>
      </c>
      <c r="D47" s="153" t="str">
        <f t="shared" si="0"/>
        <v>R02-SS-FA-21  ANBO                     06/12/2019  RGG</v>
      </c>
    </row>
    <row r="48" spans="1:4" ht="58.3" x14ac:dyDescent="0.4">
      <c r="A48" s="154" t="s">
        <v>456</v>
      </c>
      <c r="B48" s="177" t="s">
        <v>480</v>
      </c>
      <c r="C48" s="178">
        <v>43628</v>
      </c>
      <c r="D48" s="153" t="str">
        <f t="shared" si="0"/>
        <v>R02-SS-FA-22  ANBO                     06/12/2019  RGG</v>
      </c>
    </row>
    <row r="49" spans="1:4" ht="58.3" x14ac:dyDescent="0.4">
      <c r="A49" s="154" t="s">
        <v>457</v>
      </c>
      <c r="B49" s="177" t="s">
        <v>480</v>
      </c>
      <c r="C49" s="178">
        <v>43628</v>
      </c>
      <c r="D49" s="153" t="str">
        <f t="shared" si="0"/>
        <v>R02-SS-FA-23  ANBO                     06/12/2019  RGG</v>
      </c>
    </row>
    <row r="50" spans="1:4" ht="58.3" x14ac:dyDescent="0.4">
      <c r="A50" s="154" t="s">
        <v>458</v>
      </c>
      <c r="B50" s="177" t="s">
        <v>480</v>
      </c>
      <c r="C50" s="178">
        <v>43628</v>
      </c>
      <c r="D50" s="153" t="str">
        <f t="shared" si="0"/>
        <v>R02-SS-FA-24  ANBO                     06/12/2019  RGG</v>
      </c>
    </row>
    <row r="51" spans="1:4" ht="58.3" x14ac:dyDescent="0.4">
      <c r="A51" s="154" t="s">
        <v>459</v>
      </c>
      <c r="B51" s="177" t="s">
        <v>480</v>
      </c>
      <c r="C51" s="178">
        <v>43628</v>
      </c>
      <c r="D51" s="153" t="str">
        <f t="shared" si="0"/>
        <v>R02-SS-FA-25  ANBO                     06/12/2019  RGG</v>
      </c>
    </row>
    <row r="52" spans="1:4" ht="58.3" x14ac:dyDescent="0.4">
      <c r="A52" s="154" t="s">
        <v>460</v>
      </c>
      <c r="B52" s="177" t="s">
        <v>480</v>
      </c>
      <c r="C52" s="178">
        <v>43628</v>
      </c>
      <c r="D52" s="153" t="str">
        <f t="shared" si="0"/>
        <v>R02-SS-FA-26  ANBO                     06/12/2019  RGG</v>
      </c>
    </row>
    <row r="53" spans="1:4" ht="58.3" x14ac:dyDescent="0.4">
      <c r="A53" s="154" t="s">
        <v>461</v>
      </c>
      <c r="B53" s="177" t="s">
        <v>480</v>
      </c>
      <c r="C53" s="178">
        <v>43628</v>
      </c>
      <c r="D53" s="153" t="str">
        <f t="shared" si="0"/>
        <v>R02-SS-FA-27  ANBO                     06/12/2019  RGG</v>
      </c>
    </row>
    <row r="54" spans="1:4" ht="58.3" x14ac:dyDescent="0.4">
      <c r="A54" s="154" t="s">
        <v>462</v>
      </c>
      <c r="B54" s="177" t="s">
        <v>480</v>
      </c>
      <c r="C54" s="178">
        <v>43628</v>
      </c>
      <c r="D54" s="153" t="str">
        <f t="shared" si="0"/>
        <v>R02-SS-FA-28  ANBO                     06/12/2019  RGG</v>
      </c>
    </row>
    <row r="55" spans="1:4" ht="58.3" x14ac:dyDescent="0.4">
      <c r="A55" s="154" t="s">
        <v>463</v>
      </c>
      <c r="B55" s="177" t="s">
        <v>480</v>
      </c>
      <c r="C55" s="178">
        <v>43628</v>
      </c>
      <c r="D55" s="153" t="str">
        <f t="shared" si="0"/>
        <v>R02-SS-FA-29  ANBO                     06/12/2019  RGG</v>
      </c>
    </row>
    <row r="56" spans="1:4" ht="58.3" x14ac:dyDescent="0.4">
      <c r="A56" s="154" t="s">
        <v>464</v>
      </c>
      <c r="B56" s="177" t="s">
        <v>480</v>
      </c>
      <c r="C56" s="178">
        <v>43628</v>
      </c>
      <c r="D56" s="153" t="str">
        <f t="shared" si="0"/>
        <v>R02-SS-FA-30  ANBO                     06/12/2019  RGG</v>
      </c>
    </row>
    <row r="57" spans="1:4" ht="58.3" x14ac:dyDescent="0.4">
      <c r="A57" s="154" t="s">
        <v>403</v>
      </c>
      <c r="B57" s="179" t="s">
        <v>481</v>
      </c>
      <c r="C57" s="180">
        <v>43637</v>
      </c>
      <c r="D57" s="153" t="str">
        <f t="shared" si="0"/>
        <v>R02-SS-CR-01  ANBO                     06/21/2019  RGG</v>
      </c>
    </row>
    <row r="58" spans="1:4" ht="58.3" x14ac:dyDescent="0.4">
      <c r="A58" s="154" t="s">
        <v>404</v>
      </c>
      <c r="B58" s="179" t="s">
        <v>481</v>
      </c>
      <c r="C58" s="180">
        <v>43637</v>
      </c>
      <c r="D58" s="153" t="str">
        <f t="shared" si="0"/>
        <v>R02-SS-CR-02  ANBO                     06/21/2019  RGG</v>
      </c>
    </row>
    <row r="59" spans="1:4" ht="58.3" x14ac:dyDescent="0.4">
      <c r="A59" s="154" t="s">
        <v>405</v>
      </c>
      <c r="B59" s="179" t="s">
        <v>481</v>
      </c>
      <c r="C59" s="180">
        <v>43637</v>
      </c>
      <c r="D59" s="153" t="str">
        <f t="shared" si="0"/>
        <v>R02-SS-CR-03  ANBO                     06/21/2019  RGG</v>
      </c>
    </row>
    <row r="60" spans="1:4" ht="58.3" x14ac:dyDescent="0.4">
      <c r="A60" s="154" t="s">
        <v>406</v>
      </c>
      <c r="B60" s="179" t="s">
        <v>481</v>
      </c>
      <c r="C60" s="180">
        <v>43637</v>
      </c>
      <c r="D60" s="153" t="str">
        <f t="shared" si="0"/>
        <v>R02-SS-CR-04  ANBO                     06/21/2019  RGG</v>
      </c>
    </row>
    <row r="61" spans="1:4" ht="58.3" x14ac:dyDescent="0.4">
      <c r="A61" s="154" t="s">
        <v>407</v>
      </c>
      <c r="B61" s="179" t="s">
        <v>481</v>
      </c>
      <c r="C61" s="180">
        <v>43637</v>
      </c>
      <c r="D61" s="153" t="str">
        <f t="shared" si="0"/>
        <v>R02-SS-CR-05  ANBO                     06/21/2019  RGG</v>
      </c>
    </row>
    <row r="62" spans="1:4" ht="58.3" x14ac:dyDescent="0.4">
      <c r="A62" s="154" t="s">
        <v>408</v>
      </c>
      <c r="B62" s="179" t="s">
        <v>481</v>
      </c>
      <c r="C62" s="180">
        <v>43637</v>
      </c>
      <c r="D62" s="153" t="str">
        <f t="shared" si="0"/>
        <v>R02-SS-CR-06  ANBO                     06/21/2019  RGG</v>
      </c>
    </row>
    <row r="63" spans="1:4" ht="58.3" x14ac:dyDescent="0.4">
      <c r="A63" s="154" t="s">
        <v>409</v>
      </c>
      <c r="B63" s="179" t="s">
        <v>481</v>
      </c>
      <c r="C63" s="180">
        <v>43637</v>
      </c>
      <c r="D63" s="153" t="str">
        <f t="shared" si="0"/>
        <v>R02-SS-CR-07  ANBO                     06/21/2019  RGG</v>
      </c>
    </row>
    <row r="64" spans="1:4" ht="58.3" x14ac:dyDescent="0.4">
      <c r="A64" s="154" t="s">
        <v>410</v>
      </c>
      <c r="B64" s="179" t="s">
        <v>481</v>
      </c>
      <c r="C64" s="180">
        <v>43637</v>
      </c>
      <c r="D64" s="153" t="str">
        <f t="shared" si="0"/>
        <v>R02-SS-CR-08  ANBO                     06/21/2019  RGG</v>
      </c>
    </row>
    <row r="65" spans="1:4" ht="58.3" x14ac:dyDescent="0.4">
      <c r="A65" s="154" t="s">
        <v>411</v>
      </c>
      <c r="B65" s="179" t="s">
        <v>481</v>
      </c>
      <c r="C65" s="180">
        <v>43637</v>
      </c>
      <c r="D65" s="153" t="str">
        <f t="shared" si="0"/>
        <v>R02-SS-CR-09  ANBO                     06/21/2019  RGG</v>
      </c>
    </row>
    <row r="66" spans="1:4" ht="58.3" x14ac:dyDescent="0.4">
      <c r="A66" s="154" t="s">
        <v>412</v>
      </c>
      <c r="B66" s="179" t="s">
        <v>481</v>
      </c>
      <c r="C66" s="180">
        <v>43637</v>
      </c>
      <c r="D66" s="153" t="str">
        <f t="shared" si="0"/>
        <v>R02-SS-CR-10  ANBO                     06/21/2019  RGG</v>
      </c>
    </row>
    <row r="67" spans="1:4" ht="58.3" x14ac:dyDescent="0.4">
      <c r="A67" s="154" t="s">
        <v>445</v>
      </c>
      <c r="B67" s="179" t="s">
        <v>481</v>
      </c>
      <c r="C67" s="180">
        <v>43637</v>
      </c>
      <c r="D67" s="153" t="str">
        <f t="shared" si="0"/>
        <v>R02-SS-CR-11  ANBO                     06/21/2019  RGG</v>
      </c>
    </row>
    <row r="68" spans="1:4" ht="58.3" x14ac:dyDescent="0.4">
      <c r="A68" s="154" t="s">
        <v>446</v>
      </c>
      <c r="B68" s="179" t="s">
        <v>481</v>
      </c>
      <c r="C68" s="180">
        <v>43637</v>
      </c>
      <c r="D68" s="153" t="str">
        <f t="shared" si="0"/>
        <v>R02-SS-CR-12  ANBO                     06/21/2019  RGG</v>
      </c>
    </row>
    <row r="69" spans="1:4" ht="58.3" x14ac:dyDescent="0.4">
      <c r="A69" s="154" t="s">
        <v>447</v>
      </c>
      <c r="B69" s="179" t="s">
        <v>481</v>
      </c>
      <c r="C69" s="180">
        <v>43637</v>
      </c>
      <c r="D69" s="153" t="str">
        <f t="shared" si="0"/>
        <v>R02-SS-CR-13  ANBO                     06/21/2019  RGG</v>
      </c>
    </row>
    <row r="70" spans="1:4" ht="58.3" x14ac:dyDescent="0.4">
      <c r="A70" s="154" t="s">
        <v>448</v>
      </c>
      <c r="B70" s="179" t="s">
        <v>481</v>
      </c>
      <c r="C70" s="180">
        <v>43637</v>
      </c>
      <c r="D70" s="153" t="str">
        <f t="shared" si="0"/>
        <v>R02-SS-CR-14  ANBO                     06/21/2019  RGG</v>
      </c>
    </row>
    <row r="71" spans="1:4" ht="58.3" x14ac:dyDescent="0.4">
      <c r="A71" s="154" t="s">
        <v>449</v>
      </c>
      <c r="B71" s="179" t="s">
        <v>481</v>
      </c>
      <c r="C71" s="180">
        <v>43637</v>
      </c>
      <c r="D71" s="153" t="str">
        <f t="shared" si="0"/>
        <v>R02-SS-CR-15  ANBO                     06/21/2019  RGG</v>
      </c>
    </row>
    <row r="72" spans="1:4" ht="58.3" x14ac:dyDescent="0.4">
      <c r="A72" s="154" t="s">
        <v>450</v>
      </c>
      <c r="B72" s="179" t="s">
        <v>481</v>
      </c>
      <c r="C72" s="180">
        <v>43637</v>
      </c>
      <c r="D72" s="153" t="str">
        <f t="shared" ref="D72:D86" si="1">CONCATENATE(B72,"-",A72,"  ANBO                     ",TEXT(C72,"mm/dd/yyyy"),"  RGG")</f>
        <v>R02-SS-CR-16  ANBO                     06/21/2019  RGG</v>
      </c>
    </row>
    <row r="73" spans="1:4" ht="58.3" x14ac:dyDescent="0.4">
      <c r="A73" s="154" t="s">
        <v>451</v>
      </c>
      <c r="B73" s="179" t="s">
        <v>481</v>
      </c>
      <c r="C73" s="180">
        <v>43637</v>
      </c>
      <c r="D73" s="153" t="str">
        <f t="shared" si="1"/>
        <v>R02-SS-CR-17  ANBO                     06/21/2019  RGG</v>
      </c>
    </row>
    <row r="74" spans="1:4" ht="58.3" x14ac:dyDescent="0.4">
      <c r="A74" s="154" t="s">
        <v>452</v>
      </c>
      <c r="B74" s="179" t="s">
        <v>481</v>
      </c>
      <c r="C74" s="180">
        <v>43637</v>
      </c>
      <c r="D74" s="153" t="str">
        <f t="shared" si="1"/>
        <v>R02-SS-CR-18  ANBO                     06/21/2019  RGG</v>
      </c>
    </row>
    <row r="75" spans="1:4" ht="58.3" x14ac:dyDescent="0.4">
      <c r="A75" s="154" t="s">
        <v>453</v>
      </c>
      <c r="B75" s="179" t="s">
        <v>481</v>
      </c>
      <c r="C75" s="180">
        <v>43637</v>
      </c>
      <c r="D75" s="153" t="str">
        <f t="shared" si="1"/>
        <v>R02-SS-CR-19  ANBO                     06/21/2019  RGG</v>
      </c>
    </row>
    <row r="76" spans="1:4" ht="58.3" x14ac:dyDescent="0.4">
      <c r="A76" s="154" t="s">
        <v>454</v>
      </c>
      <c r="B76" s="179" t="s">
        <v>481</v>
      </c>
      <c r="C76" s="180">
        <v>43637</v>
      </c>
      <c r="D76" s="153" t="str">
        <f t="shared" si="1"/>
        <v>R02-SS-CR-20  ANBO                     06/21/2019  RGG</v>
      </c>
    </row>
    <row r="77" spans="1:4" ht="58.3" x14ac:dyDescent="0.4">
      <c r="A77" s="154" t="s">
        <v>455</v>
      </c>
      <c r="B77" s="179" t="s">
        <v>481</v>
      </c>
      <c r="C77" s="180">
        <v>43637</v>
      </c>
      <c r="D77" s="153" t="str">
        <f t="shared" si="1"/>
        <v>R02-SS-CR-21  ANBO                     06/21/2019  RGG</v>
      </c>
    </row>
    <row r="78" spans="1:4" ht="58.3" x14ac:dyDescent="0.4">
      <c r="A78" s="154" t="s">
        <v>456</v>
      </c>
      <c r="B78" s="179" t="s">
        <v>481</v>
      </c>
      <c r="C78" s="180">
        <v>43637</v>
      </c>
      <c r="D78" s="153" t="str">
        <f t="shared" si="1"/>
        <v>R02-SS-CR-22  ANBO                     06/21/2019  RGG</v>
      </c>
    </row>
    <row r="79" spans="1:4" ht="58.3" x14ac:dyDescent="0.4">
      <c r="A79" s="154" t="s">
        <v>457</v>
      </c>
      <c r="B79" s="179" t="s">
        <v>481</v>
      </c>
      <c r="C79" s="180">
        <v>43637</v>
      </c>
      <c r="D79" s="153" t="str">
        <f t="shared" si="1"/>
        <v>R02-SS-CR-23  ANBO                     06/21/2019  RGG</v>
      </c>
    </row>
    <row r="80" spans="1:4" ht="58.3" x14ac:dyDescent="0.4">
      <c r="A80" s="154" t="s">
        <v>458</v>
      </c>
      <c r="B80" s="179" t="s">
        <v>481</v>
      </c>
      <c r="C80" s="180">
        <v>43637</v>
      </c>
      <c r="D80" s="153" t="str">
        <f t="shared" si="1"/>
        <v>R02-SS-CR-24  ANBO                     06/21/2019  RGG</v>
      </c>
    </row>
    <row r="81" spans="1:4" ht="58.3" x14ac:dyDescent="0.4">
      <c r="A81" s="154" t="s">
        <v>459</v>
      </c>
      <c r="B81" s="179" t="s">
        <v>481</v>
      </c>
      <c r="C81" s="180">
        <v>43637</v>
      </c>
      <c r="D81" s="153" t="str">
        <f t="shared" si="1"/>
        <v>R02-SS-CR-25  ANBO                     06/21/2019  RGG</v>
      </c>
    </row>
    <row r="82" spans="1:4" ht="58.3" x14ac:dyDescent="0.4">
      <c r="A82" s="154" t="s">
        <v>460</v>
      </c>
      <c r="B82" s="179" t="s">
        <v>481</v>
      </c>
      <c r="C82" s="180">
        <v>43637</v>
      </c>
      <c r="D82" s="153" t="str">
        <f t="shared" si="1"/>
        <v>R02-SS-CR-26  ANBO                     06/21/2019  RGG</v>
      </c>
    </row>
    <row r="83" spans="1:4" ht="58.3" x14ac:dyDescent="0.4">
      <c r="A83" s="154" t="s">
        <v>461</v>
      </c>
      <c r="B83" s="179" t="s">
        <v>481</v>
      </c>
      <c r="C83" s="180">
        <v>43637</v>
      </c>
      <c r="D83" s="153" t="str">
        <f t="shared" si="1"/>
        <v>R02-SS-CR-27  ANBO                     06/21/2019  RGG</v>
      </c>
    </row>
    <row r="84" spans="1:4" ht="58.3" x14ac:dyDescent="0.4">
      <c r="A84" s="154" t="s">
        <v>462</v>
      </c>
      <c r="B84" s="179" t="s">
        <v>481</v>
      </c>
      <c r="C84" s="180">
        <v>43637</v>
      </c>
      <c r="D84" s="153" t="str">
        <f t="shared" si="1"/>
        <v>R02-SS-CR-28  ANBO                     06/21/2019  RGG</v>
      </c>
    </row>
    <row r="85" spans="1:4" ht="58.3" x14ac:dyDescent="0.4">
      <c r="A85" s="154" t="s">
        <v>463</v>
      </c>
      <c r="B85" s="179" t="s">
        <v>481</v>
      </c>
      <c r="C85" s="180">
        <v>43637</v>
      </c>
      <c r="D85" s="153" t="str">
        <f t="shared" si="1"/>
        <v>R02-SS-CR-29  ANBO                     06/21/2019  RGG</v>
      </c>
    </row>
    <row r="86" spans="1:4" ht="58.3" x14ac:dyDescent="0.4">
      <c r="A86" s="154" t="s">
        <v>464</v>
      </c>
      <c r="B86" s="179" t="s">
        <v>481</v>
      </c>
      <c r="C86" s="180">
        <v>43637</v>
      </c>
      <c r="D86" s="153" t="str">
        <f t="shared" si="1"/>
        <v>R02-SS-CR-30  ANBO                     06/21/2019  RGG</v>
      </c>
    </row>
  </sheetData>
  <pageMargins left="0.7" right="0.7" top="0.75" bottom="0.75" header="0.3" footer="0.3"/>
  <pageSetup scale="1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U96"/>
  <sheetViews>
    <sheetView topLeftCell="A82" workbookViewId="0">
      <selection activeCell="A7" sqref="A7:A86"/>
    </sheetView>
  </sheetViews>
  <sheetFormatPr defaultRowHeight="14.6" x14ac:dyDescent="0.4"/>
  <cols>
    <col min="10" max="10" width="17.69140625" customWidth="1"/>
    <col min="22" max="22" width="25.84375" customWidth="1"/>
  </cols>
  <sheetData>
    <row r="1" spans="1:47" s="72" customFormat="1" ht="132.75" customHeight="1" x14ac:dyDescent="0.4">
      <c r="A1" s="71" t="s">
        <v>422</v>
      </c>
      <c r="B1" s="71" t="s">
        <v>349</v>
      </c>
      <c r="C1" s="71" t="s">
        <v>421</v>
      </c>
      <c r="D1" s="71" t="s">
        <v>414</v>
      </c>
      <c r="E1" s="71" t="s">
        <v>419</v>
      </c>
      <c r="F1" s="71" t="s">
        <v>415</v>
      </c>
      <c r="G1" s="71" t="s">
        <v>500</v>
      </c>
      <c r="H1" s="170" t="s">
        <v>418</v>
      </c>
      <c r="I1" s="71" t="s">
        <v>348</v>
      </c>
      <c r="J1" s="71" t="s">
        <v>338</v>
      </c>
      <c r="K1" s="82" t="s">
        <v>420</v>
      </c>
      <c r="L1" s="71" t="s">
        <v>332</v>
      </c>
      <c r="M1" s="71" t="s">
        <v>337</v>
      </c>
      <c r="N1" s="71" t="s">
        <v>243</v>
      </c>
      <c r="O1" s="71" t="s">
        <v>242</v>
      </c>
      <c r="P1" s="71" t="s">
        <v>0</v>
      </c>
      <c r="Q1" s="71" t="s">
        <v>285</v>
      </c>
      <c r="R1" s="71" t="s">
        <v>330</v>
      </c>
      <c r="S1" s="71" t="s">
        <v>334</v>
      </c>
      <c r="T1" s="71" t="s">
        <v>1</v>
      </c>
      <c r="U1" s="72" t="s">
        <v>2</v>
      </c>
      <c r="V1" s="72" t="s">
        <v>3</v>
      </c>
      <c r="W1" s="72" t="s">
        <v>4</v>
      </c>
      <c r="X1" s="73" t="s">
        <v>278</v>
      </c>
      <c r="Y1" s="73" t="s">
        <v>8</v>
      </c>
      <c r="Z1" s="73" t="s">
        <v>9</v>
      </c>
      <c r="AA1" s="71" t="s">
        <v>5</v>
      </c>
      <c r="AB1" s="73" t="s">
        <v>6</v>
      </c>
      <c r="AC1" s="73" t="s">
        <v>7</v>
      </c>
      <c r="AD1" s="72" t="s">
        <v>10</v>
      </c>
      <c r="AE1" s="72" t="s">
        <v>12</v>
      </c>
      <c r="AF1" s="72" t="s">
        <v>13</v>
      </c>
      <c r="AG1" s="71" t="s">
        <v>14</v>
      </c>
      <c r="AH1" s="72" t="s">
        <v>15</v>
      </c>
      <c r="AI1" s="71" t="s">
        <v>16</v>
      </c>
      <c r="AJ1" s="71" t="s">
        <v>17</v>
      </c>
      <c r="AK1" s="72" t="s">
        <v>18</v>
      </c>
      <c r="AL1" s="71" t="s">
        <v>19</v>
      </c>
      <c r="AM1" s="71" t="s">
        <v>20</v>
      </c>
      <c r="AN1" s="71" t="s">
        <v>21</v>
      </c>
      <c r="AO1" s="72" t="s">
        <v>22</v>
      </c>
      <c r="AP1" s="71" t="s">
        <v>23</v>
      </c>
      <c r="AQ1" s="71" t="s">
        <v>24</v>
      </c>
      <c r="AR1" s="72" t="s">
        <v>25</v>
      </c>
      <c r="AS1" s="72" t="s">
        <v>351</v>
      </c>
      <c r="AT1" s="72" t="s">
        <v>358</v>
      </c>
      <c r="AU1" s="72" t="s">
        <v>359</v>
      </c>
    </row>
    <row r="2" spans="1:47" x14ac:dyDescent="0.4">
      <c r="A2">
        <v>1</v>
      </c>
      <c r="B2">
        <v>32</v>
      </c>
      <c r="C2" t="s">
        <v>465</v>
      </c>
      <c r="D2">
        <v>10</v>
      </c>
      <c r="E2">
        <v>10</v>
      </c>
      <c r="F2">
        <v>10</v>
      </c>
      <c r="G2" t="s">
        <v>470</v>
      </c>
      <c r="H2">
        <v>0</v>
      </c>
      <c r="I2" t="s">
        <v>101</v>
      </c>
      <c r="J2" t="s">
        <v>430</v>
      </c>
      <c r="K2" s="181">
        <v>43641</v>
      </c>
      <c r="L2" t="s">
        <v>333</v>
      </c>
      <c r="M2" t="s">
        <v>231</v>
      </c>
      <c r="N2" t="s">
        <v>50</v>
      </c>
      <c r="O2" t="s">
        <v>173</v>
      </c>
      <c r="P2">
        <v>1</v>
      </c>
      <c r="Q2">
        <v>2019</v>
      </c>
      <c r="R2">
        <v>30</v>
      </c>
      <c r="S2">
        <v>30</v>
      </c>
      <c r="T2" t="s">
        <v>50</v>
      </c>
      <c r="U2" t="s">
        <v>105</v>
      </c>
      <c r="V2" t="s">
        <v>106</v>
      </c>
      <c r="W2" t="s">
        <v>107</v>
      </c>
      <c r="X2" t="s">
        <v>423</v>
      </c>
      <c r="Y2">
        <v>49.065592000000002</v>
      </c>
      <c r="Z2">
        <v>-123.919996</v>
      </c>
      <c r="AA2" t="s">
        <v>30</v>
      </c>
      <c r="AB2">
        <v>432798</v>
      </c>
      <c r="AC2">
        <v>5435155</v>
      </c>
      <c r="AD2" t="s">
        <v>31</v>
      </c>
      <c r="AE2" t="s">
        <v>91</v>
      </c>
      <c r="AF2">
        <v>30</v>
      </c>
      <c r="AG2" t="s">
        <v>33</v>
      </c>
      <c r="AH2" t="s">
        <v>108</v>
      </c>
      <c r="AI2" t="s">
        <v>101</v>
      </c>
      <c r="AJ2" t="s">
        <v>36</v>
      </c>
      <c r="AK2">
        <v>0.54166666666666663</v>
      </c>
      <c r="AL2">
        <v>22.5</v>
      </c>
      <c r="AM2">
        <v>19.5</v>
      </c>
      <c r="AN2">
        <v>3.8</v>
      </c>
      <c r="AO2" t="s">
        <v>64</v>
      </c>
      <c r="AP2" t="s">
        <v>109</v>
      </c>
      <c r="AQ2" t="s">
        <v>95</v>
      </c>
      <c r="AR2" t="s">
        <v>110</v>
      </c>
      <c r="AS2">
        <v>4222</v>
      </c>
    </row>
    <row r="3" spans="1:47" x14ac:dyDescent="0.4">
      <c r="A3">
        <v>1</v>
      </c>
      <c r="B3">
        <v>35</v>
      </c>
      <c r="D3">
        <v>10</v>
      </c>
      <c r="E3">
        <v>10</v>
      </c>
      <c r="F3">
        <v>10</v>
      </c>
      <c r="G3" s="24" t="s">
        <v>470</v>
      </c>
      <c r="H3">
        <v>0</v>
      </c>
      <c r="I3" t="s">
        <v>101</v>
      </c>
      <c r="J3" t="s">
        <v>431</v>
      </c>
      <c r="K3" s="181">
        <v>43642</v>
      </c>
      <c r="L3" t="s">
        <v>333</v>
      </c>
      <c r="M3" t="s">
        <v>231</v>
      </c>
      <c r="N3" t="s">
        <v>50</v>
      </c>
      <c r="O3" t="s">
        <v>173</v>
      </c>
      <c r="P3">
        <v>1</v>
      </c>
      <c r="Q3">
        <v>2019</v>
      </c>
      <c r="R3">
        <v>30</v>
      </c>
      <c r="S3">
        <v>30</v>
      </c>
      <c r="T3" t="s">
        <v>50</v>
      </c>
      <c r="U3" t="s">
        <v>73</v>
      </c>
      <c r="V3" t="s">
        <v>74</v>
      </c>
      <c r="W3" t="s">
        <v>75</v>
      </c>
      <c r="X3" t="s">
        <v>424</v>
      </c>
      <c r="Y3">
        <v>48.858066999999998</v>
      </c>
      <c r="Z3">
        <v>-125.023447</v>
      </c>
      <c r="AA3" t="s">
        <v>30</v>
      </c>
      <c r="AB3">
        <v>351584</v>
      </c>
      <c r="AC3">
        <v>5413652</v>
      </c>
      <c r="AD3" t="s">
        <v>76</v>
      </c>
      <c r="AE3" t="s">
        <v>32</v>
      </c>
      <c r="AF3">
        <v>30</v>
      </c>
      <c r="AG3" t="s">
        <v>33</v>
      </c>
      <c r="AH3" t="s">
        <v>77</v>
      </c>
      <c r="AI3" t="s">
        <v>35</v>
      </c>
      <c r="AJ3" t="s">
        <v>36</v>
      </c>
      <c r="AK3" t="s">
        <v>78</v>
      </c>
      <c r="AL3">
        <v>16</v>
      </c>
      <c r="AM3">
        <v>21.5</v>
      </c>
      <c r="AN3" t="s">
        <v>38</v>
      </c>
      <c r="AO3" t="s">
        <v>79</v>
      </c>
      <c r="AP3" t="s">
        <v>80</v>
      </c>
      <c r="AQ3" t="s">
        <v>41</v>
      </c>
      <c r="AS3">
        <v>4222</v>
      </c>
    </row>
    <row r="4" spans="1:47" x14ac:dyDescent="0.4">
      <c r="A4">
        <v>1</v>
      </c>
      <c r="B4">
        <v>38</v>
      </c>
      <c r="D4">
        <v>10</v>
      </c>
      <c r="E4">
        <v>10</v>
      </c>
      <c r="F4">
        <v>11</v>
      </c>
      <c r="G4" t="s">
        <v>471</v>
      </c>
      <c r="H4">
        <v>0</v>
      </c>
      <c r="I4" t="s">
        <v>101</v>
      </c>
      <c r="J4" t="s">
        <v>437</v>
      </c>
      <c r="K4" s="181">
        <v>43644</v>
      </c>
      <c r="L4" t="s">
        <v>333</v>
      </c>
      <c r="M4" t="s">
        <v>231</v>
      </c>
      <c r="N4" t="s">
        <v>50</v>
      </c>
      <c r="O4" t="s">
        <v>173</v>
      </c>
      <c r="P4">
        <v>1</v>
      </c>
      <c r="Q4">
        <v>2019</v>
      </c>
      <c r="R4">
        <v>30</v>
      </c>
      <c r="S4">
        <v>30</v>
      </c>
      <c r="T4" t="s">
        <v>50</v>
      </c>
      <c r="U4" t="s">
        <v>81</v>
      </c>
      <c r="V4" t="s">
        <v>82</v>
      </c>
      <c r="W4" t="s">
        <v>83</v>
      </c>
      <c r="X4" t="s">
        <v>482</v>
      </c>
      <c r="Y4">
        <v>48.724044999999997</v>
      </c>
      <c r="Z4">
        <v>-124.190046</v>
      </c>
      <c r="AA4" t="s">
        <v>30</v>
      </c>
      <c r="AB4">
        <v>412478</v>
      </c>
      <c r="AC4">
        <v>5397463</v>
      </c>
      <c r="AD4" t="s">
        <v>84</v>
      </c>
      <c r="AE4" t="s">
        <v>85</v>
      </c>
      <c r="AF4">
        <v>30</v>
      </c>
      <c r="AG4" t="s">
        <v>33</v>
      </c>
      <c r="AH4" t="s">
        <v>46</v>
      </c>
      <c r="AI4" t="s">
        <v>35</v>
      </c>
      <c r="AJ4" t="s">
        <v>36</v>
      </c>
      <c r="AK4">
        <v>0.45833333333333331</v>
      </c>
      <c r="AL4">
        <v>16</v>
      </c>
      <c r="AM4">
        <v>13</v>
      </c>
      <c r="AN4">
        <v>0</v>
      </c>
      <c r="AO4" t="s">
        <v>86</v>
      </c>
      <c r="AP4" t="s">
        <v>87</v>
      </c>
      <c r="AQ4" t="s">
        <v>41</v>
      </c>
      <c r="AR4" t="s">
        <v>88</v>
      </c>
      <c r="AS4">
        <v>4222</v>
      </c>
    </row>
    <row r="7" spans="1:47" ht="72.900000000000006" x14ac:dyDescent="0.4">
      <c r="A7" s="154" t="s">
        <v>403</v>
      </c>
      <c r="B7" s="24" t="s">
        <v>430</v>
      </c>
      <c r="C7" s="181">
        <v>43641</v>
      </c>
      <c r="D7" s="153" t="str">
        <f>CONCATENATE(B7,"-",A7,"  ANBO                     ",TEXT(C7,"mm/dd/yyyy"),"  RGG")</f>
        <v>R01-SI-MO-01  ANBO                     06/25/2019  RGG</v>
      </c>
    </row>
    <row r="8" spans="1:47" ht="72.900000000000006" x14ac:dyDescent="0.4">
      <c r="A8" s="154" t="s">
        <v>404</v>
      </c>
      <c r="B8" s="24" t="s">
        <v>430</v>
      </c>
      <c r="C8" s="181">
        <v>43641</v>
      </c>
      <c r="D8" s="153" t="str">
        <f t="shared" ref="D8:D71" si="0">CONCATENATE(B8,"-",A8,"  ANBO                     ",TEXT(C8,"mm/dd/yyyy"),"  RGG")</f>
        <v>R01-SI-MO-02  ANBO                     06/25/2019  RGG</v>
      </c>
    </row>
    <row r="9" spans="1:47" ht="72.900000000000006" x14ac:dyDescent="0.4">
      <c r="A9" s="154" t="s">
        <v>405</v>
      </c>
      <c r="B9" s="24" t="s">
        <v>430</v>
      </c>
      <c r="C9" s="181">
        <v>43641</v>
      </c>
      <c r="D9" s="153" t="str">
        <f t="shared" si="0"/>
        <v>R01-SI-MO-03  ANBO                     06/25/2019  RGG</v>
      </c>
    </row>
    <row r="10" spans="1:47" ht="72.900000000000006" x14ac:dyDescent="0.4">
      <c r="A10" s="154" t="s">
        <v>406</v>
      </c>
      <c r="B10" s="24" t="s">
        <v>430</v>
      </c>
      <c r="C10" s="181">
        <v>43641</v>
      </c>
      <c r="D10" s="153" t="str">
        <f t="shared" si="0"/>
        <v>R01-SI-MO-04  ANBO                     06/25/2019  RGG</v>
      </c>
    </row>
    <row r="11" spans="1:47" ht="72.900000000000006" x14ac:dyDescent="0.4">
      <c r="A11" s="154" t="s">
        <v>407</v>
      </c>
      <c r="B11" s="24" t="s">
        <v>430</v>
      </c>
      <c r="C11" s="181">
        <v>43641</v>
      </c>
      <c r="D11" s="153" t="str">
        <f t="shared" si="0"/>
        <v>R01-SI-MO-05  ANBO                     06/25/2019  RGG</v>
      </c>
    </row>
    <row r="12" spans="1:47" ht="72.900000000000006" x14ac:dyDescent="0.4">
      <c r="A12" s="154" t="s">
        <v>408</v>
      </c>
      <c r="B12" s="24" t="s">
        <v>430</v>
      </c>
      <c r="C12" s="181">
        <v>43641</v>
      </c>
      <c r="D12" s="153" t="str">
        <f t="shared" si="0"/>
        <v>R01-SI-MO-06  ANBO                     06/25/2019  RGG</v>
      </c>
    </row>
    <row r="13" spans="1:47" ht="72.900000000000006" x14ac:dyDescent="0.4">
      <c r="A13" s="154" t="s">
        <v>409</v>
      </c>
      <c r="B13" s="24" t="s">
        <v>430</v>
      </c>
      <c r="C13" s="181">
        <v>43641</v>
      </c>
      <c r="D13" s="153" t="str">
        <f t="shared" si="0"/>
        <v>R01-SI-MO-07  ANBO                     06/25/2019  RGG</v>
      </c>
    </row>
    <row r="14" spans="1:47" ht="72.900000000000006" x14ac:dyDescent="0.4">
      <c r="A14" s="154" t="s">
        <v>410</v>
      </c>
      <c r="B14" s="24" t="s">
        <v>430</v>
      </c>
      <c r="C14" s="181">
        <v>43641</v>
      </c>
      <c r="D14" s="153" t="str">
        <f t="shared" si="0"/>
        <v>R01-SI-MO-08  ANBO                     06/25/2019  RGG</v>
      </c>
    </row>
    <row r="15" spans="1:47" ht="72.900000000000006" x14ac:dyDescent="0.4">
      <c r="A15" s="154" t="s">
        <v>411</v>
      </c>
      <c r="B15" s="24" t="s">
        <v>430</v>
      </c>
      <c r="C15" s="181">
        <v>43641</v>
      </c>
      <c r="D15" s="153" t="str">
        <f t="shared" si="0"/>
        <v>R01-SI-MO-09  ANBO                     06/25/2019  RGG</v>
      </c>
    </row>
    <row r="16" spans="1:47" ht="72.900000000000006" x14ac:dyDescent="0.4">
      <c r="A16" s="154" t="s">
        <v>412</v>
      </c>
      <c r="B16" s="24" t="s">
        <v>430</v>
      </c>
      <c r="C16" s="181">
        <v>43641</v>
      </c>
      <c r="D16" s="153" t="str">
        <f t="shared" si="0"/>
        <v>R01-SI-MO-10  ANBO                     06/25/2019  RGG</v>
      </c>
    </row>
    <row r="17" spans="1:4" ht="72.900000000000006" x14ac:dyDescent="0.4">
      <c r="A17" s="154" t="s">
        <v>445</v>
      </c>
      <c r="B17" s="24" t="s">
        <v>430</v>
      </c>
      <c r="C17" s="181">
        <v>43641</v>
      </c>
      <c r="D17" s="153" t="str">
        <f t="shared" si="0"/>
        <v>R01-SI-MO-11  ANBO                     06/25/2019  RGG</v>
      </c>
    </row>
    <row r="18" spans="1:4" ht="72.900000000000006" x14ac:dyDescent="0.4">
      <c r="A18" s="154" t="s">
        <v>446</v>
      </c>
      <c r="B18" s="24" t="s">
        <v>430</v>
      </c>
      <c r="C18" s="181">
        <v>43641</v>
      </c>
      <c r="D18" s="153" t="str">
        <f t="shared" si="0"/>
        <v>R01-SI-MO-12  ANBO                     06/25/2019  RGG</v>
      </c>
    </row>
    <row r="19" spans="1:4" ht="72.900000000000006" x14ac:dyDescent="0.4">
      <c r="A19" s="154" t="s">
        <v>447</v>
      </c>
      <c r="B19" s="24" t="s">
        <v>430</v>
      </c>
      <c r="C19" s="181">
        <v>43641</v>
      </c>
      <c r="D19" s="153" t="str">
        <f t="shared" si="0"/>
        <v>R01-SI-MO-13  ANBO                     06/25/2019  RGG</v>
      </c>
    </row>
    <row r="20" spans="1:4" ht="72.900000000000006" x14ac:dyDescent="0.4">
      <c r="A20" s="154" t="s">
        <v>448</v>
      </c>
      <c r="B20" s="24" t="s">
        <v>430</v>
      </c>
      <c r="C20" s="181">
        <v>43641</v>
      </c>
      <c r="D20" s="153" t="str">
        <f t="shared" si="0"/>
        <v>R01-SI-MO-14  ANBO                     06/25/2019  RGG</v>
      </c>
    </row>
    <row r="21" spans="1:4" ht="72.900000000000006" x14ac:dyDescent="0.4">
      <c r="A21" s="154" t="s">
        <v>449</v>
      </c>
      <c r="B21" s="24" t="s">
        <v>430</v>
      </c>
      <c r="C21" s="181">
        <v>43641</v>
      </c>
      <c r="D21" s="153" t="str">
        <f t="shared" si="0"/>
        <v>R01-SI-MO-15  ANBO                     06/25/2019  RGG</v>
      </c>
    </row>
    <row r="22" spans="1:4" ht="72.900000000000006" x14ac:dyDescent="0.4">
      <c r="A22" s="154" t="s">
        <v>450</v>
      </c>
      <c r="B22" s="24" t="s">
        <v>430</v>
      </c>
      <c r="C22" s="181">
        <v>43641</v>
      </c>
      <c r="D22" s="153" t="str">
        <f t="shared" si="0"/>
        <v>R01-SI-MO-16  ANBO                     06/25/2019  RGG</v>
      </c>
    </row>
    <row r="23" spans="1:4" ht="72.900000000000006" x14ac:dyDescent="0.4">
      <c r="A23" s="154" t="s">
        <v>451</v>
      </c>
      <c r="B23" s="24" t="s">
        <v>430</v>
      </c>
      <c r="C23" s="181">
        <v>43641</v>
      </c>
      <c r="D23" s="153" t="str">
        <f t="shared" si="0"/>
        <v>R01-SI-MO-17  ANBO                     06/25/2019  RGG</v>
      </c>
    </row>
    <row r="24" spans="1:4" ht="72.900000000000006" x14ac:dyDescent="0.4">
      <c r="A24" s="154" t="s">
        <v>452</v>
      </c>
      <c r="B24" s="24" t="s">
        <v>430</v>
      </c>
      <c r="C24" s="181">
        <v>43641</v>
      </c>
      <c r="D24" s="153" t="str">
        <f t="shared" si="0"/>
        <v>R01-SI-MO-18  ANBO                     06/25/2019  RGG</v>
      </c>
    </row>
    <row r="25" spans="1:4" ht="72.900000000000006" x14ac:dyDescent="0.4">
      <c r="A25" s="154" t="s">
        <v>453</v>
      </c>
      <c r="B25" s="24" t="s">
        <v>430</v>
      </c>
      <c r="C25" s="181">
        <v>43641</v>
      </c>
      <c r="D25" s="153" t="str">
        <f t="shared" si="0"/>
        <v>R01-SI-MO-19  ANBO                     06/25/2019  RGG</v>
      </c>
    </row>
    <row r="26" spans="1:4" ht="72.900000000000006" x14ac:dyDescent="0.4">
      <c r="A26" s="154" t="s">
        <v>454</v>
      </c>
      <c r="B26" s="24" t="s">
        <v>430</v>
      </c>
      <c r="C26" s="181">
        <v>43641</v>
      </c>
      <c r="D26" s="153" t="str">
        <f t="shared" si="0"/>
        <v>R01-SI-MO-20  ANBO                     06/25/2019  RGG</v>
      </c>
    </row>
    <row r="27" spans="1:4" ht="72.900000000000006" x14ac:dyDescent="0.4">
      <c r="A27" s="154" t="s">
        <v>455</v>
      </c>
      <c r="B27" s="24" t="s">
        <v>430</v>
      </c>
      <c r="C27" s="181">
        <v>43641</v>
      </c>
      <c r="D27" s="153" t="str">
        <f t="shared" si="0"/>
        <v>R01-SI-MO-21  ANBO                     06/25/2019  RGG</v>
      </c>
    </row>
    <row r="28" spans="1:4" ht="72.900000000000006" x14ac:dyDescent="0.4">
      <c r="A28" s="154" t="s">
        <v>456</v>
      </c>
      <c r="B28" s="24" t="s">
        <v>430</v>
      </c>
      <c r="C28" s="181">
        <v>43641</v>
      </c>
      <c r="D28" s="153" t="str">
        <f t="shared" si="0"/>
        <v>R01-SI-MO-22  ANBO                     06/25/2019  RGG</v>
      </c>
    </row>
    <row r="29" spans="1:4" ht="72.900000000000006" x14ac:dyDescent="0.4">
      <c r="A29" s="154" t="s">
        <v>457</v>
      </c>
      <c r="B29" s="24" t="s">
        <v>430</v>
      </c>
      <c r="C29" s="181">
        <v>43641</v>
      </c>
      <c r="D29" s="153" t="str">
        <f t="shared" si="0"/>
        <v>R01-SI-MO-23  ANBO                     06/25/2019  RGG</v>
      </c>
    </row>
    <row r="30" spans="1:4" ht="72.900000000000006" x14ac:dyDescent="0.4">
      <c r="A30" s="154" t="s">
        <v>458</v>
      </c>
      <c r="B30" s="24" t="s">
        <v>430</v>
      </c>
      <c r="C30" s="181">
        <v>43641</v>
      </c>
      <c r="D30" s="153" t="str">
        <f t="shared" si="0"/>
        <v>R01-SI-MO-24  ANBO                     06/25/2019  RGG</v>
      </c>
    </row>
    <row r="31" spans="1:4" ht="72.900000000000006" x14ac:dyDescent="0.4">
      <c r="A31" s="154" t="s">
        <v>459</v>
      </c>
      <c r="B31" s="24" t="s">
        <v>430</v>
      </c>
      <c r="C31" s="181">
        <v>43641</v>
      </c>
      <c r="D31" s="153" t="str">
        <f t="shared" si="0"/>
        <v>R01-SI-MO-25  ANBO                     06/25/2019  RGG</v>
      </c>
    </row>
    <row r="32" spans="1:4" ht="72.900000000000006" x14ac:dyDescent="0.4">
      <c r="A32" s="154" t="s">
        <v>460</v>
      </c>
      <c r="B32" s="24" t="s">
        <v>430</v>
      </c>
      <c r="C32" s="181">
        <v>43641</v>
      </c>
      <c r="D32" s="153" t="str">
        <f t="shared" si="0"/>
        <v>R01-SI-MO-26  ANBO                     06/25/2019  RGG</v>
      </c>
    </row>
    <row r="33" spans="1:4" ht="72.900000000000006" x14ac:dyDescent="0.4">
      <c r="A33" s="154" t="s">
        <v>461</v>
      </c>
      <c r="B33" s="24" t="s">
        <v>430</v>
      </c>
      <c r="C33" s="181">
        <v>43641</v>
      </c>
      <c r="D33" s="153" t="str">
        <f t="shared" si="0"/>
        <v>R01-SI-MO-27  ANBO                     06/25/2019  RGG</v>
      </c>
    </row>
    <row r="34" spans="1:4" ht="72.900000000000006" x14ac:dyDescent="0.4">
      <c r="A34" s="154" t="s">
        <v>462</v>
      </c>
      <c r="B34" s="24" t="s">
        <v>430</v>
      </c>
      <c r="C34" s="181">
        <v>43641</v>
      </c>
      <c r="D34" s="153" t="str">
        <f t="shared" si="0"/>
        <v>R01-SI-MO-28  ANBO                     06/25/2019  RGG</v>
      </c>
    </row>
    <row r="35" spans="1:4" ht="72.900000000000006" x14ac:dyDescent="0.4">
      <c r="A35" s="154" t="s">
        <v>463</v>
      </c>
      <c r="B35" s="24" t="s">
        <v>430</v>
      </c>
      <c r="C35" s="181">
        <v>43641</v>
      </c>
      <c r="D35" s="153" t="str">
        <f t="shared" si="0"/>
        <v>R01-SI-MO-29  ANBO                     06/25/2019  RGG</v>
      </c>
    </row>
    <row r="36" spans="1:4" ht="72.900000000000006" x14ac:dyDescent="0.4">
      <c r="A36" s="154" t="s">
        <v>464</v>
      </c>
      <c r="B36" s="24" t="s">
        <v>430</v>
      </c>
      <c r="C36" s="181">
        <v>43641</v>
      </c>
      <c r="D36" s="153" t="str">
        <f t="shared" si="0"/>
        <v>R01-SI-MO-30  ANBO                     06/25/2019  RGG</v>
      </c>
    </row>
    <row r="37" spans="1:4" ht="58.3" x14ac:dyDescent="0.4">
      <c r="A37" s="154" t="s">
        <v>403</v>
      </c>
      <c r="B37" s="24" t="s">
        <v>431</v>
      </c>
      <c r="C37" s="181">
        <v>43642</v>
      </c>
      <c r="D37" s="153" t="str">
        <f t="shared" si="0"/>
        <v>R01-SI-FR-01  ANBO                     06/26/2019  RGG</v>
      </c>
    </row>
    <row r="38" spans="1:4" ht="58.3" x14ac:dyDescent="0.4">
      <c r="A38" s="154" t="s">
        <v>404</v>
      </c>
      <c r="B38" s="24" t="s">
        <v>431</v>
      </c>
      <c r="C38" s="181">
        <v>43642</v>
      </c>
      <c r="D38" s="153" t="str">
        <f t="shared" si="0"/>
        <v>R01-SI-FR-02  ANBO                     06/26/2019  RGG</v>
      </c>
    </row>
    <row r="39" spans="1:4" ht="58.3" x14ac:dyDescent="0.4">
      <c r="A39" s="154" t="s">
        <v>405</v>
      </c>
      <c r="B39" s="24" t="s">
        <v>431</v>
      </c>
      <c r="C39" s="181">
        <v>43642</v>
      </c>
      <c r="D39" s="153" t="str">
        <f t="shared" si="0"/>
        <v>R01-SI-FR-03  ANBO                     06/26/2019  RGG</v>
      </c>
    </row>
    <row r="40" spans="1:4" ht="58.3" x14ac:dyDescent="0.4">
      <c r="A40" s="154" t="s">
        <v>406</v>
      </c>
      <c r="B40" s="24" t="s">
        <v>431</v>
      </c>
      <c r="C40" s="181">
        <v>43642</v>
      </c>
      <c r="D40" s="153" t="str">
        <f t="shared" si="0"/>
        <v>R01-SI-FR-04  ANBO                     06/26/2019  RGG</v>
      </c>
    </row>
    <row r="41" spans="1:4" ht="58.3" x14ac:dyDescent="0.4">
      <c r="A41" s="154" t="s">
        <v>407</v>
      </c>
      <c r="B41" s="24" t="s">
        <v>431</v>
      </c>
      <c r="C41" s="181">
        <v>43642</v>
      </c>
      <c r="D41" s="153" t="str">
        <f t="shared" si="0"/>
        <v>R01-SI-FR-05  ANBO                     06/26/2019  RGG</v>
      </c>
    </row>
    <row r="42" spans="1:4" ht="58.3" x14ac:dyDescent="0.4">
      <c r="A42" s="154" t="s">
        <v>408</v>
      </c>
      <c r="B42" s="24" t="s">
        <v>431</v>
      </c>
      <c r="C42" s="181">
        <v>43642</v>
      </c>
      <c r="D42" s="153" t="str">
        <f t="shared" si="0"/>
        <v>R01-SI-FR-06  ANBO                     06/26/2019  RGG</v>
      </c>
    </row>
    <row r="43" spans="1:4" ht="58.3" x14ac:dyDescent="0.4">
      <c r="A43" s="154" t="s">
        <v>409</v>
      </c>
      <c r="B43" s="24" t="s">
        <v>431</v>
      </c>
      <c r="C43" s="181">
        <v>43642</v>
      </c>
      <c r="D43" s="153" t="str">
        <f t="shared" si="0"/>
        <v>R01-SI-FR-07  ANBO                     06/26/2019  RGG</v>
      </c>
    </row>
    <row r="44" spans="1:4" ht="58.3" x14ac:dyDescent="0.4">
      <c r="A44" s="154" t="s">
        <v>410</v>
      </c>
      <c r="B44" s="24" t="s">
        <v>431</v>
      </c>
      <c r="C44" s="181">
        <v>43642</v>
      </c>
      <c r="D44" s="153" t="str">
        <f t="shared" si="0"/>
        <v>R01-SI-FR-08  ANBO                     06/26/2019  RGG</v>
      </c>
    </row>
    <row r="45" spans="1:4" ht="58.3" x14ac:dyDescent="0.4">
      <c r="A45" s="154" t="s">
        <v>411</v>
      </c>
      <c r="B45" s="24" t="s">
        <v>431</v>
      </c>
      <c r="C45" s="181">
        <v>43642</v>
      </c>
      <c r="D45" s="153" t="str">
        <f t="shared" si="0"/>
        <v>R01-SI-FR-09  ANBO                     06/26/2019  RGG</v>
      </c>
    </row>
    <row r="46" spans="1:4" ht="58.3" x14ac:dyDescent="0.4">
      <c r="A46" s="154" t="s">
        <v>412</v>
      </c>
      <c r="B46" s="24" t="s">
        <v>431</v>
      </c>
      <c r="C46" s="181">
        <v>43642</v>
      </c>
      <c r="D46" s="153" t="str">
        <f t="shared" si="0"/>
        <v>R01-SI-FR-10  ANBO                     06/26/2019  RGG</v>
      </c>
    </row>
    <row r="47" spans="1:4" ht="58.3" x14ac:dyDescent="0.4">
      <c r="A47" s="154" t="s">
        <v>445</v>
      </c>
      <c r="B47" s="24" t="s">
        <v>431</v>
      </c>
      <c r="C47" s="181">
        <v>43642</v>
      </c>
      <c r="D47" s="153" t="str">
        <f t="shared" si="0"/>
        <v>R01-SI-FR-11  ANBO                     06/26/2019  RGG</v>
      </c>
    </row>
    <row r="48" spans="1:4" ht="58.3" x14ac:dyDescent="0.4">
      <c r="A48" s="154" t="s">
        <v>446</v>
      </c>
      <c r="B48" s="24" t="s">
        <v>431</v>
      </c>
      <c r="C48" s="181">
        <v>43642</v>
      </c>
      <c r="D48" s="153" t="str">
        <f t="shared" si="0"/>
        <v>R01-SI-FR-12  ANBO                     06/26/2019  RGG</v>
      </c>
    </row>
    <row r="49" spans="1:4" ht="58.3" x14ac:dyDescent="0.4">
      <c r="A49" s="154" t="s">
        <v>447</v>
      </c>
      <c r="B49" s="24" t="s">
        <v>431</v>
      </c>
      <c r="C49" s="181">
        <v>43642</v>
      </c>
      <c r="D49" s="153" t="str">
        <f t="shared" si="0"/>
        <v>R01-SI-FR-13  ANBO                     06/26/2019  RGG</v>
      </c>
    </row>
    <row r="50" spans="1:4" ht="58.3" x14ac:dyDescent="0.4">
      <c r="A50" s="154" t="s">
        <v>448</v>
      </c>
      <c r="B50" s="24" t="s">
        <v>431</v>
      </c>
      <c r="C50" s="181">
        <v>43642</v>
      </c>
      <c r="D50" s="153" t="str">
        <f t="shared" si="0"/>
        <v>R01-SI-FR-14  ANBO                     06/26/2019  RGG</v>
      </c>
    </row>
    <row r="51" spans="1:4" ht="58.3" x14ac:dyDescent="0.4">
      <c r="A51" s="154" t="s">
        <v>449</v>
      </c>
      <c r="B51" s="24" t="s">
        <v>431</v>
      </c>
      <c r="C51" s="181">
        <v>43642</v>
      </c>
      <c r="D51" s="153" t="str">
        <f t="shared" si="0"/>
        <v>R01-SI-FR-15  ANBO                     06/26/2019  RGG</v>
      </c>
    </row>
    <row r="52" spans="1:4" ht="58.3" x14ac:dyDescent="0.4">
      <c r="A52" s="154" t="s">
        <v>450</v>
      </c>
      <c r="B52" s="24" t="s">
        <v>431</v>
      </c>
      <c r="C52" s="181">
        <v>43642</v>
      </c>
      <c r="D52" s="153" t="str">
        <f t="shared" si="0"/>
        <v>R01-SI-FR-16  ANBO                     06/26/2019  RGG</v>
      </c>
    </row>
    <row r="53" spans="1:4" ht="58.3" x14ac:dyDescent="0.4">
      <c r="A53" s="154" t="s">
        <v>451</v>
      </c>
      <c r="B53" s="24" t="s">
        <v>431</v>
      </c>
      <c r="C53" s="181">
        <v>43642</v>
      </c>
      <c r="D53" s="153" t="str">
        <f t="shared" si="0"/>
        <v>R01-SI-FR-17  ANBO                     06/26/2019  RGG</v>
      </c>
    </row>
    <row r="54" spans="1:4" ht="58.3" x14ac:dyDescent="0.4">
      <c r="A54" s="154" t="s">
        <v>452</v>
      </c>
      <c r="B54" s="24" t="s">
        <v>431</v>
      </c>
      <c r="C54" s="181">
        <v>43642</v>
      </c>
      <c r="D54" s="153" t="str">
        <f t="shared" si="0"/>
        <v>R01-SI-FR-18  ANBO                     06/26/2019  RGG</v>
      </c>
    </row>
    <row r="55" spans="1:4" ht="58.3" x14ac:dyDescent="0.4">
      <c r="A55" s="154" t="s">
        <v>453</v>
      </c>
      <c r="B55" s="24" t="s">
        <v>431</v>
      </c>
      <c r="C55" s="181">
        <v>43642</v>
      </c>
      <c r="D55" s="153" t="str">
        <f t="shared" si="0"/>
        <v>R01-SI-FR-19  ANBO                     06/26/2019  RGG</v>
      </c>
    </row>
    <row r="56" spans="1:4" ht="58.3" x14ac:dyDescent="0.4">
      <c r="A56" s="154" t="s">
        <v>454</v>
      </c>
      <c r="B56" s="24" t="s">
        <v>431</v>
      </c>
      <c r="C56" s="181">
        <v>43642</v>
      </c>
      <c r="D56" s="153" t="str">
        <f t="shared" si="0"/>
        <v>R01-SI-FR-20  ANBO                     06/26/2019  RGG</v>
      </c>
    </row>
    <row r="57" spans="1:4" ht="58.3" x14ac:dyDescent="0.4">
      <c r="A57" s="154" t="s">
        <v>455</v>
      </c>
      <c r="B57" s="24" t="s">
        <v>431</v>
      </c>
      <c r="C57" s="181">
        <v>43642</v>
      </c>
      <c r="D57" s="153" t="str">
        <f t="shared" si="0"/>
        <v>R01-SI-FR-21  ANBO                     06/26/2019  RGG</v>
      </c>
    </row>
    <row r="58" spans="1:4" ht="58.3" x14ac:dyDescent="0.4">
      <c r="A58" s="154" t="s">
        <v>456</v>
      </c>
      <c r="B58" s="24" t="s">
        <v>431</v>
      </c>
      <c r="C58" s="181">
        <v>43642</v>
      </c>
      <c r="D58" s="153" t="str">
        <f t="shared" si="0"/>
        <v>R01-SI-FR-22  ANBO                     06/26/2019  RGG</v>
      </c>
    </row>
    <row r="59" spans="1:4" ht="58.3" x14ac:dyDescent="0.4">
      <c r="A59" s="154" t="s">
        <v>457</v>
      </c>
      <c r="B59" s="24" t="s">
        <v>431</v>
      </c>
      <c r="C59" s="181">
        <v>43642</v>
      </c>
      <c r="D59" s="153" t="str">
        <f t="shared" si="0"/>
        <v>R01-SI-FR-23  ANBO                     06/26/2019  RGG</v>
      </c>
    </row>
    <row r="60" spans="1:4" ht="58.3" x14ac:dyDescent="0.4">
      <c r="A60" s="154" t="s">
        <v>458</v>
      </c>
      <c r="B60" s="24" t="s">
        <v>431</v>
      </c>
      <c r="C60" s="181">
        <v>43642</v>
      </c>
      <c r="D60" s="153" t="str">
        <f t="shared" si="0"/>
        <v>R01-SI-FR-24  ANBO                     06/26/2019  RGG</v>
      </c>
    </row>
    <row r="61" spans="1:4" ht="58.3" x14ac:dyDescent="0.4">
      <c r="A61" s="154" t="s">
        <v>459</v>
      </c>
      <c r="B61" s="24" t="s">
        <v>431</v>
      </c>
      <c r="C61" s="181">
        <v>43642</v>
      </c>
      <c r="D61" s="153" t="str">
        <f t="shared" si="0"/>
        <v>R01-SI-FR-25  ANBO                     06/26/2019  RGG</v>
      </c>
    </row>
    <row r="62" spans="1:4" ht="58.3" x14ac:dyDescent="0.4">
      <c r="A62" s="154" t="s">
        <v>460</v>
      </c>
      <c r="B62" s="24" t="s">
        <v>431</v>
      </c>
      <c r="C62" s="181">
        <v>43642</v>
      </c>
      <c r="D62" s="153" t="str">
        <f t="shared" si="0"/>
        <v>R01-SI-FR-26  ANBO                     06/26/2019  RGG</v>
      </c>
    </row>
    <row r="63" spans="1:4" ht="58.3" x14ac:dyDescent="0.4">
      <c r="A63" s="154" t="s">
        <v>461</v>
      </c>
      <c r="B63" s="24" t="s">
        <v>431</v>
      </c>
      <c r="C63" s="181">
        <v>43642</v>
      </c>
      <c r="D63" s="153" t="str">
        <f t="shared" si="0"/>
        <v>R01-SI-FR-27  ANBO                     06/26/2019  RGG</v>
      </c>
    </row>
    <row r="64" spans="1:4" ht="58.3" x14ac:dyDescent="0.4">
      <c r="A64" s="154" t="s">
        <v>462</v>
      </c>
      <c r="B64" s="24" t="s">
        <v>431</v>
      </c>
      <c r="C64" s="181">
        <v>43642</v>
      </c>
      <c r="D64" s="153" t="str">
        <f t="shared" si="0"/>
        <v>R01-SI-FR-28  ANBO                     06/26/2019  RGG</v>
      </c>
    </row>
    <row r="65" spans="1:4" ht="58.3" x14ac:dyDescent="0.4">
      <c r="A65" s="154" t="s">
        <v>463</v>
      </c>
      <c r="B65" s="24" t="s">
        <v>431</v>
      </c>
      <c r="C65" s="181">
        <v>43642</v>
      </c>
      <c r="D65" s="153" t="str">
        <f t="shared" si="0"/>
        <v>R01-SI-FR-29  ANBO                     06/26/2019  RGG</v>
      </c>
    </row>
    <row r="66" spans="1:4" ht="58.3" x14ac:dyDescent="0.4">
      <c r="A66" s="154" t="s">
        <v>464</v>
      </c>
      <c r="B66" s="24" t="s">
        <v>431</v>
      </c>
      <c r="C66" s="181">
        <v>43642</v>
      </c>
      <c r="D66" s="153" t="str">
        <f t="shared" si="0"/>
        <v>R01-SI-FR-30  ANBO                     06/26/2019  RGG</v>
      </c>
    </row>
    <row r="67" spans="1:4" ht="58.3" x14ac:dyDescent="0.4">
      <c r="A67" s="154" t="s">
        <v>403</v>
      </c>
      <c r="B67" s="24" t="s">
        <v>437</v>
      </c>
      <c r="C67" s="181">
        <v>43644</v>
      </c>
      <c r="D67" s="153" t="str">
        <f t="shared" si="0"/>
        <v>R01-SI-SJ-01  ANBO                     06/28/2019  RGG</v>
      </c>
    </row>
    <row r="68" spans="1:4" ht="58.3" x14ac:dyDescent="0.4">
      <c r="A68" s="154" t="s">
        <v>404</v>
      </c>
      <c r="B68" s="24" t="s">
        <v>437</v>
      </c>
      <c r="C68" s="181">
        <v>43644</v>
      </c>
      <c r="D68" s="153" t="str">
        <f t="shared" si="0"/>
        <v>R01-SI-SJ-02  ANBO                     06/28/2019  RGG</v>
      </c>
    </row>
    <row r="69" spans="1:4" ht="58.3" x14ac:dyDescent="0.4">
      <c r="A69" s="154" t="s">
        <v>405</v>
      </c>
      <c r="B69" s="24" t="s">
        <v>437</v>
      </c>
      <c r="C69" s="181">
        <v>43644</v>
      </c>
      <c r="D69" s="153" t="str">
        <f t="shared" si="0"/>
        <v>R01-SI-SJ-03  ANBO                     06/28/2019  RGG</v>
      </c>
    </row>
    <row r="70" spans="1:4" ht="58.3" x14ac:dyDescent="0.4">
      <c r="A70" s="154" t="s">
        <v>406</v>
      </c>
      <c r="B70" s="24" t="s">
        <v>437</v>
      </c>
      <c r="C70" s="181">
        <v>43644</v>
      </c>
      <c r="D70" s="153" t="str">
        <f t="shared" si="0"/>
        <v>R01-SI-SJ-04  ANBO                     06/28/2019  RGG</v>
      </c>
    </row>
    <row r="71" spans="1:4" ht="58.3" x14ac:dyDescent="0.4">
      <c r="A71" s="154" t="s">
        <v>407</v>
      </c>
      <c r="B71" s="24" t="s">
        <v>437</v>
      </c>
      <c r="C71" s="181">
        <v>43644</v>
      </c>
      <c r="D71" s="153" t="str">
        <f t="shared" si="0"/>
        <v>R01-SI-SJ-05  ANBO                     06/28/2019  RGG</v>
      </c>
    </row>
    <row r="72" spans="1:4" ht="58.3" x14ac:dyDescent="0.4">
      <c r="A72" s="154" t="s">
        <v>408</v>
      </c>
      <c r="B72" s="24" t="s">
        <v>437</v>
      </c>
      <c r="C72" s="181">
        <v>43644</v>
      </c>
      <c r="D72" s="153" t="str">
        <f t="shared" ref="D72:D86" si="1">CONCATENATE(B72,"-",A72,"  ANBO                     ",TEXT(C72,"mm/dd/yyyy"),"  RGG")</f>
        <v>R01-SI-SJ-06  ANBO                     06/28/2019  RGG</v>
      </c>
    </row>
    <row r="73" spans="1:4" ht="58.3" x14ac:dyDescent="0.4">
      <c r="A73" s="154" t="s">
        <v>409</v>
      </c>
      <c r="B73" s="24" t="s">
        <v>437</v>
      </c>
      <c r="C73" s="181">
        <v>43644</v>
      </c>
      <c r="D73" s="153" t="str">
        <f t="shared" si="1"/>
        <v>R01-SI-SJ-07  ANBO                     06/28/2019  RGG</v>
      </c>
    </row>
    <row r="74" spans="1:4" ht="58.3" x14ac:dyDescent="0.4">
      <c r="A74" s="154" t="s">
        <v>410</v>
      </c>
      <c r="B74" s="24" t="s">
        <v>437</v>
      </c>
      <c r="C74" s="181">
        <v>43644</v>
      </c>
      <c r="D74" s="153" t="str">
        <f t="shared" si="1"/>
        <v>R01-SI-SJ-08  ANBO                     06/28/2019  RGG</v>
      </c>
    </row>
    <row r="75" spans="1:4" ht="58.3" x14ac:dyDescent="0.4">
      <c r="A75" s="154" t="s">
        <v>411</v>
      </c>
      <c r="B75" s="24" t="s">
        <v>437</v>
      </c>
      <c r="C75" s="181">
        <v>43644</v>
      </c>
      <c r="D75" s="153" t="str">
        <f t="shared" si="1"/>
        <v>R01-SI-SJ-09  ANBO                     06/28/2019  RGG</v>
      </c>
    </row>
    <row r="76" spans="1:4" ht="58.3" x14ac:dyDescent="0.4">
      <c r="A76" s="154" t="s">
        <v>412</v>
      </c>
      <c r="B76" s="24" t="s">
        <v>437</v>
      </c>
      <c r="C76" s="181">
        <v>43644</v>
      </c>
      <c r="D76" s="153" t="str">
        <f t="shared" si="1"/>
        <v>R01-SI-SJ-10  ANBO                     06/28/2019  RGG</v>
      </c>
    </row>
    <row r="77" spans="1:4" ht="58.3" x14ac:dyDescent="0.4">
      <c r="A77" s="154" t="s">
        <v>445</v>
      </c>
      <c r="B77" s="24" t="s">
        <v>437</v>
      </c>
      <c r="C77" s="181">
        <v>43644</v>
      </c>
      <c r="D77" s="153" t="str">
        <f t="shared" si="1"/>
        <v>R01-SI-SJ-11  ANBO                     06/28/2019  RGG</v>
      </c>
    </row>
    <row r="78" spans="1:4" ht="58.3" x14ac:dyDescent="0.4">
      <c r="A78" s="154" t="s">
        <v>446</v>
      </c>
      <c r="B78" s="24" t="s">
        <v>437</v>
      </c>
      <c r="C78" s="181">
        <v>43644</v>
      </c>
      <c r="D78" s="153" t="str">
        <f t="shared" si="1"/>
        <v>R01-SI-SJ-12  ANBO                     06/28/2019  RGG</v>
      </c>
    </row>
    <row r="79" spans="1:4" ht="58.3" x14ac:dyDescent="0.4">
      <c r="A79" s="154" t="s">
        <v>447</v>
      </c>
      <c r="B79" s="24" t="s">
        <v>437</v>
      </c>
      <c r="C79" s="181">
        <v>43644</v>
      </c>
      <c r="D79" s="153" t="str">
        <f t="shared" si="1"/>
        <v>R01-SI-SJ-13  ANBO                     06/28/2019  RGG</v>
      </c>
    </row>
    <row r="80" spans="1:4" ht="58.3" x14ac:dyDescent="0.4">
      <c r="A80" s="154" t="s">
        <v>448</v>
      </c>
      <c r="B80" s="24" t="s">
        <v>437</v>
      </c>
      <c r="C80" s="181">
        <v>43644</v>
      </c>
      <c r="D80" s="153" t="str">
        <f t="shared" si="1"/>
        <v>R01-SI-SJ-14  ANBO                     06/28/2019  RGG</v>
      </c>
    </row>
    <row r="81" spans="1:4" ht="58.3" x14ac:dyDescent="0.4">
      <c r="A81" s="154" t="s">
        <v>449</v>
      </c>
      <c r="B81" s="24" t="s">
        <v>437</v>
      </c>
      <c r="C81" s="181">
        <v>43644</v>
      </c>
      <c r="D81" s="153" t="str">
        <f t="shared" si="1"/>
        <v>R01-SI-SJ-15  ANBO                     06/28/2019  RGG</v>
      </c>
    </row>
    <row r="82" spans="1:4" ht="58.3" x14ac:dyDescent="0.4">
      <c r="A82" s="154" t="s">
        <v>450</v>
      </c>
      <c r="B82" s="24" t="s">
        <v>437</v>
      </c>
      <c r="C82" s="181">
        <v>43644</v>
      </c>
      <c r="D82" s="153" t="str">
        <f t="shared" si="1"/>
        <v>R01-SI-SJ-16  ANBO                     06/28/2019  RGG</v>
      </c>
    </row>
    <row r="83" spans="1:4" ht="58.3" x14ac:dyDescent="0.4">
      <c r="A83" s="154" t="s">
        <v>451</v>
      </c>
      <c r="B83" s="24" t="s">
        <v>437</v>
      </c>
      <c r="C83" s="181">
        <v>43644</v>
      </c>
      <c r="D83" s="153" t="str">
        <f t="shared" si="1"/>
        <v>R01-SI-SJ-17  ANBO                     06/28/2019  RGG</v>
      </c>
    </row>
    <row r="84" spans="1:4" ht="58.3" x14ac:dyDescent="0.4">
      <c r="A84" s="154" t="s">
        <v>452</v>
      </c>
      <c r="B84" s="24" t="s">
        <v>437</v>
      </c>
      <c r="C84" s="181">
        <v>43644</v>
      </c>
      <c r="D84" s="153" t="str">
        <f t="shared" si="1"/>
        <v>R01-SI-SJ-18  ANBO                     06/28/2019  RGG</v>
      </c>
    </row>
    <row r="85" spans="1:4" ht="58.3" x14ac:dyDescent="0.4">
      <c r="A85" s="154" t="s">
        <v>453</v>
      </c>
      <c r="B85" s="24" t="s">
        <v>437</v>
      </c>
      <c r="C85" s="181">
        <v>43644</v>
      </c>
      <c r="D85" s="153" t="str">
        <f t="shared" si="1"/>
        <v>R01-SI-SJ-19  ANBO                     06/28/2019  RGG</v>
      </c>
    </row>
    <row r="86" spans="1:4" ht="58.3" x14ac:dyDescent="0.4">
      <c r="A86" s="154" t="s">
        <v>454</v>
      </c>
      <c r="B86" s="24" t="s">
        <v>437</v>
      </c>
      <c r="C86" s="181">
        <v>43644</v>
      </c>
      <c r="D86" s="153" t="str">
        <f t="shared" si="1"/>
        <v>R01-SI-SJ-20  ANBO                     06/28/2019  RGG</v>
      </c>
    </row>
    <row r="87" spans="1:4" x14ac:dyDescent="0.4">
      <c r="A87" s="154"/>
    </row>
    <row r="88" spans="1:4" x14ac:dyDescent="0.4">
      <c r="A88" s="154"/>
    </row>
    <row r="89" spans="1:4" x14ac:dyDescent="0.4">
      <c r="A89" s="154"/>
    </row>
    <row r="90" spans="1:4" x14ac:dyDescent="0.4">
      <c r="A90" s="154"/>
    </row>
    <row r="91" spans="1:4" x14ac:dyDescent="0.4">
      <c r="A91" s="154"/>
    </row>
    <row r="92" spans="1:4" x14ac:dyDescent="0.4">
      <c r="A92" s="154"/>
    </row>
    <row r="93" spans="1:4" x14ac:dyDescent="0.4">
      <c r="A93" s="154"/>
    </row>
    <row r="94" spans="1:4" x14ac:dyDescent="0.4">
      <c r="A94" s="154"/>
    </row>
    <row r="95" spans="1:4" x14ac:dyDescent="0.4">
      <c r="A95" s="154"/>
    </row>
    <row r="96" spans="1:4" x14ac:dyDescent="0.4">
      <c r="A96" s="154"/>
    </row>
  </sheetData>
  <pageMargins left="0.7" right="0.7" top="0.75" bottom="0.75" header="0.3" footer="0.3"/>
  <pageSetup scale="1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U87"/>
  <sheetViews>
    <sheetView topLeftCell="A84" workbookViewId="0">
      <selection activeCell="E48" sqref="E48:E87"/>
    </sheetView>
  </sheetViews>
  <sheetFormatPr defaultRowHeight="14.6" x14ac:dyDescent="0.4"/>
  <cols>
    <col min="3" max="3" width="15.53515625" customWidth="1"/>
    <col min="10" max="10" width="19" customWidth="1"/>
    <col min="11" max="11" width="15.4609375" customWidth="1"/>
    <col min="22" max="22" width="20" customWidth="1"/>
  </cols>
  <sheetData>
    <row r="1" spans="1:47" s="72" customFormat="1" ht="132.75" customHeight="1" x14ac:dyDescent="0.4">
      <c r="A1" s="71" t="s">
        <v>422</v>
      </c>
      <c r="B1" s="71" t="s">
        <v>349</v>
      </c>
      <c r="C1" s="71" t="s">
        <v>421</v>
      </c>
      <c r="D1" s="71" t="s">
        <v>414</v>
      </c>
      <c r="E1" s="71" t="s">
        <v>419</v>
      </c>
      <c r="F1" s="71" t="s">
        <v>415</v>
      </c>
      <c r="G1" s="71" t="s">
        <v>499</v>
      </c>
      <c r="H1" s="170" t="s">
        <v>418</v>
      </c>
      <c r="I1" s="71" t="s">
        <v>348</v>
      </c>
      <c r="J1" s="71" t="s">
        <v>338</v>
      </c>
      <c r="K1" s="82" t="s">
        <v>420</v>
      </c>
      <c r="L1" s="71" t="s">
        <v>332</v>
      </c>
      <c r="M1" s="71" t="s">
        <v>337</v>
      </c>
      <c r="N1" s="71" t="s">
        <v>243</v>
      </c>
      <c r="O1" s="71" t="s">
        <v>242</v>
      </c>
      <c r="P1" s="71" t="s">
        <v>0</v>
      </c>
      <c r="Q1" s="71" t="s">
        <v>285</v>
      </c>
      <c r="R1" s="71" t="s">
        <v>330</v>
      </c>
      <c r="S1" s="71" t="s">
        <v>334</v>
      </c>
      <c r="T1" s="71" t="s">
        <v>1</v>
      </c>
      <c r="U1" s="72" t="s">
        <v>2</v>
      </c>
      <c r="V1" s="72" t="s">
        <v>3</v>
      </c>
      <c r="W1" s="72" t="s">
        <v>4</v>
      </c>
      <c r="X1" s="73" t="s">
        <v>278</v>
      </c>
      <c r="Y1" s="73" t="s">
        <v>8</v>
      </c>
      <c r="Z1" s="73" t="s">
        <v>9</v>
      </c>
      <c r="AA1" s="71" t="s">
        <v>5</v>
      </c>
      <c r="AB1" s="73" t="s">
        <v>6</v>
      </c>
      <c r="AC1" s="73" t="s">
        <v>7</v>
      </c>
      <c r="AD1" s="72" t="s">
        <v>10</v>
      </c>
      <c r="AE1" s="72" t="s">
        <v>12</v>
      </c>
      <c r="AF1" s="72" t="s">
        <v>13</v>
      </c>
      <c r="AG1" s="71" t="s">
        <v>14</v>
      </c>
      <c r="AH1" s="72" t="s">
        <v>15</v>
      </c>
      <c r="AI1" s="71" t="s">
        <v>16</v>
      </c>
      <c r="AJ1" s="71" t="s">
        <v>17</v>
      </c>
      <c r="AK1" s="72" t="s">
        <v>18</v>
      </c>
      <c r="AL1" s="71" t="s">
        <v>19</v>
      </c>
      <c r="AM1" s="71" t="s">
        <v>20</v>
      </c>
      <c r="AN1" s="71" t="s">
        <v>21</v>
      </c>
      <c r="AO1" s="72" t="s">
        <v>22</v>
      </c>
      <c r="AP1" s="71" t="s">
        <v>23</v>
      </c>
      <c r="AQ1" s="71" t="s">
        <v>24</v>
      </c>
      <c r="AR1" s="72" t="s">
        <v>25</v>
      </c>
      <c r="AS1" s="72" t="s">
        <v>351</v>
      </c>
      <c r="AT1" s="72" t="s">
        <v>358</v>
      </c>
      <c r="AU1" s="72" t="s">
        <v>359</v>
      </c>
    </row>
    <row r="2" spans="1:47" s="132" customFormat="1" x14ac:dyDescent="0.4">
      <c r="A2" s="28">
        <v>1</v>
      </c>
      <c r="B2" s="28">
        <v>38</v>
      </c>
      <c r="C2" s="168"/>
      <c r="D2" s="28">
        <v>10</v>
      </c>
      <c r="E2" s="28">
        <v>10</v>
      </c>
      <c r="F2" s="28">
        <v>11</v>
      </c>
      <c r="G2" s="28" t="s">
        <v>497</v>
      </c>
      <c r="H2" s="171">
        <v>0</v>
      </c>
      <c r="I2" s="28" t="s">
        <v>101</v>
      </c>
      <c r="J2" s="25" t="s">
        <v>437</v>
      </c>
      <c r="K2" s="85">
        <v>43644</v>
      </c>
      <c r="L2" s="25" t="s">
        <v>333</v>
      </c>
      <c r="M2" s="26" t="s">
        <v>231</v>
      </c>
      <c r="N2" s="27" t="s">
        <v>50</v>
      </c>
      <c r="O2" s="26" t="s">
        <v>173</v>
      </c>
      <c r="P2" s="26">
        <v>1</v>
      </c>
      <c r="Q2" s="26">
        <v>2019</v>
      </c>
      <c r="R2" s="26">
        <v>30</v>
      </c>
      <c r="S2" s="26">
        <v>30</v>
      </c>
      <c r="T2" s="27" t="s">
        <v>50</v>
      </c>
      <c r="U2" s="28" t="s">
        <v>81</v>
      </c>
      <c r="V2" s="25" t="s">
        <v>82</v>
      </c>
      <c r="W2" s="26" t="s">
        <v>83</v>
      </c>
      <c r="X2" s="29" t="str">
        <f>CONCATENATE(Y2,",",Z2)</f>
        <v>48.724045,-124.190046</v>
      </c>
      <c r="Y2" s="30">
        <v>48.724044999999997</v>
      </c>
      <c r="Z2" s="31">
        <v>-124.190046</v>
      </c>
      <c r="AA2" s="26" t="s">
        <v>30</v>
      </c>
      <c r="AB2" s="29">
        <v>412478</v>
      </c>
      <c r="AC2" s="29">
        <v>5397463</v>
      </c>
      <c r="AD2" s="32" t="s">
        <v>84</v>
      </c>
      <c r="AE2" s="32" t="s">
        <v>85</v>
      </c>
      <c r="AF2" s="26">
        <v>30</v>
      </c>
      <c r="AG2" s="26" t="s">
        <v>33</v>
      </c>
      <c r="AH2" s="34" t="s">
        <v>46</v>
      </c>
      <c r="AI2" s="26" t="s">
        <v>35</v>
      </c>
      <c r="AJ2" s="26" t="s">
        <v>36</v>
      </c>
      <c r="AK2" s="35">
        <v>0.45833333333333331</v>
      </c>
      <c r="AL2" s="26">
        <v>16</v>
      </c>
      <c r="AM2" s="26">
        <v>13</v>
      </c>
      <c r="AN2" s="26">
        <v>0</v>
      </c>
      <c r="AO2" s="32" t="s">
        <v>86</v>
      </c>
      <c r="AP2" s="32" t="s">
        <v>87</v>
      </c>
      <c r="AQ2" s="32" t="s">
        <v>41</v>
      </c>
      <c r="AR2" s="32" t="s">
        <v>88</v>
      </c>
      <c r="AS2" s="28">
        <v>4222</v>
      </c>
      <c r="AT2" s="28"/>
      <c r="AU2" s="28"/>
    </row>
    <row r="3" spans="1:47" s="28" customFormat="1" x14ac:dyDescent="0.4">
      <c r="A3" s="28">
        <v>1</v>
      </c>
      <c r="B3" s="28">
        <v>42</v>
      </c>
      <c r="C3" s="168"/>
      <c r="D3" s="28">
        <v>11</v>
      </c>
      <c r="E3" s="28">
        <v>11</v>
      </c>
      <c r="F3" s="28">
        <v>11</v>
      </c>
      <c r="G3" s="28" t="s">
        <v>470</v>
      </c>
      <c r="H3" s="171">
        <v>0</v>
      </c>
      <c r="I3" s="28" t="s">
        <v>101</v>
      </c>
      <c r="J3" s="25" t="s">
        <v>490</v>
      </c>
      <c r="K3" s="85">
        <v>43649</v>
      </c>
      <c r="L3" s="25" t="s">
        <v>333</v>
      </c>
      <c r="M3" s="26" t="s">
        <v>231</v>
      </c>
      <c r="N3" s="27" t="s">
        <v>117</v>
      </c>
      <c r="O3" s="26" t="s">
        <v>279</v>
      </c>
      <c r="P3" s="26">
        <v>1</v>
      </c>
      <c r="Q3" s="26">
        <v>2019</v>
      </c>
      <c r="R3" s="26">
        <v>30</v>
      </c>
      <c r="S3" s="26">
        <v>30</v>
      </c>
      <c r="T3" s="27" t="s">
        <v>117</v>
      </c>
      <c r="U3" s="28" t="s">
        <v>118</v>
      </c>
      <c r="V3" s="25" t="s">
        <v>127</v>
      </c>
      <c r="W3" s="26" t="s">
        <v>128</v>
      </c>
      <c r="X3" s="29" t="str">
        <f>CONCATENATE(Y3,",",Z3)</f>
        <v>50.495055,-121.184381</v>
      </c>
      <c r="Y3" s="30">
        <v>50.495055000000001</v>
      </c>
      <c r="Z3" s="31">
        <v>-121.184381</v>
      </c>
      <c r="AA3" s="26" t="s">
        <v>129</v>
      </c>
      <c r="AB3" s="29">
        <v>628775</v>
      </c>
      <c r="AC3" s="29">
        <v>5595250</v>
      </c>
      <c r="AD3" s="32" t="s">
        <v>122</v>
      </c>
      <c r="AE3" s="32" t="s">
        <v>123</v>
      </c>
      <c r="AF3" s="26">
        <v>30</v>
      </c>
      <c r="AG3" s="26" t="s">
        <v>33</v>
      </c>
      <c r="AH3" s="34" t="s">
        <v>130</v>
      </c>
      <c r="AI3" s="26" t="s">
        <v>35</v>
      </c>
      <c r="AJ3" s="26" t="s">
        <v>36</v>
      </c>
      <c r="AK3" s="26" t="s">
        <v>131</v>
      </c>
      <c r="AL3" s="26">
        <v>20</v>
      </c>
      <c r="AM3" s="26">
        <v>22.5</v>
      </c>
      <c r="AN3" s="26" t="s">
        <v>38</v>
      </c>
      <c r="AO3" s="32" t="s">
        <v>132</v>
      </c>
      <c r="AP3" s="32" t="s">
        <v>133</v>
      </c>
      <c r="AQ3" s="32" t="s">
        <v>134</v>
      </c>
      <c r="AR3" s="37" t="s">
        <v>135</v>
      </c>
      <c r="AS3" s="28">
        <v>4222</v>
      </c>
    </row>
    <row r="4" spans="1:47" s="64" customFormat="1" x14ac:dyDescent="0.4">
      <c r="A4" s="28">
        <v>2</v>
      </c>
      <c r="B4" s="28">
        <v>31</v>
      </c>
      <c r="C4" s="168"/>
      <c r="D4" s="28">
        <v>11</v>
      </c>
      <c r="E4" s="28">
        <v>11</v>
      </c>
      <c r="F4" s="28">
        <v>11</v>
      </c>
      <c r="G4" s="28" t="s">
        <v>470</v>
      </c>
      <c r="H4" s="171">
        <v>0</v>
      </c>
      <c r="I4" s="28" t="s">
        <v>101</v>
      </c>
      <c r="J4" s="25" t="s">
        <v>491</v>
      </c>
      <c r="K4" s="85">
        <v>43640</v>
      </c>
      <c r="L4" s="25" t="s">
        <v>333</v>
      </c>
      <c r="M4" s="26" t="s">
        <v>231</v>
      </c>
      <c r="N4" s="27" t="s">
        <v>50</v>
      </c>
      <c r="O4" s="26" t="s">
        <v>173</v>
      </c>
      <c r="P4" s="26">
        <v>1</v>
      </c>
      <c r="Q4" s="26">
        <v>2019</v>
      </c>
      <c r="R4" s="26">
        <v>30</v>
      </c>
      <c r="S4" s="26">
        <v>30</v>
      </c>
      <c r="T4" s="27" t="s">
        <v>50</v>
      </c>
      <c r="U4" s="28" t="s">
        <v>51</v>
      </c>
      <c r="V4" s="25" t="s">
        <v>52</v>
      </c>
      <c r="W4" s="26" t="s">
        <v>53</v>
      </c>
      <c r="X4" s="29" t="str">
        <f>CONCATENATE(Y4,",",Z4)</f>
        <v>48.517133,-123.713871</v>
      </c>
      <c r="Y4" s="30">
        <v>48.517133000000001</v>
      </c>
      <c r="Z4" s="31">
        <v>-123.713871</v>
      </c>
      <c r="AA4" s="26" t="s">
        <v>30</v>
      </c>
      <c r="AB4" s="29">
        <v>447283</v>
      </c>
      <c r="AC4" s="29">
        <v>5374026</v>
      </c>
      <c r="AD4" s="32" t="s">
        <v>54</v>
      </c>
      <c r="AE4" s="32" t="s">
        <v>32</v>
      </c>
      <c r="AF4" s="26">
        <v>30</v>
      </c>
      <c r="AG4" s="26" t="s">
        <v>33</v>
      </c>
      <c r="AH4" s="34" t="s">
        <v>55</v>
      </c>
      <c r="AI4" s="26" t="s">
        <v>35</v>
      </c>
      <c r="AJ4" s="26" t="s">
        <v>36</v>
      </c>
      <c r="AK4" s="35">
        <v>0.5</v>
      </c>
      <c r="AL4" s="26">
        <v>18</v>
      </c>
      <c r="AM4" s="26" t="s">
        <v>41</v>
      </c>
      <c r="AN4" s="26" t="s">
        <v>38</v>
      </c>
      <c r="AO4" s="32" t="s">
        <v>56</v>
      </c>
      <c r="AP4" s="32" t="s">
        <v>57</v>
      </c>
      <c r="AQ4" s="32" t="s">
        <v>41</v>
      </c>
      <c r="AR4" s="32"/>
      <c r="AS4" s="28">
        <v>4222</v>
      </c>
      <c r="AT4" s="28"/>
      <c r="AU4" s="28"/>
    </row>
    <row r="5" spans="1:47" s="60" customFormat="1" x14ac:dyDescent="0.4">
      <c r="A5" s="28">
        <v>2</v>
      </c>
      <c r="B5" s="28">
        <v>34</v>
      </c>
      <c r="C5" s="168"/>
      <c r="D5" s="28">
        <v>11</v>
      </c>
      <c r="E5" s="28">
        <v>12</v>
      </c>
      <c r="F5" s="28">
        <v>12</v>
      </c>
      <c r="G5" s="28" t="s">
        <v>473</v>
      </c>
      <c r="H5" s="171">
        <v>0</v>
      </c>
      <c r="I5" s="28" t="s">
        <v>101</v>
      </c>
      <c r="J5" s="25" t="s">
        <v>487</v>
      </c>
      <c r="K5" s="85">
        <v>43641</v>
      </c>
      <c r="L5" s="25" t="s">
        <v>333</v>
      </c>
      <c r="M5" s="26" t="s">
        <v>231</v>
      </c>
      <c r="N5" s="27" t="s">
        <v>50</v>
      </c>
      <c r="O5" s="26" t="s">
        <v>173</v>
      </c>
      <c r="P5" s="26">
        <v>1</v>
      </c>
      <c r="Q5" s="26">
        <v>2019</v>
      </c>
      <c r="R5" s="26">
        <v>30</v>
      </c>
      <c r="S5" s="26">
        <v>30</v>
      </c>
      <c r="T5" s="27" t="s">
        <v>50</v>
      </c>
      <c r="U5" s="28" t="s">
        <v>58</v>
      </c>
      <c r="V5" s="25" t="s">
        <v>59</v>
      </c>
      <c r="W5" s="26" t="s">
        <v>60</v>
      </c>
      <c r="X5" s="29" t="str">
        <f>CONCATENATE(Y5,",",Z5)</f>
        <v>49.035056,-125.551041</v>
      </c>
      <c r="Y5" s="30">
        <v>49.035055999999997</v>
      </c>
      <c r="Z5" s="31">
        <v>-125.551041</v>
      </c>
      <c r="AA5" s="26" t="s">
        <v>30</v>
      </c>
      <c r="AB5" s="29">
        <v>313550</v>
      </c>
      <c r="AC5" s="29">
        <v>5434488</v>
      </c>
      <c r="AD5" s="32" t="s">
        <v>45</v>
      </c>
      <c r="AE5" s="32" t="s">
        <v>32</v>
      </c>
      <c r="AF5" s="26">
        <v>30</v>
      </c>
      <c r="AG5" s="26" t="s">
        <v>33</v>
      </c>
      <c r="AH5" s="34" t="s">
        <v>61</v>
      </c>
      <c r="AI5" s="26" t="s">
        <v>35</v>
      </c>
      <c r="AJ5" s="26" t="s">
        <v>36</v>
      </c>
      <c r="AK5" s="26" t="s">
        <v>62</v>
      </c>
      <c r="AL5" s="26">
        <v>21</v>
      </c>
      <c r="AM5" s="26">
        <v>20</v>
      </c>
      <c r="AN5" s="26" t="s">
        <v>63</v>
      </c>
      <c r="AO5" s="32" t="s">
        <v>64</v>
      </c>
      <c r="AP5" s="32" t="s">
        <v>65</v>
      </c>
      <c r="AQ5" s="32" t="s">
        <v>41</v>
      </c>
      <c r="AR5" s="32"/>
      <c r="AS5" s="28">
        <v>4222</v>
      </c>
      <c r="AT5" s="28"/>
      <c r="AU5" s="28"/>
    </row>
    <row r="8" spans="1:47" ht="58.3" x14ac:dyDescent="0.4">
      <c r="A8" s="154" t="s">
        <v>455</v>
      </c>
      <c r="B8" s="25" t="s">
        <v>437</v>
      </c>
      <c r="C8" s="85">
        <v>43644</v>
      </c>
      <c r="D8" s="153" t="str">
        <f>CONCATENATE(B8,"-",A8,"  ANBO                     ",TEXT(C8,"mm/dd/yyyy"),"  RGG")</f>
        <v>R01-SI-SJ-21  ANBO                     06/28/2019  RGG</v>
      </c>
      <c r="E8" s="153" t="str">
        <f>CONCATENATE(B8,"-",A8,"")</f>
        <v>R01-SI-SJ-21</v>
      </c>
    </row>
    <row r="9" spans="1:47" ht="58.3" x14ac:dyDescent="0.4">
      <c r="A9" s="154" t="s">
        <v>456</v>
      </c>
      <c r="B9" s="25" t="s">
        <v>437</v>
      </c>
      <c r="C9" s="85">
        <v>43644</v>
      </c>
      <c r="D9" s="153" t="str">
        <f t="shared" ref="D9:D72" si="0">CONCATENATE(B9,"-",A9,"  ANBO                     ",TEXT(C9,"mm/dd/yyyy"),"  RGG")</f>
        <v>R01-SI-SJ-22  ANBO                     06/28/2019  RGG</v>
      </c>
      <c r="E9" s="153" t="str">
        <f t="shared" ref="E9:E72" si="1">CONCATENATE(B9,"-",A9,"")</f>
        <v>R01-SI-SJ-22</v>
      </c>
    </row>
    <row r="10" spans="1:47" ht="58.3" x14ac:dyDescent="0.4">
      <c r="A10" s="154" t="s">
        <v>457</v>
      </c>
      <c r="B10" s="25" t="s">
        <v>437</v>
      </c>
      <c r="C10" s="85">
        <v>43644</v>
      </c>
      <c r="D10" s="153" t="str">
        <f t="shared" si="0"/>
        <v>R01-SI-SJ-23  ANBO                     06/28/2019  RGG</v>
      </c>
      <c r="E10" s="153" t="str">
        <f t="shared" si="1"/>
        <v>R01-SI-SJ-23</v>
      </c>
    </row>
    <row r="11" spans="1:47" ht="58.3" x14ac:dyDescent="0.4">
      <c r="A11" s="154" t="s">
        <v>458</v>
      </c>
      <c r="B11" s="25" t="s">
        <v>437</v>
      </c>
      <c r="C11" s="85">
        <v>43644</v>
      </c>
      <c r="D11" s="153" t="str">
        <f t="shared" si="0"/>
        <v>R01-SI-SJ-24  ANBO                     06/28/2019  RGG</v>
      </c>
      <c r="E11" s="153" t="str">
        <f t="shared" si="1"/>
        <v>R01-SI-SJ-24</v>
      </c>
    </row>
    <row r="12" spans="1:47" ht="58.3" x14ac:dyDescent="0.4">
      <c r="A12" s="154" t="s">
        <v>459</v>
      </c>
      <c r="B12" s="25" t="s">
        <v>437</v>
      </c>
      <c r="C12" s="85">
        <v>43644</v>
      </c>
      <c r="D12" s="153" t="str">
        <f t="shared" si="0"/>
        <v>R01-SI-SJ-25  ANBO                     06/28/2019  RGG</v>
      </c>
      <c r="E12" s="153" t="str">
        <f t="shared" si="1"/>
        <v>R01-SI-SJ-25</v>
      </c>
    </row>
    <row r="13" spans="1:47" ht="58.3" x14ac:dyDescent="0.4">
      <c r="A13" s="154" t="s">
        <v>460</v>
      </c>
      <c r="B13" s="25" t="s">
        <v>437</v>
      </c>
      <c r="C13" s="85">
        <v>43644</v>
      </c>
      <c r="D13" s="153" t="str">
        <f t="shared" si="0"/>
        <v>R01-SI-SJ-26  ANBO                     06/28/2019  RGG</v>
      </c>
      <c r="E13" s="153" t="str">
        <f t="shared" si="1"/>
        <v>R01-SI-SJ-26</v>
      </c>
    </row>
    <row r="14" spans="1:47" ht="58.3" x14ac:dyDescent="0.4">
      <c r="A14" s="154" t="s">
        <v>461</v>
      </c>
      <c r="B14" s="25" t="s">
        <v>437</v>
      </c>
      <c r="C14" s="85">
        <v>43644</v>
      </c>
      <c r="D14" s="153" t="str">
        <f t="shared" si="0"/>
        <v>R01-SI-SJ-27  ANBO                     06/28/2019  RGG</v>
      </c>
      <c r="E14" s="153" t="str">
        <f t="shared" si="1"/>
        <v>R01-SI-SJ-27</v>
      </c>
    </row>
    <row r="15" spans="1:47" ht="58.3" x14ac:dyDescent="0.4">
      <c r="A15" s="154" t="s">
        <v>462</v>
      </c>
      <c r="B15" s="25" t="s">
        <v>437</v>
      </c>
      <c r="C15" s="85">
        <v>43644</v>
      </c>
      <c r="D15" s="153" t="str">
        <f t="shared" si="0"/>
        <v>R01-SI-SJ-28  ANBO                     06/28/2019  RGG</v>
      </c>
      <c r="E15" s="153" t="str">
        <f t="shared" si="1"/>
        <v>R01-SI-SJ-28</v>
      </c>
    </row>
    <row r="16" spans="1:47" ht="58.3" x14ac:dyDescent="0.4">
      <c r="A16" s="154" t="s">
        <v>463</v>
      </c>
      <c r="B16" s="25" t="s">
        <v>437</v>
      </c>
      <c r="C16" s="85">
        <v>43644</v>
      </c>
      <c r="D16" s="153" t="str">
        <f t="shared" si="0"/>
        <v>R01-SI-SJ-29  ANBO                     06/28/2019  RGG</v>
      </c>
      <c r="E16" s="153" t="str">
        <f t="shared" si="1"/>
        <v>R01-SI-SJ-29</v>
      </c>
    </row>
    <row r="17" spans="1:5" ht="58.3" x14ac:dyDescent="0.4">
      <c r="A17" s="154" t="s">
        <v>464</v>
      </c>
      <c r="B17" s="25" t="s">
        <v>437</v>
      </c>
      <c r="C17" s="85">
        <v>43644</v>
      </c>
      <c r="D17" s="153" t="str">
        <f t="shared" si="0"/>
        <v>R01-SI-SJ-30  ANBO                     06/28/2019  RGG</v>
      </c>
      <c r="E17" s="153" t="str">
        <f t="shared" si="1"/>
        <v>R01-SI-SJ-30</v>
      </c>
    </row>
    <row r="18" spans="1:5" ht="58.3" x14ac:dyDescent="0.4">
      <c r="A18" s="154" t="s">
        <v>403</v>
      </c>
      <c r="B18" s="25" t="s">
        <v>490</v>
      </c>
      <c r="C18" s="85">
        <v>43649</v>
      </c>
      <c r="D18" s="153" t="str">
        <f t="shared" si="0"/>
        <v>R01-NI-CX-01  ANBO                     07/03/2019  RGG</v>
      </c>
      <c r="E18" s="153" t="str">
        <f t="shared" si="1"/>
        <v>R01-NI-CX-01</v>
      </c>
    </row>
    <row r="19" spans="1:5" ht="58.3" x14ac:dyDescent="0.4">
      <c r="A19" s="154" t="s">
        <v>404</v>
      </c>
      <c r="B19" s="25" t="s">
        <v>490</v>
      </c>
      <c r="C19" s="85">
        <v>43649</v>
      </c>
      <c r="D19" s="153" t="str">
        <f t="shared" si="0"/>
        <v>R01-NI-CX-02  ANBO                     07/03/2019  RGG</v>
      </c>
      <c r="E19" s="153" t="str">
        <f t="shared" si="1"/>
        <v>R01-NI-CX-02</v>
      </c>
    </row>
    <row r="20" spans="1:5" ht="58.3" x14ac:dyDescent="0.4">
      <c r="A20" s="154" t="s">
        <v>405</v>
      </c>
      <c r="B20" s="25" t="s">
        <v>490</v>
      </c>
      <c r="C20" s="85">
        <v>43649</v>
      </c>
      <c r="D20" s="153" t="str">
        <f t="shared" si="0"/>
        <v>R01-NI-CX-03  ANBO                     07/03/2019  RGG</v>
      </c>
      <c r="E20" s="153" t="str">
        <f t="shared" si="1"/>
        <v>R01-NI-CX-03</v>
      </c>
    </row>
    <row r="21" spans="1:5" ht="58.3" x14ac:dyDescent="0.4">
      <c r="A21" s="154" t="s">
        <v>406</v>
      </c>
      <c r="B21" s="25" t="s">
        <v>490</v>
      </c>
      <c r="C21" s="85">
        <v>43649</v>
      </c>
      <c r="D21" s="153" t="str">
        <f t="shared" si="0"/>
        <v>R01-NI-CX-04  ANBO                     07/03/2019  RGG</v>
      </c>
      <c r="E21" s="153" t="str">
        <f t="shared" si="1"/>
        <v>R01-NI-CX-04</v>
      </c>
    </row>
    <row r="22" spans="1:5" ht="58.3" x14ac:dyDescent="0.4">
      <c r="A22" s="154" t="s">
        <v>407</v>
      </c>
      <c r="B22" s="25" t="s">
        <v>490</v>
      </c>
      <c r="C22" s="85">
        <v>43649</v>
      </c>
      <c r="D22" s="153" t="str">
        <f t="shared" si="0"/>
        <v>R01-NI-CX-05  ANBO                     07/03/2019  RGG</v>
      </c>
      <c r="E22" s="153" t="str">
        <f t="shared" si="1"/>
        <v>R01-NI-CX-05</v>
      </c>
    </row>
    <row r="23" spans="1:5" ht="58.3" x14ac:dyDescent="0.4">
      <c r="A23" s="154" t="s">
        <v>408</v>
      </c>
      <c r="B23" s="25" t="s">
        <v>490</v>
      </c>
      <c r="C23" s="85">
        <v>43649</v>
      </c>
      <c r="D23" s="153" t="str">
        <f t="shared" si="0"/>
        <v>R01-NI-CX-06  ANBO                     07/03/2019  RGG</v>
      </c>
      <c r="E23" s="153" t="str">
        <f t="shared" si="1"/>
        <v>R01-NI-CX-06</v>
      </c>
    </row>
    <row r="24" spans="1:5" ht="58.3" x14ac:dyDescent="0.4">
      <c r="A24" s="154" t="s">
        <v>409</v>
      </c>
      <c r="B24" s="25" t="s">
        <v>490</v>
      </c>
      <c r="C24" s="85">
        <v>43649</v>
      </c>
      <c r="D24" s="153" t="str">
        <f t="shared" si="0"/>
        <v>R01-NI-CX-07  ANBO                     07/03/2019  RGG</v>
      </c>
      <c r="E24" s="153" t="str">
        <f t="shared" si="1"/>
        <v>R01-NI-CX-07</v>
      </c>
    </row>
    <row r="25" spans="1:5" ht="58.3" x14ac:dyDescent="0.4">
      <c r="A25" s="154" t="s">
        <v>410</v>
      </c>
      <c r="B25" s="25" t="s">
        <v>490</v>
      </c>
      <c r="C25" s="85">
        <v>43649</v>
      </c>
      <c r="D25" s="153" t="str">
        <f t="shared" si="0"/>
        <v>R01-NI-CX-08  ANBO                     07/03/2019  RGG</v>
      </c>
      <c r="E25" s="153" t="str">
        <f t="shared" si="1"/>
        <v>R01-NI-CX-08</v>
      </c>
    </row>
    <row r="26" spans="1:5" ht="58.3" x14ac:dyDescent="0.4">
      <c r="A26" s="154" t="s">
        <v>411</v>
      </c>
      <c r="B26" s="25" t="s">
        <v>490</v>
      </c>
      <c r="C26" s="85">
        <v>43649</v>
      </c>
      <c r="D26" s="153" t="str">
        <f t="shared" si="0"/>
        <v>R01-NI-CX-09  ANBO                     07/03/2019  RGG</v>
      </c>
      <c r="E26" s="153" t="str">
        <f t="shared" si="1"/>
        <v>R01-NI-CX-09</v>
      </c>
    </row>
    <row r="27" spans="1:5" ht="58.3" x14ac:dyDescent="0.4">
      <c r="A27" s="154" t="s">
        <v>412</v>
      </c>
      <c r="B27" s="25" t="s">
        <v>490</v>
      </c>
      <c r="C27" s="85">
        <v>43649</v>
      </c>
      <c r="D27" s="153" t="str">
        <f t="shared" si="0"/>
        <v>R01-NI-CX-10  ANBO                     07/03/2019  RGG</v>
      </c>
      <c r="E27" s="153" t="str">
        <f t="shared" si="1"/>
        <v>R01-NI-CX-10</v>
      </c>
    </row>
    <row r="28" spans="1:5" ht="58.3" x14ac:dyDescent="0.4">
      <c r="A28" s="154" t="s">
        <v>445</v>
      </c>
      <c r="B28" s="25" t="s">
        <v>490</v>
      </c>
      <c r="C28" s="85">
        <v>43649</v>
      </c>
      <c r="D28" s="153" t="str">
        <f t="shared" si="0"/>
        <v>R01-NI-CX-11  ANBO                     07/03/2019  RGG</v>
      </c>
      <c r="E28" s="153" t="str">
        <f t="shared" si="1"/>
        <v>R01-NI-CX-11</v>
      </c>
    </row>
    <row r="29" spans="1:5" ht="58.3" x14ac:dyDescent="0.4">
      <c r="A29" s="154" t="s">
        <v>446</v>
      </c>
      <c r="B29" s="25" t="s">
        <v>490</v>
      </c>
      <c r="C29" s="85">
        <v>43649</v>
      </c>
      <c r="D29" s="153" t="str">
        <f t="shared" si="0"/>
        <v>R01-NI-CX-12  ANBO                     07/03/2019  RGG</v>
      </c>
      <c r="E29" s="153" t="str">
        <f t="shared" si="1"/>
        <v>R01-NI-CX-12</v>
      </c>
    </row>
    <row r="30" spans="1:5" ht="58.3" x14ac:dyDescent="0.4">
      <c r="A30" s="154" t="s">
        <v>447</v>
      </c>
      <c r="B30" s="25" t="s">
        <v>490</v>
      </c>
      <c r="C30" s="85">
        <v>43649</v>
      </c>
      <c r="D30" s="153" t="str">
        <f t="shared" si="0"/>
        <v>R01-NI-CX-13  ANBO                     07/03/2019  RGG</v>
      </c>
      <c r="E30" s="153" t="str">
        <f t="shared" si="1"/>
        <v>R01-NI-CX-13</v>
      </c>
    </row>
    <row r="31" spans="1:5" ht="58.3" x14ac:dyDescent="0.4">
      <c r="A31" s="154" t="s">
        <v>448</v>
      </c>
      <c r="B31" s="25" t="s">
        <v>490</v>
      </c>
      <c r="C31" s="85">
        <v>43649</v>
      </c>
      <c r="D31" s="153" t="str">
        <f t="shared" si="0"/>
        <v>R01-NI-CX-14  ANBO                     07/03/2019  RGG</v>
      </c>
      <c r="E31" s="153" t="str">
        <f t="shared" si="1"/>
        <v>R01-NI-CX-14</v>
      </c>
    </row>
    <row r="32" spans="1:5" ht="58.3" x14ac:dyDescent="0.4">
      <c r="A32" s="154" t="s">
        <v>449</v>
      </c>
      <c r="B32" s="25" t="s">
        <v>490</v>
      </c>
      <c r="C32" s="85">
        <v>43649</v>
      </c>
      <c r="D32" s="153" t="str">
        <f t="shared" si="0"/>
        <v>R01-NI-CX-15  ANBO                     07/03/2019  RGG</v>
      </c>
      <c r="E32" s="153" t="str">
        <f t="shared" si="1"/>
        <v>R01-NI-CX-15</v>
      </c>
    </row>
    <row r="33" spans="1:5" ht="58.3" x14ac:dyDescent="0.4">
      <c r="A33" s="154" t="s">
        <v>450</v>
      </c>
      <c r="B33" s="25" t="s">
        <v>490</v>
      </c>
      <c r="C33" s="85">
        <v>43649</v>
      </c>
      <c r="D33" s="153" t="str">
        <f t="shared" si="0"/>
        <v>R01-NI-CX-16  ANBO                     07/03/2019  RGG</v>
      </c>
      <c r="E33" s="153" t="str">
        <f t="shared" si="1"/>
        <v>R01-NI-CX-16</v>
      </c>
    </row>
    <row r="34" spans="1:5" ht="58.3" x14ac:dyDescent="0.4">
      <c r="A34" s="154" t="s">
        <v>451</v>
      </c>
      <c r="B34" s="25" t="s">
        <v>490</v>
      </c>
      <c r="C34" s="85">
        <v>43649</v>
      </c>
      <c r="D34" s="153" t="str">
        <f t="shared" si="0"/>
        <v>R01-NI-CX-17  ANBO                     07/03/2019  RGG</v>
      </c>
      <c r="E34" s="153" t="str">
        <f t="shared" si="1"/>
        <v>R01-NI-CX-17</v>
      </c>
    </row>
    <row r="35" spans="1:5" ht="58.3" x14ac:dyDescent="0.4">
      <c r="A35" s="154" t="s">
        <v>452</v>
      </c>
      <c r="B35" s="25" t="s">
        <v>490</v>
      </c>
      <c r="C35" s="85">
        <v>43649</v>
      </c>
      <c r="D35" s="153" t="str">
        <f t="shared" si="0"/>
        <v>R01-NI-CX-18  ANBO                     07/03/2019  RGG</v>
      </c>
      <c r="E35" s="153" t="str">
        <f t="shared" si="1"/>
        <v>R01-NI-CX-18</v>
      </c>
    </row>
    <row r="36" spans="1:5" ht="58.3" x14ac:dyDescent="0.4">
      <c r="A36" s="154" t="s">
        <v>453</v>
      </c>
      <c r="B36" s="25" t="s">
        <v>490</v>
      </c>
      <c r="C36" s="85">
        <v>43649</v>
      </c>
      <c r="D36" s="153" t="str">
        <f t="shared" si="0"/>
        <v>R01-NI-CX-19  ANBO                     07/03/2019  RGG</v>
      </c>
      <c r="E36" s="153" t="str">
        <f t="shared" si="1"/>
        <v>R01-NI-CX-19</v>
      </c>
    </row>
    <row r="37" spans="1:5" ht="58.3" x14ac:dyDescent="0.4">
      <c r="A37" s="154" t="s">
        <v>454</v>
      </c>
      <c r="B37" s="25" t="s">
        <v>490</v>
      </c>
      <c r="C37" s="85">
        <v>43649</v>
      </c>
      <c r="D37" s="153" t="str">
        <f t="shared" si="0"/>
        <v>R01-NI-CX-20  ANBO                     07/03/2019  RGG</v>
      </c>
      <c r="E37" s="153" t="str">
        <f t="shared" si="1"/>
        <v>R01-NI-CX-20</v>
      </c>
    </row>
    <row r="38" spans="1:5" ht="58.3" x14ac:dyDescent="0.4">
      <c r="A38" s="154" t="s">
        <v>455</v>
      </c>
      <c r="B38" s="25" t="s">
        <v>490</v>
      </c>
      <c r="C38" s="85">
        <v>43649</v>
      </c>
      <c r="D38" s="153" t="str">
        <f t="shared" si="0"/>
        <v>R01-NI-CX-21  ANBO                     07/03/2019  RGG</v>
      </c>
      <c r="E38" s="153" t="str">
        <f t="shared" si="1"/>
        <v>R01-NI-CX-21</v>
      </c>
    </row>
    <row r="39" spans="1:5" ht="58.3" x14ac:dyDescent="0.4">
      <c r="A39" s="154" t="s">
        <v>456</v>
      </c>
      <c r="B39" s="25" t="s">
        <v>490</v>
      </c>
      <c r="C39" s="85">
        <v>43649</v>
      </c>
      <c r="D39" s="153" t="str">
        <f t="shared" si="0"/>
        <v>R01-NI-CX-22  ANBO                     07/03/2019  RGG</v>
      </c>
      <c r="E39" s="153" t="str">
        <f t="shared" si="1"/>
        <v>R01-NI-CX-22</v>
      </c>
    </row>
    <row r="40" spans="1:5" ht="58.3" x14ac:dyDescent="0.4">
      <c r="A40" s="154" t="s">
        <v>457</v>
      </c>
      <c r="B40" s="25" t="s">
        <v>490</v>
      </c>
      <c r="C40" s="85">
        <v>43649</v>
      </c>
      <c r="D40" s="153" t="str">
        <f t="shared" si="0"/>
        <v>R01-NI-CX-23  ANBO                     07/03/2019  RGG</v>
      </c>
      <c r="E40" s="153" t="str">
        <f t="shared" si="1"/>
        <v>R01-NI-CX-23</v>
      </c>
    </row>
    <row r="41" spans="1:5" ht="58.3" x14ac:dyDescent="0.4">
      <c r="A41" s="154" t="s">
        <v>458</v>
      </c>
      <c r="B41" s="25" t="s">
        <v>490</v>
      </c>
      <c r="C41" s="85">
        <v>43649</v>
      </c>
      <c r="D41" s="153" t="str">
        <f t="shared" si="0"/>
        <v>R01-NI-CX-24  ANBO                     07/03/2019  RGG</v>
      </c>
      <c r="E41" s="153" t="str">
        <f t="shared" si="1"/>
        <v>R01-NI-CX-24</v>
      </c>
    </row>
    <row r="42" spans="1:5" ht="58.3" x14ac:dyDescent="0.4">
      <c r="A42" s="154" t="s">
        <v>459</v>
      </c>
      <c r="B42" s="25" t="s">
        <v>490</v>
      </c>
      <c r="C42" s="85">
        <v>43649</v>
      </c>
      <c r="D42" s="153" t="str">
        <f t="shared" si="0"/>
        <v>R01-NI-CX-25  ANBO                     07/03/2019  RGG</v>
      </c>
      <c r="E42" s="153" t="str">
        <f t="shared" si="1"/>
        <v>R01-NI-CX-25</v>
      </c>
    </row>
    <row r="43" spans="1:5" ht="58.3" x14ac:dyDescent="0.4">
      <c r="A43" s="154" t="s">
        <v>460</v>
      </c>
      <c r="B43" s="25" t="s">
        <v>490</v>
      </c>
      <c r="C43" s="85">
        <v>43649</v>
      </c>
      <c r="D43" s="153" t="str">
        <f t="shared" si="0"/>
        <v>R01-NI-CX-26  ANBO                     07/03/2019  RGG</v>
      </c>
      <c r="E43" s="153" t="str">
        <f t="shared" si="1"/>
        <v>R01-NI-CX-26</v>
      </c>
    </row>
    <row r="44" spans="1:5" ht="58.3" x14ac:dyDescent="0.4">
      <c r="A44" s="154" t="s">
        <v>461</v>
      </c>
      <c r="B44" s="25" t="s">
        <v>490</v>
      </c>
      <c r="C44" s="85">
        <v>43649</v>
      </c>
      <c r="D44" s="153" t="str">
        <f t="shared" si="0"/>
        <v>R01-NI-CX-27  ANBO                     07/03/2019  RGG</v>
      </c>
      <c r="E44" s="153" t="str">
        <f t="shared" si="1"/>
        <v>R01-NI-CX-27</v>
      </c>
    </row>
    <row r="45" spans="1:5" ht="58.3" x14ac:dyDescent="0.4">
      <c r="A45" s="154" t="s">
        <v>462</v>
      </c>
      <c r="B45" s="25" t="s">
        <v>490</v>
      </c>
      <c r="C45" s="85">
        <v>43649</v>
      </c>
      <c r="D45" s="153" t="str">
        <f t="shared" si="0"/>
        <v>R01-NI-CX-28  ANBO                     07/03/2019  RGG</v>
      </c>
      <c r="E45" s="153" t="str">
        <f t="shared" si="1"/>
        <v>R01-NI-CX-28</v>
      </c>
    </row>
    <row r="46" spans="1:5" ht="58.3" x14ac:dyDescent="0.4">
      <c r="A46" s="154" t="s">
        <v>463</v>
      </c>
      <c r="B46" s="25" t="s">
        <v>490</v>
      </c>
      <c r="C46" s="85">
        <v>43649</v>
      </c>
      <c r="D46" s="153" t="str">
        <f t="shared" si="0"/>
        <v>R01-NI-CX-29  ANBO                     07/03/2019  RGG</v>
      </c>
      <c r="E46" s="153" t="str">
        <f t="shared" si="1"/>
        <v>R01-NI-CX-29</v>
      </c>
    </row>
    <row r="47" spans="1:5" ht="58.3" x14ac:dyDescent="0.4">
      <c r="A47" s="154" t="s">
        <v>464</v>
      </c>
      <c r="B47" s="25" t="s">
        <v>490</v>
      </c>
      <c r="C47" s="85">
        <v>43649</v>
      </c>
      <c r="D47" s="153" t="str">
        <f t="shared" si="0"/>
        <v>R01-NI-CX-30  ANBO                     07/03/2019  RGG</v>
      </c>
      <c r="E47" s="153" t="str">
        <f t="shared" si="1"/>
        <v>R01-NI-CX-30</v>
      </c>
    </row>
    <row r="48" spans="1:5" ht="58.3" x14ac:dyDescent="0.4">
      <c r="A48" s="154" t="s">
        <v>403</v>
      </c>
      <c r="B48" s="25" t="s">
        <v>491</v>
      </c>
      <c r="C48" s="85">
        <v>43640</v>
      </c>
      <c r="D48" s="153" t="str">
        <f t="shared" si="0"/>
        <v>R01-SI-DB-01  ANBO                     06/24/2019  RGG</v>
      </c>
      <c r="E48" s="153" t="str">
        <f t="shared" si="1"/>
        <v>R01-SI-DB-01</v>
      </c>
    </row>
    <row r="49" spans="1:5" ht="58.3" x14ac:dyDescent="0.4">
      <c r="A49" s="154" t="s">
        <v>404</v>
      </c>
      <c r="B49" s="25" t="s">
        <v>491</v>
      </c>
      <c r="C49" s="85">
        <v>43640</v>
      </c>
      <c r="D49" s="153" t="str">
        <f t="shared" si="0"/>
        <v>R01-SI-DB-02  ANBO                     06/24/2019  RGG</v>
      </c>
      <c r="E49" s="153" t="str">
        <f t="shared" si="1"/>
        <v>R01-SI-DB-02</v>
      </c>
    </row>
    <row r="50" spans="1:5" ht="58.3" x14ac:dyDescent="0.4">
      <c r="A50" s="154" t="s">
        <v>405</v>
      </c>
      <c r="B50" s="25" t="s">
        <v>491</v>
      </c>
      <c r="C50" s="85">
        <v>43640</v>
      </c>
      <c r="D50" s="153" t="str">
        <f t="shared" si="0"/>
        <v>R01-SI-DB-03  ANBO                     06/24/2019  RGG</v>
      </c>
      <c r="E50" s="153" t="str">
        <f t="shared" si="1"/>
        <v>R01-SI-DB-03</v>
      </c>
    </row>
    <row r="51" spans="1:5" ht="58.3" x14ac:dyDescent="0.4">
      <c r="A51" s="154" t="s">
        <v>406</v>
      </c>
      <c r="B51" s="25" t="s">
        <v>491</v>
      </c>
      <c r="C51" s="85">
        <v>43640</v>
      </c>
      <c r="D51" s="153" t="str">
        <f t="shared" si="0"/>
        <v>R01-SI-DB-04  ANBO                     06/24/2019  RGG</v>
      </c>
      <c r="E51" s="153" t="str">
        <f t="shared" si="1"/>
        <v>R01-SI-DB-04</v>
      </c>
    </row>
    <row r="52" spans="1:5" ht="58.3" x14ac:dyDescent="0.4">
      <c r="A52" s="154" t="s">
        <v>407</v>
      </c>
      <c r="B52" s="25" t="s">
        <v>491</v>
      </c>
      <c r="C52" s="85">
        <v>43640</v>
      </c>
      <c r="D52" s="153" t="str">
        <f t="shared" si="0"/>
        <v>R01-SI-DB-05  ANBO                     06/24/2019  RGG</v>
      </c>
      <c r="E52" s="153" t="str">
        <f t="shared" si="1"/>
        <v>R01-SI-DB-05</v>
      </c>
    </row>
    <row r="53" spans="1:5" ht="58.3" x14ac:dyDescent="0.4">
      <c r="A53" s="154" t="s">
        <v>408</v>
      </c>
      <c r="B53" s="25" t="s">
        <v>491</v>
      </c>
      <c r="C53" s="85">
        <v>43640</v>
      </c>
      <c r="D53" s="153" t="str">
        <f t="shared" si="0"/>
        <v>R01-SI-DB-06  ANBO                     06/24/2019  RGG</v>
      </c>
      <c r="E53" s="153" t="str">
        <f t="shared" si="1"/>
        <v>R01-SI-DB-06</v>
      </c>
    </row>
    <row r="54" spans="1:5" ht="58.3" x14ac:dyDescent="0.4">
      <c r="A54" s="154" t="s">
        <v>409</v>
      </c>
      <c r="B54" s="25" t="s">
        <v>491</v>
      </c>
      <c r="C54" s="85">
        <v>43640</v>
      </c>
      <c r="D54" s="153" t="str">
        <f t="shared" si="0"/>
        <v>R01-SI-DB-07  ANBO                     06/24/2019  RGG</v>
      </c>
      <c r="E54" s="153" t="str">
        <f t="shared" si="1"/>
        <v>R01-SI-DB-07</v>
      </c>
    </row>
    <row r="55" spans="1:5" ht="58.3" x14ac:dyDescent="0.4">
      <c r="A55" s="154" t="s">
        <v>410</v>
      </c>
      <c r="B55" s="25" t="s">
        <v>491</v>
      </c>
      <c r="C55" s="85">
        <v>43640</v>
      </c>
      <c r="D55" s="153" t="str">
        <f t="shared" si="0"/>
        <v>R01-SI-DB-08  ANBO                     06/24/2019  RGG</v>
      </c>
      <c r="E55" s="153" t="str">
        <f t="shared" si="1"/>
        <v>R01-SI-DB-08</v>
      </c>
    </row>
    <row r="56" spans="1:5" ht="58.3" x14ac:dyDescent="0.4">
      <c r="A56" s="154" t="s">
        <v>411</v>
      </c>
      <c r="B56" s="25" t="s">
        <v>491</v>
      </c>
      <c r="C56" s="85">
        <v>43640</v>
      </c>
      <c r="D56" s="153" t="str">
        <f t="shared" si="0"/>
        <v>R01-SI-DB-09  ANBO                     06/24/2019  RGG</v>
      </c>
      <c r="E56" s="153" t="str">
        <f t="shared" si="1"/>
        <v>R01-SI-DB-09</v>
      </c>
    </row>
    <row r="57" spans="1:5" ht="58.3" x14ac:dyDescent="0.4">
      <c r="A57" s="154" t="s">
        <v>412</v>
      </c>
      <c r="B57" s="25" t="s">
        <v>491</v>
      </c>
      <c r="C57" s="85">
        <v>43640</v>
      </c>
      <c r="D57" s="153" t="str">
        <f t="shared" si="0"/>
        <v>R01-SI-DB-10  ANBO                     06/24/2019  RGG</v>
      </c>
      <c r="E57" s="153" t="str">
        <f t="shared" si="1"/>
        <v>R01-SI-DB-10</v>
      </c>
    </row>
    <row r="58" spans="1:5" ht="58.3" x14ac:dyDescent="0.4">
      <c r="A58" s="154" t="s">
        <v>445</v>
      </c>
      <c r="B58" s="25" t="s">
        <v>491</v>
      </c>
      <c r="C58" s="85">
        <v>43640</v>
      </c>
      <c r="D58" s="153" t="str">
        <f t="shared" si="0"/>
        <v>R01-SI-DB-11  ANBO                     06/24/2019  RGG</v>
      </c>
      <c r="E58" s="153" t="str">
        <f t="shared" si="1"/>
        <v>R01-SI-DB-11</v>
      </c>
    </row>
    <row r="59" spans="1:5" ht="58.3" x14ac:dyDescent="0.4">
      <c r="A59" s="154" t="s">
        <v>446</v>
      </c>
      <c r="B59" s="25" t="s">
        <v>491</v>
      </c>
      <c r="C59" s="85">
        <v>43640</v>
      </c>
      <c r="D59" s="153" t="str">
        <f t="shared" si="0"/>
        <v>R01-SI-DB-12  ANBO                     06/24/2019  RGG</v>
      </c>
      <c r="E59" s="153" t="str">
        <f t="shared" si="1"/>
        <v>R01-SI-DB-12</v>
      </c>
    </row>
    <row r="60" spans="1:5" ht="58.3" x14ac:dyDescent="0.4">
      <c r="A60" s="154" t="s">
        <v>447</v>
      </c>
      <c r="B60" s="25" t="s">
        <v>491</v>
      </c>
      <c r="C60" s="85">
        <v>43640</v>
      </c>
      <c r="D60" s="153" t="str">
        <f t="shared" si="0"/>
        <v>R01-SI-DB-13  ANBO                     06/24/2019  RGG</v>
      </c>
      <c r="E60" s="153" t="str">
        <f t="shared" si="1"/>
        <v>R01-SI-DB-13</v>
      </c>
    </row>
    <row r="61" spans="1:5" ht="58.3" x14ac:dyDescent="0.4">
      <c r="A61" s="154" t="s">
        <v>448</v>
      </c>
      <c r="B61" s="25" t="s">
        <v>491</v>
      </c>
      <c r="C61" s="85">
        <v>43640</v>
      </c>
      <c r="D61" s="153" t="str">
        <f t="shared" si="0"/>
        <v>R01-SI-DB-14  ANBO                     06/24/2019  RGG</v>
      </c>
      <c r="E61" s="153" t="str">
        <f t="shared" si="1"/>
        <v>R01-SI-DB-14</v>
      </c>
    </row>
    <row r="62" spans="1:5" ht="58.3" x14ac:dyDescent="0.4">
      <c r="A62" s="154" t="s">
        <v>449</v>
      </c>
      <c r="B62" s="25" t="s">
        <v>491</v>
      </c>
      <c r="C62" s="85">
        <v>43640</v>
      </c>
      <c r="D62" s="153" t="str">
        <f t="shared" si="0"/>
        <v>R01-SI-DB-15  ANBO                     06/24/2019  RGG</v>
      </c>
      <c r="E62" s="153" t="str">
        <f t="shared" si="1"/>
        <v>R01-SI-DB-15</v>
      </c>
    </row>
    <row r="63" spans="1:5" ht="58.3" x14ac:dyDescent="0.4">
      <c r="A63" s="154" t="s">
        <v>450</v>
      </c>
      <c r="B63" s="25" t="s">
        <v>491</v>
      </c>
      <c r="C63" s="85">
        <v>43640</v>
      </c>
      <c r="D63" s="153" t="str">
        <f t="shared" si="0"/>
        <v>R01-SI-DB-16  ANBO                     06/24/2019  RGG</v>
      </c>
      <c r="E63" s="153" t="str">
        <f t="shared" si="1"/>
        <v>R01-SI-DB-16</v>
      </c>
    </row>
    <row r="64" spans="1:5" ht="58.3" x14ac:dyDescent="0.4">
      <c r="A64" s="154" t="s">
        <v>451</v>
      </c>
      <c r="B64" s="25" t="s">
        <v>491</v>
      </c>
      <c r="C64" s="85">
        <v>43640</v>
      </c>
      <c r="D64" s="153" t="str">
        <f t="shared" si="0"/>
        <v>R01-SI-DB-17  ANBO                     06/24/2019  RGG</v>
      </c>
      <c r="E64" s="153" t="str">
        <f t="shared" si="1"/>
        <v>R01-SI-DB-17</v>
      </c>
    </row>
    <row r="65" spans="1:5" ht="58.3" x14ac:dyDescent="0.4">
      <c r="A65" s="154" t="s">
        <v>452</v>
      </c>
      <c r="B65" s="25" t="s">
        <v>491</v>
      </c>
      <c r="C65" s="85">
        <v>43640</v>
      </c>
      <c r="D65" s="153" t="str">
        <f t="shared" si="0"/>
        <v>R01-SI-DB-18  ANBO                     06/24/2019  RGG</v>
      </c>
      <c r="E65" s="153" t="str">
        <f t="shared" si="1"/>
        <v>R01-SI-DB-18</v>
      </c>
    </row>
    <row r="66" spans="1:5" ht="58.3" x14ac:dyDescent="0.4">
      <c r="A66" s="154" t="s">
        <v>453</v>
      </c>
      <c r="B66" s="25" t="s">
        <v>491</v>
      </c>
      <c r="C66" s="85">
        <v>43640</v>
      </c>
      <c r="D66" s="153" t="str">
        <f t="shared" si="0"/>
        <v>R01-SI-DB-19  ANBO                     06/24/2019  RGG</v>
      </c>
      <c r="E66" s="153" t="str">
        <f t="shared" si="1"/>
        <v>R01-SI-DB-19</v>
      </c>
    </row>
    <row r="67" spans="1:5" ht="58.3" x14ac:dyDescent="0.4">
      <c r="A67" s="154" t="s">
        <v>454</v>
      </c>
      <c r="B67" s="25" t="s">
        <v>491</v>
      </c>
      <c r="C67" s="85">
        <v>43640</v>
      </c>
      <c r="D67" s="153" t="str">
        <f t="shared" si="0"/>
        <v>R01-SI-DB-20  ANBO                     06/24/2019  RGG</v>
      </c>
      <c r="E67" s="153" t="str">
        <f t="shared" si="1"/>
        <v>R01-SI-DB-20</v>
      </c>
    </row>
    <row r="68" spans="1:5" ht="58.3" x14ac:dyDescent="0.4">
      <c r="A68" s="154" t="s">
        <v>455</v>
      </c>
      <c r="B68" s="25" t="s">
        <v>491</v>
      </c>
      <c r="C68" s="85">
        <v>43640</v>
      </c>
      <c r="D68" s="153" t="str">
        <f t="shared" si="0"/>
        <v>R01-SI-DB-21  ANBO                     06/24/2019  RGG</v>
      </c>
      <c r="E68" s="153" t="str">
        <f t="shared" si="1"/>
        <v>R01-SI-DB-21</v>
      </c>
    </row>
    <row r="69" spans="1:5" ht="58.3" x14ac:dyDescent="0.4">
      <c r="A69" s="154" t="s">
        <v>456</v>
      </c>
      <c r="B69" s="25" t="s">
        <v>491</v>
      </c>
      <c r="C69" s="85">
        <v>43640</v>
      </c>
      <c r="D69" s="153" t="str">
        <f t="shared" si="0"/>
        <v>R01-SI-DB-22  ANBO                     06/24/2019  RGG</v>
      </c>
      <c r="E69" s="153" t="str">
        <f t="shared" si="1"/>
        <v>R01-SI-DB-22</v>
      </c>
    </row>
    <row r="70" spans="1:5" ht="58.3" x14ac:dyDescent="0.4">
      <c r="A70" s="154" t="s">
        <v>457</v>
      </c>
      <c r="B70" s="25" t="s">
        <v>491</v>
      </c>
      <c r="C70" s="85">
        <v>43640</v>
      </c>
      <c r="D70" s="153" t="str">
        <f t="shared" si="0"/>
        <v>R01-SI-DB-23  ANBO                     06/24/2019  RGG</v>
      </c>
      <c r="E70" s="153" t="str">
        <f t="shared" si="1"/>
        <v>R01-SI-DB-23</v>
      </c>
    </row>
    <row r="71" spans="1:5" ht="58.3" x14ac:dyDescent="0.4">
      <c r="A71" s="154" t="s">
        <v>458</v>
      </c>
      <c r="B71" s="25" t="s">
        <v>491</v>
      </c>
      <c r="C71" s="85">
        <v>43640</v>
      </c>
      <c r="D71" s="153" t="str">
        <f t="shared" si="0"/>
        <v>R01-SI-DB-24  ANBO                     06/24/2019  RGG</v>
      </c>
      <c r="E71" s="153" t="str">
        <f t="shared" si="1"/>
        <v>R01-SI-DB-24</v>
      </c>
    </row>
    <row r="72" spans="1:5" ht="58.3" x14ac:dyDescent="0.4">
      <c r="A72" s="154" t="s">
        <v>459</v>
      </c>
      <c r="B72" s="25" t="s">
        <v>491</v>
      </c>
      <c r="C72" s="85">
        <v>43640</v>
      </c>
      <c r="D72" s="153" t="str">
        <f t="shared" si="0"/>
        <v>R01-SI-DB-25  ANBO                     06/24/2019  RGG</v>
      </c>
      <c r="E72" s="153" t="str">
        <f t="shared" si="1"/>
        <v>R01-SI-DB-25</v>
      </c>
    </row>
    <row r="73" spans="1:5" ht="58.3" x14ac:dyDescent="0.4">
      <c r="A73" s="154" t="s">
        <v>460</v>
      </c>
      <c r="B73" s="25" t="s">
        <v>491</v>
      </c>
      <c r="C73" s="85">
        <v>43640</v>
      </c>
      <c r="D73" s="153" t="str">
        <f t="shared" ref="D73:D87" si="2">CONCATENATE(B73,"-",A73,"  ANBO                     ",TEXT(C73,"mm/dd/yyyy"),"  RGG")</f>
        <v>R01-SI-DB-26  ANBO                     06/24/2019  RGG</v>
      </c>
      <c r="E73" s="153" t="str">
        <f t="shared" ref="E73:E87" si="3">CONCATENATE(B73,"-",A73,"")</f>
        <v>R01-SI-DB-26</v>
      </c>
    </row>
    <row r="74" spans="1:5" ht="58.3" x14ac:dyDescent="0.4">
      <c r="A74" s="154" t="s">
        <v>461</v>
      </c>
      <c r="B74" s="25" t="s">
        <v>491</v>
      </c>
      <c r="C74" s="85">
        <v>43640</v>
      </c>
      <c r="D74" s="153" t="str">
        <f t="shared" si="2"/>
        <v>R01-SI-DB-27  ANBO                     06/24/2019  RGG</v>
      </c>
      <c r="E74" s="153" t="str">
        <f t="shared" si="3"/>
        <v>R01-SI-DB-27</v>
      </c>
    </row>
    <row r="75" spans="1:5" ht="58.3" x14ac:dyDescent="0.4">
      <c r="A75" s="154" t="s">
        <v>462</v>
      </c>
      <c r="B75" s="25" t="s">
        <v>491</v>
      </c>
      <c r="C75" s="85">
        <v>43640</v>
      </c>
      <c r="D75" s="153" t="str">
        <f t="shared" si="2"/>
        <v>R01-SI-DB-28  ANBO                     06/24/2019  RGG</v>
      </c>
      <c r="E75" s="153" t="str">
        <f t="shared" si="3"/>
        <v>R01-SI-DB-28</v>
      </c>
    </row>
    <row r="76" spans="1:5" ht="58.3" x14ac:dyDescent="0.4">
      <c r="A76" s="154" t="s">
        <v>463</v>
      </c>
      <c r="B76" s="25" t="s">
        <v>491</v>
      </c>
      <c r="C76" s="85">
        <v>43640</v>
      </c>
      <c r="D76" s="153" t="str">
        <f t="shared" si="2"/>
        <v>R01-SI-DB-29  ANBO                     06/24/2019  RGG</v>
      </c>
      <c r="E76" s="153" t="str">
        <f t="shared" si="3"/>
        <v>R01-SI-DB-29</v>
      </c>
    </row>
    <row r="77" spans="1:5" ht="58.3" x14ac:dyDescent="0.4">
      <c r="A77" s="154" t="s">
        <v>464</v>
      </c>
      <c r="B77" s="25" t="s">
        <v>491</v>
      </c>
      <c r="C77" s="85">
        <v>43640</v>
      </c>
      <c r="D77" s="153" t="str">
        <f t="shared" si="2"/>
        <v>R01-SI-DB-30  ANBO                     06/24/2019  RGG</v>
      </c>
      <c r="E77" s="153" t="str">
        <f t="shared" si="3"/>
        <v>R01-SI-DB-30</v>
      </c>
    </row>
    <row r="78" spans="1:5" ht="58.3" x14ac:dyDescent="0.4">
      <c r="A78" s="154" t="s">
        <v>403</v>
      </c>
      <c r="B78" s="25" t="s">
        <v>487</v>
      </c>
      <c r="C78" s="85">
        <v>43641</v>
      </c>
      <c r="D78" s="153" t="str">
        <f t="shared" si="2"/>
        <v>R01-SI-KE-01  ANBO                     06/25/2019  RGG</v>
      </c>
      <c r="E78" s="153" t="str">
        <f t="shared" si="3"/>
        <v>R01-SI-KE-01</v>
      </c>
    </row>
    <row r="79" spans="1:5" ht="58.3" x14ac:dyDescent="0.4">
      <c r="A79" s="154" t="s">
        <v>404</v>
      </c>
      <c r="B79" s="25" t="s">
        <v>487</v>
      </c>
      <c r="C79" s="85">
        <v>43641</v>
      </c>
      <c r="D79" s="153" t="str">
        <f t="shared" si="2"/>
        <v>R01-SI-KE-02  ANBO                     06/25/2019  RGG</v>
      </c>
      <c r="E79" s="153" t="str">
        <f t="shared" si="3"/>
        <v>R01-SI-KE-02</v>
      </c>
    </row>
    <row r="80" spans="1:5" ht="58.3" x14ac:dyDescent="0.4">
      <c r="A80" s="154" t="s">
        <v>405</v>
      </c>
      <c r="B80" s="25" t="s">
        <v>487</v>
      </c>
      <c r="C80" s="85">
        <v>43641</v>
      </c>
      <c r="D80" s="153" t="str">
        <f t="shared" si="2"/>
        <v>R01-SI-KE-03  ANBO                     06/25/2019  RGG</v>
      </c>
      <c r="E80" s="153" t="str">
        <f t="shared" si="3"/>
        <v>R01-SI-KE-03</v>
      </c>
    </row>
    <row r="81" spans="1:5" ht="58.3" x14ac:dyDescent="0.4">
      <c r="A81" s="154" t="s">
        <v>406</v>
      </c>
      <c r="B81" s="25" t="s">
        <v>487</v>
      </c>
      <c r="C81" s="85">
        <v>43641</v>
      </c>
      <c r="D81" s="153" t="str">
        <f t="shared" si="2"/>
        <v>R01-SI-KE-04  ANBO                     06/25/2019  RGG</v>
      </c>
      <c r="E81" s="153" t="str">
        <f t="shared" si="3"/>
        <v>R01-SI-KE-04</v>
      </c>
    </row>
    <row r="82" spans="1:5" ht="58.3" x14ac:dyDescent="0.4">
      <c r="A82" s="154" t="s">
        <v>407</v>
      </c>
      <c r="B82" s="25" t="s">
        <v>487</v>
      </c>
      <c r="C82" s="85">
        <v>43641</v>
      </c>
      <c r="D82" s="153" t="str">
        <f t="shared" si="2"/>
        <v>R01-SI-KE-05  ANBO                     06/25/2019  RGG</v>
      </c>
      <c r="E82" s="153" t="str">
        <f t="shared" si="3"/>
        <v>R01-SI-KE-05</v>
      </c>
    </row>
    <row r="83" spans="1:5" ht="58.3" x14ac:dyDescent="0.4">
      <c r="A83" s="154" t="s">
        <v>408</v>
      </c>
      <c r="B83" s="25" t="s">
        <v>487</v>
      </c>
      <c r="C83" s="85">
        <v>43641</v>
      </c>
      <c r="D83" s="153" t="str">
        <f t="shared" si="2"/>
        <v>R01-SI-KE-06  ANBO                     06/25/2019  RGG</v>
      </c>
      <c r="E83" s="153" t="str">
        <f t="shared" si="3"/>
        <v>R01-SI-KE-06</v>
      </c>
    </row>
    <row r="84" spans="1:5" ht="58.3" x14ac:dyDescent="0.4">
      <c r="A84" s="154" t="s">
        <v>409</v>
      </c>
      <c r="B84" s="25" t="s">
        <v>487</v>
      </c>
      <c r="C84" s="85">
        <v>43641</v>
      </c>
      <c r="D84" s="153" t="str">
        <f t="shared" si="2"/>
        <v>R01-SI-KE-07  ANBO                     06/25/2019  RGG</v>
      </c>
      <c r="E84" s="153" t="str">
        <f t="shared" si="3"/>
        <v>R01-SI-KE-07</v>
      </c>
    </row>
    <row r="85" spans="1:5" ht="58.3" x14ac:dyDescent="0.4">
      <c r="A85" s="154" t="s">
        <v>410</v>
      </c>
      <c r="B85" s="25" t="s">
        <v>487</v>
      </c>
      <c r="C85" s="85">
        <v>43641</v>
      </c>
      <c r="D85" s="153" t="str">
        <f t="shared" si="2"/>
        <v>R01-SI-KE-08  ANBO                     06/25/2019  RGG</v>
      </c>
      <c r="E85" s="153" t="str">
        <f t="shared" si="3"/>
        <v>R01-SI-KE-08</v>
      </c>
    </row>
    <row r="86" spans="1:5" ht="58.3" x14ac:dyDescent="0.4">
      <c r="A86" s="154" t="s">
        <v>411</v>
      </c>
      <c r="B86" s="25" t="s">
        <v>487</v>
      </c>
      <c r="C86" s="85">
        <v>43641</v>
      </c>
      <c r="D86" s="153" t="str">
        <f t="shared" si="2"/>
        <v>R01-SI-KE-09  ANBO                     06/25/2019  RGG</v>
      </c>
      <c r="E86" s="153" t="str">
        <f t="shared" si="3"/>
        <v>R01-SI-KE-09</v>
      </c>
    </row>
    <row r="87" spans="1:5" ht="58.3" x14ac:dyDescent="0.4">
      <c r="A87" s="154" t="s">
        <v>412</v>
      </c>
      <c r="B87" s="25" t="s">
        <v>487</v>
      </c>
      <c r="C87" s="85">
        <v>43641</v>
      </c>
      <c r="D87" s="153" t="str">
        <f t="shared" si="2"/>
        <v>R01-SI-KE-10  ANBO                     06/25/2019  RGG</v>
      </c>
      <c r="E87" s="153" t="str">
        <f t="shared" si="3"/>
        <v>R01-SI-KE-10</v>
      </c>
    </row>
  </sheetData>
  <pageMargins left="0.7" right="0.7" top="0.75" bottom="0.75" header="0.3" footer="0.3"/>
  <pageSetup scale="1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U92"/>
  <sheetViews>
    <sheetView topLeftCell="A88" workbookViewId="0">
      <selection activeCell="E13" sqref="E13:E92"/>
    </sheetView>
  </sheetViews>
  <sheetFormatPr defaultRowHeight="14.6" x14ac:dyDescent="0.4"/>
  <cols>
    <col min="3" max="3" width="13.69140625" customWidth="1"/>
    <col min="10" max="10" width="15" customWidth="1"/>
    <col min="11" max="11" width="13.23046875" customWidth="1"/>
    <col min="22" max="22" width="23.15234375" customWidth="1"/>
  </cols>
  <sheetData>
    <row r="1" spans="1:47" s="72" customFormat="1" ht="132.75" customHeight="1" x14ac:dyDescent="0.4">
      <c r="A1" s="71" t="s">
        <v>422</v>
      </c>
      <c r="B1" s="71" t="s">
        <v>349</v>
      </c>
      <c r="C1" s="71" t="s">
        <v>421</v>
      </c>
      <c r="D1" s="71" t="s">
        <v>414</v>
      </c>
      <c r="E1" s="71" t="s">
        <v>419</v>
      </c>
      <c r="F1" s="71" t="s">
        <v>415</v>
      </c>
      <c r="G1" s="71" t="s">
        <v>501</v>
      </c>
      <c r="H1" s="170" t="s">
        <v>418</v>
      </c>
      <c r="I1" s="71" t="s">
        <v>348</v>
      </c>
      <c r="J1" s="71" t="s">
        <v>338</v>
      </c>
      <c r="K1" s="82" t="s">
        <v>420</v>
      </c>
      <c r="L1" s="71" t="s">
        <v>332</v>
      </c>
      <c r="M1" s="71" t="s">
        <v>337</v>
      </c>
      <c r="N1" s="71" t="s">
        <v>243</v>
      </c>
      <c r="O1" s="71" t="s">
        <v>242</v>
      </c>
      <c r="P1" s="71" t="s">
        <v>0</v>
      </c>
      <c r="Q1" s="71" t="s">
        <v>285</v>
      </c>
      <c r="R1" s="71" t="s">
        <v>330</v>
      </c>
      <c r="S1" s="71" t="s">
        <v>334</v>
      </c>
      <c r="T1" s="71" t="s">
        <v>1</v>
      </c>
      <c r="U1" s="72" t="s">
        <v>2</v>
      </c>
      <c r="V1" s="72" t="s">
        <v>3</v>
      </c>
      <c r="W1" s="72" t="s">
        <v>4</v>
      </c>
      <c r="X1" s="73" t="s">
        <v>278</v>
      </c>
      <c r="Y1" s="73" t="s">
        <v>8</v>
      </c>
      <c r="Z1" s="73" t="s">
        <v>9</v>
      </c>
      <c r="AA1" s="71" t="s">
        <v>5</v>
      </c>
      <c r="AB1" s="73" t="s">
        <v>6</v>
      </c>
      <c r="AC1" s="73" t="s">
        <v>7</v>
      </c>
      <c r="AD1" s="72" t="s">
        <v>10</v>
      </c>
      <c r="AE1" s="72" t="s">
        <v>12</v>
      </c>
      <c r="AF1" s="72" t="s">
        <v>13</v>
      </c>
      <c r="AG1" s="71" t="s">
        <v>14</v>
      </c>
      <c r="AH1" s="72" t="s">
        <v>15</v>
      </c>
      <c r="AI1" s="71" t="s">
        <v>16</v>
      </c>
      <c r="AJ1" s="71" t="s">
        <v>17</v>
      </c>
      <c r="AK1" s="72" t="s">
        <v>18</v>
      </c>
      <c r="AL1" s="71" t="s">
        <v>19</v>
      </c>
      <c r="AM1" s="71" t="s">
        <v>20</v>
      </c>
      <c r="AN1" s="71" t="s">
        <v>21</v>
      </c>
      <c r="AO1" s="72" t="s">
        <v>22</v>
      </c>
      <c r="AP1" s="71" t="s">
        <v>23</v>
      </c>
      <c r="AQ1" s="71" t="s">
        <v>24</v>
      </c>
      <c r="AR1" s="72" t="s">
        <v>25</v>
      </c>
      <c r="AS1" s="72" t="s">
        <v>351</v>
      </c>
      <c r="AT1" s="72" t="s">
        <v>358</v>
      </c>
      <c r="AU1" s="72" t="s">
        <v>359</v>
      </c>
    </row>
    <row r="2" spans="1:47" s="60" customFormat="1" x14ac:dyDescent="0.4">
      <c r="A2" s="28">
        <v>2</v>
      </c>
      <c r="B2" s="28">
        <v>34</v>
      </c>
      <c r="C2" s="168"/>
      <c r="D2" s="28">
        <v>11</v>
      </c>
      <c r="E2" s="28">
        <v>12</v>
      </c>
      <c r="F2" s="28">
        <v>12</v>
      </c>
      <c r="G2" s="28" t="s">
        <v>479</v>
      </c>
      <c r="H2" s="171">
        <v>0</v>
      </c>
      <c r="I2" s="28" t="s">
        <v>101</v>
      </c>
      <c r="J2" s="25" t="s">
        <v>487</v>
      </c>
      <c r="K2" s="85">
        <v>43641</v>
      </c>
      <c r="L2" s="25" t="s">
        <v>333</v>
      </c>
      <c r="M2" s="26" t="s">
        <v>231</v>
      </c>
      <c r="N2" s="27" t="s">
        <v>50</v>
      </c>
      <c r="O2" s="26" t="s">
        <v>173</v>
      </c>
      <c r="P2" s="26">
        <v>1</v>
      </c>
      <c r="Q2" s="26">
        <v>2019</v>
      </c>
      <c r="R2" s="26">
        <v>30</v>
      </c>
      <c r="S2" s="26">
        <v>30</v>
      </c>
      <c r="T2" s="27" t="s">
        <v>50</v>
      </c>
      <c r="U2" s="28" t="s">
        <v>58</v>
      </c>
      <c r="V2" s="25" t="s">
        <v>59</v>
      </c>
      <c r="W2" s="26" t="s">
        <v>60</v>
      </c>
      <c r="X2" s="29" t="str">
        <f>CONCATENATE(Y2,",",Z2)</f>
        <v>49.035056,-125.551041</v>
      </c>
      <c r="Y2" s="30">
        <v>49.035055999999997</v>
      </c>
      <c r="Z2" s="31">
        <v>-125.551041</v>
      </c>
      <c r="AA2" s="26" t="s">
        <v>30</v>
      </c>
      <c r="AB2" s="29">
        <v>313550</v>
      </c>
      <c r="AC2" s="29">
        <v>5434488</v>
      </c>
      <c r="AD2" s="32" t="s">
        <v>45</v>
      </c>
      <c r="AE2" s="32" t="s">
        <v>32</v>
      </c>
      <c r="AF2" s="26">
        <v>30</v>
      </c>
      <c r="AG2" s="26" t="s">
        <v>33</v>
      </c>
      <c r="AH2" s="34" t="s">
        <v>61</v>
      </c>
      <c r="AI2" s="26" t="s">
        <v>35</v>
      </c>
      <c r="AJ2" s="26" t="s">
        <v>36</v>
      </c>
      <c r="AK2" s="26" t="s">
        <v>62</v>
      </c>
      <c r="AL2" s="26">
        <v>21</v>
      </c>
      <c r="AM2" s="26">
        <v>20</v>
      </c>
      <c r="AN2" s="26" t="s">
        <v>63</v>
      </c>
      <c r="AO2" s="32" t="s">
        <v>64</v>
      </c>
      <c r="AP2" s="32" t="s">
        <v>65</v>
      </c>
      <c r="AQ2" s="32" t="s">
        <v>41</v>
      </c>
      <c r="AR2" s="32"/>
      <c r="AS2" s="28">
        <v>4222</v>
      </c>
      <c r="AT2" s="28"/>
      <c r="AU2" s="28"/>
    </row>
    <row r="3" spans="1:47" s="145" customFormat="1" x14ac:dyDescent="0.4">
      <c r="A3" s="28">
        <v>2</v>
      </c>
      <c r="B3" s="28">
        <v>36</v>
      </c>
      <c r="C3" s="168"/>
      <c r="D3" s="28">
        <v>12</v>
      </c>
      <c r="E3" s="28">
        <v>12</v>
      </c>
      <c r="F3" s="28">
        <v>12</v>
      </c>
      <c r="G3" s="28" t="s">
        <v>470</v>
      </c>
      <c r="H3" s="171">
        <v>0</v>
      </c>
      <c r="I3" s="28" t="s">
        <v>101</v>
      </c>
      <c r="J3" s="25" t="s">
        <v>488</v>
      </c>
      <c r="K3" s="85">
        <v>43643</v>
      </c>
      <c r="L3" s="25" t="s">
        <v>333</v>
      </c>
      <c r="M3" s="26" t="s">
        <v>231</v>
      </c>
      <c r="N3" s="27" t="s">
        <v>26</v>
      </c>
      <c r="O3" s="26" t="s">
        <v>206</v>
      </c>
      <c r="P3" s="26">
        <v>1</v>
      </c>
      <c r="Q3" s="26">
        <v>2019</v>
      </c>
      <c r="R3" s="26">
        <v>30</v>
      </c>
      <c r="S3" s="26">
        <v>30</v>
      </c>
      <c r="T3" s="27" t="s">
        <v>26</v>
      </c>
      <c r="U3" s="28" t="s">
        <v>27</v>
      </c>
      <c r="V3" s="25" t="s">
        <v>28</v>
      </c>
      <c r="W3" s="26" t="s">
        <v>29</v>
      </c>
      <c r="X3" s="29" t="str">
        <f>CONCATENATE(Y3,",",Z3)</f>
        <v>49.772161,-125.112843</v>
      </c>
      <c r="Y3" s="30">
        <v>49.772160999999997</v>
      </c>
      <c r="Z3" s="31">
        <v>-125.112843</v>
      </c>
      <c r="AA3" s="26" t="s">
        <v>30</v>
      </c>
      <c r="AB3" s="29">
        <v>347870</v>
      </c>
      <c r="AC3" s="29">
        <v>5515441</v>
      </c>
      <c r="AD3" s="32" t="s">
        <v>31</v>
      </c>
      <c r="AE3" s="32" t="s">
        <v>32</v>
      </c>
      <c r="AF3" s="26">
        <v>30</v>
      </c>
      <c r="AG3" s="26" t="s">
        <v>33</v>
      </c>
      <c r="AH3" s="34" t="s">
        <v>34</v>
      </c>
      <c r="AI3" s="26" t="s">
        <v>35</v>
      </c>
      <c r="AJ3" s="26" t="s">
        <v>36</v>
      </c>
      <c r="AK3" s="26" t="s">
        <v>37</v>
      </c>
      <c r="AL3" s="26">
        <v>16</v>
      </c>
      <c r="AM3" s="26">
        <v>18</v>
      </c>
      <c r="AN3" s="26" t="s">
        <v>38</v>
      </c>
      <c r="AO3" s="32" t="s">
        <v>39</v>
      </c>
      <c r="AP3" s="32" t="s">
        <v>40</v>
      </c>
      <c r="AQ3" s="32" t="s">
        <v>41</v>
      </c>
      <c r="AR3" s="32" t="s">
        <v>42</v>
      </c>
      <c r="AS3" s="28">
        <v>4222</v>
      </c>
      <c r="AT3" s="28"/>
      <c r="AU3" s="28"/>
    </row>
    <row r="4" spans="1:47" s="60" customFormat="1" x14ac:dyDescent="0.4">
      <c r="A4" s="132">
        <v>2</v>
      </c>
      <c r="B4" s="132">
        <v>40</v>
      </c>
      <c r="C4" s="169"/>
      <c r="D4" s="132">
        <v>12</v>
      </c>
      <c r="E4" s="132">
        <v>12</v>
      </c>
      <c r="F4" s="132">
        <v>12</v>
      </c>
      <c r="G4" s="132" t="s">
        <v>470</v>
      </c>
      <c r="H4" s="172">
        <v>0</v>
      </c>
      <c r="I4" s="132" t="s">
        <v>101</v>
      </c>
      <c r="J4" s="134" t="s">
        <v>489</v>
      </c>
      <c r="K4" s="135">
        <v>43647</v>
      </c>
      <c r="L4" s="134" t="s">
        <v>333</v>
      </c>
      <c r="M4" s="136" t="s">
        <v>231</v>
      </c>
      <c r="N4" s="137" t="s">
        <v>50</v>
      </c>
      <c r="O4" s="136" t="s">
        <v>173</v>
      </c>
      <c r="P4" s="136">
        <v>1</v>
      </c>
      <c r="Q4" s="136">
        <v>2019</v>
      </c>
      <c r="R4" s="136">
        <v>30</v>
      </c>
      <c r="S4" s="136">
        <v>30</v>
      </c>
      <c r="T4" s="137" t="s">
        <v>50</v>
      </c>
      <c r="U4" s="132" t="s">
        <v>97</v>
      </c>
      <c r="V4" s="134" t="s">
        <v>98</v>
      </c>
      <c r="W4" s="136" t="s">
        <v>99</v>
      </c>
      <c r="X4" s="138" t="str">
        <f>CONCATENATE(Y4,",",Z4)</f>
        <v>48.727818,-123.739312</v>
      </c>
      <c r="Y4" s="144">
        <v>48.727817999999999</v>
      </c>
      <c r="Z4" s="140">
        <v>-123.739312</v>
      </c>
      <c r="AA4" s="136" t="s">
        <v>30</v>
      </c>
      <c r="AB4" s="138">
        <v>445631</v>
      </c>
      <c r="AC4" s="138">
        <v>5397463</v>
      </c>
      <c r="AD4" s="141" t="s">
        <v>45</v>
      </c>
      <c r="AE4" s="141" t="s">
        <v>32</v>
      </c>
      <c r="AF4" s="136">
        <v>30</v>
      </c>
      <c r="AG4" s="136" t="s">
        <v>33</v>
      </c>
      <c r="AH4" s="142" t="s">
        <v>100</v>
      </c>
      <c r="AI4" s="136" t="s">
        <v>101</v>
      </c>
      <c r="AJ4" s="136" t="s">
        <v>36</v>
      </c>
      <c r="AK4" s="143">
        <v>0.625</v>
      </c>
      <c r="AL4" s="136">
        <v>20</v>
      </c>
      <c r="AM4" s="136">
        <v>25</v>
      </c>
      <c r="AN4" s="136" t="s">
        <v>41</v>
      </c>
      <c r="AO4" s="141" t="s">
        <v>102</v>
      </c>
      <c r="AP4" s="141" t="s">
        <v>103</v>
      </c>
      <c r="AQ4" s="141" t="s">
        <v>41</v>
      </c>
      <c r="AR4" s="141" t="s">
        <v>104</v>
      </c>
      <c r="AS4" s="132">
        <v>4222</v>
      </c>
      <c r="AT4" s="132"/>
      <c r="AU4" s="132"/>
    </row>
    <row r="7" spans="1:47" s="42" customFormat="1" x14ac:dyDescent="0.4">
      <c r="J7" s="38"/>
      <c r="K7" s="86"/>
      <c r="L7" s="38"/>
      <c r="M7" s="39"/>
      <c r="N7" s="40"/>
      <c r="O7" s="39"/>
      <c r="P7" s="39"/>
      <c r="Q7" s="39"/>
      <c r="R7" s="39"/>
      <c r="S7" s="39"/>
      <c r="T7" s="40"/>
      <c r="V7" s="38"/>
      <c r="W7" s="39"/>
      <c r="X7" s="55"/>
      <c r="Y7" s="45"/>
      <c r="Z7" s="46"/>
      <c r="AA7" s="43"/>
      <c r="AB7" s="44"/>
      <c r="AC7" s="44"/>
      <c r="AD7" s="47"/>
      <c r="AE7" s="48"/>
      <c r="AF7" s="39"/>
      <c r="AG7" s="39"/>
      <c r="AH7" s="47"/>
      <c r="AI7" s="39"/>
      <c r="AJ7" s="39"/>
      <c r="AK7" s="39"/>
      <c r="AL7" s="39"/>
      <c r="AM7" s="39"/>
      <c r="AN7" s="39"/>
      <c r="AO7" s="47"/>
      <c r="AP7" s="47"/>
      <c r="AQ7" s="47"/>
      <c r="AR7" s="47"/>
    </row>
    <row r="8" spans="1:47" s="42" customFormat="1" x14ac:dyDescent="0.4">
      <c r="J8" s="38"/>
      <c r="K8" s="86"/>
      <c r="L8" s="38"/>
      <c r="M8" s="39"/>
      <c r="N8" s="40"/>
      <c r="O8" s="39"/>
      <c r="P8" s="39"/>
      <c r="Q8" s="39"/>
      <c r="R8" s="39"/>
      <c r="S8" s="39"/>
      <c r="T8" s="40"/>
      <c r="V8" s="38"/>
      <c r="W8" s="39"/>
      <c r="X8" s="55"/>
      <c r="Y8" s="45"/>
      <c r="Z8" s="46"/>
      <c r="AA8" s="43"/>
      <c r="AB8" s="44"/>
      <c r="AC8" s="44"/>
      <c r="AD8" s="47"/>
      <c r="AE8" s="48"/>
      <c r="AF8" s="39"/>
      <c r="AG8" s="39"/>
      <c r="AH8" s="49"/>
      <c r="AI8" s="39"/>
      <c r="AJ8" s="39"/>
      <c r="AK8" s="39"/>
      <c r="AL8" s="39"/>
      <c r="AM8" s="39"/>
      <c r="AN8" s="39"/>
      <c r="AO8" s="47"/>
      <c r="AP8" s="47"/>
      <c r="AQ8" s="47"/>
      <c r="AR8" s="47"/>
    </row>
    <row r="9" spans="1:47" s="42" customFormat="1" x14ac:dyDescent="0.4">
      <c r="J9" s="38"/>
      <c r="K9" s="86"/>
      <c r="L9" s="38"/>
      <c r="M9" s="39"/>
      <c r="N9" s="40"/>
      <c r="O9" s="39"/>
      <c r="P9" s="39"/>
      <c r="Q9" s="39"/>
      <c r="R9" s="39"/>
      <c r="S9" s="39"/>
      <c r="T9" s="40"/>
      <c r="V9" s="38"/>
      <c r="W9" s="39"/>
      <c r="X9" s="55"/>
      <c r="Y9" s="45"/>
      <c r="Z9" s="46"/>
      <c r="AA9" s="43"/>
      <c r="AB9" s="44"/>
      <c r="AC9" s="44"/>
      <c r="AD9" s="47"/>
      <c r="AE9" s="48"/>
      <c r="AF9" s="39"/>
      <c r="AG9" s="39"/>
      <c r="AH9" s="49"/>
      <c r="AI9" s="39"/>
      <c r="AJ9" s="39"/>
      <c r="AK9" s="39"/>
      <c r="AL9" s="39"/>
      <c r="AM9" s="39"/>
      <c r="AN9" s="39"/>
      <c r="AO9" s="47"/>
      <c r="AP9" s="47"/>
      <c r="AQ9" s="47"/>
      <c r="AR9" s="47"/>
    </row>
    <row r="10" spans="1:47" s="42" customFormat="1" x14ac:dyDescent="0.4">
      <c r="J10" s="38"/>
      <c r="K10" s="86"/>
      <c r="L10" s="38"/>
      <c r="M10" s="39"/>
      <c r="N10" s="40"/>
      <c r="O10" s="39"/>
      <c r="P10" s="39"/>
      <c r="Q10" s="39"/>
      <c r="R10" s="39"/>
      <c r="S10" s="39"/>
      <c r="T10" s="40"/>
      <c r="V10" s="38"/>
      <c r="W10" s="39"/>
      <c r="X10" s="55"/>
      <c r="Y10" s="52"/>
      <c r="Z10" s="53"/>
      <c r="AA10" s="43"/>
      <c r="AB10" s="50"/>
      <c r="AC10" s="51"/>
      <c r="AD10" s="47"/>
      <c r="AE10" s="48"/>
      <c r="AF10" s="39"/>
      <c r="AG10" s="39"/>
      <c r="AH10" s="49"/>
      <c r="AI10" s="39"/>
      <c r="AJ10" s="39"/>
      <c r="AK10" s="54"/>
      <c r="AL10" s="39"/>
      <c r="AM10" s="39"/>
      <c r="AN10" s="39"/>
      <c r="AO10" s="47"/>
      <c r="AP10" s="47"/>
      <c r="AQ10" s="47"/>
      <c r="AR10" s="47"/>
    </row>
    <row r="11" spans="1:47" s="42" customFormat="1" x14ac:dyDescent="0.4">
      <c r="J11" s="38"/>
      <c r="K11" s="86"/>
      <c r="L11" s="38"/>
      <c r="M11" s="39"/>
      <c r="N11" s="40"/>
      <c r="O11" s="39"/>
      <c r="P11" s="39"/>
      <c r="Q11" s="39"/>
      <c r="R11" s="39"/>
      <c r="S11" s="39"/>
      <c r="T11" s="40"/>
      <c r="V11" s="38"/>
      <c r="W11" s="39"/>
      <c r="X11" s="55"/>
      <c r="Y11" s="45"/>
      <c r="Z11" s="46"/>
      <c r="AA11" s="39"/>
      <c r="AB11" s="55"/>
      <c r="AC11" s="55"/>
      <c r="AD11" s="47"/>
      <c r="AE11" s="56"/>
      <c r="AF11" s="39"/>
      <c r="AG11" s="39"/>
      <c r="AH11" s="49"/>
      <c r="AI11" s="39"/>
      <c r="AJ11" s="39"/>
      <c r="AK11" s="39"/>
      <c r="AL11" s="39"/>
      <c r="AM11" s="39"/>
      <c r="AN11" s="39"/>
      <c r="AO11" s="47"/>
      <c r="AP11" s="47"/>
      <c r="AQ11" s="47"/>
      <c r="AR11" s="47"/>
    </row>
    <row r="12" spans="1:47" s="42" customFormat="1" x14ac:dyDescent="0.4">
      <c r="J12" s="38"/>
      <c r="K12" s="86"/>
      <c r="L12" s="38"/>
      <c r="M12" s="39"/>
      <c r="N12" s="40"/>
      <c r="O12" s="39"/>
      <c r="P12" s="39"/>
      <c r="Q12" s="39"/>
      <c r="R12" s="39"/>
      <c r="S12" s="39"/>
      <c r="T12" s="40"/>
      <c r="V12" s="38"/>
      <c r="W12" s="39"/>
      <c r="X12" s="55"/>
      <c r="Y12" s="45"/>
      <c r="Z12" s="46"/>
      <c r="AA12" s="39"/>
      <c r="AB12" s="55"/>
      <c r="AC12" s="55"/>
      <c r="AD12" s="47"/>
      <c r="AE12" s="56"/>
      <c r="AF12" s="39"/>
      <c r="AG12" s="39"/>
      <c r="AH12" s="49"/>
      <c r="AI12" s="39"/>
      <c r="AJ12" s="39"/>
      <c r="AK12" s="39"/>
      <c r="AL12" s="39"/>
      <c r="AM12" s="39"/>
      <c r="AN12" s="39"/>
      <c r="AO12" s="47"/>
      <c r="AP12" s="47"/>
      <c r="AQ12" s="47"/>
      <c r="AR12" s="47"/>
    </row>
    <row r="13" spans="1:47" ht="58.3" x14ac:dyDescent="0.4">
      <c r="A13" s="154" t="s">
        <v>445</v>
      </c>
      <c r="B13" s="25" t="s">
        <v>487</v>
      </c>
      <c r="C13" s="85">
        <v>43641</v>
      </c>
      <c r="D13" s="153" t="str">
        <f>CONCATENATE(B13,"-",A13,"  ANBO                     ",TEXT(C13,"mm/dd/yyyy"),"  RGG")</f>
        <v>R01-SI-KE-11  ANBO                     06/25/2019  RGG</v>
      </c>
      <c r="E13" s="153" t="str">
        <f>CONCATENATE(B13,"-",A13,"")</f>
        <v>R01-SI-KE-11</v>
      </c>
    </row>
    <row r="14" spans="1:47" ht="58.3" x14ac:dyDescent="0.4">
      <c r="A14" s="154" t="s">
        <v>446</v>
      </c>
      <c r="B14" s="25" t="s">
        <v>487</v>
      </c>
      <c r="C14" s="85">
        <v>43641</v>
      </c>
      <c r="D14" s="153" t="str">
        <f t="shared" ref="D14:D77" si="0">CONCATENATE(B14,"-",A14,"  ANBO                     ",TEXT(C14,"mm/dd/yyyy"),"  RGG")</f>
        <v>R01-SI-KE-12  ANBO                     06/25/2019  RGG</v>
      </c>
      <c r="E14" s="153" t="str">
        <f t="shared" ref="E14:E77" si="1">CONCATENATE(B14,"-",A14,"")</f>
        <v>R01-SI-KE-12</v>
      </c>
    </row>
    <row r="15" spans="1:47" ht="58.3" x14ac:dyDescent="0.4">
      <c r="A15" s="154" t="s">
        <v>447</v>
      </c>
      <c r="B15" s="25" t="s">
        <v>487</v>
      </c>
      <c r="C15" s="85">
        <v>43641</v>
      </c>
      <c r="D15" s="153" t="str">
        <f t="shared" si="0"/>
        <v>R01-SI-KE-13  ANBO                     06/25/2019  RGG</v>
      </c>
      <c r="E15" s="153" t="str">
        <f t="shared" si="1"/>
        <v>R01-SI-KE-13</v>
      </c>
    </row>
    <row r="16" spans="1:47" ht="58.3" x14ac:dyDescent="0.4">
      <c r="A16" s="154" t="s">
        <v>448</v>
      </c>
      <c r="B16" s="25" t="s">
        <v>487</v>
      </c>
      <c r="C16" s="85">
        <v>43641</v>
      </c>
      <c r="D16" s="153" t="str">
        <f t="shared" si="0"/>
        <v>R01-SI-KE-14  ANBO                     06/25/2019  RGG</v>
      </c>
      <c r="E16" s="153" t="str">
        <f t="shared" si="1"/>
        <v>R01-SI-KE-14</v>
      </c>
    </row>
    <row r="17" spans="1:5" ht="58.3" x14ac:dyDescent="0.4">
      <c r="A17" s="154" t="s">
        <v>449</v>
      </c>
      <c r="B17" s="25" t="s">
        <v>487</v>
      </c>
      <c r="C17" s="85">
        <v>43641</v>
      </c>
      <c r="D17" s="153" t="str">
        <f t="shared" si="0"/>
        <v>R01-SI-KE-15  ANBO                     06/25/2019  RGG</v>
      </c>
      <c r="E17" s="153" t="str">
        <f t="shared" si="1"/>
        <v>R01-SI-KE-15</v>
      </c>
    </row>
    <row r="18" spans="1:5" ht="58.3" x14ac:dyDescent="0.4">
      <c r="A18" s="154" t="s">
        <v>450</v>
      </c>
      <c r="B18" s="25" t="s">
        <v>487</v>
      </c>
      <c r="C18" s="85">
        <v>43641</v>
      </c>
      <c r="D18" s="153" t="str">
        <f t="shared" si="0"/>
        <v>R01-SI-KE-16  ANBO                     06/25/2019  RGG</v>
      </c>
      <c r="E18" s="153" t="str">
        <f t="shared" si="1"/>
        <v>R01-SI-KE-16</v>
      </c>
    </row>
    <row r="19" spans="1:5" ht="58.3" x14ac:dyDescent="0.4">
      <c r="A19" s="154" t="s">
        <v>451</v>
      </c>
      <c r="B19" s="25" t="s">
        <v>487</v>
      </c>
      <c r="C19" s="85">
        <v>43641</v>
      </c>
      <c r="D19" s="153" t="str">
        <f t="shared" si="0"/>
        <v>R01-SI-KE-17  ANBO                     06/25/2019  RGG</v>
      </c>
      <c r="E19" s="153" t="str">
        <f t="shared" si="1"/>
        <v>R01-SI-KE-17</v>
      </c>
    </row>
    <row r="20" spans="1:5" ht="58.3" x14ac:dyDescent="0.4">
      <c r="A20" s="154" t="s">
        <v>452</v>
      </c>
      <c r="B20" s="25" t="s">
        <v>487</v>
      </c>
      <c r="C20" s="85">
        <v>43641</v>
      </c>
      <c r="D20" s="153" t="str">
        <f t="shared" si="0"/>
        <v>R01-SI-KE-18  ANBO                     06/25/2019  RGG</v>
      </c>
      <c r="E20" s="153" t="str">
        <f t="shared" si="1"/>
        <v>R01-SI-KE-18</v>
      </c>
    </row>
    <row r="21" spans="1:5" ht="58.3" x14ac:dyDescent="0.4">
      <c r="A21" s="154" t="s">
        <v>453</v>
      </c>
      <c r="B21" s="25" t="s">
        <v>487</v>
      </c>
      <c r="C21" s="85">
        <v>43641</v>
      </c>
      <c r="D21" s="153" t="str">
        <f t="shared" si="0"/>
        <v>R01-SI-KE-19  ANBO                     06/25/2019  RGG</v>
      </c>
      <c r="E21" s="153" t="str">
        <f t="shared" si="1"/>
        <v>R01-SI-KE-19</v>
      </c>
    </row>
    <row r="22" spans="1:5" ht="58.3" x14ac:dyDescent="0.4">
      <c r="A22" s="154" t="s">
        <v>454</v>
      </c>
      <c r="B22" s="25" t="s">
        <v>487</v>
      </c>
      <c r="C22" s="85">
        <v>43641</v>
      </c>
      <c r="D22" s="153" t="str">
        <f t="shared" si="0"/>
        <v>R01-SI-KE-20  ANBO                     06/25/2019  RGG</v>
      </c>
      <c r="E22" s="153" t="str">
        <f t="shared" si="1"/>
        <v>R01-SI-KE-20</v>
      </c>
    </row>
    <row r="23" spans="1:5" ht="58.3" x14ac:dyDescent="0.4">
      <c r="A23" s="154" t="s">
        <v>455</v>
      </c>
      <c r="B23" s="25" t="s">
        <v>487</v>
      </c>
      <c r="C23" s="85">
        <v>43641</v>
      </c>
      <c r="D23" s="153" t="str">
        <f t="shared" si="0"/>
        <v>R01-SI-KE-21  ANBO                     06/25/2019  RGG</v>
      </c>
      <c r="E23" s="153" t="str">
        <f t="shared" si="1"/>
        <v>R01-SI-KE-21</v>
      </c>
    </row>
    <row r="24" spans="1:5" ht="58.3" x14ac:dyDescent="0.4">
      <c r="A24" s="154" t="s">
        <v>456</v>
      </c>
      <c r="B24" s="25" t="s">
        <v>487</v>
      </c>
      <c r="C24" s="85">
        <v>43641</v>
      </c>
      <c r="D24" s="153" t="str">
        <f t="shared" si="0"/>
        <v>R01-SI-KE-22  ANBO                     06/25/2019  RGG</v>
      </c>
      <c r="E24" s="153" t="str">
        <f t="shared" si="1"/>
        <v>R01-SI-KE-22</v>
      </c>
    </row>
    <row r="25" spans="1:5" ht="58.3" x14ac:dyDescent="0.4">
      <c r="A25" s="154" t="s">
        <v>457</v>
      </c>
      <c r="B25" s="25" t="s">
        <v>487</v>
      </c>
      <c r="C25" s="85">
        <v>43641</v>
      </c>
      <c r="D25" s="153" t="str">
        <f t="shared" si="0"/>
        <v>R01-SI-KE-23  ANBO                     06/25/2019  RGG</v>
      </c>
      <c r="E25" s="153" t="str">
        <f t="shared" si="1"/>
        <v>R01-SI-KE-23</v>
      </c>
    </row>
    <row r="26" spans="1:5" ht="58.3" x14ac:dyDescent="0.4">
      <c r="A26" s="154" t="s">
        <v>458</v>
      </c>
      <c r="B26" s="25" t="s">
        <v>487</v>
      </c>
      <c r="C26" s="85">
        <v>43641</v>
      </c>
      <c r="D26" s="153" t="str">
        <f t="shared" si="0"/>
        <v>R01-SI-KE-24  ANBO                     06/25/2019  RGG</v>
      </c>
      <c r="E26" s="153" t="str">
        <f t="shared" si="1"/>
        <v>R01-SI-KE-24</v>
      </c>
    </row>
    <row r="27" spans="1:5" ht="58.3" x14ac:dyDescent="0.4">
      <c r="A27" s="154" t="s">
        <v>459</v>
      </c>
      <c r="B27" s="25" t="s">
        <v>487</v>
      </c>
      <c r="C27" s="85">
        <v>43641</v>
      </c>
      <c r="D27" s="153" t="str">
        <f t="shared" si="0"/>
        <v>R01-SI-KE-25  ANBO                     06/25/2019  RGG</v>
      </c>
      <c r="E27" s="153" t="str">
        <f t="shared" si="1"/>
        <v>R01-SI-KE-25</v>
      </c>
    </row>
    <row r="28" spans="1:5" ht="58.3" x14ac:dyDescent="0.4">
      <c r="A28" s="154" t="s">
        <v>460</v>
      </c>
      <c r="B28" s="25" t="s">
        <v>487</v>
      </c>
      <c r="C28" s="85">
        <v>43641</v>
      </c>
      <c r="D28" s="153" t="str">
        <f t="shared" si="0"/>
        <v>R01-SI-KE-26  ANBO                     06/25/2019  RGG</v>
      </c>
      <c r="E28" s="153" t="str">
        <f t="shared" si="1"/>
        <v>R01-SI-KE-26</v>
      </c>
    </row>
    <row r="29" spans="1:5" ht="58.3" x14ac:dyDescent="0.4">
      <c r="A29" s="154" t="s">
        <v>461</v>
      </c>
      <c r="B29" s="25" t="s">
        <v>487</v>
      </c>
      <c r="C29" s="85">
        <v>43641</v>
      </c>
      <c r="D29" s="153" t="str">
        <f t="shared" si="0"/>
        <v>R01-SI-KE-27  ANBO                     06/25/2019  RGG</v>
      </c>
      <c r="E29" s="153" t="str">
        <f t="shared" si="1"/>
        <v>R01-SI-KE-27</v>
      </c>
    </row>
    <row r="30" spans="1:5" ht="58.3" x14ac:dyDescent="0.4">
      <c r="A30" s="154" t="s">
        <v>462</v>
      </c>
      <c r="B30" s="25" t="s">
        <v>487</v>
      </c>
      <c r="C30" s="85">
        <v>43641</v>
      </c>
      <c r="D30" s="153" t="str">
        <f t="shared" si="0"/>
        <v>R01-SI-KE-28  ANBO                     06/25/2019  RGG</v>
      </c>
      <c r="E30" s="153" t="str">
        <f t="shared" si="1"/>
        <v>R01-SI-KE-28</v>
      </c>
    </row>
    <row r="31" spans="1:5" ht="58.3" x14ac:dyDescent="0.4">
      <c r="A31" s="154" t="s">
        <v>463</v>
      </c>
      <c r="B31" s="25" t="s">
        <v>487</v>
      </c>
      <c r="C31" s="85">
        <v>43641</v>
      </c>
      <c r="D31" s="153" t="str">
        <f t="shared" si="0"/>
        <v>R01-SI-KE-29  ANBO                     06/25/2019  RGG</v>
      </c>
      <c r="E31" s="153" t="str">
        <f t="shared" si="1"/>
        <v>R01-SI-KE-29</v>
      </c>
    </row>
    <row r="32" spans="1:5" ht="58.3" x14ac:dyDescent="0.4">
      <c r="A32" s="154" t="s">
        <v>464</v>
      </c>
      <c r="B32" s="25" t="s">
        <v>487</v>
      </c>
      <c r="C32" s="85">
        <v>43641</v>
      </c>
      <c r="D32" s="153" t="str">
        <f t="shared" si="0"/>
        <v>R01-SI-KE-30  ANBO                     06/25/2019  RGG</v>
      </c>
      <c r="E32" s="153" t="str">
        <f t="shared" si="1"/>
        <v>R01-SI-KE-30</v>
      </c>
    </row>
    <row r="33" spans="1:5" ht="72.900000000000006" x14ac:dyDescent="0.4">
      <c r="A33" s="154" t="s">
        <v>403</v>
      </c>
      <c r="B33" s="25" t="s">
        <v>488</v>
      </c>
      <c r="C33" s="85">
        <v>43643</v>
      </c>
      <c r="D33" s="153" t="str">
        <f t="shared" si="0"/>
        <v>R01-CR-RA-01  ANBO                     06/27/2019  RGG</v>
      </c>
      <c r="E33" s="153" t="str">
        <f t="shared" si="1"/>
        <v>R01-CR-RA-01</v>
      </c>
    </row>
    <row r="34" spans="1:5" ht="72.900000000000006" x14ac:dyDescent="0.4">
      <c r="A34" s="154" t="s">
        <v>404</v>
      </c>
      <c r="B34" s="25" t="s">
        <v>488</v>
      </c>
      <c r="C34" s="85">
        <v>43643</v>
      </c>
      <c r="D34" s="153" t="str">
        <f t="shared" si="0"/>
        <v>R01-CR-RA-02  ANBO                     06/27/2019  RGG</v>
      </c>
      <c r="E34" s="153" t="str">
        <f t="shared" si="1"/>
        <v>R01-CR-RA-02</v>
      </c>
    </row>
    <row r="35" spans="1:5" ht="72.900000000000006" x14ac:dyDescent="0.4">
      <c r="A35" s="154" t="s">
        <v>405</v>
      </c>
      <c r="B35" s="25" t="s">
        <v>488</v>
      </c>
      <c r="C35" s="85">
        <v>43643</v>
      </c>
      <c r="D35" s="153" t="str">
        <f t="shared" si="0"/>
        <v>R01-CR-RA-03  ANBO                     06/27/2019  RGG</v>
      </c>
      <c r="E35" s="153" t="str">
        <f t="shared" si="1"/>
        <v>R01-CR-RA-03</v>
      </c>
    </row>
    <row r="36" spans="1:5" ht="72.900000000000006" x14ac:dyDescent="0.4">
      <c r="A36" s="154" t="s">
        <v>406</v>
      </c>
      <c r="B36" s="25" t="s">
        <v>488</v>
      </c>
      <c r="C36" s="85">
        <v>43643</v>
      </c>
      <c r="D36" s="153" t="str">
        <f t="shared" si="0"/>
        <v>R01-CR-RA-04  ANBO                     06/27/2019  RGG</v>
      </c>
      <c r="E36" s="153" t="str">
        <f t="shared" si="1"/>
        <v>R01-CR-RA-04</v>
      </c>
    </row>
    <row r="37" spans="1:5" ht="72.900000000000006" x14ac:dyDescent="0.4">
      <c r="A37" s="154" t="s">
        <v>407</v>
      </c>
      <c r="B37" s="25" t="s">
        <v>488</v>
      </c>
      <c r="C37" s="85">
        <v>43643</v>
      </c>
      <c r="D37" s="153" t="str">
        <f t="shared" si="0"/>
        <v>R01-CR-RA-05  ANBO                     06/27/2019  RGG</v>
      </c>
      <c r="E37" s="153" t="str">
        <f t="shared" si="1"/>
        <v>R01-CR-RA-05</v>
      </c>
    </row>
    <row r="38" spans="1:5" ht="72.900000000000006" x14ac:dyDescent="0.4">
      <c r="A38" s="154" t="s">
        <v>408</v>
      </c>
      <c r="B38" s="25" t="s">
        <v>488</v>
      </c>
      <c r="C38" s="85">
        <v>43643</v>
      </c>
      <c r="D38" s="153" t="str">
        <f t="shared" si="0"/>
        <v>R01-CR-RA-06  ANBO                     06/27/2019  RGG</v>
      </c>
      <c r="E38" s="153" t="str">
        <f t="shared" si="1"/>
        <v>R01-CR-RA-06</v>
      </c>
    </row>
    <row r="39" spans="1:5" ht="72.900000000000006" x14ac:dyDescent="0.4">
      <c r="A39" s="154" t="s">
        <v>409</v>
      </c>
      <c r="B39" s="25" t="s">
        <v>488</v>
      </c>
      <c r="C39" s="85">
        <v>43643</v>
      </c>
      <c r="D39" s="153" t="str">
        <f t="shared" si="0"/>
        <v>R01-CR-RA-07  ANBO                     06/27/2019  RGG</v>
      </c>
      <c r="E39" s="153" t="str">
        <f t="shared" si="1"/>
        <v>R01-CR-RA-07</v>
      </c>
    </row>
    <row r="40" spans="1:5" ht="72.900000000000006" x14ac:dyDescent="0.4">
      <c r="A40" s="154" t="s">
        <v>410</v>
      </c>
      <c r="B40" s="25" t="s">
        <v>488</v>
      </c>
      <c r="C40" s="85">
        <v>43643</v>
      </c>
      <c r="D40" s="153" t="str">
        <f t="shared" si="0"/>
        <v>R01-CR-RA-08  ANBO                     06/27/2019  RGG</v>
      </c>
      <c r="E40" s="153" t="str">
        <f t="shared" si="1"/>
        <v>R01-CR-RA-08</v>
      </c>
    </row>
    <row r="41" spans="1:5" ht="72.900000000000006" x14ac:dyDescent="0.4">
      <c r="A41" s="154" t="s">
        <v>411</v>
      </c>
      <c r="B41" s="25" t="s">
        <v>488</v>
      </c>
      <c r="C41" s="85">
        <v>43643</v>
      </c>
      <c r="D41" s="153" t="str">
        <f t="shared" si="0"/>
        <v>R01-CR-RA-09  ANBO                     06/27/2019  RGG</v>
      </c>
      <c r="E41" s="153" t="str">
        <f t="shared" si="1"/>
        <v>R01-CR-RA-09</v>
      </c>
    </row>
    <row r="42" spans="1:5" ht="72.900000000000006" x14ac:dyDescent="0.4">
      <c r="A42" s="154" t="s">
        <v>412</v>
      </c>
      <c r="B42" s="25" t="s">
        <v>488</v>
      </c>
      <c r="C42" s="85">
        <v>43643</v>
      </c>
      <c r="D42" s="153" t="str">
        <f t="shared" si="0"/>
        <v>R01-CR-RA-10  ANBO                     06/27/2019  RGG</v>
      </c>
      <c r="E42" s="153" t="str">
        <f t="shared" si="1"/>
        <v>R01-CR-RA-10</v>
      </c>
    </row>
    <row r="43" spans="1:5" ht="72.900000000000006" x14ac:dyDescent="0.4">
      <c r="A43" s="154" t="s">
        <v>445</v>
      </c>
      <c r="B43" s="25" t="s">
        <v>488</v>
      </c>
      <c r="C43" s="85">
        <v>43643</v>
      </c>
      <c r="D43" s="153" t="str">
        <f t="shared" si="0"/>
        <v>R01-CR-RA-11  ANBO                     06/27/2019  RGG</v>
      </c>
      <c r="E43" s="153" t="str">
        <f t="shared" si="1"/>
        <v>R01-CR-RA-11</v>
      </c>
    </row>
    <row r="44" spans="1:5" ht="72.900000000000006" x14ac:dyDescent="0.4">
      <c r="A44" s="154" t="s">
        <v>446</v>
      </c>
      <c r="B44" s="25" t="s">
        <v>488</v>
      </c>
      <c r="C44" s="85">
        <v>43643</v>
      </c>
      <c r="D44" s="153" t="str">
        <f t="shared" si="0"/>
        <v>R01-CR-RA-12  ANBO                     06/27/2019  RGG</v>
      </c>
      <c r="E44" s="153" t="str">
        <f t="shared" si="1"/>
        <v>R01-CR-RA-12</v>
      </c>
    </row>
    <row r="45" spans="1:5" ht="72.900000000000006" x14ac:dyDescent="0.4">
      <c r="A45" s="154" t="s">
        <v>447</v>
      </c>
      <c r="B45" s="25" t="s">
        <v>488</v>
      </c>
      <c r="C45" s="85">
        <v>43643</v>
      </c>
      <c r="D45" s="153" t="str">
        <f t="shared" si="0"/>
        <v>R01-CR-RA-13  ANBO                     06/27/2019  RGG</v>
      </c>
      <c r="E45" s="153" t="str">
        <f t="shared" si="1"/>
        <v>R01-CR-RA-13</v>
      </c>
    </row>
    <row r="46" spans="1:5" ht="72.900000000000006" x14ac:dyDescent="0.4">
      <c r="A46" s="154" t="s">
        <v>448</v>
      </c>
      <c r="B46" s="25" t="s">
        <v>488</v>
      </c>
      <c r="C46" s="85">
        <v>43643</v>
      </c>
      <c r="D46" s="153" t="str">
        <f t="shared" si="0"/>
        <v>R01-CR-RA-14  ANBO                     06/27/2019  RGG</v>
      </c>
      <c r="E46" s="153" t="str">
        <f t="shared" si="1"/>
        <v>R01-CR-RA-14</v>
      </c>
    </row>
    <row r="47" spans="1:5" ht="72.900000000000006" x14ac:dyDescent="0.4">
      <c r="A47" s="154" t="s">
        <v>449</v>
      </c>
      <c r="B47" s="25" t="s">
        <v>488</v>
      </c>
      <c r="C47" s="85">
        <v>43643</v>
      </c>
      <c r="D47" s="153" t="str">
        <f t="shared" si="0"/>
        <v>R01-CR-RA-15  ANBO                     06/27/2019  RGG</v>
      </c>
      <c r="E47" s="153" t="str">
        <f t="shared" si="1"/>
        <v>R01-CR-RA-15</v>
      </c>
    </row>
    <row r="48" spans="1:5" ht="72.900000000000006" x14ac:dyDescent="0.4">
      <c r="A48" s="154" t="s">
        <v>450</v>
      </c>
      <c r="B48" s="25" t="s">
        <v>488</v>
      </c>
      <c r="C48" s="85">
        <v>43643</v>
      </c>
      <c r="D48" s="153" t="str">
        <f t="shared" si="0"/>
        <v>R01-CR-RA-16  ANBO                     06/27/2019  RGG</v>
      </c>
      <c r="E48" s="153" t="str">
        <f t="shared" si="1"/>
        <v>R01-CR-RA-16</v>
      </c>
    </row>
    <row r="49" spans="1:5" ht="72.900000000000006" x14ac:dyDescent="0.4">
      <c r="A49" s="154" t="s">
        <v>451</v>
      </c>
      <c r="B49" s="25" t="s">
        <v>488</v>
      </c>
      <c r="C49" s="85">
        <v>43643</v>
      </c>
      <c r="D49" s="153" t="str">
        <f t="shared" si="0"/>
        <v>R01-CR-RA-17  ANBO                     06/27/2019  RGG</v>
      </c>
      <c r="E49" s="153" t="str">
        <f t="shared" si="1"/>
        <v>R01-CR-RA-17</v>
      </c>
    </row>
    <row r="50" spans="1:5" ht="72.900000000000006" x14ac:dyDescent="0.4">
      <c r="A50" s="154" t="s">
        <v>452</v>
      </c>
      <c r="B50" s="25" t="s">
        <v>488</v>
      </c>
      <c r="C50" s="85">
        <v>43643</v>
      </c>
      <c r="D50" s="153" t="str">
        <f t="shared" si="0"/>
        <v>R01-CR-RA-18  ANBO                     06/27/2019  RGG</v>
      </c>
      <c r="E50" s="153" t="str">
        <f t="shared" si="1"/>
        <v>R01-CR-RA-18</v>
      </c>
    </row>
    <row r="51" spans="1:5" ht="72.900000000000006" x14ac:dyDescent="0.4">
      <c r="A51" s="154" t="s">
        <v>453</v>
      </c>
      <c r="B51" s="25" t="s">
        <v>488</v>
      </c>
      <c r="C51" s="85">
        <v>43643</v>
      </c>
      <c r="D51" s="153" t="str">
        <f t="shared" si="0"/>
        <v>R01-CR-RA-19  ANBO                     06/27/2019  RGG</v>
      </c>
      <c r="E51" s="153" t="str">
        <f t="shared" si="1"/>
        <v>R01-CR-RA-19</v>
      </c>
    </row>
    <row r="52" spans="1:5" ht="72.900000000000006" x14ac:dyDescent="0.4">
      <c r="A52" s="154" t="s">
        <v>454</v>
      </c>
      <c r="B52" s="25" t="s">
        <v>488</v>
      </c>
      <c r="C52" s="85">
        <v>43643</v>
      </c>
      <c r="D52" s="153" t="str">
        <f t="shared" si="0"/>
        <v>R01-CR-RA-20  ANBO                     06/27/2019  RGG</v>
      </c>
      <c r="E52" s="153" t="str">
        <f t="shared" si="1"/>
        <v>R01-CR-RA-20</v>
      </c>
    </row>
    <row r="53" spans="1:5" ht="72.900000000000006" x14ac:dyDescent="0.4">
      <c r="A53" s="154" t="s">
        <v>455</v>
      </c>
      <c r="B53" s="25" t="s">
        <v>488</v>
      </c>
      <c r="C53" s="85">
        <v>43643</v>
      </c>
      <c r="D53" s="153" t="str">
        <f t="shared" si="0"/>
        <v>R01-CR-RA-21  ANBO                     06/27/2019  RGG</v>
      </c>
      <c r="E53" s="153" t="str">
        <f t="shared" si="1"/>
        <v>R01-CR-RA-21</v>
      </c>
    </row>
    <row r="54" spans="1:5" ht="72.900000000000006" x14ac:dyDescent="0.4">
      <c r="A54" s="154" t="s">
        <v>456</v>
      </c>
      <c r="B54" s="25" t="s">
        <v>488</v>
      </c>
      <c r="C54" s="85">
        <v>43643</v>
      </c>
      <c r="D54" s="153" t="str">
        <f t="shared" si="0"/>
        <v>R01-CR-RA-22  ANBO                     06/27/2019  RGG</v>
      </c>
      <c r="E54" s="153" t="str">
        <f t="shared" si="1"/>
        <v>R01-CR-RA-22</v>
      </c>
    </row>
    <row r="55" spans="1:5" ht="72.900000000000006" x14ac:dyDescent="0.4">
      <c r="A55" s="154" t="s">
        <v>457</v>
      </c>
      <c r="B55" s="25" t="s">
        <v>488</v>
      </c>
      <c r="C55" s="85">
        <v>43643</v>
      </c>
      <c r="D55" s="153" t="str">
        <f t="shared" si="0"/>
        <v>R01-CR-RA-23  ANBO                     06/27/2019  RGG</v>
      </c>
      <c r="E55" s="153" t="str">
        <f t="shared" si="1"/>
        <v>R01-CR-RA-23</v>
      </c>
    </row>
    <row r="56" spans="1:5" ht="72.900000000000006" x14ac:dyDescent="0.4">
      <c r="A56" s="154" t="s">
        <v>458</v>
      </c>
      <c r="B56" s="25" t="s">
        <v>488</v>
      </c>
      <c r="C56" s="85">
        <v>43643</v>
      </c>
      <c r="D56" s="153" t="str">
        <f t="shared" si="0"/>
        <v>R01-CR-RA-24  ANBO                     06/27/2019  RGG</v>
      </c>
      <c r="E56" s="153" t="str">
        <f t="shared" si="1"/>
        <v>R01-CR-RA-24</v>
      </c>
    </row>
    <row r="57" spans="1:5" ht="72.900000000000006" x14ac:dyDescent="0.4">
      <c r="A57" s="154" t="s">
        <v>459</v>
      </c>
      <c r="B57" s="25" t="s">
        <v>488</v>
      </c>
      <c r="C57" s="85">
        <v>43643</v>
      </c>
      <c r="D57" s="153" t="str">
        <f t="shared" si="0"/>
        <v>R01-CR-RA-25  ANBO                     06/27/2019  RGG</v>
      </c>
      <c r="E57" s="153" t="str">
        <f t="shared" si="1"/>
        <v>R01-CR-RA-25</v>
      </c>
    </row>
    <row r="58" spans="1:5" ht="72.900000000000006" x14ac:dyDescent="0.4">
      <c r="A58" s="154" t="s">
        <v>460</v>
      </c>
      <c r="B58" s="25" t="s">
        <v>488</v>
      </c>
      <c r="C58" s="85">
        <v>43643</v>
      </c>
      <c r="D58" s="153" t="str">
        <f t="shared" si="0"/>
        <v>R01-CR-RA-26  ANBO                     06/27/2019  RGG</v>
      </c>
      <c r="E58" s="153" t="str">
        <f t="shared" si="1"/>
        <v>R01-CR-RA-26</v>
      </c>
    </row>
    <row r="59" spans="1:5" ht="72.900000000000006" x14ac:dyDescent="0.4">
      <c r="A59" s="154" t="s">
        <v>461</v>
      </c>
      <c r="B59" s="25" t="s">
        <v>488</v>
      </c>
      <c r="C59" s="85">
        <v>43643</v>
      </c>
      <c r="D59" s="153" t="str">
        <f t="shared" si="0"/>
        <v>R01-CR-RA-27  ANBO                     06/27/2019  RGG</v>
      </c>
      <c r="E59" s="153" t="str">
        <f t="shared" si="1"/>
        <v>R01-CR-RA-27</v>
      </c>
    </row>
    <row r="60" spans="1:5" ht="72.900000000000006" x14ac:dyDescent="0.4">
      <c r="A60" s="154" t="s">
        <v>462</v>
      </c>
      <c r="B60" s="25" t="s">
        <v>488</v>
      </c>
      <c r="C60" s="85">
        <v>43643</v>
      </c>
      <c r="D60" s="153" t="str">
        <f t="shared" si="0"/>
        <v>R01-CR-RA-28  ANBO                     06/27/2019  RGG</v>
      </c>
      <c r="E60" s="153" t="str">
        <f t="shared" si="1"/>
        <v>R01-CR-RA-28</v>
      </c>
    </row>
    <row r="61" spans="1:5" ht="72.900000000000006" x14ac:dyDescent="0.4">
      <c r="A61" s="154" t="s">
        <v>463</v>
      </c>
      <c r="B61" s="25" t="s">
        <v>488</v>
      </c>
      <c r="C61" s="85">
        <v>43643</v>
      </c>
      <c r="D61" s="153" t="str">
        <f t="shared" si="0"/>
        <v>R01-CR-RA-29  ANBO                     06/27/2019  RGG</v>
      </c>
      <c r="E61" s="153" t="str">
        <f t="shared" si="1"/>
        <v>R01-CR-RA-29</v>
      </c>
    </row>
    <row r="62" spans="1:5" ht="72.900000000000006" x14ac:dyDescent="0.4">
      <c r="A62" s="154" t="s">
        <v>464</v>
      </c>
      <c r="B62" s="25" t="s">
        <v>488</v>
      </c>
      <c r="C62" s="85">
        <v>43643</v>
      </c>
      <c r="D62" s="153" t="str">
        <f t="shared" si="0"/>
        <v>R01-CR-RA-30  ANBO                     06/27/2019  RGG</v>
      </c>
      <c r="E62" s="153" t="str">
        <f t="shared" si="1"/>
        <v>R01-CR-RA-30</v>
      </c>
    </row>
    <row r="63" spans="1:5" ht="58.3" x14ac:dyDescent="0.4">
      <c r="A63" s="154" t="s">
        <v>403</v>
      </c>
      <c r="B63" s="134" t="s">
        <v>489</v>
      </c>
      <c r="C63" s="135">
        <v>43647</v>
      </c>
      <c r="D63" s="153" t="str">
        <f t="shared" si="0"/>
        <v>R01-SI-GL-01  ANBO                     07/01/2019  RGG</v>
      </c>
      <c r="E63" s="153" t="str">
        <f t="shared" si="1"/>
        <v>R01-SI-GL-01</v>
      </c>
    </row>
    <row r="64" spans="1:5" ht="58.3" x14ac:dyDescent="0.4">
      <c r="A64" s="154" t="s">
        <v>404</v>
      </c>
      <c r="B64" s="134" t="s">
        <v>489</v>
      </c>
      <c r="C64" s="135">
        <v>43647</v>
      </c>
      <c r="D64" s="153" t="str">
        <f t="shared" si="0"/>
        <v>R01-SI-GL-02  ANBO                     07/01/2019  RGG</v>
      </c>
      <c r="E64" s="153" t="str">
        <f t="shared" si="1"/>
        <v>R01-SI-GL-02</v>
      </c>
    </row>
    <row r="65" spans="1:5" ht="58.3" x14ac:dyDescent="0.4">
      <c r="A65" s="154" t="s">
        <v>405</v>
      </c>
      <c r="B65" s="134" t="s">
        <v>489</v>
      </c>
      <c r="C65" s="135">
        <v>43647</v>
      </c>
      <c r="D65" s="153" t="str">
        <f t="shared" si="0"/>
        <v>R01-SI-GL-03  ANBO                     07/01/2019  RGG</v>
      </c>
      <c r="E65" s="153" t="str">
        <f t="shared" si="1"/>
        <v>R01-SI-GL-03</v>
      </c>
    </row>
    <row r="66" spans="1:5" ht="58.3" x14ac:dyDescent="0.4">
      <c r="A66" s="154" t="s">
        <v>406</v>
      </c>
      <c r="B66" s="134" t="s">
        <v>489</v>
      </c>
      <c r="C66" s="135">
        <v>43647</v>
      </c>
      <c r="D66" s="153" t="str">
        <f t="shared" si="0"/>
        <v>R01-SI-GL-04  ANBO                     07/01/2019  RGG</v>
      </c>
      <c r="E66" s="153" t="str">
        <f t="shared" si="1"/>
        <v>R01-SI-GL-04</v>
      </c>
    </row>
    <row r="67" spans="1:5" ht="58.3" x14ac:dyDescent="0.4">
      <c r="A67" s="154" t="s">
        <v>407</v>
      </c>
      <c r="B67" s="134" t="s">
        <v>489</v>
      </c>
      <c r="C67" s="135">
        <v>43647</v>
      </c>
      <c r="D67" s="153" t="str">
        <f t="shared" si="0"/>
        <v>R01-SI-GL-05  ANBO                     07/01/2019  RGG</v>
      </c>
      <c r="E67" s="153" t="str">
        <f t="shared" si="1"/>
        <v>R01-SI-GL-05</v>
      </c>
    </row>
    <row r="68" spans="1:5" ht="58.3" x14ac:dyDescent="0.4">
      <c r="A68" s="154" t="s">
        <v>408</v>
      </c>
      <c r="B68" s="134" t="s">
        <v>489</v>
      </c>
      <c r="C68" s="135">
        <v>43647</v>
      </c>
      <c r="D68" s="153" t="str">
        <f t="shared" si="0"/>
        <v>R01-SI-GL-06  ANBO                     07/01/2019  RGG</v>
      </c>
      <c r="E68" s="153" t="str">
        <f t="shared" si="1"/>
        <v>R01-SI-GL-06</v>
      </c>
    </row>
    <row r="69" spans="1:5" ht="58.3" x14ac:dyDescent="0.4">
      <c r="A69" s="154" t="s">
        <v>409</v>
      </c>
      <c r="B69" s="134" t="s">
        <v>489</v>
      </c>
      <c r="C69" s="135">
        <v>43647</v>
      </c>
      <c r="D69" s="153" t="str">
        <f t="shared" si="0"/>
        <v>R01-SI-GL-07  ANBO                     07/01/2019  RGG</v>
      </c>
      <c r="E69" s="153" t="str">
        <f t="shared" si="1"/>
        <v>R01-SI-GL-07</v>
      </c>
    </row>
    <row r="70" spans="1:5" ht="58.3" x14ac:dyDescent="0.4">
      <c r="A70" s="154" t="s">
        <v>410</v>
      </c>
      <c r="B70" s="134" t="s">
        <v>489</v>
      </c>
      <c r="C70" s="135">
        <v>43647</v>
      </c>
      <c r="D70" s="153" t="str">
        <f t="shared" si="0"/>
        <v>R01-SI-GL-08  ANBO                     07/01/2019  RGG</v>
      </c>
      <c r="E70" s="153" t="str">
        <f t="shared" si="1"/>
        <v>R01-SI-GL-08</v>
      </c>
    </row>
    <row r="71" spans="1:5" ht="58.3" x14ac:dyDescent="0.4">
      <c r="A71" s="154" t="s">
        <v>411</v>
      </c>
      <c r="B71" s="134" t="s">
        <v>489</v>
      </c>
      <c r="C71" s="135">
        <v>43647</v>
      </c>
      <c r="D71" s="153" t="str">
        <f t="shared" si="0"/>
        <v>R01-SI-GL-09  ANBO                     07/01/2019  RGG</v>
      </c>
      <c r="E71" s="153" t="str">
        <f t="shared" si="1"/>
        <v>R01-SI-GL-09</v>
      </c>
    </row>
    <row r="72" spans="1:5" ht="58.3" x14ac:dyDescent="0.4">
      <c r="A72" s="154" t="s">
        <v>412</v>
      </c>
      <c r="B72" s="134" t="s">
        <v>489</v>
      </c>
      <c r="C72" s="135">
        <v>43647</v>
      </c>
      <c r="D72" s="153" t="str">
        <f t="shared" si="0"/>
        <v>R01-SI-GL-10  ANBO                     07/01/2019  RGG</v>
      </c>
      <c r="E72" s="153" t="str">
        <f t="shared" si="1"/>
        <v>R01-SI-GL-10</v>
      </c>
    </row>
    <row r="73" spans="1:5" ht="58.3" x14ac:dyDescent="0.4">
      <c r="A73" s="154" t="s">
        <v>445</v>
      </c>
      <c r="B73" s="134" t="s">
        <v>489</v>
      </c>
      <c r="C73" s="135">
        <v>43647</v>
      </c>
      <c r="D73" s="153" t="str">
        <f t="shared" si="0"/>
        <v>R01-SI-GL-11  ANBO                     07/01/2019  RGG</v>
      </c>
      <c r="E73" s="153" t="str">
        <f t="shared" si="1"/>
        <v>R01-SI-GL-11</v>
      </c>
    </row>
    <row r="74" spans="1:5" ht="58.3" x14ac:dyDescent="0.4">
      <c r="A74" s="154" t="s">
        <v>446</v>
      </c>
      <c r="B74" s="134" t="s">
        <v>489</v>
      </c>
      <c r="C74" s="135">
        <v>43647</v>
      </c>
      <c r="D74" s="153" t="str">
        <f t="shared" si="0"/>
        <v>R01-SI-GL-12  ANBO                     07/01/2019  RGG</v>
      </c>
      <c r="E74" s="153" t="str">
        <f t="shared" si="1"/>
        <v>R01-SI-GL-12</v>
      </c>
    </row>
    <row r="75" spans="1:5" ht="58.3" x14ac:dyDescent="0.4">
      <c r="A75" s="154" t="s">
        <v>447</v>
      </c>
      <c r="B75" s="134" t="s">
        <v>489</v>
      </c>
      <c r="C75" s="135">
        <v>43647</v>
      </c>
      <c r="D75" s="153" t="str">
        <f t="shared" si="0"/>
        <v>R01-SI-GL-13  ANBO                     07/01/2019  RGG</v>
      </c>
      <c r="E75" s="153" t="str">
        <f t="shared" si="1"/>
        <v>R01-SI-GL-13</v>
      </c>
    </row>
    <row r="76" spans="1:5" ht="58.3" x14ac:dyDescent="0.4">
      <c r="A76" s="154" t="s">
        <v>448</v>
      </c>
      <c r="B76" s="134" t="s">
        <v>489</v>
      </c>
      <c r="C76" s="135">
        <v>43647</v>
      </c>
      <c r="D76" s="153" t="str">
        <f t="shared" si="0"/>
        <v>R01-SI-GL-14  ANBO                     07/01/2019  RGG</v>
      </c>
      <c r="E76" s="153" t="str">
        <f t="shared" si="1"/>
        <v>R01-SI-GL-14</v>
      </c>
    </row>
    <row r="77" spans="1:5" ht="58.3" x14ac:dyDescent="0.4">
      <c r="A77" s="154" t="s">
        <v>449</v>
      </c>
      <c r="B77" s="134" t="s">
        <v>489</v>
      </c>
      <c r="C77" s="135">
        <v>43647</v>
      </c>
      <c r="D77" s="153" t="str">
        <f t="shared" si="0"/>
        <v>R01-SI-GL-15  ANBO                     07/01/2019  RGG</v>
      </c>
      <c r="E77" s="153" t="str">
        <f t="shared" si="1"/>
        <v>R01-SI-GL-15</v>
      </c>
    </row>
    <row r="78" spans="1:5" ht="58.3" x14ac:dyDescent="0.4">
      <c r="A78" s="154" t="s">
        <v>450</v>
      </c>
      <c r="B78" s="134" t="s">
        <v>489</v>
      </c>
      <c r="C78" s="135">
        <v>43647</v>
      </c>
      <c r="D78" s="153" t="str">
        <f t="shared" ref="D78:D92" si="2">CONCATENATE(B78,"-",A78,"  ANBO                     ",TEXT(C78,"mm/dd/yyyy"),"  RGG")</f>
        <v>R01-SI-GL-16  ANBO                     07/01/2019  RGG</v>
      </c>
      <c r="E78" s="153" t="str">
        <f t="shared" ref="E78:E92" si="3">CONCATENATE(B78,"-",A78,"")</f>
        <v>R01-SI-GL-16</v>
      </c>
    </row>
    <row r="79" spans="1:5" ht="58.3" x14ac:dyDescent="0.4">
      <c r="A79" s="154" t="s">
        <v>451</v>
      </c>
      <c r="B79" s="134" t="s">
        <v>489</v>
      </c>
      <c r="C79" s="135">
        <v>43647</v>
      </c>
      <c r="D79" s="153" t="str">
        <f t="shared" si="2"/>
        <v>R01-SI-GL-17  ANBO                     07/01/2019  RGG</v>
      </c>
      <c r="E79" s="153" t="str">
        <f t="shared" si="3"/>
        <v>R01-SI-GL-17</v>
      </c>
    </row>
    <row r="80" spans="1:5" ht="58.3" x14ac:dyDescent="0.4">
      <c r="A80" s="154" t="s">
        <v>452</v>
      </c>
      <c r="B80" s="134" t="s">
        <v>489</v>
      </c>
      <c r="C80" s="135">
        <v>43647</v>
      </c>
      <c r="D80" s="153" t="str">
        <f t="shared" si="2"/>
        <v>R01-SI-GL-18  ANBO                     07/01/2019  RGG</v>
      </c>
      <c r="E80" s="153" t="str">
        <f t="shared" si="3"/>
        <v>R01-SI-GL-18</v>
      </c>
    </row>
    <row r="81" spans="1:5" ht="58.3" x14ac:dyDescent="0.4">
      <c r="A81" s="154" t="s">
        <v>453</v>
      </c>
      <c r="B81" s="134" t="s">
        <v>489</v>
      </c>
      <c r="C81" s="135">
        <v>43647</v>
      </c>
      <c r="D81" s="153" t="str">
        <f t="shared" si="2"/>
        <v>R01-SI-GL-19  ANBO                     07/01/2019  RGG</v>
      </c>
      <c r="E81" s="153" t="str">
        <f t="shared" si="3"/>
        <v>R01-SI-GL-19</v>
      </c>
    </row>
    <row r="82" spans="1:5" ht="58.3" x14ac:dyDescent="0.4">
      <c r="A82" s="154" t="s">
        <v>454</v>
      </c>
      <c r="B82" s="134" t="s">
        <v>489</v>
      </c>
      <c r="C82" s="135">
        <v>43647</v>
      </c>
      <c r="D82" s="153" t="str">
        <f t="shared" si="2"/>
        <v>R01-SI-GL-20  ANBO                     07/01/2019  RGG</v>
      </c>
      <c r="E82" s="153" t="str">
        <f t="shared" si="3"/>
        <v>R01-SI-GL-20</v>
      </c>
    </row>
    <row r="83" spans="1:5" ht="58.3" x14ac:dyDescent="0.4">
      <c r="A83" s="154" t="s">
        <v>455</v>
      </c>
      <c r="B83" s="134" t="s">
        <v>489</v>
      </c>
      <c r="C83" s="135">
        <v>43647</v>
      </c>
      <c r="D83" s="153" t="str">
        <f t="shared" si="2"/>
        <v>R01-SI-GL-21  ANBO                     07/01/2019  RGG</v>
      </c>
      <c r="E83" s="153" t="str">
        <f t="shared" si="3"/>
        <v>R01-SI-GL-21</v>
      </c>
    </row>
    <row r="84" spans="1:5" ht="58.3" x14ac:dyDescent="0.4">
      <c r="A84" s="154" t="s">
        <v>456</v>
      </c>
      <c r="B84" s="134" t="s">
        <v>489</v>
      </c>
      <c r="C84" s="135">
        <v>43647</v>
      </c>
      <c r="D84" s="153" t="str">
        <f t="shared" si="2"/>
        <v>R01-SI-GL-22  ANBO                     07/01/2019  RGG</v>
      </c>
      <c r="E84" s="153" t="str">
        <f t="shared" si="3"/>
        <v>R01-SI-GL-22</v>
      </c>
    </row>
    <row r="85" spans="1:5" ht="58.3" x14ac:dyDescent="0.4">
      <c r="A85" s="154" t="s">
        <v>457</v>
      </c>
      <c r="B85" s="134" t="s">
        <v>489</v>
      </c>
      <c r="C85" s="135">
        <v>43647</v>
      </c>
      <c r="D85" s="153" t="str">
        <f t="shared" si="2"/>
        <v>R01-SI-GL-23  ANBO                     07/01/2019  RGG</v>
      </c>
      <c r="E85" s="153" t="str">
        <f t="shared" si="3"/>
        <v>R01-SI-GL-23</v>
      </c>
    </row>
    <row r="86" spans="1:5" ht="58.3" x14ac:dyDescent="0.4">
      <c r="A86" s="154" t="s">
        <v>458</v>
      </c>
      <c r="B86" s="134" t="s">
        <v>489</v>
      </c>
      <c r="C86" s="135">
        <v>43647</v>
      </c>
      <c r="D86" s="153" t="str">
        <f t="shared" si="2"/>
        <v>R01-SI-GL-24  ANBO                     07/01/2019  RGG</v>
      </c>
      <c r="E86" s="153" t="str">
        <f t="shared" si="3"/>
        <v>R01-SI-GL-24</v>
      </c>
    </row>
    <row r="87" spans="1:5" ht="58.3" x14ac:dyDescent="0.4">
      <c r="A87" s="154" t="s">
        <v>459</v>
      </c>
      <c r="B87" s="134" t="s">
        <v>489</v>
      </c>
      <c r="C87" s="135">
        <v>43647</v>
      </c>
      <c r="D87" s="153" t="str">
        <f t="shared" si="2"/>
        <v>R01-SI-GL-25  ANBO                     07/01/2019  RGG</v>
      </c>
      <c r="E87" s="153" t="str">
        <f t="shared" si="3"/>
        <v>R01-SI-GL-25</v>
      </c>
    </row>
    <row r="88" spans="1:5" ht="58.3" x14ac:dyDescent="0.4">
      <c r="A88" s="154" t="s">
        <v>460</v>
      </c>
      <c r="B88" s="134" t="s">
        <v>489</v>
      </c>
      <c r="C88" s="135">
        <v>43647</v>
      </c>
      <c r="D88" s="153" t="str">
        <f t="shared" si="2"/>
        <v>R01-SI-GL-26  ANBO                     07/01/2019  RGG</v>
      </c>
      <c r="E88" s="153" t="str">
        <f t="shared" si="3"/>
        <v>R01-SI-GL-26</v>
      </c>
    </row>
    <row r="89" spans="1:5" ht="58.3" x14ac:dyDescent="0.4">
      <c r="A89" s="154" t="s">
        <v>461</v>
      </c>
      <c r="B89" s="134" t="s">
        <v>489</v>
      </c>
      <c r="C89" s="135">
        <v>43647</v>
      </c>
      <c r="D89" s="153" t="str">
        <f t="shared" si="2"/>
        <v>R01-SI-GL-27  ANBO                     07/01/2019  RGG</v>
      </c>
      <c r="E89" s="153" t="str">
        <f t="shared" si="3"/>
        <v>R01-SI-GL-27</v>
      </c>
    </row>
    <row r="90" spans="1:5" ht="58.3" x14ac:dyDescent="0.4">
      <c r="A90" s="154" t="s">
        <v>462</v>
      </c>
      <c r="B90" s="134" t="s">
        <v>489</v>
      </c>
      <c r="C90" s="135">
        <v>43647</v>
      </c>
      <c r="D90" s="153" t="str">
        <f t="shared" si="2"/>
        <v>R01-SI-GL-28  ANBO                     07/01/2019  RGG</v>
      </c>
      <c r="E90" s="153" t="str">
        <f t="shared" si="3"/>
        <v>R01-SI-GL-28</v>
      </c>
    </row>
    <row r="91" spans="1:5" ht="58.3" x14ac:dyDescent="0.4">
      <c r="A91" s="154" t="s">
        <v>463</v>
      </c>
      <c r="B91" s="134" t="s">
        <v>489</v>
      </c>
      <c r="C91" s="135">
        <v>43647</v>
      </c>
      <c r="D91" s="153" t="str">
        <f t="shared" si="2"/>
        <v>R01-SI-GL-29  ANBO                     07/01/2019  RGG</v>
      </c>
      <c r="E91" s="153" t="str">
        <f t="shared" si="3"/>
        <v>R01-SI-GL-29</v>
      </c>
    </row>
    <row r="92" spans="1:5" ht="58.3" x14ac:dyDescent="0.4">
      <c r="A92" s="154" t="s">
        <v>464</v>
      </c>
      <c r="B92" s="134" t="s">
        <v>489</v>
      </c>
      <c r="C92" s="135">
        <v>43647</v>
      </c>
      <c r="D92" s="153" t="str">
        <f t="shared" si="2"/>
        <v>R01-SI-GL-30  ANBO                     07/01/2019  RGG</v>
      </c>
      <c r="E92" s="153" t="str">
        <f t="shared" si="3"/>
        <v>R01-SI-GL-30</v>
      </c>
    </row>
  </sheetData>
  <pageMargins left="0.7" right="0.7" top="0.75" bottom="0.75" header="0.3" footer="0.3"/>
  <pageSetup scale="1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U87"/>
  <sheetViews>
    <sheetView topLeftCell="A83" workbookViewId="0">
      <selection activeCell="E8" sqref="E8:E87"/>
    </sheetView>
  </sheetViews>
  <sheetFormatPr defaultRowHeight="14.6" x14ac:dyDescent="0.4"/>
  <cols>
    <col min="3" max="3" width="15.84375" customWidth="1"/>
    <col min="4" max="4" width="14" customWidth="1"/>
    <col min="10" max="10" width="14.84375" customWidth="1"/>
    <col min="11" max="11" width="14.53515625" customWidth="1"/>
    <col min="22" max="22" width="15.23046875" customWidth="1"/>
  </cols>
  <sheetData>
    <row r="1" spans="1:47" s="72" customFormat="1" ht="132.75" customHeight="1" x14ac:dyDescent="0.4">
      <c r="A1" s="71" t="s">
        <v>422</v>
      </c>
      <c r="B1" s="71" t="s">
        <v>349</v>
      </c>
      <c r="C1" s="71" t="s">
        <v>421</v>
      </c>
      <c r="D1" s="71" t="s">
        <v>414</v>
      </c>
      <c r="E1" s="71" t="s">
        <v>419</v>
      </c>
      <c r="F1" s="71" t="s">
        <v>415</v>
      </c>
      <c r="G1" s="71" t="s">
        <v>502</v>
      </c>
      <c r="H1" s="170" t="s">
        <v>418</v>
      </c>
      <c r="I1" s="71" t="s">
        <v>348</v>
      </c>
      <c r="J1" s="71" t="s">
        <v>338</v>
      </c>
      <c r="K1" s="82" t="s">
        <v>420</v>
      </c>
      <c r="L1" s="71" t="s">
        <v>332</v>
      </c>
      <c r="M1" s="71" t="s">
        <v>337</v>
      </c>
      <c r="N1" s="71" t="s">
        <v>243</v>
      </c>
      <c r="O1" s="71" t="s">
        <v>242</v>
      </c>
      <c r="P1" s="71" t="s">
        <v>0</v>
      </c>
      <c r="Q1" s="71" t="s">
        <v>285</v>
      </c>
      <c r="R1" s="71" t="s">
        <v>330</v>
      </c>
      <c r="S1" s="71" t="s">
        <v>334</v>
      </c>
      <c r="T1" s="71" t="s">
        <v>1</v>
      </c>
      <c r="U1" s="72" t="s">
        <v>2</v>
      </c>
      <c r="V1" s="72" t="s">
        <v>3</v>
      </c>
      <c r="W1" s="72" t="s">
        <v>4</v>
      </c>
      <c r="X1" s="73" t="s">
        <v>278</v>
      </c>
      <c r="Y1" s="73" t="s">
        <v>8</v>
      </c>
      <c r="Z1" s="73" t="s">
        <v>9</v>
      </c>
      <c r="AA1" s="71" t="s">
        <v>5</v>
      </c>
      <c r="AB1" s="73" t="s">
        <v>6</v>
      </c>
      <c r="AC1" s="73" t="s">
        <v>7</v>
      </c>
      <c r="AD1" s="72" t="s">
        <v>10</v>
      </c>
      <c r="AE1" s="72" t="s">
        <v>12</v>
      </c>
      <c r="AF1" s="72" t="s">
        <v>13</v>
      </c>
      <c r="AG1" s="71" t="s">
        <v>14</v>
      </c>
      <c r="AH1" s="72" t="s">
        <v>15</v>
      </c>
      <c r="AI1" s="71" t="s">
        <v>16</v>
      </c>
      <c r="AJ1" s="71" t="s">
        <v>17</v>
      </c>
      <c r="AK1" s="72" t="s">
        <v>18</v>
      </c>
      <c r="AL1" s="71" t="s">
        <v>19</v>
      </c>
      <c r="AM1" s="71" t="s">
        <v>20</v>
      </c>
      <c r="AN1" s="71" t="s">
        <v>21</v>
      </c>
      <c r="AO1" s="72" t="s">
        <v>22</v>
      </c>
      <c r="AP1" s="71" t="s">
        <v>23</v>
      </c>
      <c r="AQ1" s="71" t="s">
        <v>24</v>
      </c>
      <c r="AR1" s="72" t="s">
        <v>25</v>
      </c>
      <c r="AS1" s="72" t="s">
        <v>351</v>
      </c>
      <c r="AT1" s="72" t="s">
        <v>358</v>
      </c>
      <c r="AU1" s="72" t="s">
        <v>359</v>
      </c>
    </row>
    <row r="2" spans="1:47" s="1" customFormat="1" x14ac:dyDescent="0.4">
      <c r="A2" s="28">
        <v>2</v>
      </c>
      <c r="B2" s="28">
        <v>41</v>
      </c>
      <c r="C2" s="168"/>
      <c r="D2" s="28">
        <v>13</v>
      </c>
      <c r="E2" s="28">
        <v>13</v>
      </c>
      <c r="F2" s="28">
        <v>13</v>
      </c>
      <c r="G2" s="28" t="s">
        <v>470</v>
      </c>
      <c r="H2" s="171">
        <v>0</v>
      </c>
      <c r="I2" s="28" t="s">
        <v>101</v>
      </c>
      <c r="J2" s="25" t="s">
        <v>492</v>
      </c>
      <c r="K2" s="85">
        <v>43648</v>
      </c>
      <c r="L2" s="25" t="s">
        <v>333</v>
      </c>
      <c r="M2" s="26" t="s">
        <v>231</v>
      </c>
      <c r="N2" s="27" t="s">
        <v>117</v>
      </c>
      <c r="O2" s="26" t="s">
        <v>279</v>
      </c>
      <c r="P2" s="26">
        <v>1</v>
      </c>
      <c r="Q2" s="26">
        <v>2019</v>
      </c>
      <c r="R2" s="26">
        <v>32</v>
      </c>
      <c r="S2" s="26">
        <v>30</v>
      </c>
      <c r="T2" s="27" t="s">
        <v>117</v>
      </c>
      <c r="U2" s="28" t="s">
        <v>118</v>
      </c>
      <c r="V2" s="25" t="s">
        <v>119</v>
      </c>
      <c r="W2" s="26" t="s">
        <v>120</v>
      </c>
      <c r="X2" s="29" t="str">
        <f>CONCATENATE(Y2,",",Z2)</f>
        <v>50.54225,-121.246195</v>
      </c>
      <c r="Y2" s="30">
        <v>50.542250000000003</v>
      </c>
      <c r="Z2" s="31">
        <v>-121.246195</v>
      </c>
      <c r="AA2" s="26" t="s">
        <v>121</v>
      </c>
      <c r="AB2" s="29">
        <v>624267</v>
      </c>
      <c r="AC2" s="29">
        <v>5600392</v>
      </c>
      <c r="AD2" s="32" t="s">
        <v>122</v>
      </c>
      <c r="AE2" s="32" t="s">
        <v>123</v>
      </c>
      <c r="AF2" s="26">
        <v>32</v>
      </c>
      <c r="AG2" s="26" t="s">
        <v>33</v>
      </c>
      <c r="AH2" s="34" t="s">
        <v>124</v>
      </c>
      <c r="AI2" s="26" t="s">
        <v>35</v>
      </c>
      <c r="AJ2" s="26" t="s">
        <v>36</v>
      </c>
      <c r="AK2" s="26" t="s">
        <v>125</v>
      </c>
      <c r="AL2" s="26">
        <v>20</v>
      </c>
      <c r="AM2" s="26">
        <v>22</v>
      </c>
      <c r="AN2" s="26" t="s">
        <v>38</v>
      </c>
      <c r="AO2" s="32" t="s">
        <v>126</v>
      </c>
      <c r="AP2" s="32" t="s">
        <v>41</v>
      </c>
      <c r="AQ2" s="32" t="s">
        <v>41</v>
      </c>
      <c r="AR2" s="32"/>
      <c r="AS2" s="28">
        <v>4222</v>
      </c>
      <c r="AT2" s="28"/>
      <c r="AU2" s="28"/>
    </row>
    <row r="3" spans="1:47" s="1" customFormat="1" x14ac:dyDescent="0.4">
      <c r="A3" s="28">
        <v>2</v>
      </c>
      <c r="B3" s="28">
        <v>43</v>
      </c>
      <c r="C3" s="168"/>
      <c r="D3" s="28">
        <v>13</v>
      </c>
      <c r="E3" s="28">
        <v>13</v>
      </c>
      <c r="F3" s="28">
        <v>13</v>
      </c>
      <c r="G3" s="28" t="s">
        <v>470</v>
      </c>
      <c r="H3" s="171">
        <v>0</v>
      </c>
      <c r="I3" s="28" t="s">
        <v>101</v>
      </c>
      <c r="J3" s="25" t="s">
        <v>493</v>
      </c>
      <c r="K3" s="85">
        <v>43655</v>
      </c>
      <c r="L3" s="25" t="s">
        <v>333</v>
      </c>
      <c r="M3" s="26" t="s">
        <v>231</v>
      </c>
      <c r="N3" s="27" t="s">
        <v>50</v>
      </c>
      <c r="O3" s="26" t="s">
        <v>173</v>
      </c>
      <c r="P3" s="26">
        <v>1</v>
      </c>
      <c r="Q3" s="26">
        <v>2019</v>
      </c>
      <c r="R3" s="26">
        <v>35</v>
      </c>
      <c r="S3" s="26">
        <v>30</v>
      </c>
      <c r="T3" s="27" t="s">
        <v>50</v>
      </c>
      <c r="U3" s="28" t="s">
        <v>105</v>
      </c>
      <c r="V3" s="25" t="s">
        <v>111</v>
      </c>
      <c r="W3" s="26" t="s">
        <v>112</v>
      </c>
      <c r="X3" s="29" t="str">
        <f>CONCATENATE(Y3,",",Z3)</f>
        <v>49.185614,-124.11473</v>
      </c>
      <c r="Y3" s="30">
        <v>49.185614000000001</v>
      </c>
      <c r="Z3" s="31">
        <v>-124.11472999999999</v>
      </c>
      <c r="AA3" s="26" t="s">
        <v>30</v>
      </c>
      <c r="AB3" s="29">
        <v>418770</v>
      </c>
      <c r="AC3" s="29">
        <v>5448688</v>
      </c>
      <c r="AD3" s="32" t="s">
        <v>45</v>
      </c>
      <c r="AE3" s="32" t="s">
        <v>91</v>
      </c>
      <c r="AF3" s="26">
        <v>35</v>
      </c>
      <c r="AG3" s="26" t="s">
        <v>113</v>
      </c>
      <c r="AH3" s="34" t="s">
        <v>114</v>
      </c>
      <c r="AI3" s="26" t="s">
        <v>101</v>
      </c>
      <c r="AJ3" s="26" t="s">
        <v>36</v>
      </c>
      <c r="AK3" s="35">
        <v>0.54166666666666663</v>
      </c>
      <c r="AL3" s="26">
        <v>20</v>
      </c>
      <c r="AM3" s="26" t="s">
        <v>41</v>
      </c>
      <c r="AN3" s="26" t="s">
        <v>38</v>
      </c>
      <c r="AO3" s="32" t="s">
        <v>41</v>
      </c>
      <c r="AP3" s="32" t="s">
        <v>115</v>
      </c>
      <c r="AQ3" s="32" t="s">
        <v>95</v>
      </c>
      <c r="AR3" s="32" t="s">
        <v>116</v>
      </c>
      <c r="AS3" s="28">
        <v>4222</v>
      </c>
      <c r="AT3" s="28"/>
      <c r="AU3" s="28"/>
    </row>
    <row r="4" spans="1:47" s="1" customFormat="1" x14ac:dyDescent="0.4">
      <c r="A4" s="132">
        <v>2</v>
      </c>
      <c r="B4" s="132">
        <v>44</v>
      </c>
      <c r="C4" s="169"/>
      <c r="D4" s="132">
        <v>13</v>
      </c>
      <c r="E4" s="132">
        <v>13</v>
      </c>
      <c r="F4" s="132">
        <v>14</v>
      </c>
      <c r="G4" s="132" t="s">
        <v>471</v>
      </c>
      <c r="H4" s="172">
        <v>0</v>
      </c>
      <c r="I4" s="132" t="s">
        <v>101</v>
      </c>
      <c r="J4" s="134" t="s">
        <v>483</v>
      </c>
      <c r="K4" s="135">
        <v>43657</v>
      </c>
      <c r="L4" s="134" t="s">
        <v>333</v>
      </c>
      <c r="M4" s="136" t="s">
        <v>231</v>
      </c>
      <c r="N4" s="137" t="s">
        <v>50</v>
      </c>
      <c r="O4" s="136" t="s">
        <v>173</v>
      </c>
      <c r="P4" s="136">
        <v>1</v>
      </c>
      <c r="Q4" s="136">
        <v>2019</v>
      </c>
      <c r="R4" s="136">
        <v>34</v>
      </c>
      <c r="S4" s="136">
        <v>30</v>
      </c>
      <c r="T4" s="137" t="s">
        <v>50</v>
      </c>
      <c r="U4" s="132" t="s">
        <v>81</v>
      </c>
      <c r="V4" s="134" t="s">
        <v>89</v>
      </c>
      <c r="W4" s="136" t="s">
        <v>90</v>
      </c>
      <c r="X4" s="138" t="str">
        <f>CONCATENATE(Y4,",",Z4)</f>
        <v>48.592621,-124.263921</v>
      </c>
      <c r="Y4" s="139">
        <v>48.592621000000001</v>
      </c>
      <c r="Z4" s="140">
        <v>-124.263921</v>
      </c>
      <c r="AA4" s="136" t="s">
        <v>30</v>
      </c>
      <c r="AB4" s="138">
        <v>406803</v>
      </c>
      <c r="AC4" s="138">
        <v>5382942</v>
      </c>
      <c r="AD4" s="141" t="s">
        <v>84</v>
      </c>
      <c r="AE4" s="141" t="s">
        <v>91</v>
      </c>
      <c r="AF4" s="136">
        <v>34</v>
      </c>
      <c r="AG4" s="136" t="s">
        <v>33</v>
      </c>
      <c r="AH4" s="142" t="s">
        <v>92</v>
      </c>
      <c r="AI4" s="136" t="s">
        <v>35</v>
      </c>
      <c r="AJ4" s="136" t="s">
        <v>36</v>
      </c>
      <c r="AK4" s="143">
        <v>0.47916666666666669</v>
      </c>
      <c r="AL4" s="136">
        <v>21</v>
      </c>
      <c r="AM4" s="136">
        <v>14</v>
      </c>
      <c r="AN4" s="136">
        <v>1.1000000000000001</v>
      </c>
      <c r="AO4" s="141" t="s">
        <v>93</v>
      </c>
      <c r="AP4" s="141" t="s">
        <v>94</v>
      </c>
      <c r="AQ4" s="141" t="s">
        <v>95</v>
      </c>
      <c r="AR4" s="141" t="s">
        <v>96</v>
      </c>
      <c r="AS4" s="132">
        <v>4222</v>
      </c>
      <c r="AT4" s="132"/>
      <c r="AU4" s="132"/>
    </row>
    <row r="8" spans="1:47" ht="58.3" x14ac:dyDescent="0.4">
      <c r="A8" s="154" t="s">
        <v>403</v>
      </c>
      <c r="B8" s="25" t="s">
        <v>492</v>
      </c>
      <c r="C8" s="85">
        <v>43648</v>
      </c>
      <c r="D8" s="153" t="str">
        <f>CONCATENATE(B8,"-",A8,"  ANBO                     ",TEXT(C8,"mm/dd/yyyy"),"  RGG")</f>
        <v>R01-NI-OC-01  ANBO                     07/02/2019  RGG</v>
      </c>
      <c r="E8" s="153" t="str">
        <f>CONCATENATE(B8,"-",A8,"")</f>
        <v>R01-NI-OC-01</v>
      </c>
    </row>
    <row r="9" spans="1:47" ht="58.3" x14ac:dyDescent="0.4">
      <c r="A9" s="154" t="s">
        <v>404</v>
      </c>
      <c r="B9" s="25" t="s">
        <v>492</v>
      </c>
      <c r="C9" s="85">
        <v>43648</v>
      </c>
      <c r="D9" s="153" t="str">
        <f t="shared" ref="D9:D72" si="0">CONCATENATE(B9,"-",A9,"  ANBO                     ",TEXT(C9,"mm/dd/yyyy"),"  RGG")</f>
        <v>R01-NI-OC-02  ANBO                     07/02/2019  RGG</v>
      </c>
      <c r="E9" s="153" t="str">
        <f t="shared" ref="E9:E72" si="1">CONCATENATE(B9,"-",A9,"")</f>
        <v>R01-NI-OC-02</v>
      </c>
    </row>
    <row r="10" spans="1:47" ht="58.3" x14ac:dyDescent="0.4">
      <c r="A10" s="154" t="s">
        <v>405</v>
      </c>
      <c r="B10" s="25" t="s">
        <v>492</v>
      </c>
      <c r="C10" s="85">
        <v>43648</v>
      </c>
      <c r="D10" s="153" t="str">
        <f t="shared" si="0"/>
        <v>R01-NI-OC-03  ANBO                     07/02/2019  RGG</v>
      </c>
      <c r="E10" s="153" t="str">
        <f t="shared" si="1"/>
        <v>R01-NI-OC-03</v>
      </c>
    </row>
    <row r="11" spans="1:47" ht="58.3" x14ac:dyDescent="0.4">
      <c r="A11" s="154" t="s">
        <v>406</v>
      </c>
      <c r="B11" s="25" t="s">
        <v>492</v>
      </c>
      <c r="C11" s="85">
        <v>43648</v>
      </c>
      <c r="D11" s="153" t="str">
        <f t="shared" si="0"/>
        <v>R01-NI-OC-04  ANBO                     07/02/2019  RGG</v>
      </c>
      <c r="E11" s="153" t="str">
        <f t="shared" si="1"/>
        <v>R01-NI-OC-04</v>
      </c>
    </row>
    <row r="12" spans="1:47" ht="58.3" x14ac:dyDescent="0.4">
      <c r="A12" s="154" t="s">
        <v>407</v>
      </c>
      <c r="B12" s="25" t="s">
        <v>492</v>
      </c>
      <c r="C12" s="85">
        <v>43648</v>
      </c>
      <c r="D12" s="153" t="str">
        <f t="shared" si="0"/>
        <v>R01-NI-OC-05  ANBO                     07/02/2019  RGG</v>
      </c>
      <c r="E12" s="153" t="str">
        <f t="shared" si="1"/>
        <v>R01-NI-OC-05</v>
      </c>
    </row>
    <row r="13" spans="1:47" ht="58.3" x14ac:dyDescent="0.4">
      <c r="A13" s="154" t="s">
        <v>408</v>
      </c>
      <c r="B13" s="25" t="s">
        <v>492</v>
      </c>
      <c r="C13" s="85">
        <v>43648</v>
      </c>
      <c r="D13" s="153" t="str">
        <f t="shared" si="0"/>
        <v>R01-NI-OC-06  ANBO                     07/02/2019  RGG</v>
      </c>
      <c r="E13" s="153" t="str">
        <f t="shared" si="1"/>
        <v>R01-NI-OC-06</v>
      </c>
    </row>
    <row r="14" spans="1:47" ht="58.3" x14ac:dyDescent="0.4">
      <c r="A14" s="154" t="s">
        <v>409</v>
      </c>
      <c r="B14" s="25" t="s">
        <v>492</v>
      </c>
      <c r="C14" s="85">
        <v>43648</v>
      </c>
      <c r="D14" s="153" t="str">
        <f t="shared" si="0"/>
        <v>R01-NI-OC-07  ANBO                     07/02/2019  RGG</v>
      </c>
      <c r="E14" s="153" t="str">
        <f t="shared" si="1"/>
        <v>R01-NI-OC-07</v>
      </c>
    </row>
    <row r="15" spans="1:47" ht="58.3" x14ac:dyDescent="0.4">
      <c r="A15" s="154" t="s">
        <v>410</v>
      </c>
      <c r="B15" s="25" t="s">
        <v>492</v>
      </c>
      <c r="C15" s="85">
        <v>43648</v>
      </c>
      <c r="D15" s="153" t="str">
        <f t="shared" si="0"/>
        <v>R01-NI-OC-08  ANBO                     07/02/2019  RGG</v>
      </c>
      <c r="E15" s="153" t="str">
        <f t="shared" si="1"/>
        <v>R01-NI-OC-08</v>
      </c>
    </row>
    <row r="16" spans="1:47" ht="58.3" x14ac:dyDescent="0.4">
      <c r="A16" s="154" t="s">
        <v>411</v>
      </c>
      <c r="B16" s="25" t="s">
        <v>492</v>
      </c>
      <c r="C16" s="85">
        <v>43648</v>
      </c>
      <c r="D16" s="153" t="str">
        <f t="shared" si="0"/>
        <v>R01-NI-OC-09  ANBO                     07/02/2019  RGG</v>
      </c>
      <c r="E16" s="153" t="str">
        <f t="shared" si="1"/>
        <v>R01-NI-OC-09</v>
      </c>
    </row>
    <row r="17" spans="1:5" ht="58.3" x14ac:dyDescent="0.4">
      <c r="A17" s="154" t="s">
        <v>412</v>
      </c>
      <c r="B17" s="25" t="s">
        <v>492</v>
      </c>
      <c r="C17" s="85">
        <v>43648</v>
      </c>
      <c r="D17" s="153" t="str">
        <f t="shared" si="0"/>
        <v>R01-NI-OC-10  ANBO                     07/02/2019  RGG</v>
      </c>
      <c r="E17" s="153" t="str">
        <f t="shared" si="1"/>
        <v>R01-NI-OC-10</v>
      </c>
    </row>
    <row r="18" spans="1:5" ht="58.3" x14ac:dyDescent="0.4">
      <c r="A18" s="154" t="s">
        <v>445</v>
      </c>
      <c r="B18" s="25" t="s">
        <v>492</v>
      </c>
      <c r="C18" s="85">
        <v>43648</v>
      </c>
      <c r="D18" s="153" t="str">
        <f t="shared" si="0"/>
        <v>R01-NI-OC-11  ANBO                     07/02/2019  RGG</v>
      </c>
      <c r="E18" s="153" t="str">
        <f t="shared" si="1"/>
        <v>R01-NI-OC-11</v>
      </c>
    </row>
    <row r="19" spans="1:5" ht="58.3" x14ac:dyDescent="0.4">
      <c r="A19" s="154" t="s">
        <v>446</v>
      </c>
      <c r="B19" s="25" t="s">
        <v>492</v>
      </c>
      <c r="C19" s="85">
        <v>43648</v>
      </c>
      <c r="D19" s="153" t="str">
        <f t="shared" si="0"/>
        <v>R01-NI-OC-12  ANBO                     07/02/2019  RGG</v>
      </c>
      <c r="E19" s="153" t="str">
        <f t="shared" si="1"/>
        <v>R01-NI-OC-12</v>
      </c>
    </row>
    <row r="20" spans="1:5" ht="58.3" x14ac:dyDescent="0.4">
      <c r="A20" s="154" t="s">
        <v>447</v>
      </c>
      <c r="B20" s="25" t="s">
        <v>492</v>
      </c>
      <c r="C20" s="85">
        <v>43648</v>
      </c>
      <c r="D20" s="153" t="str">
        <f t="shared" si="0"/>
        <v>R01-NI-OC-13  ANBO                     07/02/2019  RGG</v>
      </c>
      <c r="E20" s="153" t="str">
        <f t="shared" si="1"/>
        <v>R01-NI-OC-13</v>
      </c>
    </row>
    <row r="21" spans="1:5" ht="58.3" x14ac:dyDescent="0.4">
      <c r="A21" s="154" t="s">
        <v>448</v>
      </c>
      <c r="B21" s="25" t="s">
        <v>492</v>
      </c>
      <c r="C21" s="85">
        <v>43648</v>
      </c>
      <c r="D21" s="153" t="str">
        <f t="shared" si="0"/>
        <v>R01-NI-OC-14  ANBO                     07/02/2019  RGG</v>
      </c>
      <c r="E21" s="153" t="str">
        <f t="shared" si="1"/>
        <v>R01-NI-OC-14</v>
      </c>
    </row>
    <row r="22" spans="1:5" ht="58.3" x14ac:dyDescent="0.4">
      <c r="A22" s="154" t="s">
        <v>449</v>
      </c>
      <c r="B22" s="25" t="s">
        <v>492</v>
      </c>
      <c r="C22" s="85">
        <v>43648</v>
      </c>
      <c r="D22" s="153" t="str">
        <f t="shared" si="0"/>
        <v>R01-NI-OC-15  ANBO                     07/02/2019  RGG</v>
      </c>
      <c r="E22" s="153" t="str">
        <f t="shared" si="1"/>
        <v>R01-NI-OC-15</v>
      </c>
    </row>
    <row r="23" spans="1:5" ht="58.3" x14ac:dyDescent="0.4">
      <c r="A23" s="154" t="s">
        <v>450</v>
      </c>
      <c r="B23" s="25" t="s">
        <v>492</v>
      </c>
      <c r="C23" s="85">
        <v>43648</v>
      </c>
      <c r="D23" s="153" t="str">
        <f t="shared" si="0"/>
        <v>R01-NI-OC-16  ANBO                     07/02/2019  RGG</v>
      </c>
      <c r="E23" s="153" t="str">
        <f t="shared" si="1"/>
        <v>R01-NI-OC-16</v>
      </c>
    </row>
    <row r="24" spans="1:5" ht="58.3" x14ac:dyDescent="0.4">
      <c r="A24" s="154" t="s">
        <v>451</v>
      </c>
      <c r="B24" s="25" t="s">
        <v>492</v>
      </c>
      <c r="C24" s="85">
        <v>43648</v>
      </c>
      <c r="D24" s="153" t="str">
        <f t="shared" si="0"/>
        <v>R01-NI-OC-17  ANBO                     07/02/2019  RGG</v>
      </c>
      <c r="E24" s="153" t="str">
        <f t="shared" si="1"/>
        <v>R01-NI-OC-17</v>
      </c>
    </row>
    <row r="25" spans="1:5" ht="58.3" x14ac:dyDescent="0.4">
      <c r="A25" s="154" t="s">
        <v>452</v>
      </c>
      <c r="B25" s="25" t="s">
        <v>492</v>
      </c>
      <c r="C25" s="85">
        <v>43648</v>
      </c>
      <c r="D25" s="153" t="str">
        <f t="shared" si="0"/>
        <v>R01-NI-OC-18  ANBO                     07/02/2019  RGG</v>
      </c>
      <c r="E25" s="153" t="str">
        <f t="shared" si="1"/>
        <v>R01-NI-OC-18</v>
      </c>
    </row>
    <row r="26" spans="1:5" ht="58.3" x14ac:dyDescent="0.4">
      <c r="A26" s="154" t="s">
        <v>453</v>
      </c>
      <c r="B26" s="25" t="s">
        <v>492</v>
      </c>
      <c r="C26" s="85">
        <v>43648</v>
      </c>
      <c r="D26" s="153" t="str">
        <f t="shared" si="0"/>
        <v>R01-NI-OC-19  ANBO                     07/02/2019  RGG</v>
      </c>
      <c r="E26" s="153" t="str">
        <f t="shared" si="1"/>
        <v>R01-NI-OC-19</v>
      </c>
    </row>
    <row r="27" spans="1:5" ht="58.3" x14ac:dyDescent="0.4">
      <c r="A27" s="154" t="s">
        <v>454</v>
      </c>
      <c r="B27" s="25" t="s">
        <v>492</v>
      </c>
      <c r="C27" s="85">
        <v>43648</v>
      </c>
      <c r="D27" s="153" t="str">
        <f t="shared" si="0"/>
        <v>R01-NI-OC-20  ANBO                     07/02/2019  RGG</v>
      </c>
      <c r="E27" s="153" t="str">
        <f t="shared" si="1"/>
        <v>R01-NI-OC-20</v>
      </c>
    </row>
    <row r="28" spans="1:5" ht="58.3" x14ac:dyDescent="0.4">
      <c r="A28" s="154" t="s">
        <v>455</v>
      </c>
      <c r="B28" s="25" t="s">
        <v>492</v>
      </c>
      <c r="C28" s="85">
        <v>43648</v>
      </c>
      <c r="D28" s="153" t="str">
        <f t="shared" si="0"/>
        <v>R01-NI-OC-21  ANBO                     07/02/2019  RGG</v>
      </c>
      <c r="E28" s="153" t="str">
        <f t="shared" si="1"/>
        <v>R01-NI-OC-21</v>
      </c>
    </row>
    <row r="29" spans="1:5" ht="58.3" x14ac:dyDescent="0.4">
      <c r="A29" s="154" t="s">
        <v>456</v>
      </c>
      <c r="B29" s="25" t="s">
        <v>492</v>
      </c>
      <c r="C29" s="85">
        <v>43648</v>
      </c>
      <c r="D29" s="153" t="str">
        <f t="shared" si="0"/>
        <v>R01-NI-OC-22  ANBO                     07/02/2019  RGG</v>
      </c>
      <c r="E29" s="153" t="str">
        <f t="shared" si="1"/>
        <v>R01-NI-OC-22</v>
      </c>
    </row>
    <row r="30" spans="1:5" ht="58.3" x14ac:dyDescent="0.4">
      <c r="A30" s="154" t="s">
        <v>457</v>
      </c>
      <c r="B30" s="25" t="s">
        <v>492</v>
      </c>
      <c r="C30" s="85">
        <v>43648</v>
      </c>
      <c r="D30" s="153" t="str">
        <f t="shared" si="0"/>
        <v>R01-NI-OC-23  ANBO                     07/02/2019  RGG</v>
      </c>
      <c r="E30" s="153" t="str">
        <f t="shared" si="1"/>
        <v>R01-NI-OC-23</v>
      </c>
    </row>
    <row r="31" spans="1:5" ht="58.3" x14ac:dyDescent="0.4">
      <c r="A31" s="154" t="s">
        <v>458</v>
      </c>
      <c r="B31" s="25" t="s">
        <v>492</v>
      </c>
      <c r="C31" s="85">
        <v>43648</v>
      </c>
      <c r="D31" s="153" t="str">
        <f t="shared" si="0"/>
        <v>R01-NI-OC-24  ANBO                     07/02/2019  RGG</v>
      </c>
      <c r="E31" s="153" t="str">
        <f t="shared" si="1"/>
        <v>R01-NI-OC-24</v>
      </c>
    </row>
    <row r="32" spans="1:5" ht="58.3" x14ac:dyDescent="0.4">
      <c r="A32" s="154" t="s">
        <v>459</v>
      </c>
      <c r="B32" s="25" t="s">
        <v>492</v>
      </c>
      <c r="C32" s="85">
        <v>43648</v>
      </c>
      <c r="D32" s="153" t="str">
        <f t="shared" si="0"/>
        <v>R01-NI-OC-25  ANBO                     07/02/2019  RGG</v>
      </c>
      <c r="E32" s="153" t="str">
        <f t="shared" si="1"/>
        <v>R01-NI-OC-25</v>
      </c>
    </row>
    <row r="33" spans="1:5" ht="58.3" x14ac:dyDescent="0.4">
      <c r="A33" s="154" t="s">
        <v>460</v>
      </c>
      <c r="B33" s="25" t="s">
        <v>492</v>
      </c>
      <c r="C33" s="85">
        <v>43648</v>
      </c>
      <c r="D33" s="153" t="str">
        <f t="shared" si="0"/>
        <v>R01-NI-OC-26  ANBO                     07/02/2019  RGG</v>
      </c>
      <c r="E33" s="153" t="str">
        <f t="shared" si="1"/>
        <v>R01-NI-OC-26</v>
      </c>
    </row>
    <row r="34" spans="1:5" ht="58.3" x14ac:dyDescent="0.4">
      <c r="A34" s="154" t="s">
        <v>461</v>
      </c>
      <c r="B34" s="25" t="s">
        <v>492</v>
      </c>
      <c r="C34" s="85">
        <v>43648</v>
      </c>
      <c r="D34" s="153" t="str">
        <f t="shared" si="0"/>
        <v>R01-NI-OC-27  ANBO                     07/02/2019  RGG</v>
      </c>
      <c r="E34" s="153" t="str">
        <f t="shared" si="1"/>
        <v>R01-NI-OC-27</v>
      </c>
    </row>
    <row r="35" spans="1:5" ht="58.3" x14ac:dyDescent="0.4">
      <c r="A35" s="154" t="s">
        <v>462</v>
      </c>
      <c r="B35" s="25" t="s">
        <v>492</v>
      </c>
      <c r="C35" s="85">
        <v>43648</v>
      </c>
      <c r="D35" s="153" t="str">
        <f t="shared" si="0"/>
        <v>R01-NI-OC-28  ANBO                     07/02/2019  RGG</v>
      </c>
      <c r="E35" s="153" t="str">
        <f t="shared" si="1"/>
        <v>R01-NI-OC-28</v>
      </c>
    </row>
    <row r="36" spans="1:5" ht="58.3" x14ac:dyDescent="0.4">
      <c r="A36" s="154" t="s">
        <v>463</v>
      </c>
      <c r="B36" s="25" t="s">
        <v>492</v>
      </c>
      <c r="C36" s="85">
        <v>43648</v>
      </c>
      <c r="D36" s="153" t="str">
        <f t="shared" si="0"/>
        <v>R01-NI-OC-29  ANBO                     07/02/2019  RGG</v>
      </c>
      <c r="E36" s="153" t="str">
        <f t="shared" si="1"/>
        <v>R01-NI-OC-29</v>
      </c>
    </row>
    <row r="37" spans="1:5" ht="58.3" x14ac:dyDescent="0.4">
      <c r="A37" s="154" t="s">
        <v>464</v>
      </c>
      <c r="B37" s="25" t="s">
        <v>492</v>
      </c>
      <c r="C37" s="85">
        <v>43648</v>
      </c>
      <c r="D37" s="153" t="str">
        <f t="shared" si="0"/>
        <v>R01-NI-OC-30  ANBO                     07/02/2019  RGG</v>
      </c>
      <c r="E37" s="153" t="str">
        <f t="shared" si="1"/>
        <v>R01-NI-OC-30</v>
      </c>
    </row>
    <row r="38" spans="1:5" ht="58.3" x14ac:dyDescent="0.4">
      <c r="A38" s="154" t="s">
        <v>403</v>
      </c>
      <c r="B38" s="25" t="s">
        <v>493</v>
      </c>
      <c r="C38" s="85">
        <v>43655</v>
      </c>
      <c r="D38" s="153" t="str">
        <f t="shared" si="0"/>
        <v>R01-SI-LC-01  ANBO                     07/09/2019  RGG</v>
      </c>
      <c r="E38" s="153" t="str">
        <f t="shared" si="1"/>
        <v>R01-SI-LC-01</v>
      </c>
    </row>
    <row r="39" spans="1:5" ht="58.3" x14ac:dyDescent="0.4">
      <c r="A39" s="154" t="s">
        <v>404</v>
      </c>
      <c r="B39" s="25" t="s">
        <v>493</v>
      </c>
      <c r="C39" s="85">
        <v>43655</v>
      </c>
      <c r="D39" s="153" t="str">
        <f t="shared" si="0"/>
        <v>R01-SI-LC-02  ANBO                     07/09/2019  RGG</v>
      </c>
      <c r="E39" s="153" t="str">
        <f t="shared" si="1"/>
        <v>R01-SI-LC-02</v>
      </c>
    </row>
    <row r="40" spans="1:5" ht="58.3" x14ac:dyDescent="0.4">
      <c r="A40" s="154" t="s">
        <v>405</v>
      </c>
      <c r="B40" s="25" t="s">
        <v>493</v>
      </c>
      <c r="C40" s="85">
        <v>43655</v>
      </c>
      <c r="D40" s="153" t="str">
        <f t="shared" si="0"/>
        <v>R01-SI-LC-03  ANBO                     07/09/2019  RGG</v>
      </c>
      <c r="E40" s="153" t="str">
        <f t="shared" si="1"/>
        <v>R01-SI-LC-03</v>
      </c>
    </row>
    <row r="41" spans="1:5" ht="58.3" x14ac:dyDescent="0.4">
      <c r="A41" s="154" t="s">
        <v>406</v>
      </c>
      <c r="B41" s="25" t="s">
        <v>493</v>
      </c>
      <c r="C41" s="85">
        <v>43655</v>
      </c>
      <c r="D41" s="153" t="str">
        <f t="shared" si="0"/>
        <v>R01-SI-LC-04  ANBO                     07/09/2019  RGG</v>
      </c>
      <c r="E41" s="153" t="str">
        <f t="shared" si="1"/>
        <v>R01-SI-LC-04</v>
      </c>
    </row>
    <row r="42" spans="1:5" ht="58.3" x14ac:dyDescent="0.4">
      <c r="A42" s="154" t="s">
        <v>407</v>
      </c>
      <c r="B42" s="25" t="s">
        <v>493</v>
      </c>
      <c r="C42" s="85">
        <v>43655</v>
      </c>
      <c r="D42" s="153" t="str">
        <f t="shared" si="0"/>
        <v>R01-SI-LC-05  ANBO                     07/09/2019  RGG</v>
      </c>
      <c r="E42" s="153" t="str">
        <f t="shared" si="1"/>
        <v>R01-SI-LC-05</v>
      </c>
    </row>
    <row r="43" spans="1:5" ht="58.3" x14ac:dyDescent="0.4">
      <c r="A43" s="154" t="s">
        <v>408</v>
      </c>
      <c r="B43" s="25" t="s">
        <v>493</v>
      </c>
      <c r="C43" s="85">
        <v>43655</v>
      </c>
      <c r="D43" s="153" t="str">
        <f t="shared" si="0"/>
        <v>R01-SI-LC-06  ANBO                     07/09/2019  RGG</v>
      </c>
      <c r="E43" s="153" t="str">
        <f t="shared" si="1"/>
        <v>R01-SI-LC-06</v>
      </c>
    </row>
    <row r="44" spans="1:5" ht="58.3" x14ac:dyDescent="0.4">
      <c r="A44" s="154" t="s">
        <v>409</v>
      </c>
      <c r="B44" s="25" t="s">
        <v>493</v>
      </c>
      <c r="C44" s="85">
        <v>43655</v>
      </c>
      <c r="D44" s="153" t="str">
        <f t="shared" si="0"/>
        <v>R01-SI-LC-07  ANBO                     07/09/2019  RGG</v>
      </c>
      <c r="E44" s="153" t="str">
        <f t="shared" si="1"/>
        <v>R01-SI-LC-07</v>
      </c>
    </row>
    <row r="45" spans="1:5" ht="58.3" x14ac:dyDescent="0.4">
      <c r="A45" s="154" t="s">
        <v>410</v>
      </c>
      <c r="B45" s="25" t="s">
        <v>493</v>
      </c>
      <c r="C45" s="85">
        <v>43655</v>
      </c>
      <c r="D45" s="153" t="str">
        <f t="shared" si="0"/>
        <v>R01-SI-LC-08  ANBO                     07/09/2019  RGG</v>
      </c>
      <c r="E45" s="153" t="str">
        <f t="shared" si="1"/>
        <v>R01-SI-LC-08</v>
      </c>
    </row>
    <row r="46" spans="1:5" ht="58.3" x14ac:dyDescent="0.4">
      <c r="A46" s="154" t="s">
        <v>411</v>
      </c>
      <c r="B46" s="25" t="s">
        <v>493</v>
      </c>
      <c r="C46" s="85">
        <v>43655</v>
      </c>
      <c r="D46" s="153" t="str">
        <f t="shared" si="0"/>
        <v>R01-SI-LC-09  ANBO                     07/09/2019  RGG</v>
      </c>
      <c r="E46" s="153" t="str">
        <f t="shared" si="1"/>
        <v>R01-SI-LC-09</v>
      </c>
    </row>
    <row r="47" spans="1:5" ht="58.3" x14ac:dyDescent="0.4">
      <c r="A47" s="154" t="s">
        <v>412</v>
      </c>
      <c r="B47" s="25" t="s">
        <v>493</v>
      </c>
      <c r="C47" s="85">
        <v>43655</v>
      </c>
      <c r="D47" s="153" t="str">
        <f t="shared" si="0"/>
        <v>R01-SI-LC-10  ANBO                     07/09/2019  RGG</v>
      </c>
      <c r="E47" s="153" t="str">
        <f t="shared" si="1"/>
        <v>R01-SI-LC-10</v>
      </c>
    </row>
    <row r="48" spans="1:5" ht="58.3" x14ac:dyDescent="0.4">
      <c r="A48" s="154" t="s">
        <v>445</v>
      </c>
      <c r="B48" s="25" t="s">
        <v>493</v>
      </c>
      <c r="C48" s="85">
        <v>43655</v>
      </c>
      <c r="D48" s="153" t="str">
        <f t="shared" si="0"/>
        <v>R01-SI-LC-11  ANBO                     07/09/2019  RGG</v>
      </c>
      <c r="E48" s="153" t="str">
        <f t="shared" si="1"/>
        <v>R01-SI-LC-11</v>
      </c>
    </row>
    <row r="49" spans="1:5" ht="58.3" x14ac:dyDescent="0.4">
      <c r="A49" s="154" t="s">
        <v>446</v>
      </c>
      <c r="B49" s="25" t="s">
        <v>493</v>
      </c>
      <c r="C49" s="85">
        <v>43655</v>
      </c>
      <c r="D49" s="153" t="str">
        <f t="shared" si="0"/>
        <v>R01-SI-LC-12  ANBO                     07/09/2019  RGG</v>
      </c>
      <c r="E49" s="153" t="str">
        <f t="shared" si="1"/>
        <v>R01-SI-LC-12</v>
      </c>
    </row>
    <row r="50" spans="1:5" ht="58.3" x14ac:dyDescent="0.4">
      <c r="A50" s="154" t="s">
        <v>447</v>
      </c>
      <c r="B50" s="25" t="s">
        <v>493</v>
      </c>
      <c r="C50" s="85">
        <v>43655</v>
      </c>
      <c r="D50" s="153" t="str">
        <f t="shared" si="0"/>
        <v>R01-SI-LC-13  ANBO                     07/09/2019  RGG</v>
      </c>
      <c r="E50" s="153" t="str">
        <f t="shared" si="1"/>
        <v>R01-SI-LC-13</v>
      </c>
    </row>
    <row r="51" spans="1:5" ht="58.3" x14ac:dyDescent="0.4">
      <c r="A51" s="154" t="s">
        <v>448</v>
      </c>
      <c r="B51" s="25" t="s">
        <v>493</v>
      </c>
      <c r="C51" s="85">
        <v>43655</v>
      </c>
      <c r="D51" s="153" t="str">
        <f t="shared" si="0"/>
        <v>R01-SI-LC-14  ANBO                     07/09/2019  RGG</v>
      </c>
      <c r="E51" s="153" t="str">
        <f t="shared" si="1"/>
        <v>R01-SI-LC-14</v>
      </c>
    </row>
    <row r="52" spans="1:5" ht="58.3" x14ac:dyDescent="0.4">
      <c r="A52" s="154" t="s">
        <v>449</v>
      </c>
      <c r="B52" s="25" t="s">
        <v>493</v>
      </c>
      <c r="C52" s="85">
        <v>43655</v>
      </c>
      <c r="D52" s="153" t="str">
        <f t="shared" si="0"/>
        <v>R01-SI-LC-15  ANBO                     07/09/2019  RGG</v>
      </c>
      <c r="E52" s="153" t="str">
        <f t="shared" si="1"/>
        <v>R01-SI-LC-15</v>
      </c>
    </row>
    <row r="53" spans="1:5" ht="58.3" x14ac:dyDescent="0.4">
      <c r="A53" s="154" t="s">
        <v>450</v>
      </c>
      <c r="B53" s="25" t="s">
        <v>493</v>
      </c>
      <c r="C53" s="85">
        <v>43655</v>
      </c>
      <c r="D53" s="153" t="str">
        <f t="shared" si="0"/>
        <v>R01-SI-LC-16  ANBO                     07/09/2019  RGG</v>
      </c>
      <c r="E53" s="153" t="str">
        <f t="shared" si="1"/>
        <v>R01-SI-LC-16</v>
      </c>
    </row>
    <row r="54" spans="1:5" ht="58.3" x14ac:dyDescent="0.4">
      <c r="A54" s="154" t="s">
        <v>451</v>
      </c>
      <c r="B54" s="25" t="s">
        <v>493</v>
      </c>
      <c r="C54" s="85">
        <v>43655</v>
      </c>
      <c r="D54" s="153" t="str">
        <f t="shared" si="0"/>
        <v>R01-SI-LC-17  ANBO                     07/09/2019  RGG</v>
      </c>
      <c r="E54" s="153" t="str">
        <f t="shared" si="1"/>
        <v>R01-SI-LC-17</v>
      </c>
    </row>
    <row r="55" spans="1:5" ht="58.3" x14ac:dyDescent="0.4">
      <c r="A55" s="154" t="s">
        <v>452</v>
      </c>
      <c r="B55" s="25" t="s">
        <v>493</v>
      </c>
      <c r="C55" s="85">
        <v>43655</v>
      </c>
      <c r="D55" s="153" t="str">
        <f t="shared" si="0"/>
        <v>R01-SI-LC-18  ANBO                     07/09/2019  RGG</v>
      </c>
      <c r="E55" s="153" t="str">
        <f t="shared" si="1"/>
        <v>R01-SI-LC-18</v>
      </c>
    </row>
    <row r="56" spans="1:5" ht="58.3" x14ac:dyDescent="0.4">
      <c r="A56" s="154" t="s">
        <v>453</v>
      </c>
      <c r="B56" s="25" t="s">
        <v>493</v>
      </c>
      <c r="C56" s="85">
        <v>43655</v>
      </c>
      <c r="D56" s="153" t="str">
        <f t="shared" si="0"/>
        <v>R01-SI-LC-19  ANBO                     07/09/2019  RGG</v>
      </c>
      <c r="E56" s="153" t="str">
        <f t="shared" si="1"/>
        <v>R01-SI-LC-19</v>
      </c>
    </row>
    <row r="57" spans="1:5" ht="58.3" x14ac:dyDescent="0.4">
      <c r="A57" s="154" t="s">
        <v>454</v>
      </c>
      <c r="B57" s="25" t="s">
        <v>493</v>
      </c>
      <c r="C57" s="85">
        <v>43655</v>
      </c>
      <c r="D57" s="153" t="str">
        <f t="shared" si="0"/>
        <v>R01-SI-LC-20  ANBO                     07/09/2019  RGG</v>
      </c>
      <c r="E57" s="153" t="str">
        <f t="shared" si="1"/>
        <v>R01-SI-LC-20</v>
      </c>
    </row>
    <row r="58" spans="1:5" ht="58.3" x14ac:dyDescent="0.4">
      <c r="A58" s="154" t="s">
        <v>455</v>
      </c>
      <c r="B58" s="25" t="s">
        <v>493</v>
      </c>
      <c r="C58" s="85">
        <v>43655</v>
      </c>
      <c r="D58" s="153" t="str">
        <f t="shared" si="0"/>
        <v>R01-SI-LC-21  ANBO                     07/09/2019  RGG</v>
      </c>
      <c r="E58" s="153" t="str">
        <f t="shared" si="1"/>
        <v>R01-SI-LC-21</v>
      </c>
    </row>
    <row r="59" spans="1:5" ht="58.3" x14ac:dyDescent="0.4">
      <c r="A59" s="154" t="s">
        <v>456</v>
      </c>
      <c r="B59" s="25" t="s">
        <v>493</v>
      </c>
      <c r="C59" s="85">
        <v>43655</v>
      </c>
      <c r="D59" s="153" t="str">
        <f t="shared" si="0"/>
        <v>R01-SI-LC-22  ANBO                     07/09/2019  RGG</v>
      </c>
      <c r="E59" s="153" t="str">
        <f t="shared" si="1"/>
        <v>R01-SI-LC-22</v>
      </c>
    </row>
    <row r="60" spans="1:5" ht="58.3" x14ac:dyDescent="0.4">
      <c r="A60" s="154" t="s">
        <v>457</v>
      </c>
      <c r="B60" s="25" t="s">
        <v>493</v>
      </c>
      <c r="C60" s="85">
        <v>43655</v>
      </c>
      <c r="D60" s="153" t="str">
        <f t="shared" si="0"/>
        <v>R01-SI-LC-23  ANBO                     07/09/2019  RGG</v>
      </c>
      <c r="E60" s="153" t="str">
        <f t="shared" si="1"/>
        <v>R01-SI-LC-23</v>
      </c>
    </row>
    <row r="61" spans="1:5" ht="58.3" x14ac:dyDescent="0.4">
      <c r="A61" s="154" t="s">
        <v>458</v>
      </c>
      <c r="B61" s="25" t="s">
        <v>493</v>
      </c>
      <c r="C61" s="85">
        <v>43655</v>
      </c>
      <c r="D61" s="153" t="str">
        <f t="shared" si="0"/>
        <v>R01-SI-LC-24  ANBO                     07/09/2019  RGG</v>
      </c>
      <c r="E61" s="153" t="str">
        <f t="shared" si="1"/>
        <v>R01-SI-LC-24</v>
      </c>
    </row>
    <row r="62" spans="1:5" ht="58.3" x14ac:dyDescent="0.4">
      <c r="A62" s="154" t="s">
        <v>459</v>
      </c>
      <c r="B62" s="25" t="s">
        <v>493</v>
      </c>
      <c r="C62" s="85">
        <v>43655</v>
      </c>
      <c r="D62" s="153" t="str">
        <f t="shared" si="0"/>
        <v>R01-SI-LC-25  ANBO                     07/09/2019  RGG</v>
      </c>
      <c r="E62" s="153" t="str">
        <f t="shared" si="1"/>
        <v>R01-SI-LC-25</v>
      </c>
    </row>
    <row r="63" spans="1:5" ht="58.3" x14ac:dyDescent="0.4">
      <c r="A63" s="154" t="s">
        <v>460</v>
      </c>
      <c r="B63" s="25" t="s">
        <v>493</v>
      </c>
      <c r="C63" s="85">
        <v>43655</v>
      </c>
      <c r="D63" s="153" t="str">
        <f t="shared" si="0"/>
        <v>R01-SI-LC-26  ANBO                     07/09/2019  RGG</v>
      </c>
      <c r="E63" s="153" t="str">
        <f t="shared" si="1"/>
        <v>R01-SI-LC-26</v>
      </c>
    </row>
    <row r="64" spans="1:5" ht="58.3" x14ac:dyDescent="0.4">
      <c r="A64" s="154" t="s">
        <v>461</v>
      </c>
      <c r="B64" s="25" t="s">
        <v>493</v>
      </c>
      <c r="C64" s="85">
        <v>43655</v>
      </c>
      <c r="D64" s="153" t="str">
        <f t="shared" si="0"/>
        <v>R01-SI-LC-27  ANBO                     07/09/2019  RGG</v>
      </c>
      <c r="E64" s="153" t="str">
        <f t="shared" si="1"/>
        <v>R01-SI-LC-27</v>
      </c>
    </row>
    <row r="65" spans="1:5" ht="58.3" x14ac:dyDescent="0.4">
      <c r="A65" s="154" t="s">
        <v>462</v>
      </c>
      <c r="B65" s="25" t="s">
        <v>493</v>
      </c>
      <c r="C65" s="85">
        <v>43655</v>
      </c>
      <c r="D65" s="153" t="str">
        <f t="shared" si="0"/>
        <v>R01-SI-LC-28  ANBO                     07/09/2019  RGG</v>
      </c>
      <c r="E65" s="153" t="str">
        <f t="shared" si="1"/>
        <v>R01-SI-LC-28</v>
      </c>
    </row>
    <row r="66" spans="1:5" ht="58.3" x14ac:dyDescent="0.4">
      <c r="A66" s="154" t="s">
        <v>463</v>
      </c>
      <c r="B66" s="25" t="s">
        <v>493</v>
      </c>
      <c r="C66" s="85">
        <v>43655</v>
      </c>
      <c r="D66" s="153" t="str">
        <f t="shared" si="0"/>
        <v>R01-SI-LC-29  ANBO                     07/09/2019  RGG</v>
      </c>
      <c r="E66" s="153" t="str">
        <f t="shared" si="1"/>
        <v>R01-SI-LC-29</v>
      </c>
    </row>
    <row r="67" spans="1:5" ht="58.3" x14ac:dyDescent="0.4">
      <c r="A67" s="154" t="s">
        <v>464</v>
      </c>
      <c r="B67" s="25" t="s">
        <v>493</v>
      </c>
      <c r="C67" s="85">
        <v>43655</v>
      </c>
      <c r="D67" s="153" t="str">
        <f t="shared" si="0"/>
        <v>R01-SI-LC-30  ANBO                     07/09/2019  RGG</v>
      </c>
      <c r="E67" s="153" t="str">
        <f t="shared" si="1"/>
        <v>R01-SI-LC-30</v>
      </c>
    </row>
    <row r="68" spans="1:5" ht="58.3" x14ac:dyDescent="0.4">
      <c r="A68" s="154" t="s">
        <v>403</v>
      </c>
      <c r="B68" s="134" t="s">
        <v>483</v>
      </c>
      <c r="C68" s="135">
        <v>43657</v>
      </c>
      <c r="D68" s="153" t="str">
        <f t="shared" si="0"/>
        <v>R01-SI-HR-01  ANBO                     07/11/2019  RGG</v>
      </c>
      <c r="E68" s="153" t="str">
        <f t="shared" si="1"/>
        <v>R01-SI-HR-01</v>
      </c>
    </row>
    <row r="69" spans="1:5" ht="58.3" x14ac:dyDescent="0.4">
      <c r="A69" s="154" t="s">
        <v>404</v>
      </c>
      <c r="B69" s="134" t="s">
        <v>483</v>
      </c>
      <c r="C69" s="135">
        <v>43657</v>
      </c>
      <c r="D69" s="153" t="str">
        <f t="shared" si="0"/>
        <v>R01-SI-HR-02  ANBO                     07/11/2019  RGG</v>
      </c>
      <c r="E69" s="153" t="str">
        <f t="shared" si="1"/>
        <v>R01-SI-HR-02</v>
      </c>
    </row>
    <row r="70" spans="1:5" ht="58.3" x14ac:dyDescent="0.4">
      <c r="A70" s="154" t="s">
        <v>405</v>
      </c>
      <c r="B70" s="134" t="s">
        <v>483</v>
      </c>
      <c r="C70" s="135">
        <v>43657</v>
      </c>
      <c r="D70" s="153" t="str">
        <f t="shared" si="0"/>
        <v>R01-SI-HR-03  ANBO                     07/11/2019  RGG</v>
      </c>
      <c r="E70" s="153" t="str">
        <f t="shared" si="1"/>
        <v>R01-SI-HR-03</v>
      </c>
    </row>
    <row r="71" spans="1:5" ht="58.3" x14ac:dyDescent="0.4">
      <c r="A71" s="154" t="s">
        <v>406</v>
      </c>
      <c r="B71" s="134" t="s">
        <v>483</v>
      </c>
      <c r="C71" s="135">
        <v>43657</v>
      </c>
      <c r="D71" s="153" t="str">
        <f t="shared" si="0"/>
        <v>R01-SI-HR-04  ANBO                     07/11/2019  RGG</v>
      </c>
      <c r="E71" s="153" t="str">
        <f t="shared" si="1"/>
        <v>R01-SI-HR-04</v>
      </c>
    </row>
    <row r="72" spans="1:5" ht="58.3" x14ac:dyDescent="0.4">
      <c r="A72" s="154" t="s">
        <v>407</v>
      </c>
      <c r="B72" s="134" t="s">
        <v>483</v>
      </c>
      <c r="C72" s="135">
        <v>43657</v>
      </c>
      <c r="D72" s="153" t="str">
        <f t="shared" si="0"/>
        <v>R01-SI-HR-05  ANBO                     07/11/2019  RGG</v>
      </c>
      <c r="E72" s="153" t="str">
        <f t="shared" si="1"/>
        <v>R01-SI-HR-05</v>
      </c>
    </row>
    <row r="73" spans="1:5" ht="58.3" x14ac:dyDescent="0.4">
      <c r="A73" s="154" t="s">
        <v>408</v>
      </c>
      <c r="B73" s="134" t="s">
        <v>483</v>
      </c>
      <c r="C73" s="135">
        <v>43657</v>
      </c>
      <c r="D73" s="153" t="str">
        <f t="shared" ref="D73:D87" si="2">CONCATENATE(B73,"-",A73,"  ANBO                     ",TEXT(C73,"mm/dd/yyyy"),"  RGG")</f>
        <v>R01-SI-HR-06  ANBO                     07/11/2019  RGG</v>
      </c>
      <c r="E73" s="153" t="str">
        <f t="shared" ref="E73:E87" si="3">CONCATENATE(B73,"-",A73,"")</f>
        <v>R01-SI-HR-06</v>
      </c>
    </row>
    <row r="74" spans="1:5" ht="58.3" x14ac:dyDescent="0.4">
      <c r="A74" s="154" t="s">
        <v>409</v>
      </c>
      <c r="B74" s="134" t="s">
        <v>483</v>
      </c>
      <c r="C74" s="135">
        <v>43657</v>
      </c>
      <c r="D74" s="153" t="str">
        <f t="shared" si="2"/>
        <v>R01-SI-HR-07  ANBO                     07/11/2019  RGG</v>
      </c>
      <c r="E74" s="153" t="str">
        <f t="shared" si="3"/>
        <v>R01-SI-HR-07</v>
      </c>
    </row>
    <row r="75" spans="1:5" ht="58.3" x14ac:dyDescent="0.4">
      <c r="A75" s="154" t="s">
        <v>410</v>
      </c>
      <c r="B75" s="134" t="s">
        <v>483</v>
      </c>
      <c r="C75" s="135">
        <v>43657</v>
      </c>
      <c r="D75" s="153" t="str">
        <f t="shared" si="2"/>
        <v>R01-SI-HR-08  ANBO                     07/11/2019  RGG</v>
      </c>
      <c r="E75" s="153" t="str">
        <f t="shared" si="3"/>
        <v>R01-SI-HR-08</v>
      </c>
    </row>
    <row r="76" spans="1:5" ht="58.3" x14ac:dyDescent="0.4">
      <c r="A76" s="154" t="s">
        <v>411</v>
      </c>
      <c r="B76" s="134" t="s">
        <v>483</v>
      </c>
      <c r="C76" s="135">
        <v>43657</v>
      </c>
      <c r="D76" s="153" t="str">
        <f t="shared" si="2"/>
        <v>R01-SI-HR-09  ANBO                     07/11/2019  RGG</v>
      </c>
      <c r="E76" s="153" t="str">
        <f t="shared" si="3"/>
        <v>R01-SI-HR-09</v>
      </c>
    </row>
    <row r="77" spans="1:5" ht="58.3" x14ac:dyDescent="0.4">
      <c r="A77" s="154" t="s">
        <v>412</v>
      </c>
      <c r="B77" s="134" t="s">
        <v>483</v>
      </c>
      <c r="C77" s="135">
        <v>43657</v>
      </c>
      <c r="D77" s="153" t="str">
        <f t="shared" si="2"/>
        <v>R01-SI-HR-10  ANBO                     07/11/2019  RGG</v>
      </c>
      <c r="E77" s="153" t="str">
        <f t="shared" si="3"/>
        <v>R01-SI-HR-10</v>
      </c>
    </row>
    <row r="78" spans="1:5" ht="58.3" x14ac:dyDescent="0.4">
      <c r="A78" s="154" t="s">
        <v>445</v>
      </c>
      <c r="B78" s="134" t="s">
        <v>483</v>
      </c>
      <c r="C78" s="135">
        <v>43657</v>
      </c>
      <c r="D78" s="153" t="str">
        <f t="shared" si="2"/>
        <v>R01-SI-HR-11  ANBO                     07/11/2019  RGG</v>
      </c>
      <c r="E78" s="153" t="str">
        <f t="shared" si="3"/>
        <v>R01-SI-HR-11</v>
      </c>
    </row>
    <row r="79" spans="1:5" ht="58.3" x14ac:dyDescent="0.4">
      <c r="A79" s="154" t="s">
        <v>446</v>
      </c>
      <c r="B79" s="134" t="s">
        <v>483</v>
      </c>
      <c r="C79" s="135">
        <v>43657</v>
      </c>
      <c r="D79" s="153" t="str">
        <f t="shared" si="2"/>
        <v>R01-SI-HR-12  ANBO                     07/11/2019  RGG</v>
      </c>
      <c r="E79" s="153" t="str">
        <f t="shared" si="3"/>
        <v>R01-SI-HR-12</v>
      </c>
    </row>
    <row r="80" spans="1:5" ht="58.3" x14ac:dyDescent="0.4">
      <c r="A80" s="154" t="s">
        <v>447</v>
      </c>
      <c r="B80" s="134" t="s">
        <v>483</v>
      </c>
      <c r="C80" s="135">
        <v>43657</v>
      </c>
      <c r="D80" s="153" t="str">
        <f t="shared" si="2"/>
        <v>R01-SI-HR-13  ANBO                     07/11/2019  RGG</v>
      </c>
      <c r="E80" s="153" t="str">
        <f t="shared" si="3"/>
        <v>R01-SI-HR-13</v>
      </c>
    </row>
    <row r="81" spans="1:5" ht="58.3" x14ac:dyDescent="0.4">
      <c r="A81" s="154" t="s">
        <v>448</v>
      </c>
      <c r="B81" s="134" t="s">
        <v>483</v>
      </c>
      <c r="C81" s="135">
        <v>43657</v>
      </c>
      <c r="D81" s="153" t="str">
        <f t="shared" si="2"/>
        <v>R01-SI-HR-14  ANBO                     07/11/2019  RGG</v>
      </c>
      <c r="E81" s="153" t="str">
        <f t="shared" si="3"/>
        <v>R01-SI-HR-14</v>
      </c>
    </row>
    <row r="82" spans="1:5" ht="58.3" x14ac:dyDescent="0.4">
      <c r="A82" s="154" t="s">
        <v>449</v>
      </c>
      <c r="B82" s="134" t="s">
        <v>483</v>
      </c>
      <c r="C82" s="135">
        <v>43657</v>
      </c>
      <c r="D82" s="153" t="str">
        <f t="shared" si="2"/>
        <v>R01-SI-HR-15  ANBO                     07/11/2019  RGG</v>
      </c>
      <c r="E82" s="153" t="str">
        <f t="shared" si="3"/>
        <v>R01-SI-HR-15</v>
      </c>
    </row>
    <row r="83" spans="1:5" ht="58.3" x14ac:dyDescent="0.4">
      <c r="A83" s="154" t="s">
        <v>450</v>
      </c>
      <c r="B83" s="134" t="s">
        <v>483</v>
      </c>
      <c r="C83" s="135">
        <v>43657</v>
      </c>
      <c r="D83" s="153" t="str">
        <f t="shared" si="2"/>
        <v>R01-SI-HR-16  ANBO                     07/11/2019  RGG</v>
      </c>
      <c r="E83" s="153" t="str">
        <f t="shared" si="3"/>
        <v>R01-SI-HR-16</v>
      </c>
    </row>
    <row r="84" spans="1:5" ht="58.3" x14ac:dyDescent="0.4">
      <c r="A84" s="154" t="s">
        <v>451</v>
      </c>
      <c r="B84" s="134" t="s">
        <v>483</v>
      </c>
      <c r="C84" s="135">
        <v>43657</v>
      </c>
      <c r="D84" s="153" t="str">
        <f t="shared" si="2"/>
        <v>R01-SI-HR-17  ANBO                     07/11/2019  RGG</v>
      </c>
      <c r="E84" s="153" t="str">
        <f t="shared" si="3"/>
        <v>R01-SI-HR-17</v>
      </c>
    </row>
    <row r="85" spans="1:5" ht="58.3" x14ac:dyDescent="0.4">
      <c r="A85" s="154" t="s">
        <v>452</v>
      </c>
      <c r="B85" s="134" t="s">
        <v>483</v>
      </c>
      <c r="C85" s="135">
        <v>43657</v>
      </c>
      <c r="D85" s="153" t="str">
        <f t="shared" si="2"/>
        <v>R01-SI-HR-18  ANBO                     07/11/2019  RGG</v>
      </c>
      <c r="E85" s="153" t="str">
        <f t="shared" si="3"/>
        <v>R01-SI-HR-18</v>
      </c>
    </row>
    <row r="86" spans="1:5" ht="58.3" x14ac:dyDescent="0.4">
      <c r="A86" s="154" t="s">
        <v>453</v>
      </c>
      <c r="B86" s="134" t="s">
        <v>483</v>
      </c>
      <c r="C86" s="135">
        <v>43657</v>
      </c>
      <c r="D86" s="153" t="str">
        <f t="shared" si="2"/>
        <v>R01-SI-HR-19  ANBO                     07/11/2019  RGG</v>
      </c>
      <c r="E86" s="153" t="str">
        <f t="shared" si="3"/>
        <v>R01-SI-HR-19</v>
      </c>
    </row>
    <row r="87" spans="1:5" ht="58.3" x14ac:dyDescent="0.4">
      <c r="A87" s="154" t="s">
        <v>454</v>
      </c>
      <c r="B87" s="134" t="s">
        <v>483</v>
      </c>
      <c r="C87" s="135">
        <v>43657</v>
      </c>
      <c r="D87" s="153" t="str">
        <f t="shared" si="2"/>
        <v>R01-SI-HR-20  ANBO                     07/11/2019  RGG</v>
      </c>
      <c r="E87" s="153" t="str">
        <f t="shared" si="3"/>
        <v>R01-SI-HR-20</v>
      </c>
    </row>
  </sheetData>
  <pageMargins left="0.7" right="0.7" top="0.75" bottom="0.75" header="0.3" footer="0.3"/>
  <pageSetup scale="1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U87"/>
  <sheetViews>
    <sheetView topLeftCell="A84" workbookViewId="0">
      <selection activeCell="E8" sqref="E8:E87"/>
    </sheetView>
  </sheetViews>
  <sheetFormatPr defaultRowHeight="14.6" x14ac:dyDescent="0.4"/>
  <cols>
    <col min="3" max="3" width="18" customWidth="1"/>
    <col min="10" max="10" width="13.53515625" customWidth="1"/>
    <col min="11" max="11" width="15.53515625" customWidth="1"/>
    <col min="22" max="22" width="27.53515625" customWidth="1"/>
  </cols>
  <sheetData>
    <row r="1" spans="1:47" s="72" customFormat="1" ht="132.75" customHeight="1" x14ac:dyDescent="0.4">
      <c r="A1" s="71" t="s">
        <v>422</v>
      </c>
      <c r="B1" s="71" t="s">
        <v>349</v>
      </c>
      <c r="C1" s="71" t="s">
        <v>421</v>
      </c>
      <c r="D1" s="71" t="s">
        <v>414</v>
      </c>
      <c r="E1" s="71" t="s">
        <v>419</v>
      </c>
      <c r="F1" s="71" t="s">
        <v>415</v>
      </c>
      <c r="G1" s="71" t="s">
        <v>503</v>
      </c>
      <c r="H1" s="170" t="s">
        <v>418</v>
      </c>
      <c r="I1" s="71" t="s">
        <v>348</v>
      </c>
      <c r="J1" s="71" t="s">
        <v>338</v>
      </c>
      <c r="K1" s="82" t="s">
        <v>420</v>
      </c>
      <c r="L1" s="71" t="s">
        <v>332</v>
      </c>
      <c r="M1" s="71" t="s">
        <v>337</v>
      </c>
      <c r="N1" s="71" t="s">
        <v>243</v>
      </c>
      <c r="O1" s="71" t="s">
        <v>242</v>
      </c>
      <c r="P1" s="71" t="s">
        <v>0</v>
      </c>
      <c r="Q1" s="71" t="s">
        <v>285</v>
      </c>
      <c r="R1" s="71" t="s">
        <v>330</v>
      </c>
      <c r="S1" s="71" t="s">
        <v>334</v>
      </c>
      <c r="T1" s="71" t="s">
        <v>1</v>
      </c>
      <c r="U1" s="72" t="s">
        <v>2</v>
      </c>
      <c r="V1" s="72" t="s">
        <v>3</v>
      </c>
      <c r="W1" s="72" t="s">
        <v>4</v>
      </c>
      <c r="X1" s="73" t="s">
        <v>278</v>
      </c>
      <c r="Y1" s="73" t="s">
        <v>8</v>
      </c>
      <c r="Z1" s="73" t="s">
        <v>9</v>
      </c>
      <c r="AA1" s="71" t="s">
        <v>5</v>
      </c>
      <c r="AB1" s="73" t="s">
        <v>6</v>
      </c>
      <c r="AC1" s="73" t="s">
        <v>7</v>
      </c>
      <c r="AD1" s="72" t="s">
        <v>10</v>
      </c>
      <c r="AE1" s="72" t="s">
        <v>12</v>
      </c>
      <c r="AF1" s="72" t="s">
        <v>13</v>
      </c>
      <c r="AG1" s="71" t="s">
        <v>14</v>
      </c>
      <c r="AH1" s="72" t="s">
        <v>15</v>
      </c>
      <c r="AI1" s="71" t="s">
        <v>16</v>
      </c>
      <c r="AJ1" s="71" t="s">
        <v>17</v>
      </c>
      <c r="AK1" s="72" t="s">
        <v>18</v>
      </c>
      <c r="AL1" s="71" t="s">
        <v>19</v>
      </c>
      <c r="AM1" s="71" t="s">
        <v>20</v>
      </c>
      <c r="AN1" s="71" t="s">
        <v>21</v>
      </c>
      <c r="AO1" s="72" t="s">
        <v>22</v>
      </c>
      <c r="AP1" s="71" t="s">
        <v>23</v>
      </c>
      <c r="AQ1" s="71" t="s">
        <v>24</v>
      </c>
      <c r="AR1" s="72" t="s">
        <v>25</v>
      </c>
      <c r="AS1" s="72" t="s">
        <v>351</v>
      </c>
      <c r="AT1" s="72" t="s">
        <v>358</v>
      </c>
      <c r="AU1" s="72" t="s">
        <v>359</v>
      </c>
    </row>
    <row r="2" spans="1:47" s="1" customFormat="1" x14ac:dyDescent="0.4">
      <c r="A2" s="132">
        <v>2</v>
      </c>
      <c r="B2" s="132">
        <v>44</v>
      </c>
      <c r="C2" s="169"/>
      <c r="D2" s="132">
        <v>13</v>
      </c>
      <c r="E2" s="132">
        <v>13</v>
      </c>
      <c r="F2" s="132">
        <v>14</v>
      </c>
      <c r="G2" s="132" t="s">
        <v>497</v>
      </c>
      <c r="H2" s="172">
        <v>0</v>
      </c>
      <c r="I2" s="132" t="s">
        <v>101</v>
      </c>
      <c r="J2" s="134" t="s">
        <v>483</v>
      </c>
      <c r="K2" s="135">
        <v>43657</v>
      </c>
      <c r="L2" s="134" t="s">
        <v>333</v>
      </c>
      <c r="M2" s="136" t="s">
        <v>231</v>
      </c>
      <c r="N2" s="137" t="s">
        <v>50</v>
      </c>
      <c r="O2" s="136" t="s">
        <v>173</v>
      </c>
      <c r="P2" s="136">
        <v>1</v>
      </c>
      <c r="Q2" s="136">
        <v>2019</v>
      </c>
      <c r="R2" s="136">
        <v>34</v>
      </c>
      <c r="S2" s="136">
        <v>30</v>
      </c>
      <c r="T2" s="137" t="s">
        <v>50</v>
      </c>
      <c r="U2" s="132" t="s">
        <v>81</v>
      </c>
      <c r="V2" s="134" t="s">
        <v>89</v>
      </c>
      <c r="W2" s="136" t="s">
        <v>90</v>
      </c>
      <c r="X2" s="138" t="str">
        <f>CONCATENATE(Y2,",",Z2)</f>
        <v>48.592621,-124.263921</v>
      </c>
      <c r="Y2" s="139">
        <v>48.592621000000001</v>
      </c>
      <c r="Z2" s="140">
        <v>-124.263921</v>
      </c>
      <c r="AA2" s="136" t="s">
        <v>30</v>
      </c>
      <c r="AB2" s="138">
        <v>406803</v>
      </c>
      <c r="AC2" s="138">
        <v>5382942</v>
      </c>
      <c r="AD2" s="141" t="s">
        <v>84</v>
      </c>
      <c r="AE2" s="141" t="s">
        <v>91</v>
      </c>
      <c r="AF2" s="136">
        <v>34</v>
      </c>
      <c r="AG2" s="136" t="s">
        <v>33</v>
      </c>
      <c r="AH2" s="142" t="s">
        <v>92</v>
      </c>
      <c r="AI2" s="136" t="s">
        <v>35</v>
      </c>
      <c r="AJ2" s="136" t="s">
        <v>36</v>
      </c>
      <c r="AK2" s="143">
        <v>0.47916666666666669</v>
      </c>
      <c r="AL2" s="136">
        <v>21</v>
      </c>
      <c r="AM2" s="136">
        <v>14</v>
      </c>
      <c r="AN2" s="136">
        <v>1.1000000000000001</v>
      </c>
      <c r="AO2" s="141" t="s">
        <v>93</v>
      </c>
      <c r="AP2" s="141" t="s">
        <v>94</v>
      </c>
      <c r="AQ2" s="141" t="s">
        <v>95</v>
      </c>
      <c r="AR2" s="141" t="s">
        <v>96</v>
      </c>
      <c r="AS2" s="132">
        <v>4222</v>
      </c>
      <c r="AT2" s="132"/>
      <c r="AU2" s="132"/>
    </row>
    <row r="3" spans="1:47" s="1" customFormat="1" x14ac:dyDescent="0.4">
      <c r="A3" s="42">
        <v>2</v>
      </c>
      <c r="B3" s="42">
        <v>20</v>
      </c>
      <c r="C3" s="168"/>
      <c r="D3" s="42">
        <v>14</v>
      </c>
      <c r="E3" s="42">
        <v>14</v>
      </c>
      <c r="F3" s="42">
        <v>14</v>
      </c>
      <c r="G3" s="42" t="s">
        <v>470</v>
      </c>
      <c r="H3" s="171">
        <v>0</v>
      </c>
      <c r="I3" s="42" t="s">
        <v>101</v>
      </c>
      <c r="J3" s="38" t="s">
        <v>484</v>
      </c>
      <c r="K3" s="86">
        <v>43627</v>
      </c>
      <c r="L3" s="38" t="s">
        <v>333</v>
      </c>
      <c r="M3" s="39" t="s">
        <v>232</v>
      </c>
      <c r="N3" s="40" t="s">
        <v>143</v>
      </c>
      <c r="O3" s="39" t="s">
        <v>280</v>
      </c>
      <c r="P3" s="39">
        <v>2</v>
      </c>
      <c r="Q3" s="39">
        <v>2019</v>
      </c>
      <c r="R3" s="39">
        <v>30</v>
      </c>
      <c r="S3" s="39">
        <v>30</v>
      </c>
      <c r="T3" s="40" t="s">
        <v>143</v>
      </c>
      <c r="U3" s="42" t="s">
        <v>144</v>
      </c>
      <c r="V3" s="38" t="s">
        <v>145</v>
      </c>
      <c r="W3" s="39" t="s">
        <v>146</v>
      </c>
      <c r="X3" s="55" t="str">
        <f>CONCATENATE(Y3,",",Z3)</f>
        <v>49.002792,-122.463154</v>
      </c>
      <c r="Y3" s="45">
        <v>49.002791999999999</v>
      </c>
      <c r="Z3" s="46">
        <v>-122.463154</v>
      </c>
      <c r="AA3" s="43" t="s">
        <v>30</v>
      </c>
      <c r="AB3" s="44">
        <v>539264</v>
      </c>
      <c r="AC3" s="44">
        <v>5427905</v>
      </c>
      <c r="AD3" s="47" t="s">
        <v>147</v>
      </c>
      <c r="AE3" s="48" t="s">
        <v>91</v>
      </c>
      <c r="AF3" s="39">
        <v>30</v>
      </c>
      <c r="AG3" s="39" t="s">
        <v>33</v>
      </c>
      <c r="AH3" s="47" t="s">
        <v>148</v>
      </c>
      <c r="AI3" s="39" t="s">
        <v>35</v>
      </c>
      <c r="AJ3" s="39" t="s">
        <v>36</v>
      </c>
      <c r="AK3" s="39" t="s">
        <v>149</v>
      </c>
      <c r="AL3" s="39">
        <v>25</v>
      </c>
      <c r="AM3" s="39">
        <v>20</v>
      </c>
      <c r="AN3" s="39">
        <v>0</v>
      </c>
      <c r="AO3" s="47" t="s">
        <v>150</v>
      </c>
      <c r="AP3" s="47" t="s">
        <v>151</v>
      </c>
      <c r="AQ3" s="47" t="s">
        <v>152</v>
      </c>
      <c r="AR3" s="47"/>
      <c r="AS3" s="28">
        <v>4222</v>
      </c>
      <c r="AT3" s="42"/>
      <c r="AU3" s="42"/>
    </row>
    <row r="4" spans="1:47" s="1" customFormat="1" x14ac:dyDescent="0.4">
      <c r="A4" s="42">
        <v>2</v>
      </c>
      <c r="B4" s="42">
        <v>21</v>
      </c>
      <c r="C4" s="168"/>
      <c r="D4" s="42">
        <v>14</v>
      </c>
      <c r="E4" s="42">
        <v>14</v>
      </c>
      <c r="F4" s="42">
        <v>14</v>
      </c>
      <c r="G4" s="42" t="s">
        <v>470</v>
      </c>
      <c r="H4" s="171">
        <v>0</v>
      </c>
      <c r="I4" s="42" t="s">
        <v>101</v>
      </c>
      <c r="J4" s="38" t="s">
        <v>485</v>
      </c>
      <c r="K4" s="86">
        <v>43627</v>
      </c>
      <c r="L4" s="38" t="s">
        <v>333</v>
      </c>
      <c r="M4" s="39" t="s">
        <v>232</v>
      </c>
      <c r="N4" s="40" t="s">
        <v>143</v>
      </c>
      <c r="O4" s="39" t="s">
        <v>280</v>
      </c>
      <c r="P4" s="39">
        <v>2</v>
      </c>
      <c r="Q4" s="39">
        <v>2019</v>
      </c>
      <c r="R4" s="39">
        <v>30</v>
      </c>
      <c r="S4" s="39">
        <v>30</v>
      </c>
      <c r="T4" s="40" t="s">
        <v>143</v>
      </c>
      <c r="U4" s="42" t="s">
        <v>143</v>
      </c>
      <c r="V4" s="38" t="s">
        <v>153</v>
      </c>
      <c r="W4" s="39" t="s">
        <v>154</v>
      </c>
      <c r="X4" s="55" t="str">
        <f>CONCATENATE(Y4,",",Z4)</f>
        <v>49.109805,-121.87387</v>
      </c>
      <c r="Y4" s="45">
        <v>49.109805000000001</v>
      </c>
      <c r="Z4" s="46">
        <v>-121.87387</v>
      </c>
      <c r="AA4" s="43" t="s">
        <v>30</v>
      </c>
      <c r="AB4" s="44">
        <v>582186</v>
      </c>
      <c r="AC4" s="44">
        <v>5440273</v>
      </c>
      <c r="AD4" s="47" t="s">
        <v>31</v>
      </c>
      <c r="AE4" s="48" t="s">
        <v>91</v>
      </c>
      <c r="AF4" s="39">
        <v>30</v>
      </c>
      <c r="AG4" s="39" t="s">
        <v>33</v>
      </c>
      <c r="AH4" s="49" t="s">
        <v>155</v>
      </c>
      <c r="AI4" s="39" t="s">
        <v>101</v>
      </c>
      <c r="AJ4" s="39" t="s">
        <v>36</v>
      </c>
      <c r="AK4" s="39" t="s">
        <v>156</v>
      </c>
      <c r="AL4" s="39">
        <v>28</v>
      </c>
      <c r="AM4" s="39" t="s">
        <v>41</v>
      </c>
      <c r="AN4" s="39">
        <v>0</v>
      </c>
      <c r="AO4" s="47" t="s">
        <v>150</v>
      </c>
      <c r="AP4" s="47" t="s">
        <v>157</v>
      </c>
      <c r="AQ4" s="47" t="s">
        <v>95</v>
      </c>
      <c r="AR4" s="47"/>
      <c r="AS4" s="28">
        <v>4222</v>
      </c>
      <c r="AT4" s="42"/>
      <c r="AU4" s="42"/>
    </row>
    <row r="5" spans="1:47" s="1" customFormat="1" x14ac:dyDescent="0.4">
      <c r="A5" s="42">
        <v>2</v>
      </c>
      <c r="B5" s="42">
        <v>24</v>
      </c>
      <c r="C5" s="168"/>
      <c r="D5" s="42">
        <v>14</v>
      </c>
      <c r="E5" s="42">
        <v>15</v>
      </c>
      <c r="F5" s="42">
        <v>15</v>
      </c>
      <c r="G5" s="42" t="s">
        <v>473</v>
      </c>
      <c r="H5" s="171">
        <v>0</v>
      </c>
      <c r="I5" s="42" t="s">
        <v>101</v>
      </c>
      <c r="J5" s="38" t="s">
        <v>486</v>
      </c>
      <c r="K5" s="86">
        <v>43629</v>
      </c>
      <c r="L5" s="38" t="s">
        <v>333</v>
      </c>
      <c r="M5" s="39" t="s">
        <v>232</v>
      </c>
      <c r="N5" s="40" t="s">
        <v>143</v>
      </c>
      <c r="O5" s="39" t="s">
        <v>280</v>
      </c>
      <c r="P5" s="39">
        <v>2</v>
      </c>
      <c r="Q5" s="39">
        <v>2019</v>
      </c>
      <c r="R5" s="39">
        <v>30</v>
      </c>
      <c r="S5" s="39">
        <v>30</v>
      </c>
      <c r="T5" s="40" t="s">
        <v>143</v>
      </c>
      <c r="U5" s="42" t="s">
        <v>158</v>
      </c>
      <c r="V5" s="38" t="s">
        <v>159</v>
      </c>
      <c r="W5" s="39" t="s">
        <v>160</v>
      </c>
      <c r="X5" s="55" t="str">
        <f>CONCATENATE(Y5,",",Z5)</f>
        <v>49.195254,-122.593829</v>
      </c>
      <c r="Y5" s="45">
        <v>49.195253999999998</v>
      </c>
      <c r="Z5" s="46">
        <v>-122.593829</v>
      </c>
      <c r="AA5" s="43" t="s">
        <v>30</v>
      </c>
      <c r="AB5" s="44">
        <v>529592</v>
      </c>
      <c r="AC5" s="44">
        <v>5449241</v>
      </c>
      <c r="AD5" s="47" t="s">
        <v>147</v>
      </c>
      <c r="AE5" s="48" t="s">
        <v>91</v>
      </c>
      <c r="AF5" s="39">
        <v>30</v>
      </c>
      <c r="AG5" s="39" t="s">
        <v>33</v>
      </c>
      <c r="AH5" s="49" t="s">
        <v>161</v>
      </c>
      <c r="AI5" s="39" t="s">
        <v>35</v>
      </c>
      <c r="AJ5" s="39" t="s">
        <v>36</v>
      </c>
      <c r="AK5" s="39" t="s">
        <v>162</v>
      </c>
      <c r="AL5" s="39">
        <v>25</v>
      </c>
      <c r="AM5" s="39">
        <v>22</v>
      </c>
      <c r="AN5" s="39">
        <v>0</v>
      </c>
      <c r="AO5" s="47" t="s">
        <v>71</v>
      </c>
      <c r="AP5" s="47" t="s">
        <v>163</v>
      </c>
      <c r="AQ5" s="47" t="s">
        <v>95</v>
      </c>
      <c r="AR5" s="47"/>
      <c r="AS5" s="28">
        <v>4222</v>
      </c>
      <c r="AT5" s="42"/>
      <c r="AU5" s="42"/>
    </row>
    <row r="8" spans="1:47" ht="58.3" x14ac:dyDescent="0.4">
      <c r="A8" s="154" t="s">
        <v>455</v>
      </c>
      <c r="B8" s="134" t="s">
        <v>483</v>
      </c>
      <c r="C8" s="135">
        <v>43657</v>
      </c>
      <c r="D8" s="153" t="str">
        <f>CONCATENATE(B8,"-",A8,"  ANBO                     ",TEXT(C8,"mm/dd/yyyy"),"  RGG")</f>
        <v>R01-SI-HR-21  ANBO                     07/11/2019  RGG</v>
      </c>
      <c r="E8" s="153" t="str">
        <f>CONCATENATE(B8,"-",A8,"")</f>
        <v>R01-SI-HR-21</v>
      </c>
    </row>
    <row r="9" spans="1:47" ht="58.3" x14ac:dyDescent="0.4">
      <c r="A9" s="154" t="s">
        <v>456</v>
      </c>
      <c r="B9" s="134" t="s">
        <v>483</v>
      </c>
      <c r="C9" s="135">
        <v>43657</v>
      </c>
      <c r="D9" s="153" t="str">
        <f t="shared" ref="D9:D72" si="0">CONCATENATE(B9,"-",A9,"  ANBO                     ",TEXT(C9,"mm/dd/yyyy"),"  RGG")</f>
        <v>R01-SI-HR-22  ANBO                     07/11/2019  RGG</v>
      </c>
      <c r="E9" s="153" t="str">
        <f t="shared" ref="E9:E72" si="1">CONCATENATE(B9,"-",A9,"")</f>
        <v>R01-SI-HR-22</v>
      </c>
    </row>
    <row r="10" spans="1:47" ht="58.3" x14ac:dyDescent="0.4">
      <c r="A10" s="154" t="s">
        <v>457</v>
      </c>
      <c r="B10" s="134" t="s">
        <v>483</v>
      </c>
      <c r="C10" s="135">
        <v>43657</v>
      </c>
      <c r="D10" s="153" t="str">
        <f t="shared" si="0"/>
        <v>R01-SI-HR-23  ANBO                     07/11/2019  RGG</v>
      </c>
      <c r="E10" s="153" t="str">
        <f t="shared" si="1"/>
        <v>R01-SI-HR-23</v>
      </c>
    </row>
    <row r="11" spans="1:47" ht="58.3" x14ac:dyDescent="0.4">
      <c r="A11" s="154" t="s">
        <v>458</v>
      </c>
      <c r="B11" s="134" t="s">
        <v>483</v>
      </c>
      <c r="C11" s="135">
        <v>43657</v>
      </c>
      <c r="D11" s="153" t="str">
        <f t="shared" si="0"/>
        <v>R01-SI-HR-24  ANBO                     07/11/2019  RGG</v>
      </c>
      <c r="E11" s="153" t="str">
        <f t="shared" si="1"/>
        <v>R01-SI-HR-24</v>
      </c>
    </row>
    <row r="12" spans="1:47" ht="58.3" x14ac:dyDescent="0.4">
      <c r="A12" s="154" t="s">
        <v>459</v>
      </c>
      <c r="B12" s="134" t="s">
        <v>483</v>
      </c>
      <c r="C12" s="135">
        <v>43657</v>
      </c>
      <c r="D12" s="153" t="str">
        <f t="shared" si="0"/>
        <v>R01-SI-HR-25  ANBO                     07/11/2019  RGG</v>
      </c>
      <c r="E12" s="153" t="str">
        <f t="shared" si="1"/>
        <v>R01-SI-HR-25</v>
      </c>
    </row>
    <row r="13" spans="1:47" ht="58.3" x14ac:dyDescent="0.4">
      <c r="A13" s="154" t="s">
        <v>460</v>
      </c>
      <c r="B13" s="134" t="s">
        <v>483</v>
      </c>
      <c r="C13" s="135">
        <v>43657</v>
      </c>
      <c r="D13" s="153" t="str">
        <f t="shared" si="0"/>
        <v>R01-SI-HR-26  ANBO                     07/11/2019  RGG</v>
      </c>
      <c r="E13" s="153" t="str">
        <f t="shared" si="1"/>
        <v>R01-SI-HR-26</v>
      </c>
    </row>
    <row r="14" spans="1:47" ht="58.3" x14ac:dyDescent="0.4">
      <c r="A14" s="154" t="s">
        <v>461</v>
      </c>
      <c r="B14" s="134" t="s">
        <v>483</v>
      </c>
      <c r="C14" s="135">
        <v>43657</v>
      </c>
      <c r="D14" s="153" t="str">
        <f t="shared" si="0"/>
        <v>R01-SI-HR-27  ANBO                     07/11/2019  RGG</v>
      </c>
      <c r="E14" s="153" t="str">
        <f t="shared" si="1"/>
        <v>R01-SI-HR-27</v>
      </c>
    </row>
    <row r="15" spans="1:47" ht="58.3" x14ac:dyDescent="0.4">
      <c r="A15" s="154" t="s">
        <v>462</v>
      </c>
      <c r="B15" s="134" t="s">
        <v>483</v>
      </c>
      <c r="C15" s="135">
        <v>43657</v>
      </c>
      <c r="D15" s="153" t="str">
        <f t="shared" si="0"/>
        <v>R01-SI-HR-28  ANBO                     07/11/2019  RGG</v>
      </c>
      <c r="E15" s="153" t="str">
        <f t="shared" si="1"/>
        <v>R01-SI-HR-28</v>
      </c>
    </row>
    <row r="16" spans="1:47" ht="58.3" x14ac:dyDescent="0.4">
      <c r="A16" s="154" t="s">
        <v>463</v>
      </c>
      <c r="B16" s="134" t="s">
        <v>483</v>
      </c>
      <c r="C16" s="135">
        <v>43657</v>
      </c>
      <c r="D16" s="153" t="str">
        <f t="shared" si="0"/>
        <v>R01-SI-HR-29  ANBO                     07/11/2019  RGG</v>
      </c>
      <c r="E16" s="153" t="str">
        <f t="shared" si="1"/>
        <v>R01-SI-HR-29</v>
      </c>
    </row>
    <row r="17" spans="1:5" ht="58.3" x14ac:dyDescent="0.4">
      <c r="A17" s="154" t="s">
        <v>464</v>
      </c>
      <c r="B17" s="134" t="s">
        <v>483</v>
      </c>
      <c r="C17" s="135">
        <v>43657</v>
      </c>
      <c r="D17" s="153" t="str">
        <f t="shared" si="0"/>
        <v>R01-SI-HR-30  ANBO                     07/11/2019  RGG</v>
      </c>
      <c r="E17" s="153" t="str">
        <f t="shared" si="1"/>
        <v>R01-SI-HR-30</v>
      </c>
    </row>
    <row r="18" spans="1:5" ht="72.900000000000006" x14ac:dyDescent="0.4">
      <c r="A18" s="154" t="s">
        <v>403</v>
      </c>
      <c r="B18" s="38" t="s">
        <v>484</v>
      </c>
      <c r="C18" s="86">
        <v>43627</v>
      </c>
      <c r="D18" s="153" t="str">
        <f t="shared" si="0"/>
        <v>R02-CW-AG-01  ANBO                     06/11/2019  RGG</v>
      </c>
      <c r="E18" s="153" t="str">
        <f t="shared" si="1"/>
        <v>R02-CW-AG-01</v>
      </c>
    </row>
    <row r="19" spans="1:5" ht="72.900000000000006" x14ac:dyDescent="0.4">
      <c r="A19" s="154" t="s">
        <v>404</v>
      </c>
      <c r="B19" s="38" t="s">
        <v>484</v>
      </c>
      <c r="C19" s="86">
        <v>43627</v>
      </c>
      <c r="D19" s="153" t="str">
        <f t="shared" si="0"/>
        <v>R02-CW-AG-02  ANBO                     06/11/2019  RGG</v>
      </c>
      <c r="E19" s="153" t="str">
        <f t="shared" si="1"/>
        <v>R02-CW-AG-02</v>
      </c>
    </row>
    <row r="20" spans="1:5" ht="72.900000000000006" x14ac:dyDescent="0.4">
      <c r="A20" s="154" t="s">
        <v>405</v>
      </c>
      <c r="B20" s="38" t="s">
        <v>484</v>
      </c>
      <c r="C20" s="86">
        <v>43627</v>
      </c>
      <c r="D20" s="153" t="str">
        <f t="shared" si="0"/>
        <v>R02-CW-AG-03  ANBO                     06/11/2019  RGG</v>
      </c>
      <c r="E20" s="153" t="str">
        <f t="shared" si="1"/>
        <v>R02-CW-AG-03</v>
      </c>
    </row>
    <row r="21" spans="1:5" ht="72.900000000000006" x14ac:dyDescent="0.4">
      <c r="A21" s="154" t="s">
        <v>406</v>
      </c>
      <c r="B21" s="38" t="s">
        <v>484</v>
      </c>
      <c r="C21" s="86">
        <v>43627</v>
      </c>
      <c r="D21" s="153" t="str">
        <f t="shared" si="0"/>
        <v>R02-CW-AG-04  ANBO                     06/11/2019  RGG</v>
      </c>
      <c r="E21" s="153" t="str">
        <f t="shared" si="1"/>
        <v>R02-CW-AG-04</v>
      </c>
    </row>
    <row r="22" spans="1:5" ht="72.900000000000006" x14ac:dyDescent="0.4">
      <c r="A22" s="154" t="s">
        <v>407</v>
      </c>
      <c r="B22" s="38" t="s">
        <v>484</v>
      </c>
      <c r="C22" s="86">
        <v>43627</v>
      </c>
      <c r="D22" s="153" t="str">
        <f t="shared" si="0"/>
        <v>R02-CW-AG-05  ANBO                     06/11/2019  RGG</v>
      </c>
      <c r="E22" s="153" t="str">
        <f t="shared" si="1"/>
        <v>R02-CW-AG-05</v>
      </c>
    </row>
    <row r="23" spans="1:5" ht="72.900000000000006" x14ac:dyDescent="0.4">
      <c r="A23" s="154" t="s">
        <v>408</v>
      </c>
      <c r="B23" s="38" t="s">
        <v>484</v>
      </c>
      <c r="C23" s="86">
        <v>43627</v>
      </c>
      <c r="D23" s="153" t="str">
        <f t="shared" si="0"/>
        <v>R02-CW-AG-06  ANBO                     06/11/2019  RGG</v>
      </c>
      <c r="E23" s="153" t="str">
        <f t="shared" si="1"/>
        <v>R02-CW-AG-06</v>
      </c>
    </row>
    <row r="24" spans="1:5" ht="72.900000000000006" x14ac:dyDescent="0.4">
      <c r="A24" s="154" t="s">
        <v>409</v>
      </c>
      <c r="B24" s="38" t="s">
        <v>484</v>
      </c>
      <c r="C24" s="86">
        <v>43627</v>
      </c>
      <c r="D24" s="153" t="str">
        <f t="shared" si="0"/>
        <v>R02-CW-AG-07  ANBO                     06/11/2019  RGG</v>
      </c>
      <c r="E24" s="153" t="str">
        <f t="shared" si="1"/>
        <v>R02-CW-AG-07</v>
      </c>
    </row>
    <row r="25" spans="1:5" ht="72.900000000000006" x14ac:dyDescent="0.4">
      <c r="A25" s="154" t="s">
        <v>410</v>
      </c>
      <c r="B25" s="38" t="s">
        <v>484</v>
      </c>
      <c r="C25" s="86">
        <v>43627</v>
      </c>
      <c r="D25" s="153" t="str">
        <f t="shared" si="0"/>
        <v>R02-CW-AG-08  ANBO                     06/11/2019  RGG</v>
      </c>
      <c r="E25" s="153" t="str">
        <f t="shared" si="1"/>
        <v>R02-CW-AG-08</v>
      </c>
    </row>
    <row r="26" spans="1:5" ht="72.900000000000006" x14ac:dyDescent="0.4">
      <c r="A26" s="154" t="s">
        <v>411</v>
      </c>
      <c r="B26" s="38" t="s">
        <v>484</v>
      </c>
      <c r="C26" s="86">
        <v>43627</v>
      </c>
      <c r="D26" s="153" t="str">
        <f t="shared" si="0"/>
        <v>R02-CW-AG-09  ANBO                     06/11/2019  RGG</v>
      </c>
      <c r="E26" s="153" t="str">
        <f t="shared" si="1"/>
        <v>R02-CW-AG-09</v>
      </c>
    </row>
    <row r="27" spans="1:5" ht="72.900000000000006" x14ac:dyDescent="0.4">
      <c r="A27" s="154" t="s">
        <v>412</v>
      </c>
      <c r="B27" s="38" t="s">
        <v>484</v>
      </c>
      <c r="C27" s="86">
        <v>43627</v>
      </c>
      <c r="D27" s="153" t="str">
        <f t="shared" si="0"/>
        <v>R02-CW-AG-10  ANBO                     06/11/2019  RGG</v>
      </c>
      <c r="E27" s="153" t="str">
        <f t="shared" si="1"/>
        <v>R02-CW-AG-10</v>
      </c>
    </row>
    <row r="28" spans="1:5" ht="72.900000000000006" x14ac:dyDescent="0.4">
      <c r="A28" s="154" t="s">
        <v>445</v>
      </c>
      <c r="B28" s="38" t="s">
        <v>484</v>
      </c>
      <c r="C28" s="86">
        <v>43627</v>
      </c>
      <c r="D28" s="153" t="str">
        <f t="shared" si="0"/>
        <v>R02-CW-AG-11  ANBO                     06/11/2019  RGG</v>
      </c>
      <c r="E28" s="153" t="str">
        <f t="shared" si="1"/>
        <v>R02-CW-AG-11</v>
      </c>
    </row>
    <row r="29" spans="1:5" ht="72.900000000000006" x14ac:dyDescent="0.4">
      <c r="A29" s="154" t="s">
        <v>446</v>
      </c>
      <c r="B29" s="38" t="s">
        <v>484</v>
      </c>
      <c r="C29" s="86">
        <v>43627</v>
      </c>
      <c r="D29" s="153" t="str">
        <f t="shared" si="0"/>
        <v>R02-CW-AG-12  ANBO                     06/11/2019  RGG</v>
      </c>
      <c r="E29" s="153" t="str">
        <f t="shared" si="1"/>
        <v>R02-CW-AG-12</v>
      </c>
    </row>
    <row r="30" spans="1:5" ht="72.900000000000006" x14ac:dyDescent="0.4">
      <c r="A30" s="154" t="s">
        <v>447</v>
      </c>
      <c r="B30" s="38" t="s">
        <v>484</v>
      </c>
      <c r="C30" s="86">
        <v>43627</v>
      </c>
      <c r="D30" s="153" t="str">
        <f t="shared" si="0"/>
        <v>R02-CW-AG-13  ANBO                     06/11/2019  RGG</v>
      </c>
      <c r="E30" s="153" t="str">
        <f t="shared" si="1"/>
        <v>R02-CW-AG-13</v>
      </c>
    </row>
    <row r="31" spans="1:5" ht="72.900000000000006" x14ac:dyDescent="0.4">
      <c r="A31" s="154" t="s">
        <v>448</v>
      </c>
      <c r="B31" s="38" t="s">
        <v>484</v>
      </c>
      <c r="C31" s="86">
        <v>43627</v>
      </c>
      <c r="D31" s="153" t="str">
        <f t="shared" si="0"/>
        <v>R02-CW-AG-14  ANBO                     06/11/2019  RGG</v>
      </c>
      <c r="E31" s="153" t="str">
        <f t="shared" si="1"/>
        <v>R02-CW-AG-14</v>
      </c>
    </row>
    <row r="32" spans="1:5" ht="72.900000000000006" x14ac:dyDescent="0.4">
      <c r="A32" s="154" t="s">
        <v>449</v>
      </c>
      <c r="B32" s="38" t="s">
        <v>484</v>
      </c>
      <c r="C32" s="86">
        <v>43627</v>
      </c>
      <c r="D32" s="153" t="str">
        <f t="shared" si="0"/>
        <v>R02-CW-AG-15  ANBO                     06/11/2019  RGG</v>
      </c>
      <c r="E32" s="153" t="str">
        <f t="shared" si="1"/>
        <v>R02-CW-AG-15</v>
      </c>
    </row>
    <row r="33" spans="1:5" ht="72.900000000000006" x14ac:dyDescent="0.4">
      <c r="A33" s="154" t="s">
        <v>450</v>
      </c>
      <c r="B33" s="38" t="s">
        <v>484</v>
      </c>
      <c r="C33" s="86">
        <v>43627</v>
      </c>
      <c r="D33" s="153" t="str">
        <f t="shared" si="0"/>
        <v>R02-CW-AG-16  ANBO                     06/11/2019  RGG</v>
      </c>
      <c r="E33" s="153" t="str">
        <f t="shared" si="1"/>
        <v>R02-CW-AG-16</v>
      </c>
    </row>
    <row r="34" spans="1:5" ht="72.900000000000006" x14ac:dyDescent="0.4">
      <c r="A34" s="154" t="s">
        <v>451</v>
      </c>
      <c r="B34" s="38" t="s">
        <v>484</v>
      </c>
      <c r="C34" s="86">
        <v>43627</v>
      </c>
      <c r="D34" s="153" t="str">
        <f t="shared" si="0"/>
        <v>R02-CW-AG-17  ANBO                     06/11/2019  RGG</v>
      </c>
      <c r="E34" s="153" t="str">
        <f t="shared" si="1"/>
        <v>R02-CW-AG-17</v>
      </c>
    </row>
    <row r="35" spans="1:5" ht="72.900000000000006" x14ac:dyDescent="0.4">
      <c r="A35" s="154" t="s">
        <v>452</v>
      </c>
      <c r="B35" s="38" t="s">
        <v>484</v>
      </c>
      <c r="C35" s="86">
        <v>43627</v>
      </c>
      <c r="D35" s="153" t="str">
        <f t="shared" si="0"/>
        <v>R02-CW-AG-18  ANBO                     06/11/2019  RGG</v>
      </c>
      <c r="E35" s="153" t="str">
        <f t="shared" si="1"/>
        <v>R02-CW-AG-18</v>
      </c>
    </row>
    <row r="36" spans="1:5" ht="72.900000000000006" x14ac:dyDescent="0.4">
      <c r="A36" s="154" t="s">
        <v>453</v>
      </c>
      <c r="B36" s="38" t="s">
        <v>484</v>
      </c>
      <c r="C36" s="86">
        <v>43627</v>
      </c>
      <c r="D36" s="153" t="str">
        <f t="shared" si="0"/>
        <v>R02-CW-AG-19  ANBO                     06/11/2019  RGG</v>
      </c>
      <c r="E36" s="153" t="str">
        <f t="shared" si="1"/>
        <v>R02-CW-AG-19</v>
      </c>
    </row>
    <row r="37" spans="1:5" ht="72.900000000000006" x14ac:dyDescent="0.4">
      <c r="A37" s="154" t="s">
        <v>454</v>
      </c>
      <c r="B37" s="38" t="s">
        <v>484</v>
      </c>
      <c r="C37" s="86">
        <v>43627</v>
      </c>
      <c r="D37" s="153" t="str">
        <f t="shared" si="0"/>
        <v>R02-CW-AG-20  ANBO                     06/11/2019  RGG</v>
      </c>
      <c r="E37" s="153" t="str">
        <f t="shared" si="1"/>
        <v>R02-CW-AG-20</v>
      </c>
    </row>
    <row r="38" spans="1:5" ht="72.900000000000006" x14ac:dyDescent="0.4">
      <c r="A38" s="154" t="s">
        <v>455</v>
      </c>
      <c r="B38" s="38" t="s">
        <v>484</v>
      </c>
      <c r="C38" s="86">
        <v>43627</v>
      </c>
      <c r="D38" s="153" t="str">
        <f t="shared" si="0"/>
        <v>R02-CW-AG-21  ANBO                     06/11/2019  RGG</v>
      </c>
      <c r="E38" s="153" t="str">
        <f t="shared" si="1"/>
        <v>R02-CW-AG-21</v>
      </c>
    </row>
    <row r="39" spans="1:5" ht="72.900000000000006" x14ac:dyDescent="0.4">
      <c r="A39" s="154" t="s">
        <v>456</v>
      </c>
      <c r="B39" s="38" t="s">
        <v>484</v>
      </c>
      <c r="C39" s="86">
        <v>43627</v>
      </c>
      <c r="D39" s="153" t="str">
        <f t="shared" si="0"/>
        <v>R02-CW-AG-22  ANBO                     06/11/2019  RGG</v>
      </c>
      <c r="E39" s="153" t="str">
        <f t="shared" si="1"/>
        <v>R02-CW-AG-22</v>
      </c>
    </row>
    <row r="40" spans="1:5" ht="72.900000000000006" x14ac:dyDescent="0.4">
      <c r="A40" s="154" t="s">
        <v>457</v>
      </c>
      <c r="B40" s="38" t="s">
        <v>484</v>
      </c>
      <c r="C40" s="86">
        <v>43627</v>
      </c>
      <c r="D40" s="153" t="str">
        <f t="shared" si="0"/>
        <v>R02-CW-AG-23  ANBO                     06/11/2019  RGG</v>
      </c>
      <c r="E40" s="153" t="str">
        <f t="shared" si="1"/>
        <v>R02-CW-AG-23</v>
      </c>
    </row>
    <row r="41" spans="1:5" ht="72.900000000000006" x14ac:dyDescent="0.4">
      <c r="A41" s="154" t="s">
        <v>458</v>
      </c>
      <c r="B41" s="38" t="s">
        <v>484</v>
      </c>
      <c r="C41" s="86">
        <v>43627</v>
      </c>
      <c r="D41" s="153" t="str">
        <f t="shared" si="0"/>
        <v>R02-CW-AG-24  ANBO                     06/11/2019  RGG</v>
      </c>
      <c r="E41" s="153" t="str">
        <f t="shared" si="1"/>
        <v>R02-CW-AG-24</v>
      </c>
    </row>
    <row r="42" spans="1:5" ht="72.900000000000006" x14ac:dyDescent="0.4">
      <c r="A42" s="154" t="s">
        <v>459</v>
      </c>
      <c r="B42" s="38" t="s">
        <v>484</v>
      </c>
      <c r="C42" s="86">
        <v>43627</v>
      </c>
      <c r="D42" s="153" t="str">
        <f t="shared" si="0"/>
        <v>R02-CW-AG-25  ANBO                     06/11/2019  RGG</v>
      </c>
      <c r="E42" s="153" t="str">
        <f t="shared" si="1"/>
        <v>R02-CW-AG-25</v>
      </c>
    </row>
    <row r="43" spans="1:5" ht="72.900000000000006" x14ac:dyDescent="0.4">
      <c r="A43" s="154" t="s">
        <v>460</v>
      </c>
      <c r="B43" s="38" t="s">
        <v>484</v>
      </c>
      <c r="C43" s="86">
        <v>43627</v>
      </c>
      <c r="D43" s="153" t="str">
        <f t="shared" si="0"/>
        <v>R02-CW-AG-26  ANBO                     06/11/2019  RGG</v>
      </c>
      <c r="E43" s="153" t="str">
        <f t="shared" si="1"/>
        <v>R02-CW-AG-26</v>
      </c>
    </row>
    <row r="44" spans="1:5" ht="72.900000000000006" x14ac:dyDescent="0.4">
      <c r="A44" s="154" t="s">
        <v>461</v>
      </c>
      <c r="B44" s="38" t="s">
        <v>484</v>
      </c>
      <c r="C44" s="86">
        <v>43627</v>
      </c>
      <c r="D44" s="153" t="str">
        <f t="shared" si="0"/>
        <v>R02-CW-AG-27  ANBO                     06/11/2019  RGG</v>
      </c>
      <c r="E44" s="153" t="str">
        <f t="shared" si="1"/>
        <v>R02-CW-AG-27</v>
      </c>
    </row>
    <row r="45" spans="1:5" ht="72.900000000000006" x14ac:dyDescent="0.4">
      <c r="A45" s="154" t="s">
        <v>462</v>
      </c>
      <c r="B45" s="38" t="s">
        <v>484</v>
      </c>
      <c r="C45" s="86">
        <v>43627</v>
      </c>
      <c r="D45" s="153" t="str">
        <f t="shared" si="0"/>
        <v>R02-CW-AG-28  ANBO                     06/11/2019  RGG</v>
      </c>
      <c r="E45" s="153" t="str">
        <f t="shared" si="1"/>
        <v>R02-CW-AG-28</v>
      </c>
    </row>
    <row r="46" spans="1:5" ht="72.900000000000006" x14ac:dyDescent="0.4">
      <c r="A46" s="154" t="s">
        <v>463</v>
      </c>
      <c r="B46" s="38" t="s">
        <v>484</v>
      </c>
      <c r="C46" s="86">
        <v>43627</v>
      </c>
      <c r="D46" s="153" t="str">
        <f t="shared" si="0"/>
        <v>R02-CW-AG-29  ANBO                     06/11/2019  RGG</v>
      </c>
      <c r="E46" s="153" t="str">
        <f t="shared" si="1"/>
        <v>R02-CW-AG-29</v>
      </c>
    </row>
    <row r="47" spans="1:5" ht="72.900000000000006" x14ac:dyDescent="0.4">
      <c r="A47" s="154" t="s">
        <v>464</v>
      </c>
      <c r="B47" s="38" t="s">
        <v>484</v>
      </c>
      <c r="C47" s="86">
        <v>43627</v>
      </c>
      <c r="D47" s="153" t="str">
        <f t="shared" si="0"/>
        <v>R02-CW-AG-30  ANBO                     06/11/2019  RGG</v>
      </c>
      <c r="E47" s="153" t="str">
        <f t="shared" si="1"/>
        <v>R02-CW-AG-30</v>
      </c>
    </row>
    <row r="48" spans="1:5" ht="72.900000000000006" x14ac:dyDescent="0.4">
      <c r="A48" s="154" t="s">
        <v>403</v>
      </c>
      <c r="B48" s="38" t="s">
        <v>485</v>
      </c>
      <c r="C48" s="86">
        <v>43627</v>
      </c>
      <c r="D48" s="153" t="str">
        <f t="shared" si="0"/>
        <v>R02-CW-RY-01  ANBO                     06/11/2019  RGG</v>
      </c>
      <c r="E48" s="153" t="str">
        <f t="shared" si="1"/>
        <v>R02-CW-RY-01</v>
      </c>
    </row>
    <row r="49" spans="1:5" ht="72.900000000000006" x14ac:dyDescent="0.4">
      <c r="A49" s="154" t="s">
        <v>404</v>
      </c>
      <c r="B49" s="38" t="s">
        <v>485</v>
      </c>
      <c r="C49" s="86">
        <v>43627</v>
      </c>
      <c r="D49" s="153" t="str">
        <f t="shared" si="0"/>
        <v>R02-CW-RY-02  ANBO                     06/11/2019  RGG</v>
      </c>
      <c r="E49" s="153" t="str">
        <f t="shared" si="1"/>
        <v>R02-CW-RY-02</v>
      </c>
    </row>
    <row r="50" spans="1:5" ht="72.900000000000006" x14ac:dyDescent="0.4">
      <c r="A50" s="154" t="s">
        <v>405</v>
      </c>
      <c r="B50" s="38" t="s">
        <v>485</v>
      </c>
      <c r="C50" s="86">
        <v>43627</v>
      </c>
      <c r="D50" s="153" t="str">
        <f t="shared" si="0"/>
        <v>R02-CW-RY-03  ANBO                     06/11/2019  RGG</v>
      </c>
      <c r="E50" s="153" t="str">
        <f t="shared" si="1"/>
        <v>R02-CW-RY-03</v>
      </c>
    </row>
    <row r="51" spans="1:5" ht="72.900000000000006" x14ac:dyDescent="0.4">
      <c r="A51" s="154" t="s">
        <v>406</v>
      </c>
      <c r="B51" s="38" t="s">
        <v>485</v>
      </c>
      <c r="C51" s="86">
        <v>43627</v>
      </c>
      <c r="D51" s="153" t="str">
        <f t="shared" si="0"/>
        <v>R02-CW-RY-04  ANBO                     06/11/2019  RGG</v>
      </c>
      <c r="E51" s="153" t="str">
        <f t="shared" si="1"/>
        <v>R02-CW-RY-04</v>
      </c>
    </row>
    <row r="52" spans="1:5" ht="72.900000000000006" x14ac:dyDescent="0.4">
      <c r="A52" s="154" t="s">
        <v>407</v>
      </c>
      <c r="B52" s="38" t="s">
        <v>485</v>
      </c>
      <c r="C52" s="86">
        <v>43627</v>
      </c>
      <c r="D52" s="153" t="str">
        <f t="shared" si="0"/>
        <v>R02-CW-RY-05  ANBO                     06/11/2019  RGG</v>
      </c>
      <c r="E52" s="153" t="str">
        <f t="shared" si="1"/>
        <v>R02-CW-RY-05</v>
      </c>
    </row>
    <row r="53" spans="1:5" ht="72.900000000000006" x14ac:dyDescent="0.4">
      <c r="A53" s="154" t="s">
        <v>408</v>
      </c>
      <c r="B53" s="38" t="s">
        <v>485</v>
      </c>
      <c r="C53" s="86">
        <v>43627</v>
      </c>
      <c r="D53" s="153" t="str">
        <f t="shared" si="0"/>
        <v>R02-CW-RY-06  ANBO                     06/11/2019  RGG</v>
      </c>
      <c r="E53" s="153" t="str">
        <f t="shared" si="1"/>
        <v>R02-CW-RY-06</v>
      </c>
    </row>
    <row r="54" spans="1:5" ht="72.900000000000006" x14ac:dyDescent="0.4">
      <c r="A54" s="154" t="s">
        <v>409</v>
      </c>
      <c r="B54" s="38" t="s">
        <v>485</v>
      </c>
      <c r="C54" s="86">
        <v>43627</v>
      </c>
      <c r="D54" s="153" t="str">
        <f t="shared" si="0"/>
        <v>R02-CW-RY-07  ANBO                     06/11/2019  RGG</v>
      </c>
      <c r="E54" s="153" t="str">
        <f t="shared" si="1"/>
        <v>R02-CW-RY-07</v>
      </c>
    </row>
    <row r="55" spans="1:5" ht="72.900000000000006" x14ac:dyDescent="0.4">
      <c r="A55" s="154" t="s">
        <v>410</v>
      </c>
      <c r="B55" s="38" t="s">
        <v>485</v>
      </c>
      <c r="C55" s="86">
        <v>43627</v>
      </c>
      <c r="D55" s="153" t="str">
        <f t="shared" si="0"/>
        <v>R02-CW-RY-08  ANBO                     06/11/2019  RGG</v>
      </c>
      <c r="E55" s="153" t="str">
        <f t="shared" si="1"/>
        <v>R02-CW-RY-08</v>
      </c>
    </row>
    <row r="56" spans="1:5" ht="72.900000000000006" x14ac:dyDescent="0.4">
      <c r="A56" s="154" t="s">
        <v>411</v>
      </c>
      <c r="B56" s="38" t="s">
        <v>485</v>
      </c>
      <c r="C56" s="86">
        <v>43627</v>
      </c>
      <c r="D56" s="153" t="str">
        <f t="shared" si="0"/>
        <v>R02-CW-RY-09  ANBO                     06/11/2019  RGG</v>
      </c>
      <c r="E56" s="153" t="str">
        <f t="shared" si="1"/>
        <v>R02-CW-RY-09</v>
      </c>
    </row>
    <row r="57" spans="1:5" ht="72.900000000000006" x14ac:dyDescent="0.4">
      <c r="A57" s="154" t="s">
        <v>412</v>
      </c>
      <c r="B57" s="38" t="s">
        <v>485</v>
      </c>
      <c r="C57" s="86">
        <v>43627</v>
      </c>
      <c r="D57" s="153" t="str">
        <f t="shared" si="0"/>
        <v>R02-CW-RY-10  ANBO                     06/11/2019  RGG</v>
      </c>
      <c r="E57" s="153" t="str">
        <f t="shared" si="1"/>
        <v>R02-CW-RY-10</v>
      </c>
    </row>
    <row r="58" spans="1:5" ht="72.900000000000006" x14ac:dyDescent="0.4">
      <c r="A58" s="154" t="s">
        <v>445</v>
      </c>
      <c r="B58" s="38" t="s">
        <v>485</v>
      </c>
      <c r="C58" s="86">
        <v>43627</v>
      </c>
      <c r="D58" s="153" t="str">
        <f t="shared" si="0"/>
        <v>R02-CW-RY-11  ANBO                     06/11/2019  RGG</v>
      </c>
      <c r="E58" s="153" t="str">
        <f t="shared" si="1"/>
        <v>R02-CW-RY-11</v>
      </c>
    </row>
    <row r="59" spans="1:5" ht="72.900000000000006" x14ac:dyDescent="0.4">
      <c r="A59" s="154" t="s">
        <v>446</v>
      </c>
      <c r="B59" s="38" t="s">
        <v>485</v>
      </c>
      <c r="C59" s="86">
        <v>43627</v>
      </c>
      <c r="D59" s="153" t="str">
        <f t="shared" si="0"/>
        <v>R02-CW-RY-12  ANBO                     06/11/2019  RGG</v>
      </c>
      <c r="E59" s="153" t="str">
        <f t="shared" si="1"/>
        <v>R02-CW-RY-12</v>
      </c>
    </row>
    <row r="60" spans="1:5" ht="72.900000000000006" x14ac:dyDescent="0.4">
      <c r="A60" s="154" t="s">
        <v>447</v>
      </c>
      <c r="B60" s="38" t="s">
        <v>485</v>
      </c>
      <c r="C60" s="86">
        <v>43627</v>
      </c>
      <c r="D60" s="153" t="str">
        <f t="shared" si="0"/>
        <v>R02-CW-RY-13  ANBO                     06/11/2019  RGG</v>
      </c>
      <c r="E60" s="153" t="str">
        <f t="shared" si="1"/>
        <v>R02-CW-RY-13</v>
      </c>
    </row>
    <row r="61" spans="1:5" ht="72.900000000000006" x14ac:dyDescent="0.4">
      <c r="A61" s="154" t="s">
        <v>448</v>
      </c>
      <c r="B61" s="38" t="s">
        <v>485</v>
      </c>
      <c r="C61" s="86">
        <v>43627</v>
      </c>
      <c r="D61" s="153" t="str">
        <f t="shared" si="0"/>
        <v>R02-CW-RY-14  ANBO                     06/11/2019  RGG</v>
      </c>
      <c r="E61" s="153" t="str">
        <f t="shared" si="1"/>
        <v>R02-CW-RY-14</v>
      </c>
    </row>
    <row r="62" spans="1:5" ht="72.900000000000006" x14ac:dyDescent="0.4">
      <c r="A62" s="154" t="s">
        <v>449</v>
      </c>
      <c r="B62" s="38" t="s">
        <v>485</v>
      </c>
      <c r="C62" s="86">
        <v>43627</v>
      </c>
      <c r="D62" s="153" t="str">
        <f t="shared" si="0"/>
        <v>R02-CW-RY-15  ANBO                     06/11/2019  RGG</v>
      </c>
      <c r="E62" s="153" t="str">
        <f t="shared" si="1"/>
        <v>R02-CW-RY-15</v>
      </c>
    </row>
    <row r="63" spans="1:5" ht="72.900000000000006" x14ac:dyDescent="0.4">
      <c r="A63" s="154" t="s">
        <v>450</v>
      </c>
      <c r="B63" s="38" t="s">
        <v>485</v>
      </c>
      <c r="C63" s="86">
        <v>43627</v>
      </c>
      <c r="D63" s="153" t="str">
        <f t="shared" si="0"/>
        <v>R02-CW-RY-16  ANBO                     06/11/2019  RGG</v>
      </c>
      <c r="E63" s="153" t="str">
        <f t="shared" si="1"/>
        <v>R02-CW-RY-16</v>
      </c>
    </row>
    <row r="64" spans="1:5" ht="72.900000000000006" x14ac:dyDescent="0.4">
      <c r="A64" s="154" t="s">
        <v>451</v>
      </c>
      <c r="B64" s="38" t="s">
        <v>485</v>
      </c>
      <c r="C64" s="86">
        <v>43627</v>
      </c>
      <c r="D64" s="153" t="str">
        <f t="shared" si="0"/>
        <v>R02-CW-RY-17  ANBO                     06/11/2019  RGG</v>
      </c>
      <c r="E64" s="153" t="str">
        <f t="shared" si="1"/>
        <v>R02-CW-RY-17</v>
      </c>
    </row>
    <row r="65" spans="1:5" ht="72.900000000000006" x14ac:dyDescent="0.4">
      <c r="A65" s="154" t="s">
        <v>452</v>
      </c>
      <c r="B65" s="38" t="s">
        <v>485</v>
      </c>
      <c r="C65" s="86">
        <v>43627</v>
      </c>
      <c r="D65" s="153" t="str">
        <f t="shared" si="0"/>
        <v>R02-CW-RY-18  ANBO                     06/11/2019  RGG</v>
      </c>
      <c r="E65" s="153" t="str">
        <f t="shared" si="1"/>
        <v>R02-CW-RY-18</v>
      </c>
    </row>
    <row r="66" spans="1:5" ht="72.900000000000006" x14ac:dyDescent="0.4">
      <c r="A66" s="154" t="s">
        <v>453</v>
      </c>
      <c r="B66" s="38" t="s">
        <v>485</v>
      </c>
      <c r="C66" s="86">
        <v>43627</v>
      </c>
      <c r="D66" s="153" t="str">
        <f t="shared" si="0"/>
        <v>R02-CW-RY-19  ANBO                     06/11/2019  RGG</v>
      </c>
      <c r="E66" s="153" t="str">
        <f t="shared" si="1"/>
        <v>R02-CW-RY-19</v>
      </c>
    </row>
    <row r="67" spans="1:5" ht="72.900000000000006" x14ac:dyDescent="0.4">
      <c r="A67" s="154" t="s">
        <v>454</v>
      </c>
      <c r="B67" s="38" t="s">
        <v>485</v>
      </c>
      <c r="C67" s="86">
        <v>43627</v>
      </c>
      <c r="D67" s="153" t="str">
        <f t="shared" si="0"/>
        <v>R02-CW-RY-20  ANBO                     06/11/2019  RGG</v>
      </c>
      <c r="E67" s="153" t="str">
        <f t="shared" si="1"/>
        <v>R02-CW-RY-20</v>
      </c>
    </row>
    <row r="68" spans="1:5" ht="72.900000000000006" x14ac:dyDescent="0.4">
      <c r="A68" s="154" t="s">
        <v>455</v>
      </c>
      <c r="B68" s="38" t="s">
        <v>485</v>
      </c>
      <c r="C68" s="86">
        <v>43627</v>
      </c>
      <c r="D68" s="153" t="str">
        <f t="shared" si="0"/>
        <v>R02-CW-RY-21  ANBO                     06/11/2019  RGG</v>
      </c>
      <c r="E68" s="153" t="str">
        <f t="shared" si="1"/>
        <v>R02-CW-RY-21</v>
      </c>
    </row>
    <row r="69" spans="1:5" ht="72.900000000000006" x14ac:dyDescent="0.4">
      <c r="A69" s="154" t="s">
        <v>456</v>
      </c>
      <c r="B69" s="38" t="s">
        <v>485</v>
      </c>
      <c r="C69" s="86">
        <v>43627</v>
      </c>
      <c r="D69" s="153" t="str">
        <f t="shared" si="0"/>
        <v>R02-CW-RY-22  ANBO                     06/11/2019  RGG</v>
      </c>
      <c r="E69" s="153" t="str">
        <f t="shared" si="1"/>
        <v>R02-CW-RY-22</v>
      </c>
    </row>
    <row r="70" spans="1:5" ht="72.900000000000006" x14ac:dyDescent="0.4">
      <c r="A70" s="154" t="s">
        <v>457</v>
      </c>
      <c r="B70" s="38" t="s">
        <v>485</v>
      </c>
      <c r="C70" s="86">
        <v>43627</v>
      </c>
      <c r="D70" s="153" t="str">
        <f t="shared" si="0"/>
        <v>R02-CW-RY-23  ANBO                     06/11/2019  RGG</v>
      </c>
      <c r="E70" s="153" t="str">
        <f t="shared" si="1"/>
        <v>R02-CW-RY-23</v>
      </c>
    </row>
    <row r="71" spans="1:5" ht="72.900000000000006" x14ac:dyDescent="0.4">
      <c r="A71" s="154" t="s">
        <v>458</v>
      </c>
      <c r="B71" s="38" t="s">
        <v>485</v>
      </c>
      <c r="C71" s="86">
        <v>43627</v>
      </c>
      <c r="D71" s="153" t="str">
        <f t="shared" si="0"/>
        <v>R02-CW-RY-24  ANBO                     06/11/2019  RGG</v>
      </c>
      <c r="E71" s="153" t="str">
        <f t="shared" si="1"/>
        <v>R02-CW-RY-24</v>
      </c>
    </row>
    <row r="72" spans="1:5" ht="72.900000000000006" x14ac:dyDescent="0.4">
      <c r="A72" s="154" t="s">
        <v>459</v>
      </c>
      <c r="B72" s="38" t="s">
        <v>485</v>
      </c>
      <c r="C72" s="86">
        <v>43627</v>
      </c>
      <c r="D72" s="153" t="str">
        <f t="shared" si="0"/>
        <v>R02-CW-RY-25  ANBO                     06/11/2019  RGG</v>
      </c>
      <c r="E72" s="153" t="str">
        <f t="shared" si="1"/>
        <v>R02-CW-RY-25</v>
      </c>
    </row>
    <row r="73" spans="1:5" ht="72.900000000000006" x14ac:dyDescent="0.4">
      <c r="A73" s="154" t="s">
        <v>460</v>
      </c>
      <c r="B73" s="38" t="s">
        <v>485</v>
      </c>
      <c r="C73" s="86">
        <v>43627</v>
      </c>
      <c r="D73" s="153" t="str">
        <f t="shared" ref="D73:D87" si="2">CONCATENATE(B73,"-",A73,"  ANBO                     ",TEXT(C73,"mm/dd/yyyy"),"  RGG")</f>
        <v>R02-CW-RY-26  ANBO                     06/11/2019  RGG</v>
      </c>
      <c r="E73" s="153" t="str">
        <f t="shared" ref="E73:E87" si="3">CONCATENATE(B73,"-",A73,"")</f>
        <v>R02-CW-RY-26</v>
      </c>
    </row>
    <row r="74" spans="1:5" ht="72.900000000000006" x14ac:dyDescent="0.4">
      <c r="A74" s="154" t="s">
        <v>461</v>
      </c>
      <c r="B74" s="38" t="s">
        <v>485</v>
      </c>
      <c r="C74" s="86">
        <v>43627</v>
      </c>
      <c r="D74" s="153" t="str">
        <f t="shared" si="2"/>
        <v>R02-CW-RY-27  ANBO                     06/11/2019  RGG</v>
      </c>
      <c r="E74" s="153" t="str">
        <f t="shared" si="3"/>
        <v>R02-CW-RY-27</v>
      </c>
    </row>
    <row r="75" spans="1:5" ht="72.900000000000006" x14ac:dyDescent="0.4">
      <c r="A75" s="154" t="s">
        <v>462</v>
      </c>
      <c r="B75" s="38" t="s">
        <v>485</v>
      </c>
      <c r="C75" s="86">
        <v>43627</v>
      </c>
      <c r="D75" s="153" t="str">
        <f t="shared" si="2"/>
        <v>R02-CW-RY-28  ANBO                     06/11/2019  RGG</v>
      </c>
      <c r="E75" s="153" t="str">
        <f t="shared" si="3"/>
        <v>R02-CW-RY-28</v>
      </c>
    </row>
    <row r="76" spans="1:5" ht="72.900000000000006" x14ac:dyDescent="0.4">
      <c r="A76" s="154" t="s">
        <v>463</v>
      </c>
      <c r="B76" s="38" t="s">
        <v>485</v>
      </c>
      <c r="C76" s="86">
        <v>43627</v>
      </c>
      <c r="D76" s="153" t="str">
        <f t="shared" si="2"/>
        <v>R02-CW-RY-29  ANBO                     06/11/2019  RGG</v>
      </c>
      <c r="E76" s="153" t="str">
        <f t="shared" si="3"/>
        <v>R02-CW-RY-29</v>
      </c>
    </row>
    <row r="77" spans="1:5" ht="72.900000000000006" x14ac:dyDescent="0.4">
      <c r="A77" s="154" t="s">
        <v>464</v>
      </c>
      <c r="B77" s="38" t="s">
        <v>485</v>
      </c>
      <c r="C77" s="86">
        <v>43627</v>
      </c>
      <c r="D77" s="153" t="str">
        <f t="shared" si="2"/>
        <v>R02-CW-RY-30  ANBO                     06/11/2019  RGG</v>
      </c>
      <c r="E77" s="153" t="str">
        <f t="shared" si="3"/>
        <v>R02-CW-RY-30</v>
      </c>
    </row>
    <row r="78" spans="1:5" ht="72.900000000000006" x14ac:dyDescent="0.4">
      <c r="A78" s="154" t="s">
        <v>403</v>
      </c>
      <c r="B78" s="38" t="s">
        <v>486</v>
      </c>
      <c r="C78" s="86">
        <v>43629</v>
      </c>
      <c r="D78" s="153" t="str">
        <f t="shared" si="2"/>
        <v>R02-CW-DE-01  ANBO                     06/13/2019  RGG</v>
      </c>
      <c r="E78" s="153" t="str">
        <f t="shared" si="3"/>
        <v>R02-CW-DE-01</v>
      </c>
    </row>
    <row r="79" spans="1:5" ht="72.900000000000006" x14ac:dyDescent="0.4">
      <c r="A79" s="154" t="s">
        <v>404</v>
      </c>
      <c r="B79" s="38" t="s">
        <v>486</v>
      </c>
      <c r="C79" s="86">
        <v>43629</v>
      </c>
      <c r="D79" s="153" t="str">
        <f t="shared" si="2"/>
        <v>R02-CW-DE-02  ANBO                     06/13/2019  RGG</v>
      </c>
      <c r="E79" s="153" t="str">
        <f t="shared" si="3"/>
        <v>R02-CW-DE-02</v>
      </c>
    </row>
    <row r="80" spans="1:5" ht="72.900000000000006" x14ac:dyDescent="0.4">
      <c r="A80" s="154" t="s">
        <v>405</v>
      </c>
      <c r="B80" s="38" t="s">
        <v>486</v>
      </c>
      <c r="C80" s="86">
        <v>43629</v>
      </c>
      <c r="D80" s="153" t="str">
        <f t="shared" si="2"/>
        <v>R02-CW-DE-03  ANBO                     06/13/2019  RGG</v>
      </c>
      <c r="E80" s="153" t="str">
        <f t="shared" si="3"/>
        <v>R02-CW-DE-03</v>
      </c>
    </row>
    <row r="81" spans="1:5" ht="72.900000000000006" x14ac:dyDescent="0.4">
      <c r="A81" s="154" t="s">
        <v>406</v>
      </c>
      <c r="B81" s="38" t="s">
        <v>486</v>
      </c>
      <c r="C81" s="86">
        <v>43629</v>
      </c>
      <c r="D81" s="153" t="str">
        <f t="shared" si="2"/>
        <v>R02-CW-DE-04  ANBO                     06/13/2019  RGG</v>
      </c>
      <c r="E81" s="153" t="str">
        <f t="shared" si="3"/>
        <v>R02-CW-DE-04</v>
      </c>
    </row>
    <row r="82" spans="1:5" ht="72.900000000000006" x14ac:dyDescent="0.4">
      <c r="A82" s="154" t="s">
        <v>407</v>
      </c>
      <c r="B82" s="38" t="s">
        <v>486</v>
      </c>
      <c r="C82" s="86">
        <v>43629</v>
      </c>
      <c r="D82" s="153" t="str">
        <f t="shared" si="2"/>
        <v>R02-CW-DE-05  ANBO                     06/13/2019  RGG</v>
      </c>
      <c r="E82" s="153" t="str">
        <f t="shared" si="3"/>
        <v>R02-CW-DE-05</v>
      </c>
    </row>
    <row r="83" spans="1:5" ht="72.900000000000006" x14ac:dyDescent="0.4">
      <c r="A83" s="154" t="s">
        <v>408</v>
      </c>
      <c r="B83" s="38" t="s">
        <v>486</v>
      </c>
      <c r="C83" s="86">
        <v>43629</v>
      </c>
      <c r="D83" s="153" t="str">
        <f t="shared" si="2"/>
        <v>R02-CW-DE-06  ANBO                     06/13/2019  RGG</v>
      </c>
      <c r="E83" s="153" t="str">
        <f t="shared" si="3"/>
        <v>R02-CW-DE-06</v>
      </c>
    </row>
    <row r="84" spans="1:5" ht="72.900000000000006" x14ac:dyDescent="0.4">
      <c r="A84" s="154" t="s">
        <v>409</v>
      </c>
      <c r="B84" s="38" t="s">
        <v>486</v>
      </c>
      <c r="C84" s="86">
        <v>43629</v>
      </c>
      <c r="D84" s="153" t="str">
        <f t="shared" si="2"/>
        <v>R02-CW-DE-07  ANBO                     06/13/2019  RGG</v>
      </c>
      <c r="E84" s="153" t="str">
        <f t="shared" si="3"/>
        <v>R02-CW-DE-07</v>
      </c>
    </row>
    <row r="85" spans="1:5" ht="72.900000000000006" x14ac:dyDescent="0.4">
      <c r="A85" s="154" t="s">
        <v>410</v>
      </c>
      <c r="B85" s="38" t="s">
        <v>486</v>
      </c>
      <c r="C85" s="86">
        <v>43629</v>
      </c>
      <c r="D85" s="153" t="str">
        <f t="shared" si="2"/>
        <v>R02-CW-DE-08  ANBO                     06/13/2019  RGG</v>
      </c>
      <c r="E85" s="153" t="str">
        <f t="shared" si="3"/>
        <v>R02-CW-DE-08</v>
      </c>
    </row>
    <row r="86" spans="1:5" ht="72.900000000000006" x14ac:dyDescent="0.4">
      <c r="A86" s="154" t="s">
        <v>411</v>
      </c>
      <c r="B86" s="38" t="s">
        <v>486</v>
      </c>
      <c r="C86" s="86">
        <v>43629</v>
      </c>
      <c r="D86" s="153" t="str">
        <f t="shared" si="2"/>
        <v>R02-CW-DE-09  ANBO                     06/13/2019  RGG</v>
      </c>
      <c r="E86" s="153" t="str">
        <f t="shared" si="3"/>
        <v>R02-CW-DE-09</v>
      </c>
    </row>
    <row r="87" spans="1:5" ht="72.900000000000006" x14ac:dyDescent="0.4">
      <c r="A87" s="154" t="s">
        <v>412</v>
      </c>
      <c r="B87" s="38" t="s">
        <v>486</v>
      </c>
      <c r="C87" s="86">
        <v>43629</v>
      </c>
      <c r="D87" s="153" t="str">
        <f t="shared" si="2"/>
        <v>R02-CW-DE-10  ANBO                     06/13/2019  RGG</v>
      </c>
      <c r="E87" s="153" t="str">
        <f t="shared" si="3"/>
        <v>R02-CW-DE-10</v>
      </c>
    </row>
  </sheetData>
  <pageMargins left="0.7" right="0.7" top="0.75" bottom="0.75" header="0.3" footer="0.3"/>
  <pageSetup scale="1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U86"/>
  <sheetViews>
    <sheetView topLeftCell="A85" workbookViewId="0">
      <selection activeCell="E7" sqref="E7:E86"/>
    </sheetView>
  </sheetViews>
  <sheetFormatPr defaultRowHeight="14.6" x14ac:dyDescent="0.4"/>
  <cols>
    <col min="3" max="3" width="15.69140625" customWidth="1"/>
    <col min="10" max="10" width="17.15234375" customWidth="1"/>
    <col min="11" max="11" width="13.53515625" customWidth="1"/>
    <col min="22" max="22" width="24.23046875" customWidth="1"/>
  </cols>
  <sheetData>
    <row r="1" spans="1:47" s="72" customFormat="1" ht="132.75" customHeight="1" x14ac:dyDescent="0.4">
      <c r="A1" s="71" t="s">
        <v>422</v>
      </c>
      <c r="B1" s="71" t="s">
        <v>349</v>
      </c>
      <c r="C1" s="71" t="s">
        <v>421</v>
      </c>
      <c r="D1" s="71" t="s">
        <v>414</v>
      </c>
      <c r="E1" s="71" t="s">
        <v>419</v>
      </c>
      <c r="F1" s="71" t="s">
        <v>415</v>
      </c>
      <c r="G1" s="71" t="s">
        <v>504</v>
      </c>
      <c r="H1" s="170" t="s">
        <v>418</v>
      </c>
      <c r="I1" s="71" t="s">
        <v>348</v>
      </c>
      <c r="J1" s="71" t="s">
        <v>338</v>
      </c>
      <c r="K1" s="82" t="s">
        <v>420</v>
      </c>
      <c r="L1" s="71" t="s">
        <v>332</v>
      </c>
      <c r="M1" s="71" t="s">
        <v>337</v>
      </c>
      <c r="N1" s="71" t="s">
        <v>243</v>
      </c>
      <c r="O1" s="71" t="s">
        <v>242</v>
      </c>
      <c r="P1" s="71" t="s">
        <v>0</v>
      </c>
      <c r="Q1" s="71" t="s">
        <v>285</v>
      </c>
      <c r="R1" s="71" t="s">
        <v>330</v>
      </c>
      <c r="S1" s="71" t="s">
        <v>334</v>
      </c>
      <c r="T1" s="71" t="s">
        <v>1</v>
      </c>
      <c r="U1" s="72" t="s">
        <v>2</v>
      </c>
      <c r="V1" s="72" t="s">
        <v>3</v>
      </c>
      <c r="W1" s="72" t="s">
        <v>4</v>
      </c>
      <c r="X1" s="73" t="s">
        <v>278</v>
      </c>
      <c r="Y1" s="73" t="s">
        <v>8</v>
      </c>
      <c r="Z1" s="73" t="s">
        <v>9</v>
      </c>
      <c r="AA1" s="71" t="s">
        <v>5</v>
      </c>
      <c r="AB1" s="73" t="s">
        <v>6</v>
      </c>
      <c r="AC1" s="73" t="s">
        <v>7</v>
      </c>
      <c r="AD1" s="72" t="s">
        <v>10</v>
      </c>
      <c r="AE1" s="72" t="s">
        <v>12</v>
      </c>
      <c r="AF1" s="72" t="s">
        <v>13</v>
      </c>
      <c r="AG1" s="71" t="s">
        <v>14</v>
      </c>
      <c r="AH1" s="72" t="s">
        <v>15</v>
      </c>
      <c r="AI1" s="71" t="s">
        <v>16</v>
      </c>
      <c r="AJ1" s="71" t="s">
        <v>17</v>
      </c>
      <c r="AK1" s="72" t="s">
        <v>18</v>
      </c>
      <c r="AL1" s="71" t="s">
        <v>19</v>
      </c>
      <c r="AM1" s="71" t="s">
        <v>20</v>
      </c>
      <c r="AN1" s="71" t="s">
        <v>21</v>
      </c>
      <c r="AO1" s="72" t="s">
        <v>22</v>
      </c>
      <c r="AP1" s="71" t="s">
        <v>23</v>
      </c>
      <c r="AQ1" s="71" t="s">
        <v>24</v>
      </c>
      <c r="AR1" s="72" t="s">
        <v>25</v>
      </c>
      <c r="AS1" s="72" t="s">
        <v>351</v>
      </c>
      <c r="AT1" s="72" t="s">
        <v>358</v>
      </c>
      <c r="AU1" s="72" t="s">
        <v>359</v>
      </c>
    </row>
    <row r="2" spans="1:47" s="1" customFormat="1" x14ac:dyDescent="0.4">
      <c r="A2" s="42">
        <v>2</v>
      </c>
      <c r="B2" s="42">
        <v>24</v>
      </c>
      <c r="C2" s="168"/>
      <c r="D2" s="42">
        <v>14</v>
      </c>
      <c r="E2" s="42">
        <v>15</v>
      </c>
      <c r="F2" s="42">
        <v>15</v>
      </c>
      <c r="G2" s="42" t="s">
        <v>479</v>
      </c>
      <c r="H2" s="171">
        <v>0</v>
      </c>
      <c r="I2" s="42" t="s">
        <v>101</v>
      </c>
      <c r="J2" s="38" t="s">
        <v>486</v>
      </c>
      <c r="K2" s="86">
        <v>43629</v>
      </c>
      <c r="L2" s="38" t="s">
        <v>333</v>
      </c>
      <c r="M2" s="39" t="s">
        <v>232</v>
      </c>
      <c r="N2" s="40" t="s">
        <v>143</v>
      </c>
      <c r="O2" s="39" t="s">
        <v>280</v>
      </c>
      <c r="P2" s="39">
        <v>2</v>
      </c>
      <c r="Q2" s="39">
        <v>2019</v>
      </c>
      <c r="R2" s="39">
        <v>30</v>
      </c>
      <c r="S2" s="39">
        <v>30</v>
      </c>
      <c r="T2" s="40" t="s">
        <v>143</v>
      </c>
      <c r="U2" s="42" t="s">
        <v>158</v>
      </c>
      <c r="V2" s="38" t="s">
        <v>159</v>
      </c>
      <c r="W2" s="39" t="s">
        <v>160</v>
      </c>
      <c r="X2" s="55" t="str">
        <f>CONCATENATE(Y2,",",Z2)</f>
        <v>49.195254,-122.593829</v>
      </c>
      <c r="Y2" s="45">
        <v>49.195253999999998</v>
      </c>
      <c r="Z2" s="46">
        <v>-122.593829</v>
      </c>
      <c r="AA2" s="43" t="s">
        <v>30</v>
      </c>
      <c r="AB2" s="44">
        <v>529592</v>
      </c>
      <c r="AC2" s="44">
        <v>5449241</v>
      </c>
      <c r="AD2" s="47" t="s">
        <v>147</v>
      </c>
      <c r="AE2" s="48" t="s">
        <v>91</v>
      </c>
      <c r="AF2" s="39">
        <v>30</v>
      </c>
      <c r="AG2" s="39" t="s">
        <v>33</v>
      </c>
      <c r="AH2" s="49" t="s">
        <v>161</v>
      </c>
      <c r="AI2" s="39" t="s">
        <v>35</v>
      </c>
      <c r="AJ2" s="39" t="s">
        <v>36</v>
      </c>
      <c r="AK2" s="39" t="s">
        <v>162</v>
      </c>
      <c r="AL2" s="39">
        <v>25</v>
      </c>
      <c r="AM2" s="39">
        <v>22</v>
      </c>
      <c r="AN2" s="39">
        <v>0</v>
      </c>
      <c r="AO2" s="47" t="s">
        <v>71</v>
      </c>
      <c r="AP2" s="47" t="s">
        <v>163</v>
      </c>
      <c r="AQ2" s="47" t="s">
        <v>95</v>
      </c>
      <c r="AR2" s="47"/>
      <c r="AS2" s="28">
        <v>4222</v>
      </c>
      <c r="AT2" s="42"/>
      <c r="AU2" s="42"/>
    </row>
    <row r="3" spans="1:47" s="1" customFormat="1" x14ac:dyDescent="0.4">
      <c r="A3" s="42">
        <v>2</v>
      </c>
      <c r="B3" s="42">
        <v>25</v>
      </c>
      <c r="C3" s="168"/>
      <c r="D3" s="42">
        <v>15</v>
      </c>
      <c r="E3" s="42">
        <v>15</v>
      </c>
      <c r="F3" s="42">
        <v>15</v>
      </c>
      <c r="G3" s="42" t="s">
        <v>470</v>
      </c>
      <c r="H3" s="171">
        <v>0</v>
      </c>
      <c r="I3" s="42" t="s">
        <v>101</v>
      </c>
      <c r="J3" s="38" t="s">
        <v>494</v>
      </c>
      <c r="K3" s="86">
        <v>43629</v>
      </c>
      <c r="L3" s="38" t="s">
        <v>333</v>
      </c>
      <c r="M3" s="39" t="s">
        <v>232</v>
      </c>
      <c r="N3" s="40" t="s">
        <v>143</v>
      </c>
      <c r="O3" s="39" t="s">
        <v>280</v>
      </c>
      <c r="P3" s="39">
        <v>2</v>
      </c>
      <c r="Q3" s="39">
        <v>2019</v>
      </c>
      <c r="R3" s="39">
        <v>30</v>
      </c>
      <c r="S3" s="39">
        <v>30</v>
      </c>
      <c r="T3" s="40" t="s">
        <v>143</v>
      </c>
      <c r="U3" s="42" t="s">
        <v>171</v>
      </c>
      <c r="V3" s="38" t="s">
        <v>172</v>
      </c>
      <c r="W3" s="39" t="s">
        <v>173</v>
      </c>
      <c r="X3" s="55" t="str">
        <f>CONCATENATE(Y3,",",Z3)</f>
        <v>49.139303,-122.349956</v>
      </c>
      <c r="Y3" s="52">
        <v>49.139302999999998</v>
      </c>
      <c r="Z3" s="53">
        <v>-122.34995600000001</v>
      </c>
      <c r="AA3" s="43" t="s">
        <v>30</v>
      </c>
      <c r="AB3" s="50">
        <v>547413</v>
      </c>
      <c r="AC3" s="51">
        <v>5443145</v>
      </c>
      <c r="AD3" s="47" t="s">
        <v>174</v>
      </c>
      <c r="AE3" s="48" t="s">
        <v>91</v>
      </c>
      <c r="AF3" s="39">
        <v>30</v>
      </c>
      <c r="AG3" s="39" t="s">
        <v>33</v>
      </c>
      <c r="AH3" s="49" t="s">
        <v>175</v>
      </c>
      <c r="AI3" s="39" t="s">
        <v>35</v>
      </c>
      <c r="AJ3" s="39" t="s">
        <v>36</v>
      </c>
      <c r="AK3" s="54">
        <v>0.54166666666666663</v>
      </c>
      <c r="AL3" s="39">
        <v>20</v>
      </c>
      <c r="AM3" s="39" t="s">
        <v>41</v>
      </c>
      <c r="AN3" s="39">
        <v>13</v>
      </c>
      <c r="AO3" s="47" t="s">
        <v>176</v>
      </c>
      <c r="AP3" s="47" t="s">
        <v>177</v>
      </c>
      <c r="AQ3" s="47" t="s">
        <v>95</v>
      </c>
      <c r="AR3" s="47"/>
      <c r="AS3" s="28">
        <v>4222</v>
      </c>
      <c r="AT3" s="42"/>
      <c r="AU3" s="42"/>
    </row>
    <row r="4" spans="1:47" s="1" customFormat="1" x14ac:dyDescent="0.4">
      <c r="A4" s="42">
        <v>2</v>
      </c>
      <c r="B4" s="42">
        <v>29</v>
      </c>
      <c r="C4" s="168"/>
      <c r="D4" s="42">
        <v>15</v>
      </c>
      <c r="E4" s="42">
        <v>15</v>
      </c>
      <c r="F4" s="42">
        <v>15</v>
      </c>
      <c r="G4" s="42" t="s">
        <v>470</v>
      </c>
      <c r="H4" s="171">
        <v>0</v>
      </c>
      <c r="I4" s="42" t="s">
        <v>101</v>
      </c>
      <c r="J4" s="38" t="s">
        <v>495</v>
      </c>
      <c r="K4" s="86">
        <v>43636</v>
      </c>
      <c r="L4" s="38" t="s">
        <v>333</v>
      </c>
      <c r="M4" s="39" t="s">
        <v>232</v>
      </c>
      <c r="N4" s="40" t="s">
        <v>214</v>
      </c>
      <c r="O4" s="39" t="s">
        <v>233</v>
      </c>
      <c r="P4" s="39">
        <v>2</v>
      </c>
      <c r="Q4" s="39">
        <v>2019</v>
      </c>
      <c r="R4" s="39">
        <v>30</v>
      </c>
      <c r="S4" s="39">
        <v>30</v>
      </c>
      <c r="T4" s="40" t="s">
        <v>214</v>
      </c>
      <c r="U4" s="42" t="s">
        <v>215</v>
      </c>
      <c r="V4" s="38" t="s">
        <v>222</v>
      </c>
      <c r="W4" s="39" t="s">
        <v>223</v>
      </c>
      <c r="X4" s="55" t="str">
        <f>CONCATENATE(Y4,",",Z4)</f>
        <v>49.931482,-124.419944</v>
      </c>
      <c r="Y4" s="45">
        <v>49.931482000000003</v>
      </c>
      <c r="Z4" s="46">
        <v>-124.419944</v>
      </c>
      <c r="AA4" s="39" t="s">
        <v>30</v>
      </c>
      <c r="AB4" s="55">
        <v>398094</v>
      </c>
      <c r="AC4" s="55">
        <v>5531979</v>
      </c>
      <c r="AD4" s="47" t="s">
        <v>224</v>
      </c>
      <c r="AE4" s="56" t="s">
        <v>219</v>
      </c>
      <c r="AF4" s="39">
        <v>30</v>
      </c>
      <c r="AG4" s="39" t="s">
        <v>33</v>
      </c>
      <c r="AH4" s="49" t="s">
        <v>225</v>
      </c>
      <c r="AI4" s="39" t="s">
        <v>35</v>
      </c>
      <c r="AJ4" s="39" t="s">
        <v>36</v>
      </c>
      <c r="AK4" s="39" t="s">
        <v>226</v>
      </c>
      <c r="AL4" s="39">
        <v>21</v>
      </c>
      <c r="AM4" s="39">
        <v>20</v>
      </c>
      <c r="AN4" s="39" t="s">
        <v>227</v>
      </c>
      <c r="AO4" s="47" t="s">
        <v>228</v>
      </c>
      <c r="AP4" s="47" t="s">
        <v>229</v>
      </c>
      <c r="AQ4" s="47" t="s">
        <v>221</v>
      </c>
      <c r="AR4" s="47" t="s">
        <v>230</v>
      </c>
      <c r="AS4" s="28">
        <v>4222</v>
      </c>
      <c r="AT4" s="42"/>
      <c r="AU4" s="42"/>
    </row>
    <row r="7" spans="1:47" ht="72.900000000000006" x14ac:dyDescent="0.4">
      <c r="A7" s="154" t="s">
        <v>445</v>
      </c>
      <c r="B7" s="38" t="s">
        <v>486</v>
      </c>
      <c r="C7" s="86">
        <v>43629</v>
      </c>
      <c r="D7" s="153" t="str">
        <f>CONCATENATE(B7,"-",A7,"  ANBO                     ",TEXT(C7,"mm/dd/yyyy"),"  RGG")</f>
        <v>R02-CW-DE-11  ANBO                     06/13/2019  RGG</v>
      </c>
      <c r="E7" s="153" t="str">
        <f>CONCATENATE(B7,"-",A7,"")</f>
        <v>R02-CW-DE-11</v>
      </c>
    </row>
    <row r="8" spans="1:47" ht="72.900000000000006" x14ac:dyDescent="0.4">
      <c r="A8" s="154" t="s">
        <v>446</v>
      </c>
      <c r="B8" s="38" t="s">
        <v>486</v>
      </c>
      <c r="C8" s="86">
        <v>43629</v>
      </c>
      <c r="D8" s="153" t="str">
        <f t="shared" ref="D8:D71" si="0">CONCATENATE(B8,"-",A8,"  ANBO                     ",TEXT(C8,"mm/dd/yyyy"),"  RGG")</f>
        <v>R02-CW-DE-12  ANBO                     06/13/2019  RGG</v>
      </c>
      <c r="E8" s="153" t="str">
        <f t="shared" ref="E8:E71" si="1">CONCATENATE(B8,"-",A8,"")</f>
        <v>R02-CW-DE-12</v>
      </c>
    </row>
    <row r="9" spans="1:47" ht="72.900000000000006" x14ac:dyDescent="0.4">
      <c r="A9" s="154" t="s">
        <v>447</v>
      </c>
      <c r="B9" s="38" t="s">
        <v>486</v>
      </c>
      <c r="C9" s="86">
        <v>43629</v>
      </c>
      <c r="D9" s="153" t="str">
        <f t="shared" si="0"/>
        <v>R02-CW-DE-13  ANBO                     06/13/2019  RGG</v>
      </c>
      <c r="E9" s="153" t="str">
        <f t="shared" si="1"/>
        <v>R02-CW-DE-13</v>
      </c>
    </row>
    <row r="10" spans="1:47" ht="72.900000000000006" x14ac:dyDescent="0.4">
      <c r="A10" s="154" t="s">
        <v>448</v>
      </c>
      <c r="B10" s="38" t="s">
        <v>486</v>
      </c>
      <c r="C10" s="86">
        <v>43629</v>
      </c>
      <c r="D10" s="153" t="str">
        <f t="shared" si="0"/>
        <v>R02-CW-DE-14  ANBO                     06/13/2019  RGG</v>
      </c>
      <c r="E10" s="153" t="str">
        <f t="shared" si="1"/>
        <v>R02-CW-DE-14</v>
      </c>
    </row>
    <row r="11" spans="1:47" ht="72.900000000000006" x14ac:dyDescent="0.4">
      <c r="A11" s="154" t="s">
        <v>449</v>
      </c>
      <c r="B11" s="38" t="s">
        <v>486</v>
      </c>
      <c r="C11" s="86">
        <v>43629</v>
      </c>
      <c r="D11" s="153" t="str">
        <f t="shared" si="0"/>
        <v>R02-CW-DE-15  ANBO                     06/13/2019  RGG</v>
      </c>
      <c r="E11" s="153" t="str">
        <f t="shared" si="1"/>
        <v>R02-CW-DE-15</v>
      </c>
    </row>
    <row r="12" spans="1:47" ht="72.900000000000006" x14ac:dyDescent="0.4">
      <c r="A12" s="154" t="s">
        <v>450</v>
      </c>
      <c r="B12" s="38" t="s">
        <v>486</v>
      </c>
      <c r="C12" s="86">
        <v>43629</v>
      </c>
      <c r="D12" s="153" t="str">
        <f t="shared" si="0"/>
        <v>R02-CW-DE-16  ANBO                     06/13/2019  RGG</v>
      </c>
      <c r="E12" s="153" t="str">
        <f t="shared" si="1"/>
        <v>R02-CW-DE-16</v>
      </c>
    </row>
    <row r="13" spans="1:47" ht="72.900000000000006" x14ac:dyDescent="0.4">
      <c r="A13" s="154" t="s">
        <v>451</v>
      </c>
      <c r="B13" s="38" t="s">
        <v>486</v>
      </c>
      <c r="C13" s="86">
        <v>43629</v>
      </c>
      <c r="D13" s="153" t="str">
        <f t="shared" si="0"/>
        <v>R02-CW-DE-17  ANBO                     06/13/2019  RGG</v>
      </c>
      <c r="E13" s="153" t="str">
        <f t="shared" si="1"/>
        <v>R02-CW-DE-17</v>
      </c>
    </row>
    <row r="14" spans="1:47" ht="72.900000000000006" x14ac:dyDescent="0.4">
      <c r="A14" s="154" t="s">
        <v>452</v>
      </c>
      <c r="B14" s="38" t="s">
        <v>486</v>
      </c>
      <c r="C14" s="86">
        <v>43629</v>
      </c>
      <c r="D14" s="153" t="str">
        <f t="shared" si="0"/>
        <v>R02-CW-DE-18  ANBO                     06/13/2019  RGG</v>
      </c>
      <c r="E14" s="153" t="str">
        <f t="shared" si="1"/>
        <v>R02-CW-DE-18</v>
      </c>
    </row>
    <row r="15" spans="1:47" ht="72.900000000000006" x14ac:dyDescent="0.4">
      <c r="A15" s="154" t="s">
        <v>453</v>
      </c>
      <c r="B15" s="38" t="s">
        <v>486</v>
      </c>
      <c r="C15" s="86">
        <v>43629</v>
      </c>
      <c r="D15" s="153" t="str">
        <f t="shared" si="0"/>
        <v>R02-CW-DE-19  ANBO                     06/13/2019  RGG</v>
      </c>
      <c r="E15" s="153" t="str">
        <f t="shared" si="1"/>
        <v>R02-CW-DE-19</v>
      </c>
    </row>
    <row r="16" spans="1:47" ht="72.900000000000006" x14ac:dyDescent="0.4">
      <c r="A16" s="154" t="s">
        <v>454</v>
      </c>
      <c r="B16" s="38" t="s">
        <v>486</v>
      </c>
      <c r="C16" s="86">
        <v>43629</v>
      </c>
      <c r="D16" s="153" t="str">
        <f t="shared" si="0"/>
        <v>R02-CW-DE-20  ANBO                     06/13/2019  RGG</v>
      </c>
      <c r="E16" s="153" t="str">
        <f t="shared" si="1"/>
        <v>R02-CW-DE-20</v>
      </c>
    </row>
    <row r="17" spans="1:5" ht="72.900000000000006" x14ac:dyDescent="0.4">
      <c r="A17" s="154" t="s">
        <v>455</v>
      </c>
      <c r="B17" s="38" t="s">
        <v>486</v>
      </c>
      <c r="C17" s="86">
        <v>43629</v>
      </c>
      <c r="D17" s="153" t="str">
        <f t="shared" si="0"/>
        <v>R02-CW-DE-21  ANBO                     06/13/2019  RGG</v>
      </c>
      <c r="E17" s="153" t="str">
        <f t="shared" si="1"/>
        <v>R02-CW-DE-21</v>
      </c>
    </row>
    <row r="18" spans="1:5" ht="72.900000000000006" x14ac:dyDescent="0.4">
      <c r="A18" s="154" t="s">
        <v>456</v>
      </c>
      <c r="B18" s="38" t="s">
        <v>486</v>
      </c>
      <c r="C18" s="86">
        <v>43629</v>
      </c>
      <c r="D18" s="153" t="str">
        <f t="shared" si="0"/>
        <v>R02-CW-DE-22  ANBO                     06/13/2019  RGG</v>
      </c>
      <c r="E18" s="153" t="str">
        <f t="shared" si="1"/>
        <v>R02-CW-DE-22</v>
      </c>
    </row>
    <row r="19" spans="1:5" ht="72.900000000000006" x14ac:dyDescent="0.4">
      <c r="A19" s="154" t="s">
        <v>457</v>
      </c>
      <c r="B19" s="38" t="s">
        <v>486</v>
      </c>
      <c r="C19" s="86">
        <v>43629</v>
      </c>
      <c r="D19" s="153" t="str">
        <f t="shared" si="0"/>
        <v>R02-CW-DE-23  ANBO                     06/13/2019  RGG</v>
      </c>
      <c r="E19" s="153" t="str">
        <f t="shared" si="1"/>
        <v>R02-CW-DE-23</v>
      </c>
    </row>
    <row r="20" spans="1:5" ht="72.900000000000006" x14ac:dyDescent="0.4">
      <c r="A20" s="154" t="s">
        <v>458</v>
      </c>
      <c r="B20" s="38" t="s">
        <v>486</v>
      </c>
      <c r="C20" s="86">
        <v>43629</v>
      </c>
      <c r="D20" s="153" t="str">
        <f t="shared" si="0"/>
        <v>R02-CW-DE-24  ANBO                     06/13/2019  RGG</v>
      </c>
      <c r="E20" s="153" t="str">
        <f t="shared" si="1"/>
        <v>R02-CW-DE-24</v>
      </c>
    </row>
    <row r="21" spans="1:5" ht="72.900000000000006" x14ac:dyDescent="0.4">
      <c r="A21" s="154" t="s">
        <v>459</v>
      </c>
      <c r="B21" s="38" t="s">
        <v>486</v>
      </c>
      <c r="C21" s="86">
        <v>43629</v>
      </c>
      <c r="D21" s="153" t="str">
        <f t="shared" si="0"/>
        <v>R02-CW-DE-25  ANBO                     06/13/2019  RGG</v>
      </c>
      <c r="E21" s="153" t="str">
        <f t="shared" si="1"/>
        <v>R02-CW-DE-25</v>
      </c>
    </row>
    <row r="22" spans="1:5" ht="72.900000000000006" x14ac:dyDescent="0.4">
      <c r="A22" s="154" t="s">
        <v>460</v>
      </c>
      <c r="B22" s="38" t="s">
        <v>486</v>
      </c>
      <c r="C22" s="86">
        <v>43629</v>
      </c>
      <c r="D22" s="153" t="str">
        <f t="shared" si="0"/>
        <v>R02-CW-DE-26  ANBO                     06/13/2019  RGG</v>
      </c>
      <c r="E22" s="153" t="str">
        <f t="shared" si="1"/>
        <v>R02-CW-DE-26</v>
      </c>
    </row>
    <row r="23" spans="1:5" ht="72.900000000000006" x14ac:dyDescent="0.4">
      <c r="A23" s="154" t="s">
        <v>461</v>
      </c>
      <c r="B23" s="38" t="s">
        <v>486</v>
      </c>
      <c r="C23" s="86">
        <v>43629</v>
      </c>
      <c r="D23" s="153" t="str">
        <f t="shared" si="0"/>
        <v>R02-CW-DE-27  ANBO                     06/13/2019  RGG</v>
      </c>
      <c r="E23" s="153" t="str">
        <f t="shared" si="1"/>
        <v>R02-CW-DE-27</v>
      </c>
    </row>
    <row r="24" spans="1:5" ht="72.900000000000006" x14ac:dyDescent="0.4">
      <c r="A24" s="154" t="s">
        <v>462</v>
      </c>
      <c r="B24" s="38" t="s">
        <v>486</v>
      </c>
      <c r="C24" s="86">
        <v>43629</v>
      </c>
      <c r="D24" s="153" t="str">
        <f t="shared" si="0"/>
        <v>R02-CW-DE-28  ANBO                     06/13/2019  RGG</v>
      </c>
      <c r="E24" s="153" t="str">
        <f t="shared" si="1"/>
        <v>R02-CW-DE-28</v>
      </c>
    </row>
    <row r="25" spans="1:5" ht="72.900000000000006" x14ac:dyDescent="0.4">
      <c r="A25" s="154" t="s">
        <v>463</v>
      </c>
      <c r="B25" s="38" t="s">
        <v>486</v>
      </c>
      <c r="C25" s="86">
        <v>43629</v>
      </c>
      <c r="D25" s="153" t="str">
        <f t="shared" si="0"/>
        <v>R02-CW-DE-29  ANBO                     06/13/2019  RGG</v>
      </c>
      <c r="E25" s="153" t="str">
        <f t="shared" si="1"/>
        <v>R02-CW-DE-29</v>
      </c>
    </row>
    <row r="26" spans="1:5" ht="72.900000000000006" x14ac:dyDescent="0.4">
      <c r="A26" s="154" t="s">
        <v>464</v>
      </c>
      <c r="B26" s="38" t="s">
        <v>486</v>
      </c>
      <c r="C26" s="86">
        <v>43629</v>
      </c>
      <c r="D26" s="153" t="str">
        <f t="shared" si="0"/>
        <v>R02-CW-DE-30  ANBO                     06/13/2019  RGG</v>
      </c>
      <c r="E26" s="153" t="str">
        <f t="shared" si="1"/>
        <v>R02-CW-DE-30</v>
      </c>
    </row>
    <row r="27" spans="1:5" ht="72.900000000000006" x14ac:dyDescent="0.4">
      <c r="A27" s="154" t="s">
        <v>403</v>
      </c>
      <c r="B27" s="38" t="s">
        <v>494</v>
      </c>
      <c r="C27" s="86">
        <v>43629</v>
      </c>
      <c r="D27" s="153" t="str">
        <f t="shared" si="0"/>
        <v>R02-CW-SI-01  ANBO                     06/13/2019  RGG</v>
      </c>
      <c r="E27" s="153" t="str">
        <f t="shared" si="1"/>
        <v>R02-CW-SI-01</v>
      </c>
    </row>
    <row r="28" spans="1:5" ht="72.900000000000006" x14ac:dyDescent="0.4">
      <c r="A28" s="154" t="s">
        <v>404</v>
      </c>
      <c r="B28" s="38" t="s">
        <v>494</v>
      </c>
      <c r="C28" s="86">
        <v>43629</v>
      </c>
      <c r="D28" s="153" t="str">
        <f t="shared" si="0"/>
        <v>R02-CW-SI-02  ANBO                     06/13/2019  RGG</v>
      </c>
      <c r="E28" s="153" t="str">
        <f t="shared" si="1"/>
        <v>R02-CW-SI-02</v>
      </c>
    </row>
    <row r="29" spans="1:5" ht="72.900000000000006" x14ac:dyDescent="0.4">
      <c r="A29" s="154" t="s">
        <v>405</v>
      </c>
      <c r="B29" s="38" t="s">
        <v>494</v>
      </c>
      <c r="C29" s="86">
        <v>43629</v>
      </c>
      <c r="D29" s="153" t="str">
        <f t="shared" si="0"/>
        <v>R02-CW-SI-03  ANBO                     06/13/2019  RGG</v>
      </c>
      <c r="E29" s="153" t="str">
        <f t="shared" si="1"/>
        <v>R02-CW-SI-03</v>
      </c>
    </row>
    <row r="30" spans="1:5" ht="72.900000000000006" x14ac:dyDescent="0.4">
      <c r="A30" s="154" t="s">
        <v>406</v>
      </c>
      <c r="B30" s="38" t="s">
        <v>494</v>
      </c>
      <c r="C30" s="86">
        <v>43629</v>
      </c>
      <c r="D30" s="153" t="str">
        <f t="shared" si="0"/>
        <v>R02-CW-SI-04  ANBO                     06/13/2019  RGG</v>
      </c>
      <c r="E30" s="153" t="str">
        <f t="shared" si="1"/>
        <v>R02-CW-SI-04</v>
      </c>
    </row>
    <row r="31" spans="1:5" ht="72.900000000000006" x14ac:dyDescent="0.4">
      <c r="A31" s="154" t="s">
        <v>407</v>
      </c>
      <c r="B31" s="38" t="s">
        <v>494</v>
      </c>
      <c r="C31" s="86">
        <v>43629</v>
      </c>
      <c r="D31" s="153" t="str">
        <f t="shared" si="0"/>
        <v>R02-CW-SI-05  ANBO                     06/13/2019  RGG</v>
      </c>
      <c r="E31" s="153" t="str">
        <f t="shared" si="1"/>
        <v>R02-CW-SI-05</v>
      </c>
    </row>
    <row r="32" spans="1:5" ht="72.900000000000006" x14ac:dyDescent="0.4">
      <c r="A32" s="154" t="s">
        <v>408</v>
      </c>
      <c r="B32" s="38" t="s">
        <v>494</v>
      </c>
      <c r="C32" s="86">
        <v>43629</v>
      </c>
      <c r="D32" s="153" t="str">
        <f t="shared" si="0"/>
        <v>R02-CW-SI-06  ANBO                     06/13/2019  RGG</v>
      </c>
      <c r="E32" s="153" t="str">
        <f t="shared" si="1"/>
        <v>R02-CW-SI-06</v>
      </c>
    </row>
    <row r="33" spans="1:5" ht="72.900000000000006" x14ac:dyDescent="0.4">
      <c r="A33" s="154" t="s">
        <v>409</v>
      </c>
      <c r="B33" s="38" t="s">
        <v>494</v>
      </c>
      <c r="C33" s="86">
        <v>43629</v>
      </c>
      <c r="D33" s="153" t="str">
        <f t="shared" si="0"/>
        <v>R02-CW-SI-07  ANBO                     06/13/2019  RGG</v>
      </c>
      <c r="E33" s="153" t="str">
        <f t="shared" si="1"/>
        <v>R02-CW-SI-07</v>
      </c>
    </row>
    <row r="34" spans="1:5" ht="72.900000000000006" x14ac:dyDescent="0.4">
      <c r="A34" s="154" t="s">
        <v>410</v>
      </c>
      <c r="B34" s="38" t="s">
        <v>494</v>
      </c>
      <c r="C34" s="86">
        <v>43629</v>
      </c>
      <c r="D34" s="153" t="str">
        <f t="shared" si="0"/>
        <v>R02-CW-SI-08  ANBO                     06/13/2019  RGG</v>
      </c>
      <c r="E34" s="153" t="str">
        <f t="shared" si="1"/>
        <v>R02-CW-SI-08</v>
      </c>
    </row>
    <row r="35" spans="1:5" ht="72.900000000000006" x14ac:dyDescent="0.4">
      <c r="A35" s="154" t="s">
        <v>411</v>
      </c>
      <c r="B35" s="38" t="s">
        <v>494</v>
      </c>
      <c r="C35" s="86">
        <v>43629</v>
      </c>
      <c r="D35" s="153" t="str">
        <f t="shared" si="0"/>
        <v>R02-CW-SI-09  ANBO                     06/13/2019  RGG</v>
      </c>
      <c r="E35" s="153" t="str">
        <f t="shared" si="1"/>
        <v>R02-CW-SI-09</v>
      </c>
    </row>
    <row r="36" spans="1:5" ht="72.900000000000006" x14ac:dyDescent="0.4">
      <c r="A36" s="154" t="s">
        <v>412</v>
      </c>
      <c r="B36" s="38" t="s">
        <v>494</v>
      </c>
      <c r="C36" s="86">
        <v>43629</v>
      </c>
      <c r="D36" s="153" t="str">
        <f t="shared" si="0"/>
        <v>R02-CW-SI-10  ANBO                     06/13/2019  RGG</v>
      </c>
      <c r="E36" s="153" t="str">
        <f t="shared" si="1"/>
        <v>R02-CW-SI-10</v>
      </c>
    </row>
    <row r="37" spans="1:5" ht="72.900000000000006" x14ac:dyDescent="0.4">
      <c r="A37" s="154" t="s">
        <v>445</v>
      </c>
      <c r="B37" s="38" t="s">
        <v>494</v>
      </c>
      <c r="C37" s="86">
        <v>43629</v>
      </c>
      <c r="D37" s="153" t="str">
        <f t="shared" si="0"/>
        <v>R02-CW-SI-11  ANBO                     06/13/2019  RGG</v>
      </c>
      <c r="E37" s="153" t="str">
        <f t="shared" si="1"/>
        <v>R02-CW-SI-11</v>
      </c>
    </row>
    <row r="38" spans="1:5" ht="72.900000000000006" x14ac:dyDescent="0.4">
      <c r="A38" s="154" t="s">
        <v>446</v>
      </c>
      <c r="B38" s="38" t="s">
        <v>494</v>
      </c>
      <c r="C38" s="86">
        <v>43629</v>
      </c>
      <c r="D38" s="153" t="str">
        <f t="shared" si="0"/>
        <v>R02-CW-SI-12  ANBO                     06/13/2019  RGG</v>
      </c>
      <c r="E38" s="153" t="str">
        <f t="shared" si="1"/>
        <v>R02-CW-SI-12</v>
      </c>
    </row>
    <row r="39" spans="1:5" ht="72.900000000000006" x14ac:dyDescent="0.4">
      <c r="A39" s="154" t="s">
        <v>447</v>
      </c>
      <c r="B39" s="38" t="s">
        <v>494</v>
      </c>
      <c r="C39" s="86">
        <v>43629</v>
      </c>
      <c r="D39" s="153" t="str">
        <f t="shared" si="0"/>
        <v>R02-CW-SI-13  ANBO                     06/13/2019  RGG</v>
      </c>
      <c r="E39" s="153" t="str">
        <f t="shared" si="1"/>
        <v>R02-CW-SI-13</v>
      </c>
    </row>
    <row r="40" spans="1:5" ht="72.900000000000006" x14ac:dyDescent="0.4">
      <c r="A40" s="154" t="s">
        <v>448</v>
      </c>
      <c r="B40" s="38" t="s">
        <v>494</v>
      </c>
      <c r="C40" s="86">
        <v>43629</v>
      </c>
      <c r="D40" s="153" t="str">
        <f t="shared" si="0"/>
        <v>R02-CW-SI-14  ANBO                     06/13/2019  RGG</v>
      </c>
      <c r="E40" s="153" t="str">
        <f t="shared" si="1"/>
        <v>R02-CW-SI-14</v>
      </c>
    </row>
    <row r="41" spans="1:5" ht="72.900000000000006" x14ac:dyDescent="0.4">
      <c r="A41" s="154" t="s">
        <v>449</v>
      </c>
      <c r="B41" s="38" t="s">
        <v>494</v>
      </c>
      <c r="C41" s="86">
        <v>43629</v>
      </c>
      <c r="D41" s="153" t="str">
        <f t="shared" si="0"/>
        <v>R02-CW-SI-15  ANBO                     06/13/2019  RGG</v>
      </c>
      <c r="E41" s="153" t="str">
        <f t="shared" si="1"/>
        <v>R02-CW-SI-15</v>
      </c>
    </row>
    <row r="42" spans="1:5" ht="72.900000000000006" x14ac:dyDescent="0.4">
      <c r="A42" s="154" t="s">
        <v>450</v>
      </c>
      <c r="B42" s="38" t="s">
        <v>494</v>
      </c>
      <c r="C42" s="86">
        <v>43629</v>
      </c>
      <c r="D42" s="153" t="str">
        <f t="shared" si="0"/>
        <v>R02-CW-SI-16  ANBO                     06/13/2019  RGG</v>
      </c>
      <c r="E42" s="153" t="str">
        <f t="shared" si="1"/>
        <v>R02-CW-SI-16</v>
      </c>
    </row>
    <row r="43" spans="1:5" ht="72.900000000000006" x14ac:dyDescent="0.4">
      <c r="A43" s="154" t="s">
        <v>451</v>
      </c>
      <c r="B43" s="38" t="s">
        <v>494</v>
      </c>
      <c r="C43" s="86">
        <v>43629</v>
      </c>
      <c r="D43" s="153" t="str">
        <f t="shared" si="0"/>
        <v>R02-CW-SI-17  ANBO                     06/13/2019  RGG</v>
      </c>
      <c r="E43" s="153" t="str">
        <f t="shared" si="1"/>
        <v>R02-CW-SI-17</v>
      </c>
    </row>
    <row r="44" spans="1:5" ht="72.900000000000006" x14ac:dyDescent="0.4">
      <c r="A44" s="154" t="s">
        <v>452</v>
      </c>
      <c r="B44" s="38" t="s">
        <v>494</v>
      </c>
      <c r="C44" s="86">
        <v>43629</v>
      </c>
      <c r="D44" s="153" t="str">
        <f t="shared" si="0"/>
        <v>R02-CW-SI-18  ANBO                     06/13/2019  RGG</v>
      </c>
      <c r="E44" s="153" t="str">
        <f t="shared" si="1"/>
        <v>R02-CW-SI-18</v>
      </c>
    </row>
    <row r="45" spans="1:5" ht="72.900000000000006" x14ac:dyDescent="0.4">
      <c r="A45" s="154" t="s">
        <v>453</v>
      </c>
      <c r="B45" s="38" t="s">
        <v>494</v>
      </c>
      <c r="C45" s="86">
        <v>43629</v>
      </c>
      <c r="D45" s="153" t="str">
        <f t="shared" si="0"/>
        <v>R02-CW-SI-19  ANBO                     06/13/2019  RGG</v>
      </c>
      <c r="E45" s="153" t="str">
        <f t="shared" si="1"/>
        <v>R02-CW-SI-19</v>
      </c>
    </row>
    <row r="46" spans="1:5" ht="72.900000000000006" x14ac:dyDescent="0.4">
      <c r="A46" s="154" t="s">
        <v>454</v>
      </c>
      <c r="B46" s="38" t="s">
        <v>494</v>
      </c>
      <c r="C46" s="86">
        <v>43629</v>
      </c>
      <c r="D46" s="153" t="str">
        <f t="shared" si="0"/>
        <v>R02-CW-SI-20  ANBO                     06/13/2019  RGG</v>
      </c>
      <c r="E46" s="153" t="str">
        <f t="shared" si="1"/>
        <v>R02-CW-SI-20</v>
      </c>
    </row>
    <row r="47" spans="1:5" ht="72.900000000000006" x14ac:dyDescent="0.4">
      <c r="A47" s="154" t="s">
        <v>455</v>
      </c>
      <c r="B47" s="38" t="s">
        <v>494</v>
      </c>
      <c r="C47" s="86">
        <v>43629</v>
      </c>
      <c r="D47" s="153" t="str">
        <f t="shared" si="0"/>
        <v>R02-CW-SI-21  ANBO                     06/13/2019  RGG</v>
      </c>
      <c r="E47" s="153" t="str">
        <f t="shared" si="1"/>
        <v>R02-CW-SI-21</v>
      </c>
    </row>
    <row r="48" spans="1:5" ht="72.900000000000006" x14ac:dyDescent="0.4">
      <c r="A48" s="154" t="s">
        <v>456</v>
      </c>
      <c r="B48" s="38" t="s">
        <v>494</v>
      </c>
      <c r="C48" s="86">
        <v>43629</v>
      </c>
      <c r="D48" s="153" t="str">
        <f t="shared" si="0"/>
        <v>R02-CW-SI-22  ANBO                     06/13/2019  RGG</v>
      </c>
      <c r="E48" s="153" t="str">
        <f t="shared" si="1"/>
        <v>R02-CW-SI-22</v>
      </c>
    </row>
    <row r="49" spans="1:5" ht="72.900000000000006" x14ac:dyDescent="0.4">
      <c r="A49" s="154" t="s">
        <v>457</v>
      </c>
      <c r="B49" s="38" t="s">
        <v>494</v>
      </c>
      <c r="C49" s="86">
        <v>43629</v>
      </c>
      <c r="D49" s="153" t="str">
        <f t="shared" si="0"/>
        <v>R02-CW-SI-23  ANBO                     06/13/2019  RGG</v>
      </c>
      <c r="E49" s="153" t="str">
        <f t="shared" si="1"/>
        <v>R02-CW-SI-23</v>
      </c>
    </row>
    <row r="50" spans="1:5" ht="72.900000000000006" x14ac:dyDescent="0.4">
      <c r="A50" s="154" t="s">
        <v>458</v>
      </c>
      <c r="B50" s="38" t="s">
        <v>494</v>
      </c>
      <c r="C50" s="86">
        <v>43629</v>
      </c>
      <c r="D50" s="153" t="str">
        <f t="shared" si="0"/>
        <v>R02-CW-SI-24  ANBO                     06/13/2019  RGG</v>
      </c>
      <c r="E50" s="153" t="str">
        <f t="shared" si="1"/>
        <v>R02-CW-SI-24</v>
      </c>
    </row>
    <row r="51" spans="1:5" ht="72.900000000000006" x14ac:dyDescent="0.4">
      <c r="A51" s="154" t="s">
        <v>459</v>
      </c>
      <c r="B51" s="38" t="s">
        <v>494</v>
      </c>
      <c r="C51" s="86">
        <v>43629</v>
      </c>
      <c r="D51" s="153" t="str">
        <f t="shared" si="0"/>
        <v>R02-CW-SI-25  ANBO                     06/13/2019  RGG</v>
      </c>
      <c r="E51" s="153" t="str">
        <f t="shared" si="1"/>
        <v>R02-CW-SI-25</v>
      </c>
    </row>
    <row r="52" spans="1:5" ht="72.900000000000006" x14ac:dyDescent="0.4">
      <c r="A52" s="154" t="s">
        <v>460</v>
      </c>
      <c r="B52" s="38" t="s">
        <v>494</v>
      </c>
      <c r="C52" s="86">
        <v>43629</v>
      </c>
      <c r="D52" s="153" t="str">
        <f t="shared" si="0"/>
        <v>R02-CW-SI-26  ANBO                     06/13/2019  RGG</v>
      </c>
      <c r="E52" s="153" t="str">
        <f t="shared" si="1"/>
        <v>R02-CW-SI-26</v>
      </c>
    </row>
    <row r="53" spans="1:5" ht="72.900000000000006" x14ac:dyDescent="0.4">
      <c r="A53" s="154" t="s">
        <v>461</v>
      </c>
      <c r="B53" s="38" t="s">
        <v>494</v>
      </c>
      <c r="C53" s="86">
        <v>43629</v>
      </c>
      <c r="D53" s="153" t="str">
        <f t="shared" si="0"/>
        <v>R02-CW-SI-27  ANBO                     06/13/2019  RGG</v>
      </c>
      <c r="E53" s="153" t="str">
        <f t="shared" si="1"/>
        <v>R02-CW-SI-27</v>
      </c>
    </row>
    <row r="54" spans="1:5" ht="72.900000000000006" x14ac:dyDescent="0.4">
      <c r="A54" s="154" t="s">
        <v>462</v>
      </c>
      <c r="B54" s="38" t="s">
        <v>494</v>
      </c>
      <c r="C54" s="86">
        <v>43629</v>
      </c>
      <c r="D54" s="153" t="str">
        <f t="shared" si="0"/>
        <v>R02-CW-SI-28  ANBO                     06/13/2019  RGG</v>
      </c>
      <c r="E54" s="153" t="str">
        <f t="shared" si="1"/>
        <v>R02-CW-SI-28</v>
      </c>
    </row>
    <row r="55" spans="1:5" ht="72.900000000000006" x14ac:dyDescent="0.4">
      <c r="A55" s="154" t="s">
        <v>463</v>
      </c>
      <c r="B55" s="38" t="s">
        <v>494</v>
      </c>
      <c r="C55" s="86">
        <v>43629</v>
      </c>
      <c r="D55" s="153" t="str">
        <f t="shared" si="0"/>
        <v>R02-CW-SI-29  ANBO                     06/13/2019  RGG</v>
      </c>
      <c r="E55" s="153" t="str">
        <f t="shared" si="1"/>
        <v>R02-CW-SI-29</v>
      </c>
    </row>
    <row r="56" spans="1:5" ht="72.900000000000006" x14ac:dyDescent="0.4">
      <c r="A56" s="154" t="s">
        <v>464</v>
      </c>
      <c r="B56" s="38" t="s">
        <v>494</v>
      </c>
      <c r="C56" s="86">
        <v>43629</v>
      </c>
      <c r="D56" s="153" t="str">
        <f t="shared" si="0"/>
        <v>R02-CW-SI-30  ANBO                     06/13/2019  RGG</v>
      </c>
      <c r="E56" s="153" t="str">
        <f t="shared" si="1"/>
        <v>R02-CW-SI-30</v>
      </c>
    </row>
    <row r="57" spans="1:5" ht="72.900000000000006" x14ac:dyDescent="0.4">
      <c r="A57" s="154" t="s">
        <v>403</v>
      </c>
      <c r="B57" s="38" t="s">
        <v>495</v>
      </c>
      <c r="C57" s="86">
        <v>43636</v>
      </c>
      <c r="D57" s="153" t="str">
        <f t="shared" si="0"/>
        <v>R02-SC-HA-01  ANBO                     06/20/2019  RGG</v>
      </c>
      <c r="E57" s="153" t="str">
        <f t="shared" si="1"/>
        <v>R02-SC-HA-01</v>
      </c>
    </row>
    <row r="58" spans="1:5" ht="72.900000000000006" x14ac:dyDescent="0.4">
      <c r="A58" s="154" t="s">
        <v>404</v>
      </c>
      <c r="B58" s="38" t="s">
        <v>495</v>
      </c>
      <c r="C58" s="86">
        <v>43636</v>
      </c>
      <c r="D58" s="153" t="str">
        <f t="shared" si="0"/>
        <v>R02-SC-HA-02  ANBO                     06/20/2019  RGG</v>
      </c>
      <c r="E58" s="153" t="str">
        <f t="shared" si="1"/>
        <v>R02-SC-HA-02</v>
      </c>
    </row>
    <row r="59" spans="1:5" ht="72.900000000000006" x14ac:dyDescent="0.4">
      <c r="A59" s="154" t="s">
        <v>405</v>
      </c>
      <c r="B59" s="38" t="s">
        <v>495</v>
      </c>
      <c r="C59" s="86">
        <v>43636</v>
      </c>
      <c r="D59" s="153" t="str">
        <f t="shared" si="0"/>
        <v>R02-SC-HA-03  ANBO                     06/20/2019  RGG</v>
      </c>
      <c r="E59" s="153" t="str">
        <f t="shared" si="1"/>
        <v>R02-SC-HA-03</v>
      </c>
    </row>
    <row r="60" spans="1:5" ht="72.900000000000006" x14ac:dyDescent="0.4">
      <c r="A60" s="154" t="s">
        <v>406</v>
      </c>
      <c r="B60" s="38" t="s">
        <v>495</v>
      </c>
      <c r="C60" s="86">
        <v>43636</v>
      </c>
      <c r="D60" s="153" t="str">
        <f t="shared" si="0"/>
        <v>R02-SC-HA-04  ANBO                     06/20/2019  RGG</v>
      </c>
      <c r="E60" s="153" t="str">
        <f t="shared" si="1"/>
        <v>R02-SC-HA-04</v>
      </c>
    </row>
    <row r="61" spans="1:5" ht="72.900000000000006" x14ac:dyDescent="0.4">
      <c r="A61" s="154" t="s">
        <v>407</v>
      </c>
      <c r="B61" s="38" t="s">
        <v>495</v>
      </c>
      <c r="C61" s="86">
        <v>43636</v>
      </c>
      <c r="D61" s="153" t="str">
        <f t="shared" si="0"/>
        <v>R02-SC-HA-05  ANBO                     06/20/2019  RGG</v>
      </c>
      <c r="E61" s="153" t="str">
        <f t="shared" si="1"/>
        <v>R02-SC-HA-05</v>
      </c>
    </row>
    <row r="62" spans="1:5" ht="72.900000000000006" x14ac:dyDescent="0.4">
      <c r="A62" s="154" t="s">
        <v>408</v>
      </c>
      <c r="B62" s="38" t="s">
        <v>495</v>
      </c>
      <c r="C62" s="86">
        <v>43636</v>
      </c>
      <c r="D62" s="153" t="str">
        <f t="shared" si="0"/>
        <v>R02-SC-HA-06  ANBO                     06/20/2019  RGG</v>
      </c>
      <c r="E62" s="153" t="str">
        <f t="shared" si="1"/>
        <v>R02-SC-HA-06</v>
      </c>
    </row>
    <row r="63" spans="1:5" ht="72.900000000000006" x14ac:dyDescent="0.4">
      <c r="A63" s="154" t="s">
        <v>409</v>
      </c>
      <c r="B63" s="38" t="s">
        <v>495</v>
      </c>
      <c r="C63" s="86">
        <v>43636</v>
      </c>
      <c r="D63" s="153" t="str">
        <f t="shared" si="0"/>
        <v>R02-SC-HA-07  ANBO                     06/20/2019  RGG</v>
      </c>
      <c r="E63" s="153" t="str">
        <f t="shared" si="1"/>
        <v>R02-SC-HA-07</v>
      </c>
    </row>
    <row r="64" spans="1:5" ht="72.900000000000006" x14ac:dyDescent="0.4">
      <c r="A64" s="154" t="s">
        <v>410</v>
      </c>
      <c r="B64" s="38" t="s">
        <v>495</v>
      </c>
      <c r="C64" s="86">
        <v>43636</v>
      </c>
      <c r="D64" s="153" t="str">
        <f t="shared" si="0"/>
        <v>R02-SC-HA-08  ANBO                     06/20/2019  RGG</v>
      </c>
      <c r="E64" s="153" t="str">
        <f t="shared" si="1"/>
        <v>R02-SC-HA-08</v>
      </c>
    </row>
    <row r="65" spans="1:5" ht="72.900000000000006" x14ac:dyDescent="0.4">
      <c r="A65" s="154" t="s">
        <v>411</v>
      </c>
      <c r="B65" s="38" t="s">
        <v>495</v>
      </c>
      <c r="C65" s="86">
        <v>43636</v>
      </c>
      <c r="D65" s="153" t="str">
        <f t="shared" si="0"/>
        <v>R02-SC-HA-09  ANBO                     06/20/2019  RGG</v>
      </c>
      <c r="E65" s="153" t="str">
        <f t="shared" si="1"/>
        <v>R02-SC-HA-09</v>
      </c>
    </row>
    <row r="66" spans="1:5" ht="72.900000000000006" x14ac:dyDescent="0.4">
      <c r="A66" s="154" t="s">
        <v>412</v>
      </c>
      <c r="B66" s="38" t="s">
        <v>495</v>
      </c>
      <c r="C66" s="86">
        <v>43636</v>
      </c>
      <c r="D66" s="153" t="str">
        <f t="shared" si="0"/>
        <v>R02-SC-HA-10  ANBO                     06/20/2019  RGG</v>
      </c>
      <c r="E66" s="153" t="str">
        <f t="shared" si="1"/>
        <v>R02-SC-HA-10</v>
      </c>
    </row>
    <row r="67" spans="1:5" ht="72.900000000000006" x14ac:dyDescent="0.4">
      <c r="A67" s="154" t="s">
        <v>445</v>
      </c>
      <c r="B67" s="38" t="s">
        <v>495</v>
      </c>
      <c r="C67" s="86">
        <v>43636</v>
      </c>
      <c r="D67" s="153" t="str">
        <f t="shared" si="0"/>
        <v>R02-SC-HA-11  ANBO                     06/20/2019  RGG</v>
      </c>
      <c r="E67" s="153" t="str">
        <f t="shared" si="1"/>
        <v>R02-SC-HA-11</v>
      </c>
    </row>
    <row r="68" spans="1:5" ht="72.900000000000006" x14ac:dyDescent="0.4">
      <c r="A68" s="154" t="s">
        <v>446</v>
      </c>
      <c r="B68" s="38" t="s">
        <v>495</v>
      </c>
      <c r="C68" s="86">
        <v>43636</v>
      </c>
      <c r="D68" s="153" t="str">
        <f t="shared" si="0"/>
        <v>R02-SC-HA-12  ANBO                     06/20/2019  RGG</v>
      </c>
      <c r="E68" s="153" t="str">
        <f t="shared" si="1"/>
        <v>R02-SC-HA-12</v>
      </c>
    </row>
    <row r="69" spans="1:5" ht="72.900000000000006" x14ac:dyDescent="0.4">
      <c r="A69" s="154" t="s">
        <v>447</v>
      </c>
      <c r="B69" s="38" t="s">
        <v>495</v>
      </c>
      <c r="C69" s="86">
        <v>43636</v>
      </c>
      <c r="D69" s="153" t="str">
        <f t="shared" si="0"/>
        <v>R02-SC-HA-13  ANBO                     06/20/2019  RGG</v>
      </c>
      <c r="E69" s="153" t="str">
        <f t="shared" si="1"/>
        <v>R02-SC-HA-13</v>
      </c>
    </row>
    <row r="70" spans="1:5" ht="72.900000000000006" x14ac:dyDescent="0.4">
      <c r="A70" s="154" t="s">
        <v>448</v>
      </c>
      <c r="B70" s="38" t="s">
        <v>495</v>
      </c>
      <c r="C70" s="86">
        <v>43636</v>
      </c>
      <c r="D70" s="153" t="str">
        <f t="shared" si="0"/>
        <v>R02-SC-HA-14  ANBO                     06/20/2019  RGG</v>
      </c>
      <c r="E70" s="153" t="str">
        <f t="shared" si="1"/>
        <v>R02-SC-HA-14</v>
      </c>
    </row>
    <row r="71" spans="1:5" ht="72.900000000000006" x14ac:dyDescent="0.4">
      <c r="A71" s="154" t="s">
        <v>449</v>
      </c>
      <c r="B71" s="38" t="s">
        <v>495</v>
      </c>
      <c r="C71" s="86">
        <v>43636</v>
      </c>
      <c r="D71" s="153" t="str">
        <f t="shared" si="0"/>
        <v>R02-SC-HA-15  ANBO                     06/20/2019  RGG</v>
      </c>
      <c r="E71" s="153" t="str">
        <f t="shared" si="1"/>
        <v>R02-SC-HA-15</v>
      </c>
    </row>
    <row r="72" spans="1:5" ht="72.900000000000006" x14ac:dyDescent="0.4">
      <c r="A72" s="154" t="s">
        <v>450</v>
      </c>
      <c r="B72" s="38" t="s">
        <v>495</v>
      </c>
      <c r="C72" s="86">
        <v>43636</v>
      </c>
      <c r="D72" s="153" t="str">
        <f t="shared" ref="D72:D86" si="2">CONCATENATE(B72,"-",A72,"  ANBO                     ",TEXT(C72,"mm/dd/yyyy"),"  RGG")</f>
        <v>R02-SC-HA-16  ANBO                     06/20/2019  RGG</v>
      </c>
      <c r="E72" s="153" t="str">
        <f t="shared" ref="E72:E86" si="3">CONCATENATE(B72,"-",A72,"")</f>
        <v>R02-SC-HA-16</v>
      </c>
    </row>
    <row r="73" spans="1:5" ht="72.900000000000006" x14ac:dyDescent="0.4">
      <c r="A73" s="154" t="s">
        <v>451</v>
      </c>
      <c r="B73" s="38" t="s">
        <v>495</v>
      </c>
      <c r="C73" s="86">
        <v>43636</v>
      </c>
      <c r="D73" s="153" t="str">
        <f t="shared" si="2"/>
        <v>R02-SC-HA-17  ANBO                     06/20/2019  RGG</v>
      </c>
      <c r="E73" s="153" t="str">
        <f t="shared" si="3"/>
        <v>R02-SC-HA-17</v>
      </c>
    </row>
    <row r="74" spans="1:5" ht="72.900000000000006" x14ac:dyDescent="0.4">
      <c r="A74" s="154" t="s">
        <v>452</v>
      </c>
      <c r="B74" s="38" t="s">
        <v>495</v>
      </c>
      <c r="C74" s="86">
        <v>43636</v>
      </c>
      <c r="D74" s="153" t="str">
        <f t="shared" si="2"/>
        <v>R02-SC-HA-18  ANBO                     06/20/2019  RGG</v>
      </c>
      <c r="E74" s="153" t="str">
        <f t="shared" si="3"/>
        <v>R02-SC-HA-18</v>
      </c>
    </row>
    <row r="75" spans="1:5" ht="72.900000000000006" x14ac:dyDescent="0.4">
      <c r="A75" s="154" t="s">
        <v>453</v>
      </c>
      <c r="B75" s="38" t="s">
        <v>495</v>
      </c>
      <c r="C75" s="86">
        <v>43636</v>
      </c>
      <c r="D75" s="153" t="str">
        <f t="shared" si="2"/>
        <v>R02-SC-HA-19  ANBO                     06/20/2019  RGG</v>
      </c>
      <c r="E75" s="153" t="str">
        <f t="shared" si="3"/>
        <v>R02-SC-HA-19</v>
      </c>
    </row>
    <row r="76" spans="1:5" ht="72.900000000000006" x14ac:dyDescent="0.4">
      <c r="A76" s="154" t="s">
        <v>454</v>
      </c>
      <c r="B76" s="38" t="s">
        <v>495</v>
      </c>
      <c r="C76" s="86">
        <v>43636</v>
      </c>
      <c r="D76" s="153" t="str">
        <f t="shared" si="2"/>
        <v>R02-SC-HA-20  ANBO                     06/20/2019  RGG</v>
      </c>
      <c r="E76" s="153" t="str">
        <f t="shared" si="3"/>
        <v>R02-SC-HA-20</v>
      </c>
    </row>
    <row r="77" spans="1:5" ht="72.900000000000006" x14ac:dyDescent="0.4">
      <c r="A77" s="154" t="s">
        <v>455</v>
      </c>
      <c r="B77" s="38" t="s">
        <v>495</v>
      </c>
      <c r="C77" s="86">
        <v>43636</v>
      </c>
      <c r="D77" s="153" t="str">
        <f t="shared" si="2"/>
        <v>R02-SC-HA-21  ANBO                     06/20/2019  RGG</v>
      </c>
      <c r="E77" s="153" t="str">
        <f t="shared" si="3"/>
        <v>R02-SC-HA-21</v>
      </c>
    </row>
    <row r="78" spans="1:5" ht="72.900000000000006" x14ac:dyDescent="0.4">
      <c r="A78" s="154" t="s">
        <v>456</v>
      </c>
      <c r="B78" s="38" t="s">
        <v>495</v>
      </c>
      <c r="C78" s="86">
        <v>43636</v>
      </c>
      <c r="D78" s="153" t="str">
        <f t="shared" si="2"/>
        <v>R02-SC-HA-22  ANBO                     06/20/2019  RGG</v>
      </c>
      <c r="E78" s="153" t="str">
        <f t="shared" si="3"/>
        <v>R02-SC-HA-22</v>
      </c>
    </row>
    <row r="79" spans="1:5" ht="72.900000000000006" x14ac:dyDescent="0.4">
      <c r="A79" s="154" t="s">
        <v>457</v>
      </c>
      <c r="B79" s="38" t="s">
        <v>495</v>
      </c>
      <c r="C79" s="86">
        <v>43636</v>
      </c>
      <c r="D79" s="153" t="str">
        <f t="shared" si="2"/>
        <v>R02-SC-HA-23  ANBO                     06/20/2019  RGG</v>
      </c>
      <c r="E79" s="153" t="str">
        <f t="shared" si="3"/>
        <v>R02-SC-HA-23</v>
      </c>
    </row>
    <row r="80" spans="1:5" ht="72.900000000000006" x14ac:dyDescent="0.4">
      <c r="A80" s="154" t="s">
        <v>458</v>
      </c>
      <c r="B80" s="38" t="s">
        <v>495</v>
      </c>
      <c r="C80" s="86">
        <v>43636</v>
      </c>
      <c r="D80" s="153" t="str">
        <f t="shared" si="2"/>
        <v>R02-SC-HA-24  ANBO                     06/20/2019  RGG</v>
      </c>
      <c r="E80" s="153" t="str">
        <f t="shared" si="3"/>
        <v>R02-SC-HA-24</v>
      </c>
    </row>
    <row r="81" spans="1:5" ht="72.900000000000006" x14ac:dyDescent="0.4">
      <c r="A81" s="154" t="s">
        <v>459</v>
      </c>
      <c r="B81" s="38" t="s">
        <v>495</v>
      </c>
      <c r="C81" s="86">
        <v>43636</v>
      </c>
      <c r="D81" s="153" t="str">
        <f t="shared" si="2"/>
        <v>R02-SC-HA-25  ANBO                     06/20/2019  RGG</v>
      </c>
      <c r="E81" s="153" t="str">
        <f t="shared" si="3"/>
        <v>R02-SC-HA-25</v>
      </c>
    </row>
    <row r="82" spans="1:5" ht="72.900000000000006" x14ac:dyDescent="0.4">
      <c r="A82" s="154" t="s">
        <v>460</v>
      </c>
      <c r="B82" s="38" t="s">
        <v>495</v>
      </c>
      <c r="C82" s="86">
        <v>43636</v>
      </c>
      <c r="D82" s="153" t="str">
        <f t="shared" si="2"/>
        <v>R02-SC-HA-26  ANBO                     06/20/2019  RGG</v>
      </c>
      <c r="E82" s="153" t="str">
        <f t="shared" si="3"/>
        <v>R02-SC-HA-26</v>
      </c>
    </row>
    <row r="83" spans="1:5" ht="72.900000000000006" x14ac:dyDescent="0.4">
      <c r="A83" s="154" t="s">
        <v>461</v>
      </c>
      <c r="B83" s="38" t="s">
        <v>495</v>
      </c>
      <c r="C83" s="86">
        <v>43636</v>
      </c>
      <c r="D83" s="153" t="str">
        <f t="shared" si="2"/>
        <v>R02-SC-HA-27  ANBO                     06/20/2019  RGG</v>
      </c>
      <c r="E83" s="153" t="str">
        <f t="shared" si="3"/>
        <v>R02-SC-HA-27</v>
      </c>
    </row>
    <row r="84" spans="1:5" ht="72.900000000000006" x14ac:dyDescent="0.4">
      <c r="A84" s="154" t="s">
        <v>462</v>
      </c>
      <c r="B84" s="38" t="s">
        <v>495</v>
      </c>
      <c r="C84" s="86">
        <v>43636</v>
      </c>
      <c r="D84" s="153" t="str">
        <f t="shared" si="2"/>
        <v>R02-SC-HA-28  ANBO                     06/20/2019  RGG</v>
      </c>
      <c r="E84" s="153" t="str">
        <f t="shared" si="3"/>
        <v>R02-SC-HA-28</v>
      </c>
    </row>
    <row r="85" spans="1:5" ht="72.900000000000006" x14ac:dyDescent="0.4">
      <c r="A85" s="154" t="s">
        <v>463</v>
      </c>
      <c r="B85" s="38" t="s">
        <v>495</v>
      </c>
      <c r="C85" s="86">
        <v>43636</v>
      </c>
      <c r="D85" s="153" t="str">
        <f t="shared" si="2"/>
        <v>R02-SC-HA-29  ANBO                     06/20/2019  RGG</v>
      </c>
      <c r="E85" s="153" t="str">
        <f t="shared" si="3"/>
        <v>R02-SC-HA-29</v>
      </c>
    </row>
    <row r="86" spans="1:5" ht="72.900000000000006" x14ac:dyDescent="0.4">
      <c r="A86" s="154" t="s">
        <v>464</v>
      </c>
      <c r="B86" s="38" t="s">
        <v>495</v>
      </c>
      <c r="C86" s="86">
        <v>43636</v>
      </c>
      <c r="D86" s="153" t="str">
        <f t="shared" si="2"/>
        <v>R02-SC-HA-30  ANBO                     06/20/2019  RGG</v>
      </c>
      <c r="E86" s="153" t="str">
        <f t="shared" si="3"/>
        <v>R02-SC-HA-30</v>
      </c>
    </row>
  </sheetData>
  <pageMargins left="0.7" right="0.7" top="0.75" bottom="0.75" header="0.3" footer="0.3"/>
  <pageSetup scale="1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X85"/>
  <sheetViews>
    <sheetView workbookViewId="0">
      <selection activeCell="L7" sqref="L7:AX8"/>
    </sheetView>
  </sheetViews>
  <sheetFormatPr defaultRowHeight="14.6" x14ac:dyDescent="0.4"/>
  <cols>
    <col min="2" max="2" width="18.23046875" customWidth="1"/>
    <col min="3" max="3" width="15.15234375" customWidth="1"/>
    <col min="4" max="4" width="13.3828125" customWidth="1"/>
    <col min="10" max="10" width="16.84375" customWidth="1"/>
    <col min="11" max="11" width="15.69140625" customWidth="1"/>
  </cols>
  <sheetData>
    <row r="1" spans="1:50" s="72" customFormat="1" ht="132.75" customHeight="1" x14ac:dyDescent="0.4">
      <c r="A1" s="71" t="s">
        <v>422</v>
      </c>
      <c r="B1" s="71" t="s">
        <v>349</v>
      </c>
      <c r="C1" s="71" t="s">
        <v>421</v>
      </c>
      <c r="D1" s="71" t="s">
        <v>414</v>
      </c>
      <c r="E1" s="71" t="s">
        <v>419</v>
      </c>
      <c r="F1" s="71" t="s">
        <v>415</v>
      </c>
      <c r="G1" s="71" t="s">
        <v>505</v>
      </c>
      <c r="H1" s="170" t="s">
        <v>418</v>
      </c>
      <c r="I1" s="71" t="s">
        <v>348</v>
      </c>
      <c r="J1" s="71" t="s">
        <v>338</v>
      </c>
      <c r="K1" s="82" t="s">
        <v>420</v>
      </c>
      <c r="L1" s="71" t="s">
        <v>332</v>
      </c>
      <c r="M1" s="71" t="s">
        <v>337</v>
      </c>
      <c r="N1" s="71" t="s">
        <v>243</v>
      </c>
      <c r="O1" s="71" t="s">
        <v>242</v>
      </c>
      <c r="P1" s="71" t="s">
        <v>0</v>
      </c>
      <c r="Q1" s="71" t="s">
        <v>285</v>
      </c>
      <c r="R1" s="71" t="s">
        <v>330</v>
      </c>
      <c r="S1" s="71" t="s">
        <v>334</v>
      </c>
      <c r="T1" s="71" t="s">
        <v>1</v>
      </c>
      <c r="U1" s="72" t="s">
        <v>2</v>
      </c>
      <c r="V1" s="72" t="s">
        <v>3</v>
      </c>
      <c r="W1" s="72" t="s">
        <v>4</v>
      </c>
      <c r="X1" s="73" t="s">
        <v>278</v>
      </c>
      <c r="Y1" s="73" t="s">
        <v>8</v>
      </c>
      <c r="Z1" s="73" t="s">
        <v>9</v>
      </c>
      <c r="AA1" s="71" t="s">
        <v>5</v>
      </c>
      <c r="AB1" s="73" t="s">
        <v>6</v>
      </c>
      <c r="AC1" s="73" t="s">
        <v>7</v>
      </c>
      <c r="AD1" s="72" t="s">
        <v>10</v>
      </c>
      <c r="AE1" s="72" t="s">
        <v>12</v>
      </c>
      <c r="AF1" s="72" t="s">
        <v>13</v>
      </c>
      <c r="AG1" s="71" t="s">
        <v>14</v>
      </c>
      <c r="AH1" s="72" t="s">
        <v>15</v>
      </c>
      <c r="AI1" s="71" t="s">
        <v>16</v>
      </c>
      <c r="AJ1" s="71" t="s">
        <v>17</v>
      </c>
      <c r="AK1" s="72" t="s">
        <v>18</v>
      </c>
      <c r="AL1" s="71" t="s">
        <v>19</v>
      </c>
      <c r="AM1" s="71" t="s">
        <v>20</v>
      </c>
      <c r="AN1" s="71" t="s">
        <v>21</v>
      </c>
      <c r="AO1" s="72" t="s">
        <v>22</v>
      </c>
      <c r="AP1" s="71" t="s">
        <v>23</v>
      </c>
      <c r="AQ1" s="71" t="s">
        <v>24</v>
      </c>
      <c r="AR1" s="72" t="s">
        <v>25</v>
      </c>
      <c r="AS1" s="72" t="s">
        <v>351</v>
      </c>
      <c r="AT1" s="72" t="s">
        <v>358</v>
      </c>
      <c r="AU1" s="72" t="s">
        <v>359</v>
      </c>
    </row>
    <row r="2" spans="1:50" s="1" customFormat="1" x14ac:dyDescent="0.4">
      <c r="A2" s="42">
        <v>2</v>
      </c>
      <c r="B2" s="42">
        <v>37</v>
      </c>
      <c r="C2" s="168"/>
      <c r="D2" s="42">
        <v>16</v>
      </c>
      <c r="E2" s="42">
        <v>16</v>
      </c>
      <c r="F2" s="42">
        <v>16</v>
      </c>
      <c r="G2" s="42" t="s">
        <v>470</v>
      </c>
      <c r="H2" s="171">
        <v>0</v>
      </c>
      <c r="I2" s="42" t="s">
        <v>101</v>
      </c>
      <c r="J2" s="38" t="s">
        <v>496</v>
      </c>
      <c r="K2" s="86">
        <v>43643</v>
      </c>
      <c r="L2" s="38" t="s">
        <v>333</v>
      </c>
      <c r="M2" s="39" t="s">
        <v>232</v>
      </c>
      <c r="N2" s="40" t="s">
        <v>143</v>
      </c>
      <c r="O2" s="39" t="s">
        <v>280</v>
      </c>
      <c r="P2" s="39">
        <v>2</v>
      </c>
      <c r="Q2" s="39">
        <v>2019</v>
      </c>
      <c r="R2" s="39">
        <v>30</v>
      </c>
      <c r="S2" s="39">
        <v>30</v>
      </c>
      <c r="T2" s="40" t="s">
        <v>143</v>
      </c>
      <c r="U2" s="42" t="s">
        <v>143</v>
      </c>
      <c r="V2" s="38" t="s">
        <v>186</v>
      </c>
      <c r="W2" s="39" t="s">
        <v>187</v>
      </c>
      <c r="X2" s="55" t="str">
        <f>CONCATENATE(Y2,",",Z2)</f>
        <v>49.254546,-121.612014</v>
      </c>
      <c r="Y2" s="45">
        <v>49.254545999999998</v>
      </c>
      <c r="Z2" s="46">
        <v>-121.612014</v>
      </c>
      <c r="AA2" s="39" t="s">
        <v>30</v>
      </c>
      <c r="AB2" s="55">
        <v>601001</v>
      </c>
      <c r="AC2" s="55">
        <v>5456680</v>
      </c>
      <c r="AD2" s="47" t="s">
        <v>188</v>
      </c>
      <c r="AE2" s="56" t="s">
        <v>189</v>
      </c>
      <c r="AF2" s="39">
        <v>30</v>
      </c>
      <c r="AG2" s="39" t="s">
        <v>33</v>
      </c>
      <c r="AH2" s="49" t="s">
        <v>190</v>
      </c>
      <c r="AI2" s="39" t="s">
        <v>35</v>
      </c>
      <c r="AJ2" s="39" t="s">
        <v>36</v>
      </c>
      <c r="AK2" s="39" t="s">
        <v>191</v>
      </c>
      <c r="AL2" s="39">
        <v>18</v>
      </c>
      <c r="AM2" s="39">
        <v>17</v>
      </c>
      <c r="AN2" s="39">
        <v>10</v>
      </c>
      <c r="AO2" s="47" t="s">
        <v>192</v>
      </c>
      <c r="AP2" s="47" t="s">
        <v>193</v>
      </c>
      <c r="AQ2" s="47" t="s">
        <v>95</v>
      </c>
      <c r="AR2" s="47"/>
      <c r="AS2" s="28">
        <v>4222</v>
      </c>
      <c r="AT2" s="42"/>
      <c r="AU2" s="42"/>
    </row>
    <row r="3" spans="1:50" s="57" customFormat="1" x14ac:dyDescent="0.4">
      <c r="A3" s="60">
        <v>2</v>
      </c>
      <c r="B3" s="60">
        <v>12</v>
      </c>
      <c r="C3" s="168"/>
      <c r="D3" s="60"/>
      <c r="E3" s="60"/>
      <c r="F3" s="60"/>
      <c r="G3" s="42" t="s">
        <v>470</v>
      </c>
      <c r="H3" s="171">
        <v>0</v>
      </c>
      <c r="I3" s="60" t="s">
        <v>101</v>
      </c>
      <c r="J3" s="173" t="s">
        <v>514</v>
      </c>
      <c r="K3" s="84" t="s">
        <v>372</v>
      </c>
      <c r="L3" s="61" t="s">
        <v>333</v>
      </c>
      <c r="M3" s="62" t="s">
        <v>232</v>
      </c>
      <c r="N3" s="40" t="s">
        <v>143</v>
      </c>
      <c r="O3" s="62" t="s">
        <v>280</v>
      </c>
      <c r="P3" s="62">
        <v>2</v>
      </c>
      <c r="Q3" s="62">
        <v>2018</v>
      </c>
      <c r="R3" s="62">
        <v>30</v>
      </c>
      <c r="S3" s="62">
        <v>30</v>
      </c>
      <c r="T3" s="190" t="s">
        <v>143</v>
      </c>
      <c r="U3" s="190" t="s">
        <v>171</v>
      </c>
      <c r="V3" s="191" t="s">
        <v>340</v>
      </c>
      <c r="W3" s="62" t="s">
        <v>341</v>
      </c>
      <c r="X3" s="63" t="str">
        <f>CONCATENATE(Y3,",",Z3)</f>
        <v>49.246811,-122.218523</v>
      </c>
      <c r="Y3" s="194">
        <v>49.246811000000001</v>
      </c>
      <c r="Z3" s="195">
        <v>-122.218523</v>
      </c>
      <c r="AA3" s="197" t="s">
        <v>30</v>
      </c>
      <c r="AB3" s="198">
        <v>556876</v>
      </c>
      <c r="AC3" s="198">
        <v>5455187</v>
      </c>
      <c r="AD3" s="200" t="s">
        <v>31</v>
      </c>
      <c r="AE3" s="200" t="s">
        <v>523</v>
      </c>
      <c r="AF3" s="62">
        <v>29</v>
      </c>
      <c r="AG3" s="201" t="s">
        <v>33</v>
      </c>
      <c r="AH3" s="200" t="s">
        <v>525</v>
      </c>
      <c r="AI3" s="202" t="s">
        <v>35</v>
      </c>
      <c r="AJ3" s="200" t="s">
        <v>526</v>
      </c>
      <c r="AK3" s="203">
        <v>0.6875</v>
      </c>
      <c r="AL3" s="201" t="s">
        <v>41</v>
      </c>
      <c r="AM3" s="201" t="s">
        <v>41</v>
      </c>
      <c r="AN3" s="201" t="s">
        <v>41</v>
      </c>
      <c r="AO3" s="200" t="s">
        <v>529</v>
      </c>
      <c r="AP3" s="200" t="s">
        <v>530</v>
      </c>
      <c r="AQ3" s="200" t="s">
        <v>531</v>
      </c>
      <c r="AR3" s="200"/>
      <c r="AS3" s="132" t="s">
        <v>509</v>
      </c>
      <c r="AT3" s="60"/>
      <c r="AU3" s="60"/>
      <c r="AV3"/>
      <c r="AW3"/>
      <c r="AX3"/>
    </row>
    <row r="4" spans="1:50" s="57" customFormat="1" x14ac:dyDescent="0.4">
      <c r="A4" s="145">
        <v>2</v>
      </c>
      <c r="B4" s="145">
        <v>13</v>
      </c>
      <c r="C4" s="169"/>
      <c r="D4" s="145"/>
      <c r="E4" s="145"/>
      <c r="F4" s="145"/>
      <c r="G4" s="145" t="s">
        <v>471</v>
      </c>
      <c r="H4" s="172">
        <v>0</v>
      </c>
      <c r="I4" s="145" t="s">
        <v>101</v>
      </c>
      <c r="J4" s="174" t="s">
        <v>515</v>
      </c>
      <c r="K4" s="147" t="s">
        <v>372</v>
      </c>
      <c r="L4" s="146" t="s">
        <v>333</v>
      </c>
      <c r="M4" s="148" t="s">
        <v>232</v>
      </c>
      <c r="N4" s="40" t="s">
        <v>143</v>
      </c>
      <c r="O4" s="148" t="s">
        <v>280</v>
      </c>
      <c r="P4" s="148">
        <v>2</v>
      </c>
      <c r="Q4" s="148">
        <v>2018</v>
      </c>
      <c r="R4" s="148">
        <v>30</v>
      </c>
      <c r="S4" s="148">
        <v>30</v>
      </c>
      <c r="T4" s="190" t="s">
        <v>143</v>
      </c>
      <c r="U4" s="190" t="s">
        <v>158</v>
      </c>
      <c r="V4" s="191" t="s">
        <v>512</v>
      </c>
      <c r="W4" s="148" t="s">
        <v>342</v>
      </c>
      <c r="X4" s="149" t="str">
        <f>CONCATENATE(Y4,",",Z4)</f>
        <v>49.034538,-122.678596</v>
      </c>
      <c r="Y4" s="196">
        <v>49.034537999999998</v>
      </c>
      <c r="Z4" s="195">
        <v>-122.678596</v>
      </c>
      <c r="AA4" s="197" t="s">
        <v>30</v>
      </c>
      <c r="AB4" s="198">
        <v>523492</v>
      </c>
      <c r="AC4" s="198">
        <v>5431345</v>
      </c>
      <c r="AD4" s="200" t="s">
        <v>521</v>
      </c>
      <c r="AE4" s="200" t="s">
        <v>524</v>
      </c>
      <c r="AF4" s="148">
        <v>30</v>
      </c>
      <c r="AG4" s="201" t="s">
        <v>33</v>
      </c>
      <c r="AH4" s="59" t="s">
        <v>527</v>
      </c>
      <c r="AI4" s="202" t="s">
        <v>101</v>
      </c>
      <c r="AJ4" s="200" t="s">
        <v>526</v>
      </c>
      <c r="AK4" s="203">
        <v>0.60416666666666663</v>
      </c>
      <c r="AL4" s="201" t="s">
        <v>41</v>
      </c>
      <c r="AM4" s="201" t="s">
        <v>41</v>
      </c>
      <c r="AN4" s="201" t="s">
        <v>41</v>
      </c>
      <c r="AO4" s="200" t="s">
        <v>532</v>
      </c>
      <c r="AP4" s="200" t="s">
        <v>533</v>
      </c>
      <c r="AQ4" s="200" t="s">
        <v>41</v>
      </c>
      <c r="AR4" s="200" t="s">
        <v>534</v>
      </c>
      <c r="AS4" s="132" t="s">
        <v>509</v>
      </c>
      <c r="AT4" s="145"/>
      <c r="AU4" s="145"/>
      <c r="AV4"/>
      <c r="AW4"/>
      <c r="AX4"/>
    </row>
    <row r="5" spans="1:50" x14ac:dyDescent="0.4">
      <c r="K5" t="s">
        <v>513</v>
      </c>
    </row>
    <row r="6" spans="1:50" ht="58.3" x14ac:dyDescent="0.4">
      <c r="A6" s="154" t="s">
        <v>403</v>
      </c>
      <c r="B6" s="38" t="s">
        <v>496</v>
      </c>
      <c r="C6" s="86">
        <v>43643</v>
      </c>
      <c r="D6" s="153" t="str">
        <f>CONCATENATE(B6,"-",A6,"  ANBO                     ",TEXT(C6,"mm/dd/yyyy"),"  RGG")</f>
        <v>R02-CW-JO-01  ANBO                     06/27/2019  RGG</v>
      </c>
      <c r="E6" s="153" t="str">
        <f>CONCATENATE(B6,"-",A6,"")</f>
        <v>R02-CW-JO-01</v>
      </c>
    </row>
    <row r="7" spans="1:50" ht="58.3" x14ac:dyDescent="0.4">
      <c r="A7" s="154" t="s">
        <v>404</v>
      </c>
      <c r="B7" s="38" t="s">
        <v>496</v>
      </c>
      <c r="C7" s="86">
        <v>43643</v>
      </c>
      <c r="D7" s="153" t="str">
        <f t="shared" ref="D7:D70" si="0">CONCATENATE(B7,"-",A7,"  ANBO                     ",TEXT(C7,"mm/dd/yyyy"),"  RGG")</f>
        <v>R02-CW-JO-02  ANBO                     06/27/2019  RGG</v>
      </c>
      <c r="E7" s="153" t="str">
        <f t="shared" ref="E7:E70" si="1">CONCATENATE(B7,"-",A7,"")</f>
        <v>R02-CW-JO-02</v>
      </c>
    </row>
    <row r="8" spans="1:50" ht="58.3" x14ac:dyDescent="0.4">
      <c r="A8" s="154" t="s">
        <v>405</v>
      </c>
      <c r="B8" s="38" t="s">
        <v>496</v>
      </c>
      <c r="C8" s="86">
        <v>43643</v>
      </c>
      <c r="D8" s="153" t="str">
        <f t="shared" si="0"/>
        <v>R02-CW-JO-03  ANBO                     06/27/2019  RGG</v>
      </c>
      <c r="E8" s="153" t="str">
        <f t="shared" si="1"/>
        <v>R02-CW-JO-03</v>
      </c>
    </row>
    <row r="9" spans="1:50" ht="58.3" x14ac:dyDescent="0.4">
      <c r="A9" s="154" t="s">
        <v>406</v>
      </c>
      <c r="B9" s="38" t="s">
        <v>496</v>
      </c>
      <c r="C9" s="86">
        <v>43643</v>
      </c>
      <c r="D9" s="153" t="str">
        <f t="shared" si="0"/>
        <v>R02-CW-JO-04  ANBO                     06/27/2019  RGG</v>
      </c>
      <c r="E9" s="153" t="str">
        <f t="shared" si="1"/>
        <v>R02-CW-JO-04</v>
      </c>
    </row>
    <row r="10" spans="1:50" ht="58.3" x14ac:dyDescent="0.4">
      <c r="A10" s="154" t="s">
        <v>407</v>
      </c>
      <c r="B10" s="38" t="s">
        <v>496</v>
      </c>
      <c r="C10" s="86">
        <v>43643</v>
      </c>
      <c r="D10" s="153" t="str">
        <f t="shared" si="0"/>
        <v>R02-CW-JO-05  ANBO                     06/27/2019  RGG</v>
      </c>
      <c r="E10" s="153" t="str">
        <f t="shared" si="1"/>
        <v>R02-CW-JO-05</v>
      </c>
    </row>
    <row r="11" spans="1:50" ht="58.3" x14ac:dyDescent="0.4">
      <c r="A11" s="154" t="s">
        <v>408</v>
      </c>
      <c r="B11" s="38" t="s">
        <v>496</v>
      </c>
      <c r="C11" s="86">
        <v>43643</v>
      </c>
      <c r="D11" s="153" t="str">
        <f t="shared" si="0"/>
        <v>R02-CW-JO-06  ANBO                     06/27/2019  RGG</v>
      </c>
      <c r="E11" s="153" t="str">
        <f t="shared" si="1"/>
        <v>R02-CW-JO-06</v>
      </c>
    </row>
    <row r="12" spans="1:50" ht="58.3" x14ac:dyDescent="0.4">
      <c r="A12" s="154" t="s">
        <v>409</v>
      </c>
      <c r="B12" s="38" t="s">
        <v>496</v>
      </c>
      <c r="C12" s="86">
        <v>43643</v>
      </c>
      <c r="D12" s="153" t="str">
        <f t="shared" si="0"/>
        <v>R02-CW-JO-07  ANBO                     06/27/2019  RGG</v>
      </c>
      <c r="E12" s="153" t="str">
        <f t="shared" si="1"/>
        <v>R02-CW-JO-07</v>
      </c>
    </row>
    <row r="13" spans="1:50" ht="58.3" x14ac:dyDescent="0.4">
      <c r="A13" s="154" t="s">
        <v>410</v>
      </c>
      <c r="B13" s="38" t="s">
        <v>496</v>
      </c>
      <c r="C13" s="86">
        <v>43643</v>
      </c>
      <c r="D13" s="153" t="str">
        <f t="shared" si="0"/>
        <v>R02-CW-JO-08  ANBO                     06/27/2019  RGG</v>
      </c>
      <c r="E13" s="153" t="str">
        <f t="shared" si="1"/>
        <v>R02-CW-JO-08</v>
      </c>
    </row>
    <row r="14" spans="1:50" ht="58.3" x14ac:dyDescent="0.4">
      <c r="A14" s="154" t="s">
        <v>411</v>
      </c>
      <c r="B14" s="38" t="s">
        <v>496</v>
      </c>
      <c r="C14" s="86">
        <v>43643</v>
      </c>
      <c r="D14" s="153" t="str">
        <f t="shared" si="0"/>
        <v>R02-CW-JO-09  ANBO                     06/27/2019  RGG</v>
      </c>
      <c r="E14" s="153" t="str">
        <f t="shared" si="1"/>
        <v>R02-CW-JO-09</v>
      </c>
    </row>
    <row r="15" spans="1:50" ht="58.3" x14ac:dyDescent="0.4">
      <c r="A15" s="154" t="s">
        <v>412</v>
      </c>
      <c r="B15" s="38" t="s">
        <v>496</v>
      </c>
      <c r="C15" s="86">
        <v>43643</v>
      </c>
      <c r="D15" s="153" t="str">
        <f t="shared" si="0"/>
        <v>R02-CW-JO-10  ANBO                     06/27/2019  RGG</v>
      </c>
      <c r="E15" s="153" t="str">
        <f t="shared" si="1"/>
        <v>R02-CW-JO-10</v>
      </c>
    </row>
    <row r="16" spans="1:50" ht="58.3" x14ac:dyDescent="0.4">
      <c r="A16" s="154" t="s">
        <v>445</v>
      </c>
      <c r="B16" s="38" t="s">
        <v>496</v>
      </c>
      <c r="C16" s="86">
        <v>43643</v>
      </c>
      <c r="D16" s="153" t="str">
        <f t="shared" si="0"/>
        <v>R02-CW-JO-11  ANBO                     06/27/2019  RGG</v>
      </c>
      <c r="E16" s="153" t="str">
        <f t="shared" si="1"/>
        <v>R02-CW-JO-11</v>
      </c>
    </row>
    <row r="17" spans="1:5" ht="58.3" x14ac:dyDescent="0.4">
      <c r="A17" s="154" t="s">
        <v>446</v>
      </c>
      <c r="B17" s="38" t="s">
        <v>496</v>
      </c>
      <c r="C17" s="86">
        <v>43643</v>
      </c>
      <c r="D17" s="153" t="str">
        <f t="shared" si="0"/>
        <v>R02-CW-JO-12  ANBO                     06/27/2019  RGG</v>
      </c>
      <c r="E17" s="153" t="str">
        <f t="shared" si="1"/>
        <v>R02-CW-JO-12</v>
      </c>
    </row>
    <row r="18" spans="1:5" ht="58.3" x14ac:dyDescent="0.4">
      <c r="A18" s="154" t="s">
        <v>447</v>
      </c>
      <c r="B18" s="38" t="s">
        <v>496</v>
      </c>
      <c r="C18" s="86">
        <v>43643</v>
      </c>
      <c r="D18" s="153" t="str">
        <f t="shared" si="0"/>
        <v>R02-CW-JO-13  ANBO                     06/27/2019  RGG</v>
      </c>
      <c r="E18" s="153" t="str">
        <f t="shared" si="1"/>
        <v>R02-CW-JO-13</v>
      </c>
    </row>
    <row r="19" spans="1:5" ht="58.3" x14ac:dyDescent="0.4">
      <c r="A19" s="154" t="s">
        <v>448</v>
      </c>
      <c r="B19" s="38" t="s">
        <v>496</v>
      </c>
      <c r="C19" s="86">
        <v>43643</v>
      </c>
      <c r="D19" s="153" t="str">
        <f t="shared" si="0"/>
        <v>R02-CW-JO-14  ANBO                     06/27/2019  RGG</v>
      </c>
      <c r="E19" s="153" t="str">
        <f t="shared" si="1"/>
        <v>R02-CW-JO-14</v>
      </c>
    </row>
    <row r="20" spans="1:5" ht="58.3" x14ac:dyDescent="0.4">
      <c r="A20" s="154" t="s">
        <v>449</v>
      </c>
      <c r="B20" s="38" t="s">
        <v>496</v>
      </c>
      <c r="C20" s="86">
        <v>43643</v>
      </c>
      <c r="D20" s="153" t="str">
        <f t="shared" si="0"/>
        <v>R02-CW-JO-15  ANBO                     06/27/2019  RGG</v>
      </c>
      <c r="E20" s="153" t="str">
        <f t="shared" si="1"/>
        <v>R02-CW-JO-15</v>
      </c>
    </row>
    <row r="21" spans="1:5" ht="58.3" x14ac:dyDescent="0.4">
      <c r="A21" s="154" t="s">
        <v>450</v>
      </c>
      <c r="B21" s="38" t="s">
        <v>496</v>
      </c>
      <c r="C21" s="86">
        <v>43643</v>
      </c>
      <c r="D21" s="153" t="str">
        <f t="shared" si="0"/>
        <v>R02-CW-JO-16  ANBO                     06/27/2019  RGG</v>
      </c>
      <c r="E21" s="153" t="str">
        <f t="shared" si="1"/>
        <v>R02-CW-JO-16</v>
      </c>
    </row>
    <row r="22" spans="1:5" ht="58.3" x14ac:dyDescent="0.4">
      <c r="A22" s="154" t="s">
        <v>451</v>
      </c>
      <c r="B22" s="38" t="s">
        <v>496</v>
      </c>
      <c r="C22" s="86">
        <v>43643</v>
      </c>
      <c r="D22" s="153" t="str">
        <f t="shared" si="0"/>
        <v>R02-CW-JO-17  ANBO                     06/27/2019  RGG</v>
      </c>
      <c r="E22" s="153" t="str">
        <f t="shared" si="1"/>
        <v>R02-CW-JO-17</v>
      </c>
    </row>
    <row r="23" spans="1:5" ht="58.3" x14ac:dyDescent="0.4">
      <c r="A23" s="154" t="s">
        <v>452</v>
      </c>
      <c r="B23" s="38" t="s">
        <v>496</v>
      </c>
      <c r="C23" s="86">
        <v>43643</v>
      </c>
      <c r="D23" s="153" t="str">
        <f t="shared" si="0"/>
        <v>R02-CW-JO-18  ANBO                     06/27/2019  RGG</v>
      </c>
      <c r="E23" s="153" t="str">
        <f t="shared" si="1"/>
        <v>R02-CW-JO-18</v>
      </c>
    </row>
    <row r="24" spans="1:5" ht="58.3" x14ac:dyDescent="0.4">
      <c r="A24" s="154" t="s">
        <v>453</v>
      </c>
      <c r="B24" s="38" t="s">
        <v>496</v>
      </c>
      <c r="C24" s="86">
        <v>43643</v>
      </c>
      <c r="D24" s="153" t="str">
        <f t="shared" si="0"/>
        <v>R02-CW-JO-19  ANBO                     06/27/2019  RGG</v>
      </c>
      <c r="E24" s="153" t="str">
        <f t="shared" si="1"/>
        <v>R02-CW-JO-19</v>
      </c>
    </row>
    <row r="25" spans="1:5" ht="58.3" x14ac:dyDescent="0.4">
      <c r="A25" s="154" t="s">
        <v>454</v>
      </c>
      <c r="B25" s="38" t="s">
        <v>496</v>
      </c>
      <c r="C25" s="86">
        <v>43643</v>
      </c>
      <c r="D25" s="153" t="str">
        <f t="shared" si="0"/>
        <v>R02-CW-JO-20  ANBO                     06/27/2019  RGG</v>
      </c>
      <c r="E25" s="153" t="str">
        <f t="shared" si="1"/>
        <v>R02-CW-JO-20</v>
      </c>
    </row>
    <row r="26" spans="1:5" ht="58.3" x14ac:dyDescent="0.4">
      <c r="A26" s="154" t="s">
        <v>455</v>
      </c>
      <c r="B26" s="38" t="s">
        <v>496</v>
      </c>
      <c r="C26" s="86">
        <v>43643</v>
      </c>
      <c r="D26" s="153" t="str">
        <f t="shared" si="0"/>
        <v>R02-CW-JO-21  ANBO                     06/27/2019  RGG</v>
      </c>
      <c r="E26" s="153" t="str">
        <f t="shared" si="1"/>
        <v>R02-CW-JO-21</v>
      </c>
    </row>
    <row r="27" spans="1:5" ht="58.3" x14ac:dyDescent="0.4">
      <c r="A27" s="154" t="s">
        <v>456</v>
      </c>
      <c r="B27" s="38" t="s">
        <v>496</v>
      </c>
      <c r="C27" s="86">
        <v>43643</v>
      </c>
      <c r="D27" s="153" t="str">
        <f t="shared" si="0"/>
        <v>R02-CW-JO-22  ANBO                     06/27/2019  RGG</v>
      </c>
      <c r="E27" s="153" t="str">
        <f t="shared" si="1"/>
        <v>R02-CW-JO-22</v>
      </c>
    </row>
    <row r="28" spans="1:5" ht="58.3" x14ac:dyDescent="0.4">
      <c r="A28" s="154" t="s">
        <v>457</v>
      </c>
      <c r="B28" s="38" t="s">
        <v>496</v>
      </c>
      <c r="C28" s="86">
        <v>43643</v>
      </c>
      <c r="D28" s="153" t="str">
        <f t="shared" si="0"/>
        <v>R02-CW-JO-23  ANBO                     06/27/2019  RGG</v>
      </c>
      <c r="E28" s="153" t="str">
        <f t="shared" si="1"/>
        <v>R02-CW-JO-23</v>
      </c>
    </row>
    <row r="29" spans="1:5" ht="58.3" x14ac:dyDescent="0.4">
      <c r="A29" s="154" t="s">
        <v>458</v>
      </c>
      <c r="B29" s="38" t="s">
        <v>496</v>
      </c>
      <c r="C29" s="86">
        <v>43643</v>
      </c>
      <c r="D29" s="153" t="str">
        <f t="shared" si="0"/>
        <v>R02-CW-JO-24  ANBO                     06/27/2019  RGG</v>
      </c>
      <c r="E29" s="153" t="str">
        <f t="shared" si="1"/>
        <v>R02-CW-JO-24</v>
      </c>
    </row>
    <row r="30" spans="1:5" ht="58.3" x14ac:dyDescent="0.4">
      <c r="A30" s="154" t="s">
        <v>459</v>
      </c>
      <c r="B30" s="38" t="s">
        <v>496</v>
      </c>
      <c r="C30" s="86">
        <v>43643</v>
      </c>
      <c r="D30" s="153" t="str">
        <f t="shared" si="0"/>
        <v>R02-CW-JO-25  ANBO                     06/27/2019  RGG</v>
      </c>
      <c r="E30" s="153" t="str">
        <f t="shared" si="1"/>
        <v>R02-CW-JO-25</v>
      </c>
    </row>
    <row r="31" spans="1:5" ht="58.3" x14ac:dyDescent="0.4">
      <c r="A31" s="154" t="s">
        <v>460</v>
      </c>
      <c r="B31" s="38" t="s">
        <v>496</v>
      </c>
      <c r="C31" s="86">
        <v>43643</v>
      </c>
      <c r="D31" s="153" t="str">
        <f t="shared" si="0"/>
        <v>R02-CW-JO-26  ANBO                     06/27/2019  RGG</v>
      </c>
      <c r="E31" s="153" t="str">
        <f t="shared" si="1"/>
        <v>R02-CW-JO-26</v>
      </c>
    </row>
    <row r="32" spans="1:5" ht="58.3" x14ac:dyDescent="0.4">
      <c r="A32" s="154" t="s">
        <v>461</v>
      </c>
      <c r="B32" s="38" t="s">
        <v>496</v>
      </c>
      <c r="C32" s="86">
        <v>43643</v>
      </c>
      <c r="D32" s="153" t="str">
        <f t="shared" si="0"/>
        <v>R02-CW-JO-27  ANBO                     06/27/2019  RGG</v>
      </c>
      <c r="E32" s="153" t="str">
        <f t="shared" si="1"/>
        <v>R02-CW-JO-27</v>
      </c>
    </row>
    <row r="33" spans="1:5" ht="58.3" x14ac:dyDescent="0.4">
      <c r="A33" s="154" t="s">
        <v>462</v>
      </c>
      <c r="B33" s="38" t="s">
        <v>496</v>
      </c>
      <c r="C33" s="86">
        <v>43643</v>
      </c>
      <c r="D33" s="153" t="str">
        <f t="shared" si="0"/>
        <v>R02-CW-JO-28  ANBO                     06/27/2019  RGG</v>
      </c>
      <c r="E33" s="153" t="str">
        <f t="shared" si="1"/>
        <v>R02-CW-JO-28</v>
      </c>
    </row>
    <row r="34" spans="1:5" ht="58.3" x14ac:dyDescent="0.4">
      <c r="A34" s="154" t="s">
        <v>463</v>
      </c>
      <c r="B34" s="38" t="s">
        <v>496</v>
      </c>
      <c r="C34" s="86">
        <v>43643</v>
      </c>
      <c r="D34" s="153" t="str">
        <f t="shared" si="0"/>
        <v>R02-CW-JO-29  ANBO                     06/27/2019  RGG</v>
      </c>
      <c r="E34" s="153" t="str">
        <f t="shared" si="1"/>
        <v>R02-CW-JO-29</v>
      </c>
    </row>
    <row r="35" spans="1:5" ht="58.3" x14ac:dyDescent="0.4">
      <c r="A35" s="154" t="s">
        <v>464</v>
      </c>
      <c r="B35" s="38" t="s">
        <v>496</v>
      </c>
      <c r="C35" s="86">
        <v>43643</v>
      </c>
      <c r="D35" s="153" t="str">
        <f t="shared" si="0"/>
        <v>R02-CW-JO-30  ANBO                     06/27/2019  RGG</v>
      </c>
      <c r="E35" s="153" t="str">
        <f t="shared" si="1"/>
        <v>R02-CW-JO-30</v>
      </c>
    </row>
    <row r="36" spans="1:5" ht="58.3" x14ac:dyDescent="0.4">
      <c r="A36" s="154" t="s">
        <v>403</v>
      </c>
      <c r="B36" s="186" t="s">
        <v>514</v>
      </c>
      <c r="C36" s="187" t="s">
        <v>372</v>
      </c>
      <c r="D36" s="153" t="str">
        <f t="shared" si="0"/>
        <v>R02-CW-AL-01  ANBO                     07/04/2018  RGG</v>
      </c>
      <c r="E36" s="153" t="str">
        <f t="shared" si="1"/>
        <v>R02-CW-AL-01</v>
      </c>
    </row>
    <row r="37" spans="1:5" ht="58.3" x14ac:dyDescent="0.4">
      <c r="A37" s="154" t="s">
        <v>404</v>
      </c>
      <c r="B37" s="186" t="s">
        <v>514</v>
      </c>
      <c r="C37" s="187" t="s">
        <v>372</v>
      </c>
      <c r="D37" s="153" t="str">
        <f t="shared" si="0"/>
        <v>R02-CW-AL-02  ANBO                     07/04/2018  RGG</v>
      </c>
      <c r="E37" s="153" t="str">
        <f t="shared" si="1"/>
        <v>R02-CW-AL-02</v>
      </c>
    </row>
    <row r="38" spans="1:5" ht="58.3" x14ac:dyDescent="0.4">
      <c r="A38" s="154" t="s">
        <v>405</v>
      </c>
      <c r="B38" s="186" t="s">
        <v>514</v>
      </c>
      <c r="C38" s="187" t="s">
        <v>372</v>
      </c>
      <c r="D38" s="153" t="str">
        <f t="shared" si="0"/>
        <v>R02-CW-AL-03  ANBO                     07/04/2018  RGG</v>
      </c>
      <c r="E38" s="153" t="str">
        <f t="shared" si="1"/>
        <v>R02-CW-AL-03</v>
      </c>
    </row>
    <row r="39" spans="1:5" ht="58.3" x14ac:dyDescent="0.4">
      <c r="A39" s="154" t="s">
        <v>406</v>
      </c>
      <c r="B39" s="186" t="s">
        <v>514</v>
      </c>
      <c r="C39" s="187" t="s">
        <v>372</v>
      </c>
      <c r="D39" s="153" t="str">
        <f t="shared" si="0"/>
        <v>R02-CW-AL-04  ANBO                     07/04/2018  RGG</v>
      </c>
      <c r="E39" s="153" t="str">
        <f t="shared" si="1"/>
        <v>R02-CW-AL-04</v>
      </c>
    </row>
    <row r="40" spans="1:5" ht="58.3" x14ac:dyDescent="0.4">
      <c r="A40" s="154" t="s">
        <v>407</v>
      </c>
      <c r="B40" s="186" t="s">
        <v>514</v>
      </c>
      <c r="C40" s="187" t="s">
        <v>372</v>
      </c>
      <c r="D40" s="153" t="str">
        <f t="shared" si="0"/>
        <v>R02-CW-AL-05  ANBO                     07/04/2018  RGG</v>
      </c>
      <c r="E40" s="153" t="str">
        <f t="shared" si="1"/>
        <v>R02-CW-AL-05</v>
      </c>
    </row>
    <row r="41" spans="1:5" ht="58.3" x14ac:dyDescent="0.4">
      <c r="A41" s="154" t="s">
        <v>408</v>
      </c>
      <c r="B41" s="186" t="s">
        <v>514</v>
      </c>
      <c r="C41" s="187" t="s">
        <v>372</v>
      </c>
      <c r="D41" s="153" t="str">
        <f t="shared" si="0"/>
        <v>R02-CW-AL-06  ANBO                     07/04/2018  RGG</v>
      </c>
      <c r="E41" s="153" t="str">
        <f t="shared" si="1"/>
        <v>R02-CW-AL-06</v>
      </c>
    </row>
    <row r="42" spans="1:5" ht="58.3" x14ac:dyDescent="0.4">
      <c r="A42" s="154" t="s">
        <v>409</v>
      </c>
      <c r="B42" s="186" t="s">
        <v>514</v>
      </c>
      <c r="C42" s="187" t="s">
        <v>372</v>
      </c>
      <c r="D42" s="153" t="str">
        <f t="shared" si="0"/>
        <v>R02-CW-AL-07  ANBO                     07/04/2018  RGG</v>
      </c>
      <c r="E42" s="153" t="str">
        <f t="shared" si="1"/>
        <v>R02-CW-AL-07</v>
      </c>
    </row>
    <row r="43" spans="1:5" ht="58.3" x14ac:dyDescent="0.4">
      <c r="A43" s="154" t="s">
        <v>410</v>
      </c>
      <c r="B43" s="186" t="s">
        <v>514</v>
      </c>
      <c r="C43" s="187" t="s">
        <v>372</v>
      </c>
      <c r="D43" s="153" t="str">
        <f t="shared" si="0"/>
        <v>R02-CW-AL-08  ANBO                     07/04/2018  RGG</v>
      </c>
      <c r="E43" s="153" t="str">
        <f t="shared" si="1"/>
        <v>R02-CW-AL-08</v>
      </c>
    </row>
    <row r="44" spans="1:5" ht="58.3" x14ac:dyDescent="0.4">
      <c r="A44" s="154" t="s">
        <v>411</v>
      </c>
      <c r="B44" s="186" t="s">
        <v>514</v>
      </c>
      <c r="C44" s="187" t="s">
        <v>372</v>
      </c>
      <c r="D44" s="153" t="str">
        <f t="shared" si="0"/>
        <v>R02-CW-AL-09  ANBO                     07/04/2018  RGG</v>
      </c>
      <c r="E44" s="153" t="str">
        <f t="shared" si="1"/>
        <v>R02-CW-AL-09</v>
      </c>
    </row>
    <row r="45" spans="1:5" ht="58.3" x14ac:dyDescent="0.4">
      <c r="A45" s="154" t="s">
        <v>412</v>
      </c>
      <c r="B45" s="186" t="s">
        <v>514</v>
      </c>
      <c r="C45" s="187" t="s">
        <v>372</v>
      </c>
      <c r="D45" s="153" t="str">
        <f t="shared" si="0"/>
        <v>R02-CW-AL-10  ANBO                     07/04/2018  RGG</v>
      </c>
      <c r="E45" s="153" t="str">
        <f t="shared" si="1"/>
        <v>R02-CW-AL-10</v>
      </c>
    </row>
    <row r="46" spans="1:5" ht="58.3" x14ac:dyDescent="0.4">
      <c r="A46" s="154" t="s">
        <v>445</v>
      </c>
      <c r="B46" s="186" t="s">
        <v>514</v>
      </c>
      <c r="C46" s="187" t="s">
        <v>372</v>
      </c>
      <c r="D46" s="153" t="str">
        <f t="shared" si="0"/>
        <v>R02-CW-AL-11  ANBO                     07/04/2018  RGG</v>
      </c>
      <c r="E46" s="153" t="str">
        <f t="shared" si="1"/>
        <v>R02-CW-AL-11</v>
      </c>
    </row>
    <row r="47" spans="1:5" ht="58.3" x14ac:dyDescent="0.4">
      <c r="A47" s="154" t="s">
        <v>446</v>
      </c>
      <c r="B47" s="186" t="s">
        <v>514</v>
      </c>
      <c r="C47" s="187" t="s">
        <v>372</v>
      </c>
      <c r="D47" s="153" t="str">
        <f t="shared" si="0"/>
        <v>R02-CW-AL-12  ANBO                     07/04/2018  RGG</v>
      </c>
      <c r="E47" s="153" t="str">
        <f t="shared" si="1"/>
        <v>R02-CW-AL-12</v>
      </c>
    </row>
    <row r="48" spans="1:5" ht="58.3" x14ac:dyDescent="0.4">
      <c r="A48" s="154" t="s">
        <v>447</v>
      </c>
      <c r="B48" s="186" t="s">
        <v>514</v>
      </c>
      <c r="C48" s="187" t="s">
        <v>372</v>
      </c>
      <c r="D48" s="153" t="str">
        <f t="shared" si="0"/>
        <v>R02-CW-AL-13  ANBO                     07/04/2018  RGG</v>
      </c>
      <c r="E48" s="153" t="str">
        <f t="shared" si="1"/>
        <v>R02-CW-AL-13</v>
      </c>
    </row>
    <row r="49" spans="1:5" ht="58.3" x14ac:dyDescent="0.4">
      <c r="A49" s="154" t="s">
        <v>448</v>
      </c>
      <c r="B49" s="186" t="s">
        <v>514</v>
      </c>
      <c r="C49" s="187" t="s">
        <v>372</v>
      </c>
      <c r="D49" s="153" t="str">
        <f t="shared" si="0"/>
        <v>R02-CW-AL-14  ANBO                     07/04/2018  RGG</v>
      </c>
      <c r="E49" s="153" t="str">
        <f t="shared" si="1"/>
        <v>R02-CW-AL-14</v>
      </c>
    </row>
    <row r="50" spans="1:5" ht="58.3" x14ac:dyDescent="0.4">
      <c r="A50" s="154" t="s">
        <v>449</v>
      </c>
      <c r="B50" s="186" t="s">
        <v>514</v>
      </c>
      <c r="C50" s="187" t="s">
        <v>372</v>
      </c>
      <c r="D50" s="153" t="str">
        <f t="shared" si="0"/>
        <v>R02-CW-AL-15  ANBO                     07/04/2018  RGG</v>
      </c>
      <c r="E50" s="153" t="str">
        <f t="shared" si="1"/>
        <v>R02-CW-AL-15</v>
      </c>
    </row>
    <row r="51" spans="1:5" ht="58.3" x14ac:dyDescent="0.4">
      <c r="A51" s="154" t="s">
        <v>450</v>
      </c>
      <c r="B51" s="186" t="s">
        <v>514</v>
      </c>
      <c r="C51" s="187" t="s">
        <v>372</v>
      </c>
      <c r="D51" s="153" t="str">
        <f t="shared" si="0"/>
        <v>R02-CW-AL-16  ANBO                     07/04/2018  RGG</v>
      </c>
      <c r="E51" s="153" t="str">
        <f t="shared" si="1"/>
        <v>R02-CW-AL-16</v>
      </c>
    </row>
    <row r="52" spans="1:5" ht="58.3" x14ac:dyDescent="0.4">
      <c r="A52" s="154" t="s">
        <v>451</v>
      </c>
      <c r="B52" s="186" t="s">
        <v>514</v>
      </c>
      <c r="C52" s="187" t="s">
        <v>372</v>
      </c>
      <c r="D52" s="153" t="str">
        <f t="shared" si="0"/>
        <v>R02-CW-AL-17  ANBO                     07/04/2018  RGG</v>
      </c>
      <c r="E52" s="153" t="str">
        <f t="shared" si="1"/>
        <v>R02-CW-AL-17</v>
      </c>
    </row>
    <row r="53" spans="1:5" ht="58.3" x14ac:dyDescent="0.4">
      <c r="A53" s="154" t="s">
        <v>452</v>
      </c>
      <c r="B53" s="186" t="s">
        <v>514</v>
      </c>
      <c r="C53" s="187" t="s">
        <v>372</v>
      </c>
      <c r="D53" s="153" t="str">
        <f t="shared" si="0"/>
        <v>R02-CW-AL-18  ANBO                     07/04/2018  RGG</v>
      </c>
      <c r="E53" s="153" t="str">
        <f t="shared" si="1"/>
        <v>R02-CW-AL-18</v>
      </c>
    </row>
    <row r="54" spans="1:5" ht="58.3" x14ac:dyDescent="0.4">
      <c r="A54" s="154" t="s">
        <v>453</v>
      </c>
      <c r="B54" s="186" t="s">
        <v>514</v>
      </c>
      <c r="C54" s="187" t="s">
        <v>372</v>
      </c>
      <c r="D54" s="153" t="str">
        <f t="shared" si="0"/>
        <v>R02-CW-AL-19  ANBO                     07/04/2018  RGG</v>
      </c>
      <c r="E54" s="153" t="str">
        <f t="shared" si="1"/>
        <v>R02-CW-AL-19</v>
      </c>
    </row>
    <row r="55" spans="1:5" ht="58.3" x14ac:dyDescent="0.4">
      <c r="A55" s="154" t="s">
        <v>454</v>
      </c>
      <c r="B55" s="186" t="s">
        <v>514</v>
      </c>
      <c r="C55" s="187" t="s">
        <v>372</v>
      </c>
      <c r="D55" s="153" t="str">
        <f t="shared" si="0"/>
        <v>R02-CW-AL-20  ANBO                     07/04/2018  RGG</v>
      </c>
      <c r="E55" s="153" t="str">
        <f t="shared" si="1"/>
        <v>R02-CW-AL-20</v>
      </c>
    </row>
    <row r="56" spans="1:5" ht="58.3" x14ac:dyDescent="0.4">
      <c r="A56" s="154" t="s">
        <v>455</v>
      </c>
      <c r="B56" s="186" t="s">
        <v>514</v>
      </c>
      <c r="C56" s="187" t="s">
        <v>372</v>
      </c>
      <c r="D56" s="153" t="str">
        <f t="shared" si="0"/>
        <v>R02-CW-AL-21  ANBO                     07/04/2018  RGG</v>
      </c>
      <c r="E56" s="153" t="str">
        <f t="shared" si="1"/>
        <v>R02-CW-AL-21</v>
      </c>
    </row>
    <row r="57" spans="1:5" ht="58.3" x14ac:dyDescent="0.4">
      <c r="A57" s="154" t="s">
        <v>456</v>
      </c>
      <c r="B57" s="186" t="s">
        <v>514</v>
      </c>
      <c r="C57" s="187" t="s">
        <v>372</v>
      </c>
      <c r="D57" s="153" t="str">
        <f t="shared" si="0"/>
        <v>R02-CW-AL-22  ANBO                     07/04/2018  RGG</v>
      </c>
      <c r="E57" s="153" t="str">
        <f t="shared" si="1"/>
        <v>R02-CW-AL-22</v>
      </c>
    </row>
    <row r="58" spans="1:5" ht="58.3" x14ac:dyDescent="0.4">
      <c r="A58" s="154" t="s">
        <v>457</v>
      </c>
      <c r="B58" s="186" t="s">
        <v>514</v>
      </c>
      <c r="C58" s="187" t="s">
        <v>372</v>
      </c>
      <c r="D58" s="153" t="str">
        <f t="shared" si="0"/>
        <v>R02-CW-AL-23  ANBO                     07/04/2018  RGG</v>
      </c>
      <c r="E58" s="153" t="str">
        <f t="shared" si="1"/>
        <v>R02-CW-AL-23</v>
      </c>
    </row>
    <row r="59" spans="1:5" ht="58.3" x14ac:dyDescent="0.4">
      <c r="A59" s="154" t="s">
        <v>458</v>
      </c>
      <c r="B59" s="186" t="s">
        <v>514</v>
      </c>
      <c r="C59" s="187" t="s">
        <v>372</v>
      </c>
      <c r="D59" s="153" t="str">
        <f t="shared" si="0"/>
        <v>R02-CW-AL-24  ANBO                     07/04/2018  RGG</v>
      </c>
      <c r="E59" s="153" t="str">
        <f t="shared" si="1"/>
        <v>R02-CW-AL-24</v>
      </c>
    </row>
    <row r="60" spans="1:5" ht="58.3" x14ac:dyDescent="0.4">
      <c r="A60" s="154" t="s">
        <v>459</v>
      </c>
      <c r="B60" s="186" t="s">
        <v>514</v>
      </c>
      <c r="C60" s="187" t="s">
        <v>372</v>
      </c>
      <c r="D60" s="153" t="str">
        <f t="shared" si="0"/>
        <v>R02-CW-AL-25  ANBO                     07/04/2018  RGG</v>
      </c>
      <c r="E60" s="153" t="str">
        <f t="shared" si="1"/>
        <v>R02-CW-AL-25</v>
      </c>
    </row>
    <row r="61" spans="1:5" ht="58.3" x14ac:dyDescent="0.4">
      <c r="A61" s="154" t="s">
        <v>460</v>
      </c>
      <c r="B61" s="186" t="s">
        <v>514</v>
      </c>
      <c r="C61" s="187" t="s">
        <v>372</v>
      </c>
      <c r="D61" s="153" t="str">
        <f t="shared" si="0"/>
        <v>R02-CW-AL-26  ANBO                     07/04/2018  RGG</v>
      </c>
      <c r="E61" s="153" t="str">
        <f t="shared" si="1"/>
        <v>R02-CW-AL-26</v>
      </c>
    </row>
    <row r="62" spans="1:5" ht="58.3" x14ac:dyDescent="0.4">
      <c r="A62" s="154" t="s">
        <v>461</v>
      </c>
      <c r="B62" s="186" t="s">
        <v>514</v>
      </c>
      <c r="C62" s="187" t="s">
        <v>372</v>
      </c>
      <c r="D62" s="153" t="str">
        <f t="shared" si="0"/>
        <v>R02-CW-AL-27  ANBO                     07/04/2018  RGG</v>
      </c>
      <c r="E62" s="153" t="str">
        <f t="shared" si="1"/>
        <v>R02-CW-AL-27</v>
      </c>
    </row>
    <row r="63" spans="1:5" ht="58.3" x14ac:dyDescent="0.4">
      <c r="A63" s="154" t="s">
        <v>462</v>
      </c>
      <c r="B63" s="186" t="s">
        <v>514</v>
      </c>
      <c r="C63" s="187" t="s">
        <v>372</v>
      </c>
      <c r="D63" s="153" t="str">
        <f t="shared" si="0"/>
        <v>R02-CW-AL-28  ANBO                     07/04/2018  RGG</v>
      </c>
      <c r="E63" s="153" t="str">
        <f t="shared" si="1"/>
        <v>R02-CW-AL-28</v>
      </c>
    </row>
    <row r="64" spans="1:5" ht="58.3" x14ac:dyDescent="0.4">
      <c r="A64" s="154" t="s">
        <v>463</v>
      </c>
      <c r="B64" s="186" t="s">
        <v>514</v>
      </c>
      <c r="C64" s="187" t="s">
        <v>372</v>
      </c>
      <c r="D64" s="153" t="str">
        <f t="shared" si="0"/>
        <v>R02-CW-AL-29  ANBO                     07/04/2018  RGG</v>
      </c>
      <c r="E64" s="153" t="str">
        <f t="shared" si="1"/>
        <v>R02-CW-AL-29</v>
      </c>
    </row>
    <row r="65" spans="1:5" ht="58.3" x14ac:dyDescent="0.4">
      <c r="A65" s="154" t="s">
        <v>464</v>
      </c>
      <c r="B65" s="186" t="s">
        <v>514</v>
      </c>
      <c r="C65" s="187" t="s">
        <v>372</v>
      </c>
      <c r="D65" s="153" t="str">
        <f t="shared" si="0"/>
        <v>R02-CW-AL-30  ANBO                     07/04/2018  RGG</v>
      </c>
      <c r="E65" s="153" t="str">
        <f t="shared" si="1"/>
        <v>R02-CW-AL-30</v>
      </c>
    </row>
    <row r="66" spans="1:5" ht="58.3" x14ac:dyDescent="0.4">
      <c r="A66" s="154" t="s">
        <v>403</v>
      </c>
      <c r="B66" s="188" t="s">
        <v>515</v>
      </c>
      <c r="C66" s="187" t="s">
        <v>372</v>
      </c>
      <c r="D66" s="153" t="str">
        <f t="shared" si="0"/>
        <v>R02-CW-LA-01  ANBO                     07/04/2018  RGG</v>
      </c>
      <c r="E66" s="153" t="str">
        <f t="shared" si="1"/>
        <v>R02-CW-LA-01</v>
      </c>
    </row>
    <row r="67" spans="1:5" ht="58.3" x14ac:dyDescent="0.4">
      <c r="A67" s="154" t="s">
        <v>404</v>
      </c>
      <c r="B67" s="188" t="s">
        <v>515</v>
      </c>
      <c r="C67" s="187" t="s">
        <v>372</v>
      </c>
      <c r="D67" s="153" t="str">
        <f t="shared" si="0"/>
        <v>R02-CW-LA-02  ANBO                     07/04/2018  RGG</v>
      </c>
      <c r="E67" s="153" t="str">
        <f t="shared" si="1"/>
        <v>R02-CW-LA-02</v>
      </c>
    </row>
    <row r="68" spans="1:5" ht="58.3" x14ac:dyDescent="0.4">
      <c r="A68" s="154" t="s">
        <v>405</v>
      </c>
      <c r="B68" s="188" t="s">
        <v>515</v>
      </c>
      <c r="C68" s="187" t="s">
        <v>372</v>
      </c>
      <c r="D68" s="153" t="str">
        <f t="shared" si="0"/>
        <v>R02-CW-LA-03  ANBO                     07/04/2018  RGG</v>
      </c>
      <c r="E68" s="153" t="str">
        <f t="shared" si="1"/>
        <v>R02-CW-LA-03</v>
      </c>
    </row>
    <row r="69" spans="1:5" ht="58.3" x14ac:dyDescent="0.4">
      <c r="A69" s="154" t="s">
        <v>406</v>
      </c>
      <c r="B69" s="188" t="s">
        <v>515</v>
      </c>
      <c r="C69" s="187" t="s">
        <v>372</v>
      </c>
      <c r="D69" s="153" t="str">
        <f t="shared" si="0"/>
        <v>R02-CW-LA-04  ANBO                     07/04/2018  RGG</v>
      </c>
      <c r="E69" s="153" t="str">
        <f t="shared" si="1"/>
        <v>R02-CW-LA-04</v>
      </c>
    </row>
    <row r="70" spans="1:5" ht="58.3" x14ac:dyDescent="0.4">
      <c r="A70" s="154" t="s">
        <v>407</v>
      </c>
      <c r="B70" s="188" t="s">
        <v>515</v>
      </c>
      <c r="C70" s="187" t="s">
        <v>372</v>
      </c>
      <c r="D70" s="153" t="str">
        <f t="shared" si="0"/>
        <v>R02-CW-LA-05  ANBO                     07/04/2018  RGG</v>
      </c>
      <c r="E70" s="153" t="str">
        <f t="shared" si="1"/>
        <v>R02-CW-LA-05</v>
      </c>
    </row>
    <row r="71" spans="1:5" ht="58.3" x14ac:dyDescent="0.4">
      <c r="A71" s="154" t="s">
        <v>408</v>
      </c>
      <c r="B71" s="188" t="s">
        <v>515</v>
      </c>
      <c r="C71" s="187" t="s">
        <v>372</v>
      </c>
      <c r="D71" s="153" t="str">
        <f t="shared" ref="D71:D85" si="2">CONCATENATE(B71,"-",A71,"  ANBO                     ",TEXT(C71,"mm/dd/yyyy"),"  RGG")</f>
        <v>R02-CW-LA-06  ANBO                     07/04/2018  RGG</v>
      </c>
      <c r="E71" s="153" t="str">
        <f t="shared" ref="E71:E85" si="3">CONCATENATE(B71,"-",A71,"")</f>
        <v>R02-CW-LA-06</v>
      </c>
    </row>
    <row r="72" spans="1:5" ht="58.3" x14ac:dyDescent="0.4">
      <c r="A72" s="154" t="s">
        <v>409</v>
      </c>
      <c r="B72" s="188" t="s">
        <v>515</v>
      </c>
      <c r="C72" s="187" t="s">
        <v>372</v>
      </c>
      <c r="D72" s="153" t="str">
        <f t="shared" si="2"/>
        <v>R02-CW-LA-07  ANBO                     07/04/2018  RGG</v>
      </c>
      <c r="E72" s="153" t="str">
        <f t="shared" si="3"/>
        <v>R02-CW-LA-07</v>
      </c>
    </row>
    <row r="73" spans="1:5" ht="58.3" x14ac:dyDescent="0.4">
      <c r="A73" s="154" t="s">
        <v>410</v>
      </c>
      <c r="B73" s="188" t="s">
        <v>515</v>
      </c>
      <c r="C73" s="187" t="s">
        <v>372</v>
      </c>
      <c r="D73" s="153" t="str">
        <f t="shared" si="2"/>
        <v>R02-CW-LA-08  ANBO                     07/04/2018  RGG</v>
      </c>
      <c r="E73" s="153" t="str">
        <f t="shared" si="3"/>
        <v>R02-CW-LA-08</v>
      </c>
    </row>
    <row r="74" spans="1:5" ht="58.3" x14ac:dyDescent="0.4">
      <c r="A74" s="154" t="s">
        <v>411</v>
      </c>
      <c r="B74" s="188" t="s">
        <v>515</v>
      </c>
      <c r="C74" s="187" t="s">
        <v>372</v>
      </c>
      <c r="D74" s="153" t="str">
        <f t="shared" si="2"/>
        <v>R02-CW-LA-09  ANBO                     07/04/2018  RGG</v>
      </c>
      <c r="E74" s="153" t="str">
        <f t="shared" si="3"/>
        <v>R02-CW-LA-09</v>
      </c>
    </row>
    <row r="75" spans="1:5" ht="58.3" x14ac:dyDescent="0.4">
      <c r="A75" s="154" t="s">
        <v>412</v>
      </c>
      <c r="B75" s="188" t="s">
        <v>515</v>
      </c>
      <c r="C75" s="187" t="s">
        <v>372</v>
      </c>
      <c r="D75" s="153" t="str">
        <f t="shared" si="2"/>
        <v>R02-CW-LA-10  ANBO                     07/04/2018  RGG</v>
      </c>
      <c r="E75" s="153" t="str">
        <f t="shared" si="3"/>
        <v>R02-CW-LA-10</v>
      </c>
    </row>
    <row r="76" spans="1:5" ht="58.3" x14ac:dyDescent="0.4">
      <c r="A76" s="154" t="s">
        <v>445</v>
      </c>
      <c r="B76" s="188" t="s">
        <v>515</v>
      </c>
      <c r="C76" s="187" t="s">
        <v>372</v>
      </c>
      <c r="D76" s="153" t="str">
        <f t="shared" si="2"/>
        <v>R02-CW-LA-11  ANBO                     07/04/2018  RGG</v>
      </c>
      <c r="E76" s="153" t="str">
        <f t="shared" si="3"/>
        <v>R02-CW-LA-11</v>
      </c>
    </row>
    <row r="77" spans="1:5" ht="58.3" x14ac:dyDescent="0.4">
      <c r="A77" s="154" t="s">
        <v>446</v>
      </c>
      <c r="B77" s="188" t="s">
        <v>515</v>
      </c>
      <c r="C77" s="187" t="s">
        <v>372</v>
      </c>
      <c r="D77" s="153" t="str">
        <f t="shared" si="2"/>
        <v>R02-CW-LA-12  ANBO                     07/04/2018  RGG</v>
      </c>
      <c r="E77" s="153" t="str">
        <f t="shared" si="3"/>
        <v>R02-CW-LA-12</v>
      </c>
    </row>
    <row r="78" spans="1:5" ht="58.3" x14ac:dyDescent="0.4">
      <c r="A78" s="154" t="s">
        <v>447</v>
      </c>
      <c r="B78" s="188" t="s">
        <v>515</v>
      </c>
      <c r="C78" s="187" t="s">
        <v>372</v>
      </c>
      <c r="D78" s="153" t="str">
        <f t="shared" si="2"/>
        <v>R02-CW-LA-13  ANBO                     07/04/2018  RGG</v>
      </c>
      <c r="E78" s="153" t="str">
        <f t="shared" si="3"/>
        <v>R02-CW-LA-13</v>
      </c>
    </row>
    <row r="79" spans="1:5" ht="58.3" x14ac:dyDescent="0.4">
      <c r="A79" s="154" t="s">
        <v>448</v>
      </c>
      <c r="B79" s="188" t="s">
        <v>515</v>
      </c>
      <c r="C79" s="187" t="s">
        <v>372</v>
      </c>
      <c r="D79" s="153" t="str">
        <f t="shared" si="2"/>
        <v>R02-CW-LA-14  ANBO                     07/04/2018  RGG</v>
      </c>
      <c r="E79" s="153" t="str">
        <f t="shared" si="3"/>
        <v>R02-CW-LA-14</v>
      </c>
    </row>
    <row r="80" spans="1:5" ht="58.3" x14ac:dyDescent="0.4">
      <c r="A80" s="154" t="s">
        <v>449</v>
      </c>
      <c r="B80" s="188" t="s">
        <v>515</v>
      </c>
      <c r="C80" s="187" t="s">
        <v>372</v>
      </c>
      <c r="D80" s="153" t="str">
        <f t="shared" si="2"/>
        <v>R02-CW-LA-15  ANBO                     07/04/2018  RGG</v>
      </c>
      <c r="E80" s="153" t="str">
        <f t="shared" si="3"/>
        <v>R02-CW-LA-15</v>
      </c>
    </row>
    <row r="81" spans="1:5" ht="58.3" x14ac:dyDescent="0.4">
      <c r="A81" s="154" t="s">
        <v>450</v>
      </c>
      <c r="B81" s="188" t="s">
        <v>515</v>
      </c>
      <c r="C81" s="187" t="s">
        <v>372</v>
      </c>
      <c r="D81" s="153" t="str">
        <f t="shared" si="2"/>
        <v>R02-CW-LA-16  ANBO                     07/04/2018  RGG</v>
      </c>
      <c r="E81" s="153" t="str">
        <f t="shared" si="3"/>
        <v>R02-CW-LA-16</v>
      </c>
    </row>
    <row r="82" spans="1:5" ht="58.3" x14ac:dyDescent="0.4">
      <c r="A82" s="154" t="s">
        <v>451</v>
      </c>
      <c r="B82" s="188" t="s">
        <v>515</v>
      </c>
      <c r="C82" s="187" t="s">
        <v>372</v>
      </c>
      <c r="D82" s="153" t="str">
        <f t="shared" si="2"/>
        <v>R02-CW-LA-17  ANBO                     07/04/2018  RGG</v>
      </c>
      <c r="E82" s="153" t="str">
        <f t="shared" si="3"/>
        <v>R02-CW-LA-17</v>
      </c>
    </row>
    <row r="83" spans="1:5" ht="58.3" x14ac:dyDescent="0.4">
      <c r="A83" s="154" t="s">
        <v>452</v>
      </c>
      <c r="B83" s="188" t="s">
        <v>515</v>
      </c>
      <c r="C83" s="187" t="s">
        <v>372</v>
      </c>
      <c r="D83" s="153" t="str">
        <f t="shared" si="2"/>
        <v>R02-CW-LA-18  ANBO                     07/04/2018  RGG</v>
      </c>
      <c r="E83" s="153" t="str">
        <f t="shared" si="3"/>
        <v>R02-CW-LA-18</v>
      </c>
    </row>
    <row r="84" spans="1:5" ht="58.3" x14ac:dyDescent="0.4">
      <c r="A84" s="154" t="s">
        <v>453</v>
      </c>
      <c r="B84" s="188" t="s">
        <v>515</v>
      </c>
      <c r="C84" s="187" t="s">
        <v>372</v>
      </c>
      <c r="D84" s="153" t="str">
        <f t="shared" si="2"/>
        <v>R02-CW-LA-19  ANBO                     07/04/2018  RGG</v>
      </c>
      <c r="E84" s="153" t="str">
        <f t="shared" si="3"/>
        <v>R02-CW-LA-19</v>
      </c>
    </row>
    <row r="85" spans="1:5" ht="58.3" x14ac:dyDescent="0.4">
      <c r="A85" s="154" t="s">
        <v>454</v>
      </c>
      <c r="B85" s="188" t="s">
        <v>515</v>
      </c>
      <c r="C85" s="187" t="s">
        <v>372</v>
      </c>
      <c r="D85" s="153" t="str">
        <f t="shared" si="2"/>
        <v>R02-CW-LA-20  ANBO                     07/04/2018  RGG</v>
      </c>
      <c r="E85" s="153" t="str">
        <f t="shared" si="3"/>
        <v>R02-CW-LA-20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FD2A8-F961-4C07-8AD7-11B7AB01C0C1}">
  <dimension ref="A1:BB44"/>
  <sheetViews>
    <sheetView topLeftCell="O1" workbookViewId="0">
      <selection activeCell="AC3" sqref="X3:AC3"/>
    </sheetView>
  </sheetViews>
  <sheetFormatPr defaultRowHeight="14.6" x14ac:dyDescent="0.4"/>
  <cols>
    <col min="2" max="2" width="12.61328125" customWidth="1"/>
    <col min="4" max="4" width="14.69140625" customWidth="1"/>
    <col min="10" max="10" width="22" customWidth="1"/>
  </cols>
  <sheetData>
    <row r="1" spans="1:54" ht="102" x14ac:dyDescent="0.4">
      <c r="C1" s="71" t="s">
        <v>422</v>
      </c>
      <c r="D1" s="71" t="s">
        <v>349</v>
      </c>
      <c r="E1" s="71" t="s">
        <v>421</v>
      </c>
      <c r="F1" s="71" t="s">
        <v>414</v>
      </c>
      <c r="G1" s="71" t="s">
        <v>419</v>
      </c>
      <c r="H1" s="71" t="s">
        <v>415</v>
      </c>
      <c r="I1" s="71" t="s">
        <v>505</v>
      </c>
      <c r="J1" s="170" t="s">
        <v>418</v>
      </c>
      <c r="K1" s="71" t="s">
        <v>348</v>
      </c>
      <c r="L1" s="71" t="s">
        <v>338</v>
      </c>
      <c r="M1" s="82" t="s">
        <v>420</v>
      </c>
      <c r="N1" s="71" t="s">
        <v>332</v>
      </c>
      <c r="O1" s="71" t="s">
        <v>337</v>
      </c>
      <c r="P1" s="71" t="s">
        <v>243</v>
      </c>
      <c r="Q1" s="71" t="s">
        <v>242</v>
      </c>
      <c r="R1" s="71" t="s">
        <v>0</v>
      </c>
      <c r="S1" s="71" t="s">
        <v>285</v>
      </c>
      <c r="T1" s="71" t="s">
        <v>330</v>
      </c>
      <c r="U1" s="71" t="s">
        <v>334</v>
      </c>
      <c r="V1" s="71" t="s">
        <v>1</v>
      </c>
      <c r="W1" s="72" t="s">
        <v>2</v>
      </c>
      <c r="X1" s="72" t="s">
        <v>3</v>
      </c>
      <c r="Y1" s="72" t="s">
        <v>4</v>
      </c>
      <c r="Z1" s="73" t="s">
        <v>278</v>
      </c>
      <c r="AA1" s="73" t="s">
        <v>8</v>
      </c>
      <c r="AB1" s="73" t="s">
        <v>9</v>
      </c>
      <c r="AC1" s="71" t="s">
        <v>5</v>
      </c>
      <c r="AD1" s="73" t="s">
        <v>6</v>
      </c>
      <c r="AE1" s="73" t="s">
        <v>7</v>
      </c>
      <c r="AF1" s="72" t="s">
        <v>10</v>
      </c>
      <c r="AG1" s="72" t="s">
        <v>12</v>
      </c>
      <c r="AH1" s="72" t="s">
        <v>13</v>
      </c>
      <c r="AI1" s="71" t="s">
        <v>14</v>
      </c>
      <c r="AJ1" s="72" t="s">
        <v>15</v>
      </c>
      <c r="AK1" s="71" t="s">
        <v>16</v>
      </c>
      <c r="AL1" s="71" t="s">
        <v>17</v>
      </c>
      <c r="AM1" s="72" t="s">
        <v>18</v>
      </c>
      <c r="AN1" s="71" t="s">
        <v>19</v>
      </c>
      <c r="AO1" s="71" t="s">
        <v>20</v>
      </c>
      <c r="AP1" s="71" t="s">
        <v>21</v>
      </c>
      <c r="AQ1" s="72" t="s">
        <v>22</v>
      </c>
      <c r="AR1" s="71" t="s">
        <v>23</v>
      </c>
      <c r="AS1" s="71" t="s">
        <v>24</v>
      </c>
      <c r="AT1" s="72" t="s">
        <v>25</v>
      </c>
      <c r="AU1" s="72" t="s">
        <v>351</v>
      </c>
      <c r="AV1" s="72" t="s">
        <v>358</v>
      </c>
      <c r="AW1" s="72" t="s">
        <v>359</v>
      </c>
      <c r="AX1" s="72"/>
    </row>
    <row r="2" spans="1:54" x14ac:dyDescent="0.4">
      <c r="H2" s="172">
        <v>0</v>
      </c>
      <c r="I2" s="145" t="s">
        <v>497</v>
      </c>
      <c r="J2" s="174" t="s">
        <v>537</v>
      </c>
      <c r="K2" s="147" t="s">
        <v>372</v>
      </c>
      <c r="L2" s="146" t="s">
        <v>333</v>
      </c>
      <c r="M2" s="148" t="s">
        <v>232</v>
      </c>
      <c r="N2" s="40" t="s">
        <v>143</v>
      </c>
      <c r="O2" s="148" t="s">
        <v>280</v>
      </c>
      <c r="P2" s="148">
        <v>2</v>
      </c>
      <c r="Q2" s="148">
        <v>2018</v>
      </c>
      <c r="R2" s="148">
        <v>30</v>
      </c>
      <c r="S2" s="148">
        <v>30</v>
      </c>
      <c r="T2" s="190" t="s">
        <v>143</v>
      </c>
      <c r="U2" s="190" t="s">
        <v>158</v>
      </c>
      <c r="V2" s="191" t="s">
        <v>512</v>
      </c>
      <c r="W2" s="148" t="s">
        <v>342</v>
      </c>
      <c r="X2" s="149" t="str">
        <f>CONCATENATE(Y2,",",Z2)</f>
        <v>49.034538,-122.678596</v>
      </c>
      <c r="Y2" s="196">
        <v>49.034537999999998</v>
      </c>
      <c r="Z2" s="195">
        <v>-122.678596</v>
      </c>
      <c r="AA2" s="197" t="s">
        <v>30</v>
      </c>
      <c r="AB2" s="198">
        <v>523492</v>
      </c>
      <c r="AC2" s="198">
        <v>5431345</v>
      </c>
      <c r="AD2" s="200" t="s">
        <v>521</v>
      </c>
      <c r="AE2" s="200" t="s">
        <v>524</v>
      </c>
      <c r="AF2" s="148">
        <v>30</v>
      </c>
      <c r="AG2" s="201" t="s">
        <v>33</v>
      </c>
      <c r="AH2" s="59" t="s">
        <v>527</v>
      </c>
      <c r="AI2" s="202" t="s">
        <v>101</v>
      </c>
      <c r="AJ2" s="200" t="s">
        <v>526</v>
      </c>
      <c r="AK2" s="203">
        <v>0.60416666666666663</v>
      </c>
      <c r="AL2" s="201" t="s">
        <v>41</v>
      </c>
      <c r="AM2" s="201" t="s">
        <v>41</v>
      </c>
      <c r="AN2" s="201" t="s">
        <v>41</v>
      </c>
      <c r="AO2" s="200" t="s">
        <v>532</v>
      </c>
      <c r="AP2" s="200" t="s">
        <v>533</v>
      </c>
      <c r="AQ2" s="200" t="s">
        <v>41</v>
      </c>
      <c r="AR2" s="200" t="s">
        <v>534</v>
      </c>
      <c r="AS2" s="132" t="s">
        <v>509</v>
      </c>
      <c r="AT2" s="145"/>
      <c r="AU2" s="145"/>
      <c r="AV2" s="24"/>
      <c r="AW2" s="24"/>
      <c r="AX2" s="57"/>
      <c r="AY2" s="57"/>
      <c r="AZ2" s="57"/>
      <c r="BA2" s="57"/>
      <c r="BB2" s="57"/>
    </row>
    <row r="3" spans="1:54" s="57" customFormat="1" x14ac:dyDescent="0.4">
      <c r="A3" s="60" t="s">
        <v>345</v>
      </c>
      <c r="B3" s="60">
        <v>14</v>
      </c>
      <c r="C3" s="168"/>
      <c r="D3" s="60"/>
      <c r="E3" s="60"/>
      <c r="F3" s="60"/>
      <c r="H3" s="171">
        <v>0</v>
      </c>
      <c r="I3" s="60" t="s">
        <v>470</v>
      </c>
      <c r="J3" s="173" t="s">
        <v>517</v>
      </c>
      <c r="K3" s="84" t="s">
        <v>372</v>
      </c>
      <c r="L3" s="61" t="s">
        <v>333</v>
      </c>
      <c r="M3" s="62" t="s">
        <v>232</v>
      </c>
      <c r="N3" s="40" t="s">
        <v>143</v>
      </c>
      <c r="O3" s="62" t="s">
        <v>280</v>
      </c>
      <c r="P3" s="62">
        <v>2</v>
      </c>
      <c r="Q3" s="62">
        <v>2018</v>
      </c>
      <c r="R3" s="62">
        <v>30</v>
      </c>
      <c r="S3" s="62">
        <v>30</v>
      </c>
      <c r="T3" s="192" t="s">
        <v>143</v>
      </c>
      <c r="U3" s="193" t="s">
        <v>520</v>
      </c>
      <c r="V3" s="193" t="s">
        <v>343</v>
      </c>
      <c r="W3" s="62" t="s">
        <v>344</v>
      </c>
      <c r="X3" s="283" t="s">
        <v>558</v>
      </c>
      <c r="Y3" s="283">
        <v>49.349303999999997</v>
      </c>
      <c r="Z3" s="194">
        <v>-121.710414</v>
      </c>
      <c r="AA3" s="196" t="s">
        <v>30</v>
      </c>
      <c r="AB3" s="199">
        <v>8404034.2679999992</v>
      </c>
      <c r="AC3" s="199">
        <v>17092245.556000002</v>
      </c>
      <c r="AD3" s="200" t="s">
        <v>522</v>
      </c>
      <c r="AE3" s="200" t="s">
        <v>523</v>
      </c>
      <c r="AF3" s="62">
        <v>30</v>
      </c>
      <c r="AG3" s="201" t="s">
        <v>33</v>
      </c>
      <c r="AH3" s="59" t="s">
        <v>528</v>
      </c>
      <c r="AI3" s="201" t="s">
        <v>35</v>
      </c>
      <c r="AJ3" s="200" t="s">
        <v>526</v>
      </c>
      <c r="AK3" s="203">
        <v>0.75</v>
      </c>
      <c r="AL3" s="201" t="s">
        <v>41</v>
      </c>
      <c r="AM3" s="201" t="s">
        <v>41</v>
      </c>
      <c r="AN3" s="201" t="s">
        <v>41</v>
      </c>
      <c r="AO3" s="200" t="s">
        <v>535</v>
      </c>
      <c r="AP3" s="200" t="s">
        <v>536</v>
      </c>
      <c r="AQ3" s="200" t="s">
        <v>41</v>
      </c>
      <c r="AR3" s="204"/>
      <c r="AS3" s="132" t="s">
        <v>509</v>
      </c>
      <c r="AT3" s="60"/>
      <c r="AU3" s="60"/>
      <c r="AV3"/>
      <c r="AW3"/>
    </row>
    <row r="5" spans="1:54" ht="58.3" x14ac:dyDescent="0.4">
      <c r="A5" s="154" t="s">
        <v>455</v>
      </c>
      <c r="B5" s="188" t="s">
        <v>515</v>
      </c>
      <c r="C5" s="187" t="s">
        <v>372</v>
      </c>
      <c r="D5" s="153" t="str">
        <f>CONCATENATE(B5,"-",A5,"  ANBO                     ",TEXT(C5,"mm/dd/yyyy"),"  RGG")</f>
        <v>R02-CW-LA-21  ANBO                     07/04/2018  RGG</v>
      </c>
      <c r="E5" s="153" t="str">
        <f>CONCATENATE(B5,"-",A5)</f>
        <v>R02-CW-LA-21</v>
      </c>
    </row>
    <row r="6" spans="1:54" ht="58.3" x14ac:dyDescent="0.4">
      <c r="A6" s="154" t="s">
        <v>456</v>
      </c>
      <c r="B6" s="188" t="s">
        <v>515</v>
      </c>
      <c r="C6" s="187" t="s">
        <v>372</v>
      </c>
      <c r="D6" s="153" t="str">
        <f>CONCATENATE(B6,"-",A6,"  ANBO                     ",TEXT(C6,"mm/dd/yyyy"),"  RGG")</f>
        <v>R02-CW-LA-22  ANBO                     07/04/2018  RGG</v>
      </c>
      <c r="E6" s="153" t="str">
        <f t="shared" ref="E6:E44" si="0">CONCATENATE(B6,"-",A6)</f>
        <v>R02-CW-LA-22</v>
      </c>
      <c r="X6" s="182"/>
    </row>
    <row r="7" spans="1:54" ht="58.3" x14ac:dyDescent="0.4">
      <c r="A7" s="154" t="s">
        <v>457</v>
      </c>
      <c r="B7" s="188" t="s">
        <v>515</v>
      </c>
      <c r="C7" s="187" t="s">
        <v>372</v>
      </c>
      <c r="D7" s="153" t="str">
        <f>CONCATENATE(B7,"-",A7,"  ANBO                     ",TEXT(C7,"mm/dd/yyyy"),"  RGG")</f>
        <v>R02-CW-LA-23  ANBO                     07/04/2018  RGG</v>
      </c>
      <c r="E7" s="153" t="str">
        <f t="shared" si="0"/>
        <v>R02-CW-LA-23</v>
      </c>
      <c r="X7" s="183"/>
    </row>
    <row r="8" spans="1:54" ht="58.3" x14ac:dyDescent="0.4">
      <c r="A8" s="154" t="s">
        <v>458</v>
      </c>
      <c r="B8" s="188" t="s">
        <v>515</v>
      </c>
      <c r="C8" s="187" t="s">
        <v>372</v>
      </c>
      <c r="D8" s="153" t="str">
        <f t="shared" ref="D8:D44" si="1">CONCATENATE(B8,"-",A8,"  ANBO                     ",TEXT(C8,"mm/dd/yyyy"),"  RGG")</f>
        <v>R02-CW-LA-24  ANBO                     07/04/2018  RGG</v>
      </c>
      <c r="E8" s="153" t="str">
        <f t="shared" si="0"/>
        <v>R02-CW-LA-24</v>
      </c>
    </row>
    <row r="9" spans="1:54" ht="43.75" x14ac:dyDescent="0.4">
      <c r="A9" s="154" t="s">
        <v>459</v>
      </c>
      <c r="B9" s="188" t="s">
        <v>515</v>
      </c>
      <c r="C9" s="189" t="s">
        <v>516</v>
      </c>
      <c r="D9" s="153" t="str">
        <f t="shared" si="1"/>
        <v>R02-CW-LA-25  ANBO                     07-04-2018  RGG</v>
      </c>
      <c r="E9" s="153" t="str">
        <f t="shared" si="0"/>
        <v>R02-CW-LA-25</v>
      </c>
    </row>
    <row r="10" spans="1:54" ht="43.75" x14ac:dyDescent="0.4">
      <c r="A10" s="154" t="s">
        <v>460</v>
      </c>
      <c r="B10" s="188" t="s">
        <v>515</v>
      </c>
      <c r="C10" s="189" t="s">
        <v>516</v>
      </c>
      <c r="D10" s="153" t="str">
        <f t="shared" si="1"/>
        <v>R02-CW-LA-26  ANBO                     07-04-2018  RGG</v>
      </c>
      <c r="E10" s="153" t="str">
        <f t="shared" si="0"/>
        <v>R02-CW-LA-26</v>
      </c>
    </row>
    <row r="11" spans="1:54" ht="43.75" x14ac:dyDescent="0.4">
      <c r="A11" s="154" t="s">
        <v>461</v>
      </c>
      <c r="B11" s="188" t="s">
        <v>515</v>
      </c>
      <c r="C11" s="189" t="s">
        <v>516</v>
      </c>
      <c r="D11" s="153" t="str">
        <f t="shared" si="1"/>
        <v>R02-CW-LA-27  ANBO                     07-04-2018  RGG</v>
      </c>
      <c r="E11" s="153" t="str">
        <f t="shared" si="0"/>
        <v>R02-CW-LA-27</v>
      </c>
    </row>
    <row r="12" spans="1:54" ht="43.75" x14ac:dyDescent="0.4">
      <c r="A12" s="154" t="s">
        <v>462</v>
      </c>
      <c r="B12" s="188" t="s">
        <v>515</v>
      </c>
      <c r="C12" s="189" t="s">
        <v>516</v>
      </c>
      <c r="D12" s="153" t="str">
        <f t="shared" si="1"/>
        <v>R02-CW-LA-28  ANBO                     07-04-2018  RGG</v>
      </c>
      <c r="E12" s="153" t="str">
        <f t="shared" si="0"/>
        <v>R02-CW-LA-28</v>
      </c>
    </row>
    <row r="13" spans="1:54" ht="43.75" x14ac:dyDescent="0.4">
      <c r="A13" s="154" t="s">
        <v>463</v>
      </c>
      <c r="B13" s="188" t="s">
        <v>515</v>
      </c>
      <c r="C13" s="189" t="s">
        <v>516</v>
      </c>
      <c r="D13" s="153" t="str">
        <f t="shared" si="1"/>
        <v>R02-CW-LA-29  ANBO                     07-04-2018  RGG</v>
      </c>
      <c r="E13" s="153" t="str">
        <f t="shared" si="0"/>
        <v>R02-CW-LA-29</v>
      </c>
    </row>
    <row r="14" spans="1:54" ht="43.75" x14ac:dyDescent="0.4">
      <c r="A14" s="154" t="s">
        <v>464</v>
      </c>
      <c r="B14" s="188" t="s">
        <v>515</v>
      </c>
      <c r="C14" s="189" t="s">
        <v>516</v>
      </c>
      <c r="D14" s="153" t="str">
        <f t="shared" si="1"/>
        <v>R02-CW-LA-30  ANBO                     07-04-2018  RGG</v>
      </c>
      <c r="E14" s="153" t="str">
        <f t="shared" si="0"/>
        <v>R02-CW-LA-30</v>
      </c>
    </row>
    <row r="15" spans="1:54" ht="43.75" x14ac:dyDescent="0.4">
      <c r="A15" s="154" t="s">
        <v>403</v>
      </c>
      <c r="B15" t="s">
        <v>518</v>
      </c>
      <c r="C15" s="189" t="s">
        <v>516</v>
      </c>
      <c r="D15" s="153" t="str">
        <f t="shared" si="1"/>
        <v>R02-CW-BE-01  ANBO                     07-04-2018  RGG</v>
      </c>
      <c r="E15" s="153" t="str">
        <f t="shared" si="0"/>
        <v>R02-CW-BE-01</v>
      </c>
    </row>
    <row r="16" spans="1:54" ht="43.75" x14ac:dyDescent="0.4">
      <c r="A16" s="154" t="s">
        <v>404</v>
      </c>
      <c r="B16" s="24" t="s">
        <v>518</v>
      </c>
      <c r="C16" s="189" t="s">
        <v>516</v>
      </c>
      <c r="D16" s="153" t="str">
        <f t="shared" si="1"/>
        <v>R02-CW-BE-02  ANBO                     07-04-2018  RGG</v>
      </c>
      <c r="E16" s="153" t="str">
        <f t="shared" si="0"/>
        <v>R02-CW-BE-02</v>
      </c>
    </row>
    <row r="17" spans="1:5" ht="43.75" x14ac:dyDescent="0.4">
      <c r="A17" s="154" t="s">
        <v>405</v>
      </c>
      <c r="B17" s="24" t="s">
        <v>518</v>
      </c>
      <c r="C17" s="189" t="s">
        <v>516</v>
      </c>
      <c r="D17" s="153" t="str">
        <f t="shared" si="1"/>
        <v>R02-CW-BE-03  ANBO                     07-04-2018  RGG</v>
      </c>
      <c r="E17" s="153" t="str">
        <f t="shared" si="0"/>
        <v>R02-CW-BE-03</v>
      </c>
    </row>
    <row r="18" spans="1:5" ht="43.75" x14ac:dyDescent="0.4">
      <c r="A18" s="154" t="s">
        <v>406</v>
      </c>
      <c r="B18" s="24" t="s">
        <v>518</v>
      </c>
      <c r="C18" s="189" t="s">
        <v>516</v>
      </c>
      <c r="D18" s="153" t="str">
        <f t="shared" si="1"/>
        <v>R02-CW-BE-04  ANBO                     07-04-2018  RGG</v>
      </c>
      <c r="E18" s="153" t="str">
        <f t="shared" si="0"/>
        <v>R02-CW-BE-04</v>
      </c>
    </row>
    <row r="19" spans="1:5" ht="43.75" x14ac:dyDescent="0.4">
      <c r="A19" s="154" t="s">
        <v>407</v>
      </c>
      <c r="B19" s="24" t="s">
        <v>518</v>
      </c>
      <c r="C19" s="189" t="s">
        <v>516</v>
      </c>
      <c r="D19" s="153" t="str">
        <f t="shared" si="1"/>
        <v>R02-CW-BE-05  ANBO                     07-04-2018  RGG</v>
      </c>
      <c r="E19" s="153" t="str">
        <f t="shared" si="0"/>
        <v>R02-CW-BE-05</v>
      </c>
    </row>
    <row r="20" spans="1:5" ht="43.75" x14ac:dyDescent="0.4">
      <c r="A20" s="154" t="s">
        <v>408</v>
      </c>
      <c r="B20" s="24" t="s">
        <v>518</v>
      </c>
      <c r="C20" s="189" t="s">
        <v>516</v>
      </c>
      <c r="D20" s="153" t="str">
        <f t="shared" si="1"/>
        <v>R02-CW-BE-06  ANBO                     07-04-2018  RGG</v>
      </c>
      <c r="E20" s="153" t="str">
        <f t="shared" si="0"/>
        <v>R02-CW-BE-06</v>
      </c>
    </row>
    <row r="21" spans="1:5" ht="43.75" x14ac:dyDescent="0.4">
      <c r="A21" s="154" t="s">
        <v>409</v>
      </c>
      <c r="B21" s="24" t="s">
        <v>518</v>
      </c>
      <c r="C21" s="189" t="s">
        <v>516</v>
      </c>
      <c r="D21" s="153" t="str">
        <f t="shared" si="1"/>
        <v>R02-CW-BE-07  ANBO                     07-04-2018  RGG</v>
      </c>
      <c r="E21" s="153" t="str">
        <f t="shared" si="0"/>
        <v>R02-CW-BE-07</v>
      </c>
    </row>
    <row r="22" spans="1:5" ht="43.75" x14ac:dyDescent="0.4">
      <c r="A22" s="154" t="s">
        <v>410</v>
      </c>
      <c r="B22" s="24" t="s">
        <v>518</v>
      </c>
      <c r="C22" s="189" t="s">
        <v>516</v>
      </c>
      <c r="D22" s="153" t="str">
        <f t="shared" si="1"/>
        <v>R02-CW-BE-08  ANBO                     07-04-2018  RGG</v>
      </c>
      <c r="E22" s="153" t="str">
        <f t="shared" si="0"/>
        <v>R02-CW-BE-08</v>
      </c>
    </row>
    <row r="23" spans="1:5" ht="43.75" x14ac:dyDescent="0.4">
      <c r="A23" s="154" t="s">
        <v>411</v>
      </c>
      <c r="B23" s="24" t="s">
        <v>518</v>
      </c>
      <c r="C23" s="189" t="s">
        <v>516</v>
      </c>
      <c r="D23" s="153" t="str">
        <f t="shared" si="1"/>
        <v>R02-CW-BE-09  ANBO                     07-04-2018  RGG</v>
      </c>
      <c r="E23" s="153" t="str">
        <f t="shared" si="0"/>
        <v>R02-CW-BE-09</v>
      </c>
    </row>
    <row r="24" spans="1:5" ht="43.75" x14ac:dyDescent="0.4">
      <c r="A24" s="154" t="s">
        <v>412</v>
      </c>
      <c r="B24" s="24" t="s">
        <v>518</v>
      </c>
      <c r="C24" s="189" t="s">
        <v>516</v>
      </c>
      <c r="D24" s="153" t="str">
        <f t="shared" si="1"/>
        <v>R02-CW-BE-10  ANBO                     07-04-2018  RGG</v>
      </c>
      <c r="E24" s="153" t="str">
        <f t="shared" si="0"/>
        <v>R02-CW-BE-10</v>
      </c>
    </row>
    <row r="25" spans="1:5" ht="43.75" x14ac:dyDescent="0.4">
      <c r="A25" s="154" t="s">
        <v>445</v>
      </c>
      <c r="B25" s="24" t="s">
        <v>518</v>
      </c>
      <c r="C25" s="189" t="s">
        <v>516</v>
      </c>
      <c r="D25" s="153" t="str">
        <f t="shared" si="1"/>
        <v>R02-CW-BE-11  ANBO                     07-04-2018  RGG</v>
      </c>
      <c r="E25" s="153" t="str">
        <f t="shared" si="0"/>
        <v>R02-CW-BE-11</v>
      </c>
    </row>
    <row r="26" spans="1:5" ht="43.75" x14ac:dyDescent="0.4">
      <c r="A26" s="154" t="s">
        <v>446</v>
      </c>
      <c r="B26" s="24" t="s">
        <v>518</v>
      </c>
      <c r="C26" s="189" t="s">
        <v>516</v>
      </c>
      <c r="D26" s="153" t="str">
        <f t="shared" si="1"/>
        <v>R02-CW-BE-12  ANBO                     07-04-2018  RGG</v>
      </c>
      <c r="E26" s="153" t="str">
        <f t="shared" si="0"/>
        <v>R02-CW-BE-12</v>
      </c>
    </row>
    <row r="27" spans="1:5" ht="43.75" x14ac:dyDescent="0.4">
      <c r="A27" s="154" t="s">
        <v>447</v>
      </c>
      <c r="B27" s="24" t="s">
        <v>518</v>
      </c>
      <c r="C27" s="189" t="s">
        <v>516</v>
      </c>
      <c r="D27" s="153" t="str">
        <f t="shared" si="1"/>
        <v>R02-CW-BE-13  ANBO                     07-04-2018  RGG</v>
      </c>
      <c r="E27" s="153" t="str">
        <f t="shared" si="0"/>
        <v>R02-CW-BE-13</v>
      </c>
    </row>
    <row r="28" spans="1:5" ht="43.75" x14ac:dyDescent="0.4">
      <c r="A28" s="154" t="s">
        <v>448</v>
      </c>
      <c r="B28" s="24" t="s">
        <v>518</v>
      </c>
      <c r="C28" s="189" t="s">
        <v>516</v>
      </c>
      <c r="D28" s="153" t="str">
        <f t="shared" si="1"/>
        <v>R02-CW-BE-14  ANBO                     07-04-2018  RGG</v>
      </c>
      <c r="E28" s="153" t="str">
        <f t="shared" si="0"/>
        <v>R02-CW-BE-14</v>
      </c>
    </row>
    <row r="29" spans="1:5" ht="43.75" x14ac:dyDescent="0.4">
      <c r="A29" s="154" t="s">
        <v>449</v>
      </c>
      <c r="B29" s="24" t="s">
        <v>518</v>
      </c>
      <c r="C29" s="189" t="s">
        <v>516</v>
      </c>
      <c r="D29" s="153" t="str">
        <f t="shared" si="1"/>
        <v>R02-CW-BE-15  ANBO                     07-04-2018  RGG</v>
      </c>
      <c r="E29" s="153" t="str">
        <f t="shared" si="0"/>
        <v>R02-CW-BE-15</v>
      </c>
    </row>
    <row r="30" spans="1:5" ht="43.75" x14ac:dyDescent="0.4">
      <c r="A30" s="154" t="s">
        <v>450</v>
      </c>
      <c r="B30" s="24" t="s">
        <v>518</v>
      </c>
      <c r="C30" s="189" t="s">
        <v>516</v>
      </c>
      <c r="D30" s="153" t="str">
        <f t="shared" si="1"/>
        <v>R02-CW-BE-16  ANBO                     07-04-2018  RGG</v>
      </c>
      <c r="E30" s="153" t="str">
        <f t="shared" si="0"/>
        <v>R02-CW-BE-16</v>
      </c>
    </row>
    <row r="31" spans="1:5" ht="43.75" x14ac:dyDescent="0.4">
      <c r="A31" s="154" t="s">
        <v>451</v>
      </c>
      <c r="B31" s="24" t="s">
        <v>518</v>
      </c>
      <c r="C31" s="189" t="s">
        <v>516</v>
      </c>
      <c r="D31" s="153" t="str">
        <f t="shared" si="1"/>
        <v>R02-CW-BE-17  ANBO                     07-04-2018  RGG</v>
      </c>
      <c r="E31" s="153" t="str">
        <f t="shared" si="0"/>
        <v>R02-CW-BE-17</v>
      </c>
    </row>
    <row r="32" spans="1:5" ht="43.75" x14ac:dyDescent="0.4">
      <c r="A32" s="154" t="s">
        <v>452</v>
      </c>
      <c r="B32" s="24" t="s">
        <v>518</v>
      </c>
      <c r="C32" s="189" t="s">
        <v>516</v>
      </c>
      <c r="D32" s="153" t="str">
        <f t="shared" si="1"/>
        <v>R02-CW-BE-18  ANBO                     07-04-2018  RGG</v>
      </c>
      <c r="E32" s="153" t="str">
        <f t="shared" si="0"/>
        <v>R02-CW-BE-18</v>
      </c>
    </row>
    <row r="33" spans="1:5" ht="43.75" x14ac:dyDescent="0.4">
      <c r="A33" s="154" t="s">
        <v>453</v>
      </c>
      <c r="B33" s="24" t="s">
        <v>518</v>
      </c>
      <c r="C33" s="189" t="s">
        <v>516</v>
      </c>
      <c r="D33" s="153" t="str">
        <f t="shared" si="1"/>
        <v>R02-CW-BE-19  ANBO                     07-04-2018  RGG</v>
      </c>
      <c r="E33" s="153" t="str">
        <f t="shared" si="0"/>
        <v>R02-CW-BE-19</v>
      </c>
    </row>
    <row r="34" spans="1:5" ht="43.75" x14ac:dyDescent="0.4">
      <c r="A34" s="154" t="s">
        <v>454</v>
      </c>
      <c r="B34" s="24" t="s">
        <v>518</v>
      </c>
      <c r="C34" s="189" t="s">
        <v>516</v>
      </c>
      <c r="D34" s="153" t="str">
        <f t="shared" si="1"/>
        <v>R02-CW-BE-20  ANBO                     07-04-2018  RGG</v>
      </c>
      <c r="E34" s="153" t="str">
        <f t="shared" si="0"/>
        <v>R02-CW-BE-20</v>
      </c>
    </row>
    <row r="35" spans="1:5" ht="43.75" x14ac:dyDescent="0.4">
      <c r="A35" s="154" t="s">
        <v>455</v>
      </c>
      <c r="B35" s="24" t="s">
        <v>518</v>
      </c>
      <c r="C35" s="189" t="s">
        <v>516</v>
      </c>
      <c r="D35" s="153" t="str">
        <f t="shared" si="1"/>
        <v>R02-CW-BE-21  ANBO                     07-04-2018  RGG</v>
      </c>
      <c r="E35" s="153" t="str">
        <f t="shared" si="0"/>
        <v>R02-CW-BE-21</v>
      </c>
    </row>
    <row r="36" spans="1:5" ht="43.75" x14ac:dyDescent="0.4">
      <c r="A36" s="154" t="s">
        <v>456</v>
      </c>
      <c r="B36" s="24" t="s">
        <v>518</v>
      </c>
      <c r="C36" s="189" t="s">
        <v>516</v>
      </c>
      <c r="D36" s="153" t="str">
        <f t="shared" si="1"/>
        <v>R02-CW-BE-22  ANBO                     07-04-2018  RGG</v>
      </c>
      <c r="E36" s="153" t="str">
        <f t="shared" si="0"/>
        <v>R02-CW-BE-22</v>
      </c>
    </row>
    <row r="37" spans="1:5" ht="43.75" x14ac:dyDescent="0.4">
      <c r="A37" s="154" t="s">
        <v>457</v>
      </c>
      <c r="B37" s="24" t="s">
        <v>518</v>
      </c>
      <c r="C37" s="189" t="s">
        <v>516</v>
      </c>
      <c r="D37" s="153" t="str">
        <f t="shared" si="1"/>
        <v>R02-CW-BE-23  ANBO                     07-04-2018  RGG</v>
      </c>
      <c r="E37" s="153" t="str">
        <f t="shared" si="0"/>
        <v>R02-CW-BE-23</v>
      </c>
    </row>
    <row r="38" spans="1:5" ht="43.75" x14ac:dyDescent="0.4">
      <c r="A38" s="154" t="s">
        <v>458</v>
      </c>
      <c r="B38" s="24" t="s">
        <v>518</v>
      </c>
      <c r="C38" s="189" t="s">
        <v>516</v>
      </c>
      <c r="D38" s="153" t="str">
        <f t="shared" si="1"/>
        <v>R02-CW-BE-24  ANBO                     07-04-2018  RGG</v>
      </c>
      <c r="E38" s="153" t="str">
        <f t="shared" si="0"/>
        <v>R02-CW-BE-24</v>
      </c>
    </row>
    <row r="39" spans="1:5" ht="43.75" x14ac:dyDescent="0.4">
      <c r="A39" s="154" t="s">
        <v>459</v>
      </c>
      <c r="B39" s="24" t="s">
        <v>518</v>
      </c>
      <c r="C39" s="189" t="s">
        <v>516</v>
      </c>
      <c r="D39" s="153" t="str">
        <f t="shared" si="1"/>
        <v>R02-CW-BE-25  ANBO                     07-04-2018  RGG</v>
      </c>
      <c r="E39" s="153" t="str">
        <f t="shared" si="0"/>
        <v>R02-CW-BE-25</v>
      </c>
    </row>
    <row r="40" spans="1:5" ht="43.75" x14ac:dyDescent="0.4">
      <c r="A40" s="154" t="s">
        <v>460</v>
      </c>
      <c r="B40" s="24" t="s">
        <v>518</v>
      </c>
      <c r="C40" s="189" t="s">
        <v>516</v>
      </c>
      <c r="D40" s="153" t="str">
        <f t="shared" si="1"/>
        <v>R02-CW-BE-26  ANBO                     07-04-2018  RGG</v>
      </c>
      <c r="E40" s="153" t="str">
        <f t="shared" si="0"/>
        <v>R02-CW-BE-26</v>
      </c>
    </row>
    <row r="41" spans="1:5" ht="43.75" x14ac:dyDescent="0.4">
      <c r="A41" s="154" t="s">
        <v>461</v>
      </c>
      <c r="B41" s="24" t="s">
        <v>518</v>
      </c>
      <c r="C41" s="189" t="s">
        <v>516</v>
      </c>
      <c r="D41" s="153" t="str">
        <f t="shared" si="1"/>
        <v>R02-CW-BE-27  ANBO                     07-04-2018  RGG</v>
      </c>
      <c r="E41" s="153" t="str">
        <f t="shared" si="0"/>
        <v>R02-CW-BE-27</v>
      </c>
    </row>
    <row r="42" spans="1:5" ht="43.75" x14ac:dyDescent="0.4">
      <c r="A42" s="154" t="s">
        <v>462</v>
      </c>
      <c r="B42" s="24" t="s">
        <v>518</v>
      </c>
      <c r="C42" s="189" t="s">
        <v>516</v>
      </c>
      <c r="D42" s="153" t="str">
        <f t="shared" si="1"/>
        <v>R02-CW-BE-28  ANBO                     07-04-2018  RGG</v>
      </c>
      <c r="E42" s="153" t="str">
        <f t="shared" si="0"/>
        <v>R02-CW-BE-28</v>
      </c>
    </row>
    <row r="43" spans="1:5" ht="43.75" x14ac:dyDescent="0.4">
      <c r="A43" s="154" t="s">
        <v>463</v>
      </c>
      <c r="B43" s="24" t="s">
        <v>518</v>
      </c>
      <c r="C43" s="189" t="s">
        <v>516</v>
      </c>
      <c r="D43" s="153" t="str">
        <f t="shared" si="1"/>
        <v>R02-CW-BE-29  ANBO                     07-04-2018  RGG</v>
      </c>
      <c r="E43" s="153" t="str">
        <f t="shared" si="0"/>
        <v>R02-CW-BE-29</v>
      </c>
    </row>
    <row r="44" spans="1:5" ht="43.75" x14ac:dyDescent="0.4">
      <c r="A44" s="154" t="s">
        <v>464</v>
      </c>
      <c r="B44" s="24" t="s">
        <v>518</v>
      </c>
      <c r="C44" s="189" t="s">
        <v>516</v>
      </c>
      <c r="D44" s="153" t="str">
        <f t="shared" si="1"/>
        <v>R02-CW-BE-30  ANBO                     07-04-2018  RGG</v>
      </c>
      <c r="E44" s="153" t="str">
        <f t="shared" si="0"/>
        <v>R02-CW-BE-30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2"/>
  <sheetViews>
    <sheetView tabSelected="1" topLeftCell="B1" zoomScaleNormal="100" workbookViewId="0">
      <pane ySplit="1" topLeftCell="A68" activePane="bottomLeft" state="frozen"/>
      <selection pane="bottomLeft" activeCell="F71" sqref="F71"/>
    </sheetView>
  </sheetViews>
  <sheetFormatPr defaultColWidth="8.69140625" defaultRowHeight="14.6" x14ac:dyDescent="0.4"/>
  <cols>
    <col min="1" max="1" width="18.84375" style="274" customWidth="1"/>
    <col min="2" max="2" width="14.15234375" style="168" customWidth="1"/>
    <col min="3" max="3" width="8.61328125" style="168" customWidth="1"/>
    <col min="4" max="4" width="10" style="168" customWidth="1"/>
    <col min="5" max="5" width="14.61328125" style="168" customWidth="1"/>
    <col min="6" max="6" width="16.23046875" style="271" customWidth="1"/>
    <col min="7" max="7" width="7.53515625" style="168" customWidth="1"/>
    <col min="8" max="8" width="8.69140625" style="168"/>
    <col min="9" max="9" width="14.4609375" style="272" customWidth="1"/>
    <col min="10" max="10" width="12.15234375" style="168" customWidth="1"/>
    <col min="11" max="14" width="8.84375" style="168" bestFit="1" customWidth="1"/>
    <col min="15" max="15" width="13.23046875" style="272" customWidth="1"/>
    <col min="16" max="16" width="17.69140625" style="275" customWidth="1"/>
    <col min="17" max="17" width="26.23046875" style="273" customWidth="1"/>
    <col min="18" max="18" width="8.69140625" style="168" customWidth="1"/>
    <col min="19" max="19" width="24.84375" style="281" customWidth="1"/>
    <col min="20" max="20" width="10.15234375" style="272" customWidth="1"/>
    <col min="21" max="21" width="12.84375" style="168" bestFit="1" customWidth="1"/>
    <col min="22" max="22" width="8.69140625" style="168"/>
    <col min="23" max="23" width="8.84375" style="168" bestFit="1" customWidth="1"/>
    <col min="24" max="24" width="9" style="168" bestFit="1" customWidth="1"/>
    <col min="25" max="25" width="8.69140625" style="168"/>
    <col min="26" max="26" width="38.07421875" style="168" customWidth="1"/>
    <col min="27" max="27" width="8.84375" style="168" bestFit="1" customWidth="1"/>
    <col min="28" max="31" width="8.69140625" style="168"/>
    <col min="32" max="35" width="8.84375" style="168" bestFit="1" customWidth="1"/>
    <col min="36" max="36" width="8.69140625" style="168"/>
    <col min="37" max="37" width="8.69140625" style="168" customWidth="1"/>
    <col min="38" max="38" width="8.69140625" style="168"/>
    <col min="39" max="39" width="34.15234375" style="168" customWidth="1"/>
    <col min="40" max="44" width="15.4609375" style="168" customWidth="1"/>
    <col min="45" max="16384" width="8.69140625" style="168"/>
  </cols>
  <sheetData>
    <row r="1" spans="1:44" s="72" customFormat="1" ht="90" customHeight="1" x14ac:dyDescent="0.4">
      <c r="A1" s="71" t="s">
        <v>544</v>
      </c>
      <c r="B1" s="71" t="s">
        <v>543</v>
      </c>
      <c r="C1" s="71" t="s">
        <v>418</v>
      </c>
      <c r="D1" s="71" t="s">
        <v>348</v>
      </c>
      <c r="E1" s="71" t="s">
        <v>553</v>
      </c>
      <c r="F1" s="82" t="s">
        <v>420</v>
      </c>
      <c r="G1" s="71" t="s">
        <v>332</v>
      </c>
      <c r="H1" s="71" t="s">
        <v>337</v>
      </c>
      <c r="I1" s="71" t="s">
        <v>243</v>
      </c>
      <c r="J1" s="71" t="s">
        <v>242</v>
      </c>
      <c r="K1" s="71" t="s">
        <v>0</v>
      </c>
      <c r="L1" s="71" t="s">
        <v>285</v>
      </c>
      <c r="M1" s="71" t="s">
        <v>330</v>
      </c>
      <c r="N1" s="71" t="s">
        <v>334</v>
      </c>
      <c r="O1" s="71" t="s">
        <v>1</v>
      </c>
      <c r="P1" s="72" t="s">
        <v>2</v>
      </c>
      <c r="Q1" s="72" t="s">
        <v>3</v>
      </c>
      <c r="R1" s="72" t="s">
        <v>4</v>
      </c>
      <c r="S1" s="73" t="s">
        <v>278</v>
      </c>
      <c r="T1" s="73" t="s">
        <v>8</v>
      </c>
      <c r="U1" s="73" t="s">
        <v>9</v>
      </c>
      <c r="V1" s="71" t="s">
        <v>5</v>
      </c>
      <c r="W1" s="73" t="s">
        <v>6</v>
      </c>
      <c r="X1" s="73" t="s">
        <v>7</v>
      </c>
      <c r="Y1" s="72" t="s">
        <v>10</v>
      </c>
      <c r="Z1" s="72" t="s">
        <v>12</v>
      </c>
      <c r="AA1" s="72" t="s">
        <v>13</v>
      </c>
      <c r="AB1" s="71" t="s">
        <v>14</v>
      </c>
      <c r="AC1" s="72" t="s">
        <v>15</v>
      </c>
      <c r="AD1" s="71" t="s">
        <v>16</v>
      </c>
      <c r="AE1" s="71" t="s">
        <v>549</v>
      </c>
      <c r="AF1" s="72" t="s">
        <v>18</v>
      </c>
      <c r="AG1" s="71" t="s">
        <v>19</v>
      </c>
      <c r="AH1" s="71" t="s">
        <v>20</v>
      </c>
      <c r="AI1" s="71" t="s">
        <v>21</v>
      </c>
      <c r="AJ1" s="72" t="s">
        <v>22</v>
      </c>
      <c r="AK1" s="71" t="s">
        <v>23</v>
      </c>
      <c r="AL1" s="71" t="s">
        <v>24</v>
      </c>
      <c r="AM1" s="72" t="s">
        <v>25</v>
      </c>
      <c r="AN1" s="71" t="s">
        <v>349</v>
      </c>
      <c r="AO1" s="71" t="s">
        <v>414</v>
      </c>
      <c r="AP1" s="71" t="s">
        <v>419</v>
      </c>
      <c r="AQ1" s="71" t="s">
        <v>415</v>
      </c>
      <c r="AR1" s="71"/>
    </row>
    <row r="2" spans="1:44" s="253" customFormat="1" x14ac:dyDescent="0.4">
      <c r="A2" s="264" t="s">
        <v>506</v>
      </c>
      <c r="B2" s="253">
        <v>1</v>
      </c>
      <c r="C2" s="253">
        <v>30</v>
      </c>
      <c r="D2" s="253" t="s">
        <v>101</v>
      </c>
      <c r="E2" s="254" t="str">
        <f>CONCATENATE(H2,"-",J2,"-",R2)</f>
        <v>R01-CR-CE</v>
      </c>
      <c r="F2" s="255">
        <v>43644</v>
      </c>
      <c r="G2" s="254" t="s">
        <v>333</v>
      </c>
      <c r="H2" s="256" t="s">
        <v>231</v>
      </c>
      <c r="I2" s="257" t="s">
        <v>26</v>
      </c>
      <c r="J2" s="256" t="s">
        <v>206</v>
      </c>
      <c r="K2" s="256">
        <v>1</v>
      </c>
      <c r="L2" s="256">
        <v>2019</v>
      </c>
      <c r="M2" s="256">
        <v>30</v>
      </c>
      <c r="N2" s="256">
        <v>30</v>
      </c>
      <c r="O2" s="257" t="s">
        <v>26</v>
      </c>
      <c r="P2" s="261" t="s">
        <v>26</v>
      </c>
      <c r="Q2" s="254" t="s">
        <v>43</v>
      </c>
      <c r="R2" s="256" t="s">
        <v>44</v>
      </c>
      <c r="S2" s="278" t="str">
        <f>CONCATENATE(T2,",",U2)</f>
        <v>50.20189,-125.567437</v>
      </c>
      <c r="T2" s="258">
        <v>50.201889999999999</v>
      </c>
      <c r="U2" s="259">
        <v>-125.567437</v>
      </c>
      <c r="V2" s="256" t="s">
        <v>30</v>
      </c>
      <c r="W2" s="260">
        <v>316782</v>
      </c>
      <c r="X2" s="260">
        <v>5564233</v>
      </c>
      <c r="Y2" s="261" t="s">
        <v>45</v>
      </c>
      <c r="Z2" s="261" t="s">
        <v>32</v>
      </c>
      <c r="AA2" s="256">
        <v>30</v>
      </c>
      <c r="AB2" s="256" t="s">
        <v>33</v>
      </c>
      <c r="AC2" s="262" t="s">
        <v>46</v>
      </c>
      <c r="AD2" s="256" t="s">
        <v>35</v>
      </c>
      <c r="AE2" s="256" t="s">
        <v>550</v>
      </c>
      <c r="AF2" s="263">
        <v>0.47916666666666669</v>
      </c>
      <c r="AG2" s="256">
        <v>15</v>
      </c>
      <c r="AH2" s="256">
        <v>19</v>
      </c>
      <c r="AI2" s="256" t="s">
        <v>47</v>
      </c>
      <c r="AJ2" s="261" t="s">
        <v>39</v>
      </c>
      <c r="AK2" s="261" t="s">
        <v>48</v>
      </c>
      <c r="AL2" s="261" t="s">
        <v>41</v>
      </c>
      <c r="AM2" s="261" t="s">
        <v>49</v>
      </c>
      <c r="AN2" s="253">
        <v>39</v>
      </c>
      <c r="AO2" s="253">
        <v>1</v>
      </c>
      <c r="AP2" s="253">
        <v>5</v>
      </c>
      <c r="AQ2" s="253">
        <v>5</v>
      </c>
    </row>
    <row r="3" spans="1:44" s="253" customFormat="1" x14ac:dyDescent="0.4">
      <c r="A3" s="264" t="s">
        <v>506</v>
      </c>
      <c r="B3" s="253">
        <v>1</v>
      </c>
      <c r="C3" s="253">
        <v>30</v>
      </c>
      <c r="D3" s="253" t="s">
        <v>101</v>
      </c>
      <c r="E3" s="254" t="str">
        <f>CONCATENATE(H3,"-",J3,"-",R3)</f>
        <v>R01-NI-CX</v>
      </c>
      <c r="F3" s="255">
        <v>43649</v>
      </c>
      <c r="G3" s="254" t="s">
        <v>333</v>
      </c>
      <c r="H3" s="256" t="s">
        <v>231</v>
      </c>
      <c r="I3" s="257" t="s">
        <v>117</v>
      </c>
      <c r="J3" s="256" t="s">
        <v>279</v>
      </c>
      <c r="K3" s="256">
        <v>1</v>
      </c>
      <c r="L3" s="256">
        <v>2019</v>
      </c>
      <c r="M3" s="256">
        <v>30</v>
      </c>
      <c r="N3" s="256">
        <v>30</v>
      </c>
      <c r="O3" s="257" t="s">
        <v>117</v>
      </c>
      <c r="P3" s="261" t="s">
        <v>118</v>
      </c>
      <c r="Q3" s="254" t="s">
        <v>127</v>
      </c>
      <c r="R3" s="256" t="s">
        <v>128</v>
      </c>
      <c r="S3" s="278" t="str">
        <f>CONCATENATE(T3,",",U3)</f>
        <v>50.495055,-127.184381</v>
      </c>
      <c r="T3" s="258">
        <v>50.495055000000001</v>
      </c>
      <c r="U3" s="259">
        <v>-127.184381</v>
      </c>
      <c r="V3" s="256" t="s">
        <v>129</v>
      </c>
      <c r="W3" s="260">
        <v>628775</v>
      </c>
      <c r="X3" s="260">
        <v>5595250</v>
      </c>
      <c r="Y3" s="261" t="s">
        <v>122</v>
      </c>
      <c r="Z3" s="261" t="s">
        <v>123</v>
      </c>
      <c r="AA3" s="256">
        <v>30</v>
      </c>
      <c r="AB3" s="256" t="s">
        <v>33</v>
      </c>
      <c r="AC3" s="262" t="s">
        <v>130</v>
      </c>
      <c r="AD3" s="256" t="s">
        <v>35</v>
      </c>
      <c r="AE3" s="256" t="s">
        <v>550</v>
      </c>
      <c r="AF3" s="256" t="s">
        <v>131</v>
      </c>
      <c r="AG3" s="256">
        <v>20</v>
      </c>
      <c r="AH3" s="256">
        <v>22.5</v>
      </c>
      <c r="AI3" s="256" t="s">
        <v>38</v>
      </c>
      <c r="AJ3" s="261" t="s">
        <v>132</v>
      </c>
      <c r="AK3" s="261" t="s">
        <v>133</v>
      </c>
      <c r="AL3" s="261" t="s">
        <v>134</v>
      </c>
      <c r="AM3" s="265" t="s">
        <v>135</v>
      </c>
      <c r="AN3" s="253">
        <v>42</v>
      </c>
      <c r="AO3" s="253">
        <v>11</v>
      </c>
      <c r="AP3" s="253">
        <v>11</v>
      </c>
      <c r="AQ3" s="253">
        <v>11</v>
      </c>
    </row>
    <row r="4" spans="1:44" s="262" customFormat="1" x14ac:dyDescent="0.4">
      <c r="A4" s="264" t="s">
        <v>506</v>
      </c>
      <c r="B4" s="253">
        <v>1</v>
      </c>
      <c r="C4" s="253">
        <v>30</v>
      </c>
      <c r="D4" s="253" t="s">
        <v>101</v>
      </c>
      <c r="E4" s="254" t="str">
        <f>CONCATENATE(H4,"-",J4,"-",R4)</f>
        <v>R01-SI-MO</v>
      </c>
      <c r="F4" s="255">
        <v>43641</v>
      </c>
      <c r="G4" s="254" t="s">
        <v>333</v>
      </c>
      <c r="H4" s="256" t="s">
        <v>231</v>
      </c>
      <c r="I4" s="257" t="s">
        <v>50</v>
      </c>
      <c r="J4" s="256" t="s">
        <v>173</v>
      </c>
      <c r="K4" s="256">
        <v>1</v>
      </c>
      <c r="L4" s="256">
        <v>2019</v>
      </c>
      <c r="M4" s="256">
        <v>30</v>
      </c>
      <c r="N4" s="256">
        <v>30</v>
      </c>
      <c r="O4" s="257" t="s">
        <v>50</v>
      </c>
      <c r="P4" s="261" t="s">
        <v>105</v>
      </c>
      <c r="Q4" s="254" t="s">
        <v>106</v>
      </c>
      <c r="R4" s="256" t="s">
        <v>107</v>
      </c>
      <c r="S4" s="278" t="str">
        <f>CONCATENATE(T4,",",U4)</f>
        <v>49.065592,-123.919996</v>
      </c>
      <c r="T4" s="258">
        <v>49.065592000000002</v>
      </c>
      <c r="U4" s="259">
        <v>-123.919996</v>
      </c>
      <c r="V4" s="256" t="s">
        <v>30</v>
      </c>
      <c r="W4" s="260">
        <v>432798</v>
      </c>
      <c r="X4" s="260">
        <v>5435155</v>
      </c>
      <c r="Y4" s="261" t="s">
        <v>31</v>
      </c>
      <c r="Z4" s="261" t="s">
        <v>91</v>
      </c>
      <c r="AA4" s="256">
        <v>30</v>
      </c>
      <c r="AB4" s="256" t="s">
        <v>33</v>
      </c>
      <c r="AC4" s="262" t="s">
        <v>108</v>
      </c>
      <c r="AD4" s="256" t="s">
        <v>101</v>
      </c>
      <c r="AE4" s="256" t="s">
        <v>550</v>
      </c>
      <c r="AF4" s="263">
        <v>0.54166666666666663</v>
      </c>
      <c r="AG4" s="256">
        <v>22.5</v>
      </c>
      <c r="AH4" s="256">
        <v>19.5</v>
      </c>
      <c r="AI4" s="256">
        <v>3.8</v>
      </c>
      <c r="AJ4" s="261" t="s">
        <v>64</v>
      </c>
      <c r="AK4" s="261" t="s">
        <v>109</v>
      </c>
      <c r="AL4" s="261" t="s">
        <v>95</v>
      </c>
      <c r="AM4" s="261" t="s">
        <v>110</v>
      </c>
      <c r="AN4" s="253">
        <v>32</v>
      </c>
      <c r="AO4" s="253">
        <v>10</v>
      </c>
      <c r="AP4" s="253">
        <v>10</v>
      </c>
      <c r="AQ4" s="253">
        <v>10</v>
      </c>
      <c r="AR4" s="253"/>
    </row>
    <row r="5" spans="1:44" s="253" customFormat="1" x14ac:dyDescent="0.4">
      <c r="A5" s="264" t="s">
        <v>506</v>
      </c>
      <c r="B5" s="253">
        <v>1</v>
      </c>
      <c r="C5" s="253">
        <v>30</v>
      </c>
      <c r="D5" s="253" t="s">
        <v>101</v>
      </c>
      <c r="E5" s="254" t="str">
        <f>CONCATENATE(H5,"-",J5,"-",R5)</f>
        <v>R01-SI-FR</v>
      </c>
      <c r="F5" s="255">
        <v>43642</v>
      </c>
      <c r="G5" s="254" t="s">
        <v>333</v>
      </c>
      <c r="H5" s="256" t="s">
        <v>231</v>
      </c>
      <c r="I5" s="257" t="s">
        <v>50</v>
      </c>
      <c r="J5" s="256" t="s">
        <v>173</v>
      </c>
      <c r="K5" s="256">
        <v>1</v>
      </c>
      <c r="L5" s="256">
        <v>2019</v>
      </c>
      <c r="M5" s="256">
        <v>30</v>
      </c>
      <c r="N5" s="256">
        <v>30</v>
      </c>
      <c r="O5" s="257" t="s">
        <v>50</v>
      </c>
      <c r="P5" s="261" t="s">
        <v>73</v>
      </c>
      <c r="Q5" s="254" t="s">
        <v>74</v>
      </c>
      <c r="R5" s="256" t="s">
        <v>75</v>
      </c>
      <c r="S5" s="278" t="str">
        <f>CONCATENATE(T5,",",U5)</f>
        <v>48.858067,-125.023447</v>
      </c>
      <c r="T5" s="258">
        <v>48.858066999999998</v>
      </c>
      <c r="U5" s="259">
        <v>-125.023447</v>
      </c>
      <c r="V5" s="256" t="s">
        <v>30</v>
      </c>
      <c r="W5" s="260">
        <v>351584</v>
      </c>
      <c r="X5" s="260">
        <v>5413652</v>
      </c>
      <c r="Y5" s="261" t="s">
        <v>76</v>
      </c>
      <c r="Z5" s="261" t="s">
        <v>32</v>
      </c>
      <c r="AA5" s="256">
        <v>30</v>
      </c>
      <c r="AB5" s="256" t="s">
        <v>33</v>
      </c>
      <c r="AC5" s="262" t="s">
        <v>77</v>
      </c>
      <c r="AD5" s="256" t="s">
        <v>35</v>
      </c>
      <c r="AE5" s="256" t="s">
        <v>550</v>
      </c>
      <c r="AF5" s="256" t="s">
        <v>78</v>
      </c>
      <c r="AG5" s="256">
        <v>16</v>
      </c>
      <c r="AH5" s="256">
        <v>21.5</v>
      </c>
      <c r="AI5" s="256" t="s">
        <v>38</v>
      </c>
      <c r="AJ5" s="261" t="s">
        <v>79</v>
      </c>
      <c r="AK5" s="261" t="s">
        <v>80</v>
      </c>
      <c r="AL5" s="261" t="s">
        <v>41</v>
      </c>
      <c r="AM5" s="261"/>
      <c r="AN5" s="253">
        <v>35</v>
      </c>
      <c r="AO5" s="253">
        <v>10</v>
      </c>
      <c r="AP5" s="253">
        <v>10</v>
      </c>
      <c r="AQ5" s="253">
        <v>10</v>
      </c>
    </row>
    <row r="6" spans="1:44" s="253" customFormat="1" x14ac:dyDescent="0.4">
      <c r="A6" s="264" t="s">
        <v>506</v>
      </c>
      <c r="B6" s="253">
        <v>1</v>
      </c>
      <c r="C6" s="253">
        <v>30</v>
      </c>
      <c r="D6" s="253" t="s">
        <v>101</v>
      </c>
      <c r="E6" s="254" t="str">
        <f>CONCATENATE(H6,"-",J6,"-",R6)</f>
        <v>R01-SI-SJ</v>
      </c>
      <c r="F6" s="255">
        <v>43644</v>
      </c>
      <c r="G6" s="254" t="s">
        <v>333</v>
      </c>
      <c r="H6" s="256" t="s">
        <v>231</v>
      </c>
      <c r="I6" s="257" t="s">
        <v>50</v>
      </c>
      <c r="J6" s="256" t="s">
        <v>173</v>
      </c>
      <c r="K6" s="256">
        <v>1</v>
      </c>
      <c r="L6" s="256">
        <v>2019</v>
      </c>
      <c r="M6" s="256">
        <v>30</v>
      </c>
      <c r="N6" s="256">
        <v>30</v>
      </c>
      <c r="O6" s="257" t="s">
        <v>50</v>
      </c>
      <c r="P6" s="261" t="s">
        <v>81</v>
      </c>
      <c r="Q6" s="254" t="s">
        <v>82</v>
      </c>
      <c r="R6" s="256" t="s">
        <v>83</v>
      </c>
      <c r="S6" s="278" t="str">
        <f>CONCATENATE(T6,",",U6)</f>
        <v>48.724045,-124.190046</v>
      </c>
      <c r="T6" s="258">
        <v>48.724044999999997</v>
      </c>
      <c r="U6" s="259">
        <v>-124.190046</v>
      </c>
      <c r="V6" s="256" t="s">
        <v>30</v>
      </c>
      <c r="W6" s="260">
        <v>412478</v>
      </c>
      <c r="X6" s="260">
        <v>5397463</v>
      </c>
      <c r="Y6" s="261" t="s">
        <v>84</v>
      </c>
      <c r="Z6" s="261" t="s">
        <v>85</v>
      </c>
      <c r="AA6" s="256">
        <v>30</v>
      </c>
      <c r="AB6" s="256" t="s">
        <v>33</v>
      </c>
      <c r="AC6" s="262" t="s">
        <v>46</v>
      </c>
      <c r="AD6" s="256" t="s">
        <v>35</v>
      </c>
      <c r="AE6" s="256" t="s">
        <v>550</v>
      </c>
      <c r="AF6" s="263">
        <v>0.45833333333333331</v>
      </c>
      <c r="AG6" s="256">
        <v>16</v>
      </c>
      <c r="AH6" s="256">
        <v>13</v>
      </c>
      <c r="AI6" s="256">
        <v>0</v>
      </c>
      <c r="AJ6" s="261" t="s">
        <v>86</v>
      </c>
      <c r="AK6" s="261" t="s">
        <v>87</v>
      </c>
      <c r="AL6" s="261" t="s">
        <v>41</v>
      </c>
      <c r="AM6" s="261" t="s">
        <v>88</v>
      </c>
      <c r="AN6" s="253">
        <v>38</v>
      </c>
      <c r="AO6" s="253">
        <v>10</v>
      </c>
      <c r="AP6" s="253">
        <v>10</v>
      </c>
      <c r="AQ6" s="253">
        <v>11</v>
      </c>
    </row>
    <row r="7" spans="1:44" s="253" customFormat="1" x14ac:dyDescent="0.4">
      <c r="A7" s="264" t="s">
        <v>506</v>
      </c>
      <c r="B7" s="253">
        <v>1</v>
      </c>
      <c r="C7" s="253">
        <v>30</v>
      </c>
      <c r="D7" s="253" t="s">
        <v>101</v>
      </c>
      <c r="E7" s="254" t="str">
        <f>CONCATENATE(H7,"-",J7,"-",R7)</f>
        <v>R01-SI-LL</v>
      </c>
      <c r="F7" s="255">
        <v>43630</v>
      </c>
      <c r="G7" s="254" t="s">
        <v>333</v>
      </c>
      <c r="H7" s="256" t="s">
        <v>231</v>
      </c>
      <c r="I7" s="257" t="s">
        <v>557</v>
      </c>
      <c r="J7" s="256" t="s">
        <v>173</v>
      </c>
      <c r="K7" s="256">
        <v>1</v>
      </c>
      <c r="L7" s="256">
        <v>2019</v>
      </c>
      <c r="M7" s="256">
        <v>30</v>
      </c>
      <c r="N7" s="256">
        <v>30</v>
      </c>
      <c r="O7" s="257" t="s">
        <v>50</v>
      </c>
      <c r="P7" s="261" t="s">
        <v>136</v>
      </c>
      <c r="Q7" s="254" t="s">
        <v>137</v>
      </c>
      <c r="R7" s="256" t="s">
        <v>138</v>
      </c>
      <c r="S7" s="278" t="str">
        <f>CONCATENATE(T7,",",U7)</f>
        <v>49.485506,-124.272877</v>
      </c>
      <c r="T7" s="266">
        <v>49.485506000000001</v>
      </c>
      <c r="U7" s="259">
        <v>-124.27287699999999</v>
      </c>
      <c r="V7" s="256" t="s">
        <v>30</v>
      </c>
      <c r="W7" s="260">
        <v>407808</v>
      </c>
      <c r="X7" s="260">
        <v>5482208</v>
      </c>
      <c r="Y7" s="261" t="s">
        <v>31</v>
      </c>
      <c r="Z7" s="261" t="s">
        <v>139</v>
      </c>
      <c r="AA7" s="256">
        <v>30</v>
      </c>
      <c r="AB7" s="256" t="s">
        <v>33</v>
      </c>
      <c r="AC7" s="262" t="s">
        <v>140</v>
      </c>
      <c r="AD7" s="256" t="s">
        <v>35</v>
      </c>
      <c r="AE7" s="256" t="s">
        <v>550</v>
      </c>
      <c r="AF7" s="263">
        <v>0.5</v>
      </c>
      <c r="AG7" s="256">
        <v>21.5</v>
      </c>
      <c r="AH7" s="256">
        <v>21</v>
      </c>
      <c r="AI7" s="256">
        <v>5</v>
      </c>
      <c r="AJ7" s="261" t="s">
        <v>126</v>
      </c>
      <c r="AK7" s="261" t="s">
        <v>141</v>
      </c>
      <c r="AL7" s="261" t="s">
        <v>142</v>
      </c>
      <c r="AM7" s="261"/>
      <c r="AN7" s="253">
        <v>26</v>
      </c>
      <c r="AO7" s="253">
        <v>1</v>
      </c>
      <c r="AP7" s="253">
        <v>5</v>
      </c>
      <c r="AQ7" s="253">
        <v>5</v>
      </c>
    </row>
    <row r="8" spans="1:44" s="253" customFormat="1" x14ac:dyDescent="0.4">
      <c r="A8" s="264" t="s">
        <v>506</v>
      </c>
      <c r="B8" s="253">
        <v>1</v>
      </c>
      <c r="C8" s="253">
        <v>30</v>
      </c>
      <c r="D8" s="253" t="s">
        <v>101</v>
      </c>
      <c r="E8" s="254" t="str">
        <f>CONCATENATE(H8,"-",J8,"-",R8)</f>
        <v>R01-SI-CA</v>
      </c>
      <c r="F8" s="255">
        <v>43641</v>
      </c>
      <c r="G8" s="254" t="s">
        <v>333</v>
      </c>
      <c r="H8" s="256" t="s">
        <v>231</v>
      </c>
      <c r="I8" s="257" t="s">
        <v>50</v>
      </c>
      <c r="J8" s="256" t="s">
        <v>173</v>
      </c>
      <c r="K8" s="256">
        <v>1</v>
      </c>
      <c r="L8" s="256">
        <v>2019</v>
      </c>
      <c r="M8" s="256">
        <v>30</v>
      </c>
      <c r="N8" s="256">
        <v>30</v>
      </c>
      <c r="O8" s="257" t="s">
        <v>50</v>
      </c>
      <c r="P8" s="261" t="s">
        <v>58</v>
      </c>
      <c r="Q8" s="254" t="s">
        <v>66</v>
      </c>
      <c r="R8" s="256" t="s">
        <v>67</v>
      </c>
      <c r="S8" s="278" t="str">
        <f>CONCATENATE(T8,",",U8)</f>
        <v>49.048937,-125.435356</v>
      </c>
      <c r="T8" s="266">
        <v>49.048937000000002</v>
      </c>
      <c r="U8" s="259">
        <v>-125.435356</v>
      </c>
      <c r="V8" s="256" t="s">
        <v>30</v>
      </c>
      <c r="W8" s="260">
        <v>322054</v>
      </c>
      <c r="X8" s="260">
        <v>5435753</v>
      </c>
      <c r="Y8" s="261" t="s">
        <v>68</v>
      </c>
      <c r="Z8" s="267" t="s">
        <v>32</v>
      </c>
      <c r="AA8" s="256">
        <v>30</v>
      </c>
      <c r="AB8" s="256" t="s">
        <v>33</v>
      </c>
      <c r="AC8" s="262" t="s">
        <v>69</v>
      </c>
      <c r="AD8" s="256" t="s">
        <v>35</v>
      </c>
      <c r="AE8" s="256" t="s">
        <v>550</v>
      </c>
      <c r="AF8" s="256" t="s">
        <v>70</v>
      </c>
      <c r="AG8" s="256">
        <v>15</v>
      </c>
      <c r="AH8" s="256">
        <v>19</v>
      </c>
      <c r="AI8" s="256">
        <v>14</v>
      </c>
      <c r="AJ8" s="261" t="s">
        <v>71</v>
      </c>
      <c r="AK8" s="261" t="s">
        <v>72</v>
      </c>
      <c r="AL8" s="261" t="s">
        <v>41</v>
      </c>
      <c r="AM8" s="261"/>
      <c r="AN8" s="253">
        <v>33</v>
      </c>
      <c r="AO8" s="253">
        <v>1</v>
      </c>
      <c r="AP8" s="253">
        <v>5</v>
      </c>
      <c r="AQ8" s="253">
        <v>5</v>
      </c>
    </row>
    <row r="9" spans="1:44" s="206" customFormat="1" x14ac:dyDescent="0.4">
      <c r="A9" s="264" t="s">
        <v>506</v>
      </c>
      <c r="B9" s="253">
        <v>2</v>
      </c>
      <c r="C9" s="253">
        <v>30</v>
      </c>
      <c r="D9" s="253" t="s">
        <v>101</v>
      </c>
      <c r="E9" s="254" t="str">
        <f>CONCATENATE(H9,"-",J9,"-",R9)</f>
        <v>R01-CR-RA</v>
      </c>
      <c r="F9" s="255">
        <v>43643</v>
      </c>
      <c r="G9" s="254" t="s">
        <v>333</v>
      </c>
      <c r="H9" s="256" t="s">
        <v>231</v>
      </c>
      <c r="I9" s="257" t="s">
        <v>26</v>
      </c>
      <c r="J9" s="256" t="s">
        <v>206</v>
      </c>
      <c r="K9" s="256">
        <v>1</v>
      </c>
      <c r="L9" s="256">
        <v>2019</v>
      </c>
      <c r="M9" s="256">
        <v>30</v>
      </c>
      <c r="N9" s="256">
        <v>30</v>
      </c>
      <c r="O9" s="257" t="s">
        <v>26</v>
      </c>
      <c r="P9" s="261" t="s">
        <v>27</v>
      </c>
      <c r="Q9" s="254" t="s">
        <v>28</v>
      </c>
      <c r="R9" s="256" t="s">
        <v>29</v>
      </c>
      <c r="S9" s="278" t="str">
        <f>CONCATENATE(T9,",",U9)</f>
        <v>49.772161,-125.112843</v>
      </c>
      <c r="T9" s="258">
        <v>49.772160999999997</v>
      </c>
      <c r="U9" s="259">
        <v>-125.112843</v>
      </c>
      <c r="V9" s="256" t="s">
        <v>30</v>
      </c>
      <c r="W9" s="260">
        <v>347870</v>
      </c>
      <c r="X9" s="260">
        <v>5515441</v>
      </c>
      <c r="Y9" s="261" t="s">
        <v>31</v>
      </c>
      <c r="Z9" s="261" t="s">
        <v>32</v>
      </c>
      <c r="AA9" s="256">
        <v>30</v>
      </c>
      <c r="AB9" s="256" t="s">
        <v>33</v>
      </c>
      <c r="AC9" s="262" t="s">
        <v>34</v>
      </c>
      <c r="AD9" s="256" t="s">
        <v>35</v>
      </c>
      <c r="AE9" s="256" t="s">
        <v>550</v>
      </c>
      <c r="AF9" s="256" t="s">
        <v>37</v>
      </c>
      <c r="AG9" s="256">
        <v>16</v>
      </c>
      <c r="AH9" s="256">
        <v>18</v>
      </c>
      <c r="AI9" s="256" t="s">
        <v>38</v>
      </c>
      <c r="AJ9" s="261" t="s">
        <v>39</v>
      </c>
      <c r="AK9" s="261" t="s">
        <v>40</v>
      </c>
      <c r="AL9" s="261" t="s">
        <v>41</v>
      </c>
      <c r="AM9" s="261" t="s">
        <v>42</v>
      </c>
      <c r="AN9" s="253">
        <v>36</v>
      </c>
      <c r="AO9" s="253">
        <v>12</v>
      </c>
      <c r="AP9" s="253">
        <v>12</v>
      </c>
      <c r="AQ9" s="253">
        <v>12</v>
      </c>
      <c r="AR9" s="226"/>
    </row>
    <row r="10" spans="1:44" s="226" customFormat="1" x14ac:dyDescent="0.4">
      <c r="A10" s="264" t="s">
        <v>506</v>
      </c>
      <c r="B10" s="253">
        <v>2</v>
      </c>
      <c r="C10" s="253">
        <v>30</v>
      </c>
      <c r="D10" s="253" t="s">
        <v>101</v>
      </c>
      <c r="E10" s="254" t="str">
        <f>CONCATENATE(H10,"-",J10,"-",R10)</f>
        <v>R01-NI-OC</v>
      </c>
      <c r="F10" s="255">
        <v>43648</v>
      </c>
      <c r="G10" s="254" t="s">
        <v>333</v>
      </c>
      <c r="H10" s="256" t="s">
        <v>231</v>
      </c>
      <c r="I10" s="257" t="s">
        <v>117</v>
      </c>
      <c r="J10" s="256" t="s">
        <v>279</v>
      </c>
      <c r="K10" s="256">
        <v>1</v>
      </c>
      <c r="L10" s="256">
        <v>2019</v>
      </c>
      <c r="M10" s="256">
        <v>32</v>
      </c>
      <c r="N10" s="256">
        <v>30</v>
      </c>
      <c r="O10" s="257" t="s">
        <v>117</v>
      </c>
      <c r="P10" s="261" t="s">
        <v>118</v>
      </c>
      <c r="Q10" s="254" t="s">
        <v>119</v>
      </c>
      <c r="R10" s="256" t="s">
        <v>120</v>
      </c>
      <c r="S10" s="278" t="str">
        <f>CONCATENATE(T10,",",U10)</f>
        <v>50.54225,-127.246195</v>
      </c>
      <c r="T10" s="258">
        <v>50.542250000000003</v>
      </c>
      <c r="U10" s="259">
        <v>-127.246195</v>
      </c>
      <c r="V10" s="256" t="s">
        <v>121</v>
      </c>
      <c r="W10" s="260">
        <v>624267</v>
      </c>
      <c r="X10" s="260">
        <v>5600392</v>
      </c>
      <c r="Y10" s="261" t="s">
        <v>122</v>
      </c>
      <c r="Z10" s="261" t="s">
        <v>123</v>
      </c>
      <c r="AA10" s="256">
        <v>32</v>
      </c>
      <c r="AB10" s="256" t="s">
        <v>33</v>
      </c>
      <c r="AC10" s="262" t="s">
        <v>124</v>
      </c>
      <c r="AD10" s="256" t="s">
        <v>35</v>
      </c>
      <c r="AE10" s="256" t="s">
        <v>550</v>
      </c>
      <c r="AF10" s="256" t="s">
        <v>125</v>
      </c>
      <c r="AG10" s="256">
        <v>20</v>
      </c>
      <c r="AH10" s="256">
        <v>22</v>
      </c>
      <c r="AI10" s="256" t="s">
        <v>38</v>
      </c>
      <c r="AJ10" s="261" t="s">
        <v>126</v>
      </c>
      <c r="AK10" s="261" t="s">
        <v>41</v>
      </c>
      <c r="AL10" s="261" t="s">
        <v>41</v>
      </c>
      <c r="AM10" s="261"/>
      <c r="AN10" s="253">
        <v>41</v>
      </c>
      <c r="AO10" s="253">
        <v>13</v>
      </c>
      <c r="AP10" s="253">
        <v>13</v>
      </c>
      <c r="AQ10" s="253">
        <v>13</v>
      </c>
    </row>
    <row r="11" spans="1:44" s="226" customFormat="1" x14ac:dyDescent="0.4">
      <c r="A11" s="264" t="s">
        <v>506</v>
      </c>
      <c r="B11" s="253">
        <v>2</v>
      </c>
      <c r="C11" s="253">
        <v>30</v>
      </c>
      <c r="D11" s="253" t="s">
        <v>101</v>
      </c>
      <c r="E11" s="254" t="str">
        <f>CONCATENATE(H11,"-",J11,"-",R11)</f>
        <v>R01-SI-DB</v>
      </c>
      <c r="F11" s="255">
        <v>43640</v>
      </c>
      <c r="G11" s="254" t="s">
        <v>333</v>
      </c>
      <c r="H11" s="256" t="s">
        <v>231</v>
      </c>
      <c r="I11" s="257" t="s">
        <v>50</v>
      </c>
      <c r="J11" s="256" t="s">
        <v>173</v>
      </c>
      <c r="K11" s="256">
        <v>1</v>
      </c>
      <c r="L11" s="256">
        <v>2019</v>
      </c>
      <c r="M11" s="256">
        <v>30</v>
      </c>
      <c r="N11" s="256">
        <v>30</v>
      </c>
      <c r="O11" s="257" t="s">
        <v>50</v>
      </c>
      <c r="P11" s="261" t="s">
        <v>51</v>
      </c>
      <c r="Q11" s="254" t="s">
        <v>52</v>
      </c>
      <c r="R11" s="256" t="s">
        <v>53</v>
      </c>
      <c r="S11" s="278" t="str">
        <f>CONCATENATE(T11,",",U11)</f>
        <v>48.517133,-123.713871</v>
      </c>
      <c r="T11" s="258">
        <v>48.517133000000001</v>
      </c>
      <c r="U11" s="259">
        <v>-123.713871</v>
      </c>
      <c r="V11" s="256" t="s">
        <v>30</v>
      </c>
      <c r="W11" s="260">
        <v>447283</v>
      </c>
      <c r="X11" s="260">
        <v>5374026</v>
      </c>
      <c r="Y11" s="261" t="s">
        <v>54</v>
      </c>
      <c r="Z11" s="261" t="s">
        <v>32</v>
      </c>
      <c r="AA11" s="256">
        <v>30</v>
      </c>
      <c r="AB11" s="256" t="s">
        <v>33</v>
      </c>
      <c r="AC11" s="262" t="s">
        <v>55</v>
      </c>
      <c r="AD11" s="256" t="s">
        <v>35</v>
      </c>
      <c r="AE11" s="256" t="s">
        <v>550</v>
      </c>
      <c r="AF11" s="263">
        <v>0.5</v>
      </c>
      <c r="AG11" s="256">
        <v>18</v>
      </c>
      <c r="AH11" s="256" t="s">
        <v>41</v>
      </c>
      <c r="AI11" s="256" t="s">
        <v>38</v>
      </c>
      <c r="AJ11" s="261" t="s">
        <v>56</v>
      </c>
      <c r="AK11" s="261" t="s">
        <v>57</v>
      </c>
      <c r="AL11" s="261" t="s">
        <v>41</v>
      </c>
      <c r="AM11" s="261"/>
      <c r="AN11" s="253">
        <v>31</v>
      </c>
      <c r="AO11" s="253">
        <v>11</v>
      </c>
      <c r="AP11" s="253">
        <v>11</v>
      </c>
      <c r="AQ11" s="253">
        <v>11</v>
      </c>
      <c r="AR11" s="207"/>
    </row>
    <row r="12" spans="1:44" s="207" customFormat="1" x14ac:dyDescent="0.4">
      <c r="A12" s="264" t="s">
        <v>506</v>
      </c>
      <c r="B12" s="253">
        <v>2</v>
      </c>
      <c r="C12" s="253">
        <v>30</v>
      </c>
      <c r="D12" s="253" t="s">
        <v>101</v>
      </c>
      <c r="E12" s="254" t="str">
        <f>CONCATENATE(H12,"-",J12,"-",R12)</f>
        <v>R01-SI-KE</v>
      </c>
      <c r="F12" s="255">
        <v>43641</v>
      </c>
      <c r="G12" s="254" t="s">
        <v>333</v>
      </c>
      <c r="H12" s="256" t="s">
        <v>231</v>
      </c>
      <c r="I12" s="257" t="s">
        <v>50</v>
      </c>
      <c r="J12" s="256" t="s">
        <v>173</v>
      </c>
      <c r="K12" s="256">
        <v>1</v>
      </c>
      <c r="L12" s="256">
        <v>2019</v>
      </c>
      <c r="M12" s="256">
        <v>30</v>
      </c>
      <c r="N12" s="256">
        <v>30</v>
      </c>
      <c r="O12" s="257" t="s">
        <v>50</v>
      </c>
      <c r="P12" s="261" t="s">
        <v>58</v>
      </c>
      <c r="Q12" s="254" t="s">
        <v>59</v>
      </c>
      <c r="R12" s="256" t="s">
        <v>60</v>
      </c>
      <c r="S12" s="278" t="str">
        <f>CONCATENATE(T12,",",U12)</f>
        <v>49.035056,-125.551041</v>
      </c>
      <c r="T12" s="258">
        <v>49.035055999999997</v>
      </c>
      <c r="U12" s="259">
        <v>-125.551041</v>
      </c>
      <c r="V12" s="256" t="s">
        <v>30</v>
      </c>
      <c r="W12" s="260">
        <v>313550</v>
      </c>
      <c r="X12" s="260">
        <v>5434488</v>
      </c>
      <c r="Y12" s="261" t="s">
        <v>45</v>
      </c>
      <c r="Z12" s="261" t="s">
        <v>32</v>
      </c>
      <c r="AA12" s="256">
        <v>30</v>
      </c>
      <c r="AB12" s="256" t="s">
        <v>33</v>
      </c>
      <c r="AC12" s="262" t="s">
        <v>61</v>
      </c>
      <c r="AD12" s="256" t="s">
        <v>35</v>
      </c>
      <c r="AE12" s="256" t="s">
        <v>550</v>
      </c>
      <c r="AF12" s="256" t="s">
        <v>62</v>
      </c>
      <c r="AG12" s="256">
        <v>21</v>
      </c>
      <c r="AH12" s="256">
        <v>20</v>
      </c>
      <c r="AI12" s="256" t="s">
        <v>63</v>
      </c>
      <c r="AJ12" s="261" t="s">
        <v>64</v>
      </c>
      <c r="AK12" s="261" t="s">
        <v>65</v>
      </c>
      <c r="AL12" s="261" t="s">
        <v>41</v>
      </c>
      <c r="AM12" s="261"/>
      <c r="AN12" s="253">
        <v>34</v>
      </c>
      <c r="AO12" s="253">
        <v>11</v>
      </c>
      <c r="AP12" s="253">
        <v>12</v>
      </c>
      <c r="AQ12" s="253">
        <v>12</v>
      </c>
    </row>
    <row r="13" spans="1:44" s="207" customFormat="1" x14ac:dyDescent="0.4">
      <c r="A13" s="264" t="s">
        <v>506</v>
      </c>
      <c r="B13" s="253">
        <v>2</v>
      </c>
      <c r="C13" s="253">
        <v>30</v>
      </c>
      <c r="D13" s="253" t="s">
        <v>101</v>
      </c>
      <c r="E13" s="254" t="str">
        <f>CONCATENATE(H13,"-",J13,"-",R13)</f>
        <v>R01-SI-GL</v>
      </c>
      <c r="F13" s="255">
        <v>43647</v>
      </c>
      <c r="G13" s="254" t="s">
        <v>333</v>
      </c>
      <c r="H13" s="256" t="s">
        <v>231</v>
      </c>
      <c r="I13" s="257" t="s">
        <v>50</v>
      </c>
      <c r="J13" s="256" t="s">
        <v>173</v>
      </c>
      <c r="K13" s="256">
        <v>1</v>
      </c>
      <c r="L13" s="256">
        <v>2019</v>
      </c>
      <c r="M13" s="256">
        <v>30</v>
      </c>
      <c r="N13" s="256">
        <v>30</v>
      </c>
      <c r="O13" s="257" t="s">
        <v>50</v>
      </c>
      <c r="P13" s="261" t="s">
        <v>97</v>
      </c>
      <c r="Q13" s="254" t="s">
        <v>98</v>
      </c>
      <c r="R13" s="256" t="s">
        <v>99</v>
      </c>
      <c r="S13" s="278" t="str">
        <f>CONCATENATE(T13,",",U13)</f>
        <v>48.727818,-123.739312</v>
      </c>
      <c r="T13" s="266">
        <v>48.727817999999999</v>
      </c>
      <c r="U13" s="259">
        <v>-123.739312</v>
      </c>
      <c r="V13" s="256" t="s">
        <v>30</v>
      </c>
      <c r="W13" s="260">
        <v>445631</v>
      </c>
      <c r="X13" s="260">
        <v>5397463</v>
      </c>
      <c r="Y13" s="261" t="s">
        <v>45</v>
      </c>
      <c r="Z13" s="261" t="s">
        <v>32</v>
      </c>
      <c r="AA13" s="256">
        <v>30</v>
      </c>
      <c r="AB13" s="256" t="s">
        <v>33</v>
      </c>
      <c r="AC13" s="262" t="s">
        <v>100</v>
      </c>
      <c r="AD13" s="256" t="s">
        <v>101</v>
      </c>
      <c r="AE13" s="256" t="s">
        <v>550</v>
      </c>
      <c r="AF13" s="263">
        <v>0.625</v>
      </c>
      <c r="AG13" s="256">
        <v>20</v>
      </c>
      <c r="AH13" s="256">
        <v>25</v>
      </c>
      <c r="AI13" s="256" t="s">
        <v>41</v>
      </c>
      <c r="AJ13" s="261" t="s">
        <v>102</v>
      </c>
      <c r="AK13" s="261" t="s">
        <v>103</v>
      </c>
      <c r="AL13" s="261" t="s">
        <v>41</v>
      </c>
      <c r="AM13" s="261" t="s">
        <v>104</v>
      </c>
      <c r="AN13" s="253">
        <v>40</v>
      </c>
      <c r="AO13" s="253">
        <v>12</v>
      </c>
      <c r="AP13" s="253">
        <v>12</v>
      </c>
      <c r="AQ13" s="253">
        <v>12</v>
      </c>
    </row>
    <row r="14" spans="1:44" s="207" customFormat="1" x14ac:dyDescent="0.4">
      <c r="A14" s="264" t="s">
        <v>506</v>
      </c>
      <c r="B14" s="253">
        <v>2</v>
      </c>
      <c r="C14" s="253">
        <v>30</v>
      </c>
      <c r="D14" s="253" t="s">
        <v>101</v>
      </c>
      <c r="E14" s="254" t="str">
        <f>CONCATENATE(H14,"-",J14,"-",R14)</f>
        <v>R01-SI-LC</v>
      </c>
      <c r="F14" s="255">
        <v>43655</v>
      </c>
      <c r="G14" s="254" t="s">
        <v>333</v>
      </c>
      <c r="H14" s="256" t="s">
        <v>231</v>
      </c>
      <c r="I14" s="257" t="s">
        <v>50</v>
      </c>
      <c r="J14" s="256" t="s">
        <v>173</v>
      </c>
      <c r="K14" s="256">
        <v>1</v>
      </c>
      <c r="L14" s="256">
        <v>2019</v>
      </c>
      <c r="M14" s="256">
        <v>35</v>
      </c>
      <c r="N14" s="256">
        <v>30</v>
      </c>
      <c r="O14" s="257" t="s">
        <v>50</v>
      </c>
      <c r="P14" s="261" t="s">
        <v>105</v>
      </c>
      <c r="Q14" s="254" t="s">
        <v>111</v>
      </c>
      <c r="R14" s="256" t="s">
        <v>112</v>
      </c>
      <c r="S14" s="278" t="str">
        <f>CONCATENATE(T14,",",U14)</f>
        <v>49.185614,-124.11473</v>
      </c>
      <c r="T14" s="258">
        <v>49.185614000000001</v>
      </c>
      <c r="U14" s="259">
        <v>-124.11472999999999</v>
      </c>
      <c r="V14" s="256" t="s">
        <v>30</v>
      </c>
      <c r="W14" s="260">
        <v>418770</v>
      </c>
      <c r="X14" s="260">
        <v>5448688</v>
      </c>
      <c r="Y14" s="261" t="s">
        <v>45</v>
      </c>
      <c r="Z14" s="261" t="s">
        <v>91</v>
      </c>
      <c r="AA14" s="256">
        <v>35</v>
      </c>
      <c r="AB14" s="256" t="s">
        <v>113</v>
      </c>
      <c r="AC14" s="262" t="s">
        <v>114</v>
      </c>
      <c r="AD14" s="256" t="s">
        <v>101</v>
      </c>
      <c r="AE14" s="256" t="s">
        <v>550</v>
      </c>
      <c r="AF14" s="263">
        <v>0.54166666666666663</v>
      </c>
      <c r="AG14" s="256">
        <v>20</v>
      </c>
      <c r="AH14" s="256" t="s">
        <v>41</v>
      </c>
      <c r="AI14" s="256" t="s">
        <v>38</v>
      </c>
      <c r="AJ14" s="261" t="s">
        <v>41</v>
      </c>
      <c r="AK14" s="261" t="s">
        <v>115</v>
      </c>
      <c r="AL14" s="261" t="s">
        <v>95</v>
      </c>
      <c r="AM14" s="261" t="s">
        <v>116</v>
      </c>
      <c r="AN14" s="253">
        <v>43</v>
      </c>
      <c r="AO14" s="253">
        <v>13</v>
      </c>
      <c r="AP14" s="253">
        <v>13</v>
      </c>
      <c r="AQ14" s="253">
        <v>13</v>
      </c>
      <c r="AR14" s="217"/>
    </row>
    <row r="15" spans="1:44" s="207" customFormat="1" x14ac:dyDescent="0.4">
      <c r="A15" s="264" t="s">
        <v>506</v>
      </c>
      <c r="B15" s="253">
        <v>2</v>
      </c>
      <c r="C15" s="253">
        <v>30</v>
      </c>
      <c r="D15" s="253" t="s">
        <v>101</v>
      </c>
      <c r="E15" s="254" t="str">
        <f>CONCATENATE(H15,"-",J15,"-",R15)</f>
        <v>R01-SI-HR</v>
      </c>
      <c r="F15" s="255">
        <v>43657</v>
      </c>
      <c r="G15" s="254" t="s">
        <v>333</v>
      </c>
      <c r="H15" s="256" t="s">
        <v>231</v>
      </c>
      <c r="I15" s="257" t="s">
        <v>50</v>
      </c>
      <c r="J15" s="256" t="s">
        <v>173</v>
      </c>
      <c r="K15" s="256">
        <v>1</v>
      </c>
      <c r="L15" s="256">
        <v>2019</v>
      </c>
      <c r="M15" s="256">
        <v>34</v>
      </c>
      <c r="N15" s="256">
        <v>30</v>
      </c>
      <c r="O15" s="257" t="s">
        <v>50</v>
      </c>
      <c r="P15" s="261" t="s">
        <v>81</v>
      </c>
      <c r="Q15" s="254" t="s">
        <v>507</v>
      </c>
      <c r="R15" s="256" t="s">
        <v>90</v>
      </c>
      <c r="S15" s="278" t="str">
        <f>CONCATENATE(T15,",",U15)</f>
        <v>48.592621,-124.263921</v>
      </c>
      <c r="T15" s="258">
        <v>48.592621000000001</v>
      </c>
      <c r="U15" s="259">
        <v>-124.263921</v>
      </c>
      <c r="V15" s="256" t="s">
        <v>30</v>
      </c>
      <c r="W15" s="260">
        <v>406803</v>
      </c>
      <c r="X15" s="260">
        <v>5382942</v>
      </c>
      <c r="Y15" s="261" t="s">
        <v>84</v>
      </c>
      <c r="Z15" s="261" t="s">
        <v>91</v>
      </c>
      <c r="AA15" s="256">
        <v>34</v>
      </c>
      <c r="AB15" s="256" t="s">
        <v>33</v>
      </c>
      <c r="AC15" s="262" t="s">
        <v>92</v>
      </c>
      <c r="AD15" s="256" t="s">
        <v>35</v>
      </c>
      <c r="AE15" s="256" t="s">
        <v>550</v>
      </c>
      <c r="AF15" s="263">
        <v>0.47916666666666669</v>
      </c>
      <c r="AG15" s="256">
        <v>21</v>
      </c>
      <c r="AH15" s="256">
        <v>14</v>
      </c>
      <c r="AI15" s="256">
        <v>1.1000000000000001</v>
      </c>
      <c r="AJ15" s="261" t="s">
        <v>93</v>
      </c>
      <c r="AK15" s="261" t="s">
        <v>94</v>
      </c>
      <c r="AL15" s="261" t="s">
        <v>95</v>
      </c>
      <c r="AM15" s="261" t="s">
        <v>96</v>
      </c>
      <c r="AN15" s="253">
        <v>44</v>
      </c>
      <c r="AO15" s="253">
        <v>13</v>
      </c>
      <c r="AP15" s="253">
        <v>13</v>
      </c>
      <c r="AQ15" s="253">
        <v>14</v>
      </c>
    </row>
    <row r="16" spans="1:44" s="207" customFormat="1" x14ac:dyDescent="0.4">
      <c r="A16" s="238" t="s">
        <v>506</v>
      </c>
      <c r="B16" s="226">
        <v>1</v>
      </c>
      <c r="C16" s="226">
        <v>30</v>
      </c>
      <c r="D16" s="226" t="s">
        <v>101</v>
      </c>
      <c r="E16" s="230" t="str">
        <f>CONCATENATE(H16,"-",J16,"-",R16)</f>
        <v>R02-CW-MI</v>
      </c>
      <c r="F16" s="231">
        <v>43629</v>
      </c>
      <c r="G16" s="230" t="s">
        <v>333</v>
      </c>
      <c r="H16" s="232" t="s">
        <v>232</v>
      </c>
      <c r="I16" s="239" t="s">
        <v>143</v>
      </c>
      <c r="J16" s="232" t="s">
        <v>280</v>
      </c>
      <c r="K16" s="232">
        <v>2</v>
      </c>
      <c r="L16" s="232">
        <v>2019</v>
      </c>
      <c r="M16" s="232">
        <v>30</v>
      </c>
      <c r="N16" s="232">
        <v>30</v>
      </c>
      <c r="O16" s="239" t="s">
        <v>143</v>
      </c>
      <c r="P16" s="243" t="s">
        <v>164</v>
      </c>
      <c r="Q16" s="230" t="s">
        <v>165</v>
      </c>
      <c r="R16" s="232" t="s">
        <v>166</v>
      </c>
      <c r="S16" s="279" t="str">
        <f>CONCATENATE(T16,",",U16)</f>
        <v>49.304483,-122.699583</v>
      </c>
      <c r="T16" s="250">
        <v>49.304482999999998</v>
      </c>
      <c r="U16" s="247">
        <v>-122.699583</v>
      </c>
      <c r="V16" s="242" t="s">
        <v>30</v>
      </c>
      <c r="W16" s="248">
        <v>521839</v>
      </c>
      <c r="X16" s="249">
        <v>5461347.9900000002</v>
      </c>
      <c r="Y16" s="243" t="s">
        <v>147</v>
      </c>
      <c r="Z16" s="244" t="s">
        <v>91</v>
      </c>
      <c r="AA16" s="232">
        <v>30</v>
      </c>
      <c r="AB16" s="232" t="s">
        <v>33</v>
      </c>
      <c r="AC16" s="245" t="s">
        <v>167</v>
      </c>
      <c r="AD16" s="232" t="s">
        <v>35</v>
      </c>
      <c r="AE16" s="232" t="s">
        <v>550</v>
      </c>
      <c r="AF16" s="232" t="s">
        <v>168</v>
      </c>
      <c r="AG16" s="232">
        <v>26</v>
      </c>
      <c r="AH16" s="232" t="s">
        <v>41</v>
      </c>
      <c r="AI16" s="232">
        <v>11</v>
      </c>
      <c r="AJ16" s="243" t="s">
        <v>169</v>
      </c>
      <c r="AK16" s="243" t="s">
        <v>170</v>
      </c>
      <c r="AL16" s="243" t="s">
        <v>41</v>
      </c>
      <c r="AM16" s="243"/>
      <c r="AN16" s="226">
        <v>23</v>
      </c>
      <c r="AO16" s="226">
        <v>1</v>
      </c>
      <c r="AP16" s="226">
        <v>5</v>
      </c>
      <c r="AQ16" s="226">
        <v>5</v>
      </c>
      <c r="AR16" s="226"/>
    </row>
    <row r="17" spans="1:43" s="218" customFormat="1" x14ac:dyDescent="0.4">
      <c r="A17" s="238" t="s">
        <v>506</v>
      </c>
      <c r="B17" s="226">
        <v>1</v>
      </c>
      <c r="C17" s="226">
        <v>30</v>
      </c>
      <c r="D17" s="226" t="s">
        <v>101</v>
      </c>
      <c r="E17" s="230" t="str">
        <f>CONCATENATE(H17,"-",J17,"-",R17)</f>
        <v>R02-CW-KA</v>
      </c>
      <c r="F17" s="231">
        <v>43630</v>
      </c>
      <c r="G17" s="230" t="s">
        <v>333</v>
      </c>
      <c r="H17" s="232" t="s">
        <v>232</v>
      </c>
      <c r="I17" s="239" t="s">
        <v>143</v>
      </c>
      <c r="J17" s="232" t="s">
        <v>280</v>
      </c>
      <c r="K17" s="232">
        <v>2</v>
      </c>
      <c r="L17" s="232">
        <v>2019</v>
      </c>
      <c r="M17" s="232">
        <v>30</v>
      </c>
      <c r="N17" s="232">
        <v>30</v>
      </c>
      <c r="O17" s="239" t="s">
        <v>143</v>
      </c>
      <c r="P17" s="243" t="s">
        <v>178</v>
      </c>
      <c r="Q17" s="230" t="s">
        <v>179</v>
      </c>
      <c r="R17" s="232" t="s">
        <v>180</v>
      </c>
      <c r="S17" s="279" t="str">
        <f>CONCATENATE(T17,",",U17)</f>
        <v>49.382118,-121.400219</v>
      </c>
      <c r="T17" s="240">
        <v>49.382117999999998</v>
      </c>
      <c r="U17" s="241">
        <v>-121.40021900000001</v>
      </c>
      <c r="V17" s="242" t="s">
        <v>30</v>
      </c>
      <c r="W17" s="233">
        <v>616112</v>
      </c>
      <c r="X17" s="233">
        <v>5471166</v>
      </c>
      <c r="Y17" s="243" t="s">
        <v>181</v>
      </c>
      <c r="Z17" s="244" t="s">
        <v>91</v>
      </c>
      <c r="AA17" s="232">
        <v>30</v>
      </c>
      <c r="AB17" s="232" t="s">
        <v>33</v>
      </c>
      <c r="AC17" s="245" t="s">
        <v>182</v>
      </c>
      <c r="AD17" s="232" t="s">
        <v>35</v>
      </c>
      <c r="AE17" s="232" t="s">
        <v>550</v>
      </c>
      <c r="AF17" s="232" t="s">
        <v>183</v>
      </c>
      <c r="AG17" s="232">
        <v>21.5</v>
      </c>
      <c r="AH17" s="232">
        <v>19</v>
      </c>
      <c r="AI17" s="232">
        <v>13</v>
      </c>
      <c r="AJ17" s="243" t="s">
        <v>184</v>
      </c>
      <c r="AK17" s="243" t="s">
        <v>185</v>
      </c>
      <c r="AL17" s="243" t="s">
        <v>95</v>
      </c>
      <c r="AM17" s="243"/>
      <c r="AN17" s="226">
        <v>27</v>
      </c>
      <c r="AO17" s="226">
        <v>1</v>
      </c>
      <c r="AP17" s="226">
        <v>6</v>
      </c>
      <c r="AQ17" s="226">
        <v>6</v>
      </c>
    </row>
    <row r="18" spans="1:43" s="218" customFormat="1" x14ac:dyDescent="0.4">
      <c r="A18" s="234" t="s">
        <v>506</v>
      </c>
      <c r="B18" s="207">
        <v>1</v>
      </c>
      <c r="C18" s="207">
        <v>30</v>
      </c>
      <c r="D18" s="207" t="s">
        <v>101</v>
      </c>
      <c r="E18" s="177" t="str">
        <f>CONCATENATE(H18,"-",J18,"-",R18)</f>
        <v>R02-SS-FA</v>
      </c>
      <c r="F18" s="178">
        <v>43628</v>
      </c>
      <c r="G18" s="177" t="s">
        <v>333</v>
      </c>
      <c r="H18" s="208" t="s">
        <v>232</v>
      </c>
      <c r="I18" s="209" t="s">
        <v>194</v>
      </c>
      <c r="J18" s="208" t="s">
        <v>281</v>
      </c>
      <c r="K18" s="208">
        <v>2</v>
      </c>
      <c r="L18" s="208">
        <v>2019</v>
      </c>
      <c r="M18" s="208">
        <v>30</v>
      </c>
      <c r="N18" s="208">
        <v>30</v>
      </c>
      <c r="O18" s="209" t="s">
        <v>194</v>
      </c>
      <c r="P18" s="215" t="s">
        <v>195</v>
      </c>
      <c r="Q18" s="177" t="s">
        <v>196</v>
      </c>
      <c r="R18" s="208" t="s">
        <v>197</v>
      </c>
      <c r="S18" s="280" t="str">
        <f>CONCATENATE(T18,",",U18)</f>
        <v>49.78465,-123.108603</v>
      </c>
      <c r="T18" s="211">
        <v>49.784649999999999</v>
      </c>
      <c r="U18" s="212">
        <v>-123.108603</v>
      </c>
      <c r="V18" s="213" t="s">
        <v>30</v>
      </c>
      <c r="W18" s="214">
        <v>492182.25</v>
      </c>
      <c r="X18" s="214">
        <v>5514693.21</v>
      </c>
      <c r="Y18" s="215" t="s">
        <v>198</v>
      </c>
      <c r="Z18" s="216" t="s">
        <v>551</v>
      </c>
      <c r="AA18" s="208">
        <v>30</v>
      </c>
      <c r="AB18" s="208" t="s">
        <v>33</v>
      </c>
      <c r="AC18" s="217" t="s">
        <v>46</v>
      </c>
      <c r="AD18" s="208" t="s">
        <v>35</v>
      </c>
      <c r="AE18" s="208" t="s">
        <v>550</v>
      </c>
      <c r="AF18" s="208" t="s">
        <v>199</v>
      </c>
      <c r="AG18" s="208">
        <v>27</v>
      </c>
      <c r="AH18" s="208" t="s">
        <v>41</v>
      </c>
      <c r="AI18" s="208">
        <v>11</v>
      </c>
      <c r="AJ18" s="215" t="s">
        <v>200</v>
      </c>
      <c r="AK18" s="215" t="s">
        <v>201</v>
      </c>
      <c r="AL18" s="215" t="s">
        <v>202</v>
      </c>
      <c r="AM18" s="215" t="s">
        <v>552</v>
      </c>
      <c r="AN18" s="207">
        <v>22</v>
      </c>
      <c r="AO18" s="207">
        <v>9</v>
      </c>
      <c r="AP18" s="207">
        <v>9</v>
      </c>
      <c r="AQ18" s="207">
        <v>9</v>
      </c>
    </row>
    <row r="19" spans="1:43" s="218" customFormat="1" x14ac:dyDescent="0.4">
      <c r="A19" s="234" t="s">
        <v>506</v>
      </c>
      <c r="B19" s="207">
        <v>1</v>
      </c>
      <c r="C19" s="207">
        <v>30</v>
      </c>
      <c r="D19" s="207" t="s">
        <v>101</v>
      </c>
      <c r="E19" s="177" t="str">
        <f>CONCATENATE(H19,"-",J19,"-",R19)</f>
        <v>R02-SS-CR</v>
      </c>
      <c r="F19" s="178">
        <v>43637</v>
      </c>
      <c r="G19" s="177" t="s">
        <v>333</v>
      </c>
      <c r="H19" s="208" t="s">
        <v>232</v>
      </c>
      <c r="I19" s="209" t="s">
        <v>194</v>
      </c>
      <c r="J19" s="208" t="s">
        <v>281</v>
      </c>
      <c r="K19" s="208">
        <v>2</v>
      </c>
      <c r="L19" s="208">
        <v>2019</v>
      </c>
      <c r="M19" s="208">
        <v>49</v>
      </c>
      <c r="N19" s="208">
        <v>30</v>
      </c>
      <c r="O19" s="209" t="s">
        <v>194</v>
      </c>
      <c r="P19" s="215" t="s">
        <v>204</v>
      </c>
      <c r="Q19" s="177" t="s">
        <v>205</v>
      </c>
      <c r="R19" s="208" t="s">
        <v>206</v>
      </c>
      <c r="S19" s="280" t="str">
        <f>CONCATENATE(T19,",",U19)</f>
        <v>50.47871,-122.955351</v>
      </c>
      <c r="T19" s="219">
        <v>50.47871</v>
      </c>
      <c r="U19" s="208">
        <v>-122.95535099999999</v>
      </c>
      <c r="V19" s="208" t="s">
        <v>30</v>
      </c>
      <c r="W19" s="210">
        <v>503168</v>
      </c>
      <c r="X19" s="210">
        <v>5591859</v>
      </c>
      <c r="Y19" s="215" t="s">
        <v>31</v>
      </c>
      <c r="Z19" s="215" t="s">
        <v>207</v>
      </c>
      <c r="AA19" s="208">
        <v>49</v>
      </c>
      <c r="AB19" s="208" t="s">
        <v>113</v>
      </c>
      <c r="AC19" s="217" t="s">
        <v>41</v>
      </c>
      <c r="AD19" s="208" t="s">
        <v>35</v>
      </c>
      <c r="AE19" s="208" t="s">
        <v>550</v>
      </c>
      <c r="AF19" s="208" t="s">
        <v>41</v>
      </c>
      <c r="AG19" s="208" t="s">
        <v>41</v>
      </c>
      <c r="AH19" s="208" t="s">
        <v>41</v>
      </c>
      <c r="AI19" s="208" t="s">
        <v>41</v>
      </c>
      <c r="AJ19" s="215" t="s">
        <v>41</v>
      </c>
      <c r="AK19" s="215" t="s">
        <v>208</v>
      </c>
      <c r="AL19" s="215" t="s">
        <v>41</v>
      </c>
      <c r="AM19" s="215" t="s">
        <v>96</v>
      </c>
      <c r="AN19" s="207">
        <v>30</v>
      </c>
      <c r="AO19" s="207">
        <v>9</v>
      </c>
      <c r="AP19" s="207">
        <v>9</v>
      </c>
      <c r="AQ19" s="207">
        <v>9</v>
      </c>
    </row>
    <row r="20" spans="1:43" s="218" customFormat="1" x14ac:dyDescent="0.4">
      <c r="A20" s="234" t="s">
        <v>506</v>
      </c>
      <c r="B20" s="207">
        <v>1</v>
      </c>
      <c r="C20" s="207">
        <v>30</v>
      </c>
      <c r="D20" s="207" t="s">
        <v>101</v>
      </c>
      <c r="E20" s="177" t="str">
        <f>CONCATENATE(H20,"-",J20,"-",R20)</f>
        <v>R02-SS-LC</v>
      </c>
      <c r="F20" s="178">
        <v>43220</v>
      </c>
      <c r="G20" s="177" t="s">
        <v>333</v>
      </c>
      <c r="H20" s="208" t="s">
        <v>232</v>
      </c>
      <c r="I20" s="209" t="s">
        <v>194</v>
      </c>
      <c r="J20" s="208" t="s">
        <v>281</v>
      </c>
      <c r="K20" s="208">
        <v>2</v>
      </c>
      <c r="L20" s="208">
        <v>2018</v>
      </c>
      <c r="M20" s="208">
        <v>60</v>
      </c>
      <c r="N20" s="208">
        <v>30</v>
      </c>
      <c r="O20" s="209" t="s">
        <v>194</v>
      </c>
      <c r="P20" s="215" t="s">
        <v>195</v>
      </c>
      <c r="Q20" s="177" t="s">
        <v>284</v>
      </c>
      <c r="R20" s="208" t="s">
        <v>112</v>
      </c>
      <c r="S20" s="235" t="s">
        <v>416</v>
      </c>
      <c r="T20" s="219">
        <v>49.967270999999997</v>
      </c>
      <c r="U20" s="220">
        <v>-123.161106</v>
      </c>
      <c r="V20" s="213" t="s">
        <v>30</v>
      </c>
      <c r="W20" s="210">
        <v>8159942.324</v>
      </c>
      <c r="X20" s="210">
        <v>16940988.789999999</v>
      </c>
      <c r="Y20" s="215" t="s">
        <v>45</v>
      </c>
      <c r="Z20" s="215" t="s">
        <v>546</v>
      </c>
      <c r="AA20" s="208">
        <v>30</v>
      </c>
      <c r="AB20" s="208" t="s">
        <v>33</v>
      </c>
      <c r="AC20" s="217"/>
      <c r="AD20" s="208" t="s">
        <v>35</v>
      </c>
      <c r="AE20" s="208" t="s">
        <v>550</v>
      </c>
      <c r="AF20" s="208"/>
      <c r="AG20" s="208"/>
      <c r="AH20" s="208"/>
      <c r="AI20" s="208"/>
      <c r="AJ20" s="215"/>
      <c r="AK20" s="215"/>
      <c r="AL20" s="215"/>
      <c r="AM20" s="215"/>
      <c r="AN20" s="207">
        <v>1</v>
      </c>
      <c r="AO20" s="207">
        <v>2</v>
      </c>
      <c r="AP20" s="207">
        <v>4</v>
      </c>
      <c r="AQ20" s="207">
        <v>4</v>
      </c>
    </row>
    <row r="21" spans="1:43" s="218" customFormat="1" x14ac:dyDescent="0.4">
      <c r="A21" s="234" t="s">
        <v>506</v>
      </c>
      <c r="B21" s="217">
        <v>1</v>
      </c>
      <c r="C21" s="207">
        <v>30</v>
      </c>
      <c r="D21" s="217" t="s">
        <v>101</v>
      </c>
      <c r="E21" s="177" t="str">
        <f>CONCATENATE(H21,"-",J21,"-",R21)</f>
        <v>R02-SS-EF</v>
      </c>
      <c r="F21" s="178">
        <v>43220</v>
      </c>
      <c r="G21" s="177" t="s">
        <v>333</v>
      </c>
      <c r="H21" s="208" t="s">
        <v>232</v>
      </c>
      <c r="I21" s="209" t="s">
        <v>194</v>
      </c>
      <c r="J21" s="208" t="s">
        <v>281</v>
      </c>
      <c r="K21" s="208">
        <v>2</v>
      </c>
      <c r="L21" s="208">
        <v>2018</v>
      </c>
      <c r="M21" s="208">
        <v>60</v>
      </c>
      <c r="N21" s="208">
        <v>30</v>
      </c>
      <c r="O21" s="209" t="s">
        <v>194</v>
      </c>
      <c r="P21" s="215" t="s">
        <v>195</v>
      </c>
      <c r="Q21" s="177" t="s">
        <v>347</v>
      </c>
      <c r="R21" s="208" t="s">
        <v>346</v>
      </c>
      <c r="S21" s="236" t="s">
        <v>417</v>
      </c>
      <c r="T21" s="219">
        <v>49.774405999999999</v>
      </c>
      <c r="U21" s="220">
        <v>-123.10601800000001</v>
      </c>
      <c r="V21" s="213" t="s">
        <v>30</v>
      </c>
      <c r="W21" s="210">
        <v>8235767.5990000004</v>
      </c>
      <c r="X21" s="210">
        <v>16988560.544</v>
      </c>
      <c r="Y21" s="215" t="s">
        <v>198</v>
      </c>
      <c r="Z21" s="215" t="s">
        <v>546</v>
      </c>
      <c r="AA21" s="208">
        <v>30</v>
      </c>
      <c r="AB21" s="208" t="s">
        <v>33</v>
      </c>
      <c r="AC21" s="217"/>
      <c r="AD21" s="208" t="s">
        <v>35</v>
      </c>
      <c r="AE21" s="208" t="s">
        <v>550</v>
      </c>
      <c r="AF21" s="208"/>
      <c r="AG21" s="208"/>
      <c r="AH21" s="208"/>
      <c r="AI21" s="208"/>
      <c r="AJ21" s="215"/>
      <c r="AK21" s="215"/>
      <c r="AL21" s="215"/>
      <c r="AM21" s="215"/>
      <c r="AN21" s="217">
        <v>2</v>
      </c>
      <c r="AO21" s="217">
        <v>2</v>
      </c>
      <c r="AP21" s="217">
        <v>3</v>
      </c>
      <c r="AQ21" s="217">
        <v>3</v>
      </c>
    </row>
    <row r="22" spans="1:43" s="218" customFormat="1" x14ac:dyDescent="0.4">
      <c r="A22" s="234" t="s">
        <v>506</v>
      </c>
      <c r="B22" s="207">
        <v>1</v>
      </c>
      <c r="C22" s="207">
        <v>30</v>
      </c>
      <c r="D22" s="207" t="s">
        <v>101</v>
      </c>
      <c r="E22" s="177" t="str">
        <f>CONCATENATE(H22,"-",J22,"-",R22)</f>
        <v>R02-SS-LT</v>
      </c>
      <c r="F22" s="178">
        <v>43230</v>
      </c>
      <c r="G22" s="177" t="s">
        <v>333</v>
      </c>
      <c r="H22" s="208" t="s">
        <v>232</v>
      </c>
      <c r="I22" s="209" t="s">
        <v>194</v>
      </c>
      <c r="J22" s="208" t="s">
        <v>281</v>
      </c>
      <c r="K22" s="208">
        <v>2</v>
      </c>
      <c r="L22" s="208">
        <v>2018</v>
      </c>
      <c r="M22" s="208">
        <v>60</v>
      </c>
      <c r="N22" s="208">
        <v>30</v>
      </c>
      <c r="O22" s="209" t="s">
        <v>194</v>
      </c>
      <c r="P22" s="215" t="s">
        <v>282</v>
      </c>
      <c r="Q22" s="177" t="s">
        <v>283</v>
      </c>
      <c r="R22" s="208" t="s">
        <v>248</v>
      </c>
      <c r="S22" s="235" t="s">
        <v>360</v>
      </c>
      <c r="T22" s="219">
        <v>50.126660000000001</v>
      </c>
      <c r="U22" s="220">
        <v>-122.936829</v>
      </c>
      <c r="V22" s="213" t="s">
        <v>30</v>
      </c>
      <c r="W22" s="210">
        <v>8097524.5609999998</v>
      </c>
      <c r="X22" s="210">
        <v>16901434.750999998</v>
      </c>
      <c r="Y22" s="215" t="s">
        <v>556</v>
      </c>
      <c r="Z22" s="215" t="s">
        <v>546</v>
      </c>
      <c r="AA22" s="208">
        <v>30</v>
      </c>
      <c r="AB22" s="208" t="s">
        <v>33</v>
      </c>
      <c r="AC22" s="217"/>
      <c r="AD22" s="208" t="s">
        <v>35</v>
      </c>
      <c r="AE22" s="208" t="s">
        <v>550</v>
      </c>
      <c r="AF22" s="208"/>
      <c r="AG22" s="208"/>
      <c r="AH22" s="208"/>
      <c r="AI22" s="208"/>
      <c r="AJ22" s="215"/>
      <c r="AK22" s="215"/>
      <c r="AL22" s="215"/>
      <c r="AM22" s="215"/>
      <c r="AN22" s="207">
        <v>3</v>
      </c>
      <c r="AO22" s="207">
        <v>2</v>
      </c>
      <c r="AP22" s="207">
        <v>4</v>
      </c>
      <c r="AQ22" s="207">
        <v>4</v>
      </c>
    </row>
    <row r="23" spans="1:43" s="218" customFormat="1" x14ac:dyDescent="0.4">
      <c r="A23" s="238" t="s">
        <v>506</v>
      </c>
      <c r="B23" s="226">
        <v>1</v>
      </c>
      <c r="C23" s="226">
        <v>30</v>
      </c>
      <c r="D23" s="226" t="s">
        <v>101</v>
      </c>
      <c r="E23" s="230" t="str">
        <f>CONCATENATE(H23,"-",J23,"-",R23)</f>
        <v>R02-SC-IN</v>
      </c>
      <c r="F23" s="231">
        <v>43635</v>
      </c>
      <c r="G23" s="230" t="s">
        <v>333</v>
      </c>
      <c r="H23" s="232" t="s">
        <v>232</v>
      </c>
      <c r="I23" s="239" t="s">
        <v>214</v>
      </c>
      <c r="J23" s="232" t="s">
        <v>233</v>
      </c>
      <c r="K23" s="232">
        <v>2</v>
      </c>
      <c r="L23" s="232">
        <v>2019</v>
      </c>
      <c r="M23" s="232">
        <v>30</v>
      </c>
      <c r="N23" s="232">
        <v>30</v>
      </c>
      <c r="O23" s="239" t="s">
        <v>214</v>
      </c>
      <c r="P23" s="243" t="s">
        <v>215</v>
      </c>
      <c r="Q23" s="230" t="s">
        <v>216</v>
      </c>
      <c r="R23" s="232" t="s">
        <v>217</v>
      </c>
      <c r="S23" s="279" t="str">
        <f>CONCATENATE(T23,",",U23)</f>
        <v>49.920045,-124.481406</v>
      </c>
      <c r="T23" s="240">
        <v>49.920045000000002</v>
      </c>
      <c r="U23" s="241">
        <v>-124.48140600000001</v>
      </c>
      <c r="V23" s="232" t="s">
        <v>30</v>
      </c>
      <c r="W23" s="233">
        <v>393658</v>
      </c>
      <c r="X23" s="233">
        <v>5530793</v>
      </c>
      <c r="Y23" s="243" t="s">
        <v>218</v>
      </c>
      <c r="Z23" s="243" t="s">
        <v>219</v>
      </c>
      <c r="AA23" s="232">
        <v>30</v>
      </c>
      <c r="AB23" s="232" t="s">
        <v>33</v>
      </c>
      <c r="AC23" s="245" t="s">
        <v>46</v>
      </c>
      <c r="AD23" s="232" t="s">
        <v>35</v>
      </c>
      <c r="AE23" s="232" t="s">
        <v>550</v>
      </c>
      <c r="AF23" s="246">
        <v>0.4375</v>
      </c>
      <c r="AG23" s="232">
        <v>14</v>
      </c>
      <c r="AH23" s="232" t="s">
        <v>41</v>
      </c>
      <c r="AI23" s="232">
        <v>15</v>
      </c>
      <c r="AJ23" s="243" t="s">
        <v>71</v>
      </c>
      <c r="AK23" s="243" t="s">
        <v>220</v>
      </c>
      <c r="AL23" s="243" t="s">
        <v>221</v>
      </c>
      <c r="AM23" s="243"/>
      <c r="AN23" s="226">
        <v>28</v>
      </c>
      <c r="AO23" s="226">
        <v>1</v>
      </c>
      <c r="AP23" s="226">
        <v>6</v>
      </c>
      <c r="AQ23" s="226">
        <v>6</v>
      </c>
    </row>
    <row r="24" spans="1:43" s="218" customFormat="1" x14ac:dyDescent="0.4">
      <c r="A24" s="238" t="s">
        <v>101</v>
      </c>
      <c r="B24" s="226">
        <v>2</v>
      </c>
      <c r="C24" s="226">
        <v>30</v>
      </c>
      <c r="D24" s="226" t="s">
        <v>101</v>
      </c>
      <c r="E24" s="230" t="str">
        <f>CONCATENATE(H24,"-",J24,"-",R24)</f>
        <v>R02-CW-AG</v>
      </c>
      <c r="F24" s="231">
        <v>43627</v>
      </c>
      <c r="G24" s="230" t="s">
        <v>333</v>
      </c>
      <c r="H24" s="232" t="s">
        <v>232</v>
      </c>
      <c r="I24" s="239" t="s">
        <v>143</v>
      </c>
      <c r="J24" s="232" t="s">
        <v>280</v>
      </c>
      <c r="K24" s="232">
        <v>2</v>
      </c>
      <c r="L24" s="232">
        <v>2019</v>
      </c>
      <c r="M24" s="232">
        <v>30</v>
      </c>
      <c r="N24" s="232">
        <v>30</v>
      </c>
      <c r="O24" s="239" t="s">
        <v>143</v>
      </c>
      <c r="P24" s="243" t="s">
        <v>144</v>
      </c>
      <c r="Q24" s="230" t="s">
        <v>145</v>
      </c>
      <c r="R24" s="232" t="s">
        <v>146</v>
      </c>
      <c r="S24" s="279" t="str">
        <f>CONCATENATE(T24,",",U24)</f>
        <v>49.002792,-122.463154</v>
      </c>
      <c r="T24" s="240">
        <v>49.002791999999999</v>
      </c>
      <c r="U24" s="241">
        <v>-122.463154</v>
      </c>
      <c r="V24" s="242" t="s">
        <v>30</v>
      </c>
      <c r="W24" s="233">
        <v>539264</v>
      </c>
      <c r="X24" s="233">
        <v>5427905</v>
      </c>
      <c r="Y24" s="243" t="s">
        <v>147</v>
      </c>
      <c r="Z24" s="244" t="s">
        <v>91</v>
      </c>
      <c r="AA24" s="232">
        <v>30</v>
      </c>
      <c r="AB24" s="232" t="s">
        <v>33</v>
      </c>
      <c r="AC24" s="243" t="s">
        <v>148</v>
      </c>
      <c r="AD24" s="232" t="s">
        <v>35</v>
      </c>
      <c r="AE24" s="232" t="s">
        <v>550</v>
      </c>
      <c r="AF24" s="232" t="s">
        <v>149</v>
      </c>
      <c r="AG24" s="232">
        <v>25</v>
      </c>
      <c r="AH24" s="232">
        <v>20</v>
      </c>
      <c r="AI24" s="232">
        <v>0</v>
      </c>
      <c r="AJ24" s="243" t="s">
        <v>150</v>
      </c>
      <c r="AK24" s="243" t="s">
        <v>151</v>
      </c>
      <c r="AL24" s="243" t="s">
        <v>152</v>
      </c>
      <c r="AM24" s="243"/>
      <c r="AN24" s="226">
        <v>20</v>
      </c>
      <c r="AO24" s="226">
        <v>14</v>
      </c>
      <c r="AP24" s="226">
        <v>14</v>
      </c>
      <c r="AQ24" s="226">
        <v>14</v>
      </c>
    </row>
    <row r="25" spans="1:43" s="218" customFormat="1" x14ac:dyDescent="0.4">
      <c r="A25" s="238" t="s">
        <v>101</v>
      </c>
      <c r="B25" s="226">
        <v>2</v>
      </c>
      <c r="C25" s="226">
        <v>30</v>
      </c>
      <c r="D25" s="226" t="s">
        <v>101</v>
      </c>
      <c r="E25" s="230" t="str">
        <f>CONCATENATE(H25,"-",J25,"-",R25)</f>
        <v>R02-CW-RY</v>
      </c>
      <c r="F25" s="231">
        <v>43627</v>
      </c>
      <c r="G25" s="230" t="s">
        <v>333</v>
      </c>
      <c r="H25" s="232" t="s">
        <v>232</v>
      </c>
      <c r="I25" s="239" t="s">
        <v>143</v>
      </c>
      <c r="J25" s="232" t="s">
        <v>280</v>
      </c>
      <c r="K25" s="232">
        <v>2</v>
      </c>
      <c r="L25" s="232">
        <v>2019</v>
      </c>
      <c r="M25" s="232">
        <v>30</v>
      </c>
      <c r="N25" s="232">
        <v>30</v>
      </c>
      <c r="O25" s="239" t="s">
        <v>143</v>
      </c>
      <c r="P25" s="243" t="s">
        <v>143</v>
      </c>
      <c r="Q25" s="230" t="s">
        <v>153</v>
      </c>
      <c r="R25" s="232" t="s">
        <v>154</v>
      </c>
      <c r="S25" s="279" t="str">
        <f>CONCATENATE(T25,",",U25)</f>
        <v>49.109805,-121.87387</v>
      </c>
      <c r="T25" s="240">
        <v>49.109805000000001</v>
      </c>
      <c r="U25" s="241">
        <v>-121.87387</v>
      </c>
      <c r="V25" s="242" t="s">
        <v>30</v>
      </c>
      <c r="W25" s="233">
        <v>582186</v>
      </c>
      <c r="X25" s="233">
        <v>5440273</v>
      </c>
      <c r="Y25" s="243" t="s">
        <v>31</v>
      </c>
      <c r="Z25" s="244" t="s">
        <v>91</v>
      </c>
      <c r="AA25" s="232">
        <v>30</v>
      </c>
      <c r="AB25" s="232" t="s">
        <v>33</v>
      </c>
      <c r="AC25" s="245" t="s">
        <v>155</v>
      </c>
      <c r="AD25" s="232" t="s">
        <v>101</v>
      </c>
      <c r="AE25" s="232" t="s">
        <v>550</v>
      </c>
      <c r="AF25" s="232" t="s">
        <v>156</v>
      </c>
      <c r="AG25" s="232">
        <v>28</v>
      </c>
      <c r="AH25" s="232" t="s">
        <v>41</v>
      </c>
      <c r="AI25" s="232">
        <v>0</v>
      </c>
      <c r="AJ25" s="243" t="s">
        <v>150</v>
      </c>
      <c r="AK25" s="243" t="s">
        <v>157</v>
      </c>
      <c r="AL25" s="243" t="s">
        <v>95</v>
      </c>
      <c r="AM25" s="243"/>
      <c r="AN25" s="226">
        <v>21</v>
      </c>
      <c r="AO25" s="226">
        <v>14</v>
      </c>
      <c r="AP25" s="226">
        <v>14</v>
      </c>
      <c r="AQ25" s="226">
        <v>14</v>
      </c>
    </row>
    <row r="26" spans="1:43" s="218" customFormat="1" x14ac:dyDescent="0.4">
      <c r="A26" s="238" t="s">
        <v>101</v>
      </c>
      <c r="B26" s="226">
        <v>2</v>
      </c>
      <c r="C26" s="226">
        <v>30</v>
      </c>
      <c r="D26" s="226" t="s">
        <v>101</v>
      </c>
      <c r="E26" s="230" t="str">
        <f>CONCATENATE(H26,"-",J26,"-",R26)</f>
        <v>R02-CW-DE</v>
      </c>
      <c r="F26" s="231">
        <v>43629</v>
      </c>
      <c r="G26" s="230" t="s">
        <v>333</v>
      </c>
      <c r="H26" s="232" t="s">
        <v>232</v>
      </c>
      <c r="I26" s="239" t="s">
        <v>143</v>
      </c>
      <c r="J26" s="232" t="s">
        <v>280</v>
      </c>
      <c r="K26" s="232">
        <v>2</v>
      </c>
      <c r="L26" s="232">
        <v>2019</v>
      </c>
      <c r="M26" s="232">
        <v>30</v>
      </c>
      <c r="N26" s="232">
        <v>30</v>
      </c>
      <c r="O26" s="239" t="s">
        <v>143</v>
      </c>
      <c r="P26" s="243" t="s">
        <v>158</v>
      </c>
      <c r="Q26" s="230" t="s">
        <v>508</v>
      </c>
      <c r="R26" s="232" t="s">
        <v>160</v>
      </c>
      <c r="S26" s="279" t="str">
        <f>CONCATENATE(T26,",",U26)</f>
        <v>49.195254,-122.593829</v>
      </c>
      <c r="T26" s="240">
        <v>49.195253999999998</v>
      </c>
      <c r="U26" s="241">
        <v>-122.593829</v>
      </c>
      <c r="V26" s="242" t="s">
        <v>30</v>
      </c>
      <c r="W26" s="233">
        <v>529592</v>
      </c>
      <c r="X26" s="233">
        <v>5449241</v>
      </c>
      <c r="Y26" s="243" t="s">
        <v>147</v>
      </c>
      <c r="Z26" s="244" t="s">
        <v>91</v>
      </c>
      <c r="AA26" s="232">
        <v>30</v>
      </c>
      <c r="AB26" s="232" t="s">
        <v>33</v>
      </c>
      <c r="AC26" s="245" t="s">
        <v>161</v>
      </c>
      <c r="AD26" s="232" t="s">
        <v>35</v>
      </c>
      <c r="AE26" s="232" t="s">
        <v>550</v>
      </c>
      <c r="AF26" s="232" t="s">
        <v>162</v>
      </c>
      <c r="AG26" s="232">
        <v>25</v>
      </c>
      <c r="AH26" s="232">
        <v>22</v>
      </c>
      <c r="AI26" s="232">
        <v>0</v>
      </c>
      <c r="AJ26" s="243" t="s">
        <v>71</v>
      </c>
      <c r="AK26" s="243" t="s">
        <v>163</v>
      </c>
      <c r="AL26" s="243" t="s">
        <v>95</v>
      </c>
      <c r="AM26" s="243"/>
      <c r="AN26" s="226">
        <v>24</v>
      </c>
      <c r="AO26" s="226">
        <v>14</v>
      </c>
      <c r="AP26" s="226">
        <v>15</v>
      </c>
      <c r="AQ26" s="226">
        <v>15</v>
      </c>
    </row>
    <row r="27" spans="1:43" s="218" customFormat="1" x14ac:dyDescent="0.4">
      <c r="A27" s="238" t="s">
        <v>101</v>
      </c>
      <c r="B27" s="226">
        <v>2</v>
      </c>
      <c r="C27" s="226">
        <v>30</v>
      </c>
      <c r="D27" s="226" t="s">
        <v>101</v>
      </c>
      <c r="E27" s="230" t="str">
        <f>CONCATENATE(H27,"-",J27,"-",R27)</f>
        <v>R02-CW-SI</v>
      </c>
      <c r="F27" s="231">
        <v>43629</v>
      </c>
      <c r="G27" s="230" t="s">
        <v>333</v>
      </c>
      <c r="H27" s="232" t="s">
        <v>232</v>
      </c>
      <c r="I27" s="239" t="s">
        <v>143</v>
      </c>
      <c r="J27" s="232" t="s">
        <v>280</v>
      </c>
      <c r="K27" s="232">
        <v>2</v>
      </c>
      <c r="L27" s="232">
        <v>2019</v>
      </c>
      <c r="M27" s="232">
        <v>30</v>
      </c>
      <c r="N27" s="232">
        <v>30</v>
      </c>
      <c r="O27" s="239" t="s">
        <v>143</v>
      </c>
      <c r="P27" s="243" t="s">
        <v>171</v>
      </c>
      <c r="Q27" s="230" t="s">
        <v>172</v>
      </c>
      <c r="R27" s="232" t="s">
        <v>173</v>
      </c>
      <c r="S27" s="279" t="str">
        <f>CONCATENATE(T27,",",U27)</f>
        <v>49.139303,-122.349956</v>
      </c>
      <c r="T27" s="240">
        <v>49.139302999999998</v>
      </c>
      <c r="U27" s="241">
        <v>-122.34995600000001</v>
      </c>
      <c r="V27" s="242" t="s">
        <v>30</v>
      </c>
      <c r="W27" s="232">
        <v>547413</v>
      </c>
      <c r="X27" s="233">
        <v>5443145</v>
      </c>
      <c r="Y27" s="243" t="s">
        <v>174</v>
      </c>
      <c r="Z27" s="244" t="s">
        <v>91</v>
      </c>
      <c r="AA27" s="232">
        <v>30</v>
      </c>
      <c r="AB27" s="232" t="s">
        <v>33</v>
      </c>
      <c r="AC27" s="245" t="s">
        <v>175</v>
      </c>
      <c r="AD27" s="232" t="s">
        <v>35</v>
      </c>
      <c r="AE27" s="232" t="s">
        <v>550</v>
      </c>
      <c r="AF27" s="246">
        <v>0.54166666666666663</v>
      </c>
      <c r="AG27" s="232">
        <v>20</v>
      </c>
      <c r="AH27" s="232" t="s">
        <v>41</v>
      </c>
      <c r="AI27" s="232">
        <v>13</v>
      </c>
      <c r="AJ27" s="243" t="s">
        <v>176</v>
      </c>
      <c r="AK27" s="243" t="s">
        <v>177</v>
      </c>
      <c r="AL27" s="243" t="s">
        <v>95</v>
      </c>
      <c r="AM27" s="243"/>
      <c r="AN27" s="226">
        <v>25</v>
      </c>
      <c r="AO27" s="226">
        <v>15</v>
      </c>
      <c r="AP27" s="226">
        <v>15</v>
      </c>
      <c r="AQ27" s="226">
        <v>15</v>
      </c>
    </row>
    <row r="28" spans="1:43" s="218" customFormat="1" x14ac:dyDescent="0.4">
      <c r="A28" s="238" t="s">
        <v>101</v>
      </c>
      <c r="B28" s="226">
        <v>2</v>
      </c>
      <c r="C28" s="226">
        <v>30</v>
      </c>
      <c r="D28" s="226" t="s">
        <v>101</v>
      </c>
      <c r="E28" s="230" t="str">
        <f>CONCATENATE(H28,"-",J28,"-",R28)</f>
        <v>R02-CW-JO</v>
      </c>
      <c r="F28" s="231">
        <v>43643</v>
      </c>
      <c r="G28" s="230" t="s">
        <v>333</v>
      </c>
      <c r="H28" s="232" t="s">
        <v>232</v>
      </c>
      <c r="I28" s="239" t="s">
        <v>143</v>
      </c>
      <c r="J28" s="232" t="s">
        <v>280</v>
      </c>
      <c r="K28" s="232">
        <v>2</v>
      </c>
      <c r="L28" s="232">
        <v>2019</v>
      </c>
      <c r="M28" s="232">
        <v>30</v>
      </c>
      <c r="N28" s="232">
        <v>30</v>
      </c>
      <c r="O28" s="239" t="s">
        <v>143</v>
      </c>
      <c r="P28" s="243" t="s">
        <v>143</v>
      </c>
      <c r="Q28" s="230" t="s">
        <v>186</v>
      </c>
      <c r="R28" s="232" t="s">
        <v>187</v>
      </c>
      <c r="S28" s="279" t="str">
        <f>CONCATENATE(T28,",",U28)</f>
        <v>49.254546,-121.612014</v>
      </c>
      <c r="T28" s="240">
        <v>49.254545999999998</v>
      </c>
      <c r="U28" s="241">
        <v>-121.612014</v>
      </c>
      <c r="V28" s="232" t="s">
        <v>30</v>
      </c>
      <c r="W28" s="233">
        <v>601001</v>
      </c>
      <c r="X28" s="233">
        <v>5456680</v>
      </c>
      <c r="Y28" s="243" t="s">
        <v>188</v>
      </c>
      <c r="Z28" s="243" t="s">
        <v>189</v>
      </c>
      <c r="AA28" s="232">
        <v>30</v>
      </c>
      <c r="AB28" s="232" t="s">
        <v>33</v>
      </c>
      <c r="AC28" s="245" t="s">
        <v>190</v>
      </c>
      <c r="AD28" s="232" t="s">
        <v>35</v>
      </c>
      <c r="AE28" s="232" t="s">
        <v>550</v>
      </c>
      <c r="AF28" s="232" t="s">
        <v>191</v>
      </c>
      <c r="AG28" s="232">
        <v>18</v>
      </c>
      <c r="AH28" s="232">
        <v>17</v>
      </c>
      <c r="AI28" s="232">
        <v>10</v>
      </c>
      <c r="AJ28" s="243" t="s">
        <v>192</v>
      </c>
      <c r="AK28" s="243" t="s">
        <v>193</v>
      </c>
      <c r="AL28" s="243" t="s">
        <v>95</v>
      </c>
      <c r="AM28" s="243"/>
      <c r="AN28" s="226">
        <v>37</v>
      </c>
      <c r="AO28" s="226">
        <v>16</v>
      </c>
      <c r="AP28" s="226">
        <v>16</v>
      </c>
      <c r="AQ28" s="226">
        <v>16</v>
      </c>
    </row>
    <row r="29" spans="1:43" s="218" customFormat="1" x14ac:dyDescent="0.4">
      <c r="A29" s="238" t="s">
        <v>101</v>
      </c>
      <c r="B29" s="226">
        <v>2</v>
      </c>
      <c r="C29" s="226">
        <v>30</v>
      </c>
      <c r="D29" s="226" t="s">
        <v>101</v>
      </c>
      <c r="E29" s="230" t="str">
        <f>CONCATENATE(H29,"-",J29,"-",R29)</f>
        <v>R02-CW-AL</v>
      </c>
      <c r="F29" s="231" t="s">
        <v>372</v>
      </c>
      <c r="G29" s="230" t="s">
        <v>333</v>
      </c>
      <c r="H29" s="232" t="s">
        <v>232</v>
      </c>
      <c r="I29" s="239" t="s">
        <v>143</v>
      </c>
      <c r="J29" s="232" t="s">
        <v>280</v>
      </c>
      <c r="K29" s="232">
        <v>2</v>
      </c>
      <c r="L29" s="232">
        <v>2018</v>
      </c>
      <c r="M29" s="232">
        <v>30</v>
      </c>
      <c r="N29" s="232">
        <v>30</v>
      </c>
      <c r="O29" s="226" t="s">
        <v>143</v>
      </c>
      <c r="P29" s="243" t="s">
        <v>171</v>
      </c>
      <c r="Q29" s="226" t="s">
        <v>340</v>
      </c>
      <c r="R29" s="232" t="s">
        <v>341</v>
      </c>
      <c r="S29" s="279" t="str">
        <f>CONCATENATE(T29,",",U29)</f>
        <v>49.246811,-122.218523</v>
      </c>
      <c r="T29" s="241">
        <v>49.246811000000001</v>
      </c>
      <c r="U29" s="247">
        <v>-122.218523</v>
      </c>
      <c r="V29" s="248" t="s">
        <v>30</v>
      </c>
      <c r="W29" s="249">
        <v>556876</v>
      </c>
      <c r="X29" s="249">
        <v>5455187</v>
      </c>
      <c r="Y29" s="243" t="s">
        <v>31</v>
      </c>
      <c r="Z29" s="243" t="s">
        <v>523</v>
      </c>
      <c r="AA29" s="232">
        <v>29</v>
      </c>
      <c r="AB29" s="232" t="s">
        <v>33</v>
      </c>
      <c r="AC29" s="243" t="s">
        <v>525</v>
      </c>
      <c r="AD29" s="232" t="s">
        <v>35</v>
      </c>
      <c r="AE29" s="232" t="s">
        <v>550</v>
      </c>
      <c r="AF29" s="246">
        <v>0.6875</v>
      </c>
      <c r="AG29" s="232" t="s">
        <v>41</v>
      </c>
      <c r="AH29" s="232" t="s">
        <v>41</v>
      </c>
      <c r="AI29" s="232" t="s">
        <v>41</v>
      </c>
      <c r="AJ29" s="243" t="s">
        <v>529</v>
      </c>
      <c r="AK29" s="243" t="s">
        <v>530</v>
      </c>
      <c r="AL29" s="243" t="s">
        <v>531</v>
      </c>
      <c r="AM29" s="243"/>
      <c r="AN29" s="226">
        <v>12</v>
      </c>
      <c r="AO29" s="226">
        <v>16</v>
      </c>
      <c r="AP29" s="226">
        <v>16</v>
      </c>
      <c r="AQ29" s="226">
        <v>16</v>
      </c>
    </row>
    <row r="30" spans="1:43" s="253" customFormat="1" x14ac:dyDescent="0.4">
      <c r="A30" s="238" t="s">
        <v>101</v>
      </c>
      <c r="B30" s="226">
        <v>2</v>
      </c>
      <c r="C30" s="226">
        <v>30</v>
      </c>
      <c r="D30" s="226" t="s">
        <v>101</v>
      </c>
      <c r="E30" s="230" t="str">
        <f>CONCATENATE(H30,"-",J30,"-",R30)</f>
        <v>R02-CW-LA</v>
      </c>
      <c r="F30" s="231" t="s">
        <v>372</v>
      </c>
      <c r="G30" s="230" t="s">
        <v>333</v>
      </c>
      <c r="H30" s="232" t="s">
        <v>232</v>
      </c>
      <c r="I30" s="239" t="s">
        <v>143</v>
      </c>
      <c r="J30" s="232" t="s">
        <v>280</v>
      </c>
      <c r="K30" s="232">
        <v>2</v>
      </c>
      <c r="L30" s="232">
        <v>2018</v>
      </c>
      <c r="M30" s="232">
        <v>30</v>
      </c>
      <c r="N30" s="232">
        <v>30</v>
      </c>
      <c r="O30" s="226" t="s">
        <v>143</v>
      </c>
      <c r="P30" s="243" t="s">
        <v>158</v>
      </c>
      <c r="Q30" s="226" t="s">
        <v>512</v>
      </c>
      <c r="R30" s="232" t="s">
        <v>342</v>
      </c>
      <c r="S30" s="279" t="str">
        <f>CONCATENATE(T30,",",U30)</f>
        <v>49.034538,-122.678596</v>
      </c>
      <c r="T30" s="232">
        <v>49.034537999999998</v>
      </c>
      <c r="U30" s="247">
        <v>-122.678596</v>
      </c>
      <c r="V30" s="248" t="s">
        <v>30</v>
      </c>
      <c r="W30" s="249">
        <v>523492</v>
      </c>
      <c r="X30" s="249">
        <v>5431345</v>
      </c>
      <c r="Y30" s="243" t="s">
        <v>521</v>
      </c>
      <c r="Z30" s="243" t="s">
        <v>524</v>
      </c>
      <c r="AA30" s="232">
        <v>30</v>
      </c>
      <c r="AB30" s="232" t="s">
        <v>33</v>
      </c>
      <c r="AC30" s="226" t="s">
        <v>527</v>
      </c>
      <c r="AD30" s="232" t="s">
        <v>101</v>
      </c>
      <c r="AE30" s="232" t="s">
        <v>550</v>
      </c>
      <c r="AF30" s="246">
        <v>0.60416666666666663</v>
      </c>
      <c r="AG30" s="232" t="s">
        <v>41</v>
      </c>
      <c r="AH30" s="232" t="s">
        <v>41</v>
      </c>
      <c r="AI30" s="232" t="s">
        <v>41</v>
      </c>
      <c r="AJ30" s="243" t="s">
        <v>532</v>
      </c>
      <c r="AK30" s="243" t="s">
        <v>533</v>
      </c>
      <c r="AL30" s="243" t="s">
        <v>41</v>
      </c>
      <c r="AM30" s="243" t="s">
        <v>534</v>
      </c>
      <c r="AN30" s="226">
        <v>13</v>
      </c>
      <c r="AO30" s="226">
        <v>16</v>
      </c>
      <c r="AP30" s="226">
        <v>16</v>
      </c>
      <c r="AQ30" s="226">
        <v>17</v>
      </c>
    </row>
    <row r="31" spans="1:43" s="253" customFormat="1" x14ac:dyDescent="0.4">
      <c r="A31" s="238" t="s">
        <v>101</v>
      </c>
      <c r="B31" s="226">
        <v>2</v>
      </c>
      <c r="C31" s="226">
        <v>30</v>
      </c>
      <c r="D31" s="226" t="s">
        <v>101</v>
      </c>
      <c r="E31" s="230" t="str">
        <f>CONCATENATE(H31,"-",J31,"-",R31)</f>
        <v>R02-CW-BE</v>
      </c>
      <c r="F31" s="231" t="s">
        <v>372</v>
      </c>
      <c r="G31" s="230" t="s">
        <v>333</v>
      </c>
      <c r="H31" s="232" t="s">
        <v>232</v>
      </c>
      <c r="I31" s="239" t="s">
        <v>143</v>
      </c>
      <c r="J31" s="232" t="s">
        <v>280</v>
      </c>
      <c r="K31" s="232">
        <v>2</v>
      </c>
      <c r="L31" s="232">
        <v>2018</v>
      </c>
      <c r="M31" s="232">
        <v>30</v>
      </c>
      <c r="N31" s="232">
        <v>30</v>
      </c>
      <c r="O31" s="243" t="s">
        <v>143</v>
      </c>
      <c r="P31" s="243" t="s">
        <v>520</v>
      </c>
      <c r="Q31" s="226" t="s">
        <v>343</v>
      </c>
      <c r="R31" s="232" t="s">
        <v>344</v>
      </c>
      <c r="S31" s="226" t="s">
        <v>558</v>
      </c>
      <c r="T31" s="226">
        <v>49.349303999999997</v>
      </c>
      <c r="U31" s="241">
        <v>-121.710414</v>
      </c>
      <c r="V31" s="232" t="s">
        <v>30</v>
      </c>
      <c r="W31" s="233">
        <v>8404034.2679999992</v>
      </c>
      <c r="X31" s="233">
        <v>17092245.556000002</v>
      </c>
      <c r="Y31" s="243" t="s">
        <v>522</v>
      </c>
      <c r="Z31" s="243" t="s">
        <v>523</v>
      </c>
      <c r="AA31" s="232">
        <v>30</v>
      </c>
      <c r="AB31" s="232" t="s">
        <v>33</v>
      </c>
      <c r="AC31" s="226" t="s">
        <v>528</v>
      </c>
      <c r="AD31" s="232" t="s">
        <v>35</v>
      </c>
      <c r="AE31" s="232" t="s">
        <v>550</v>
      </c>
      <c r="AF31" s="246">
        <v>0.75</v>
      </c>
      <c r="AG31" s="232" t="s">
        <v>41</v>
      </c>
      <c r="AH31" s="232" t="s">
        <v>41</v>
      </c>
      <c r="AI31" s="232" t="s">
        <v>41</v>
      </c>
      <c r="AJ31" s="243" t="s">
        <v>535</v>
      </c>
      <c r="AK31" s="243" t="s">
        <v>536</v>
      </c>
      <c r="AL31" s="243" t="s">
        <v>41</v>
      </c>
      <c r="AM31" s="243"/>
      <c r="AN31" s="226">
        <v>14</v>
      </c>
      <c r="AO31" s="226">
        <v>17</v>
      </c>
      <c r="AP31" s="226">
        <v>17</v>
      </c>
      <c r="AQ31" s="226">
        <v>17</v>
      </c>
    </row>
    <row r="32" spans="1:43" s="253" customFormat="1" x14ac:dyDescent="0.4">
      <c r="A32" s="251" t="s">
        <v>101</v>
      </c>
      <c r="B32" s="207">
        <v>2</v>
      </c>
      <c r="C32" s="205">
        <v>9</v>
      </c>
      <c r="D32" s="252" t="s">
        <v>101</v>
      </c>
      <c r="E32" s="177" t="str">
        <f>CONCATENATE(H32,"-",J32,"-",R32)</f>
        <v>R02-SS-KH</v>
      </c>
      <c r="F32" s="178">
        <v>43677</v>
      </c>
      <c r="G32" s="177" t="s">
        <v>333</v>
      </c>
      <c r="H32" s="208" t="s">
        <v>232</v>
      </c>
      <c r="I32" s="209" t="s">
        <v>194</v>
      </c>
      <c r="J32" s="208" t="s">
        <v>281</v>
      </c>
      <c r="K32" s="208">
        <v>2</v>
      </c>
      <c r="L32" s="208">
        <v>2019</v>
      </c>
      <c r="M32" s="208">
        <v>9</v>
      </c>
      <c r="N32" s="208">
        <v>9</v>
      </c>
      <c r="O32" s="209" t="s">
        <v>194</v>
      </c>
      <c r="P32" s="215" t="s">
        <v>204</v>
      </c>
      <c r="Q32" s="177" t="s">
        <v>209</v>
      </c>
      <c r="R32" s="208" t="s">
        <v>210</v>
      </c>
      <c r="S32" s="282" t="s">
        <v>554</v>
      </c>
      <c r="T32" s="219">
        <v>50.666111000000001</v>
      </c>
      <c r="U32" s="220">
        <v>-123.45964499999999</v>
      </c>
      <c r="V32" s="208" t="s">
        <v>30</v>
      </c>
      <c r="W32" s="210">
        <v>467516</v>
      </c>
      <c r="X32" s="210">
        <v>5612797</v>
      </c>
      <c r="Y32" s="215" t="s">
        <v>45</v>
      </c>
      <c r="Z32" s="215" t="s">
        <v>207</v>
      </c>
      <c r="AA32" s="208">
        <v>9</v>
      </c>
      <c r="AB32" s="208" t="s">
        <v>33</v>
      </c>
      <c r="AC32" s="207" t="s">
        <v>41</v>
      </c>
      <c r="AD32" s="208" t="s">
        <v>35</v>
      </c>
      <c r="AE32" s="208" t="s">
        <v>550</v>
      </c>
      <c r="AF32" s="237">
        <v>0.57638888888888895</v>
      </c>
      <c r="AG32" s="208" t="s">
        <v>41</v>
      </c>
      <c r="AH32" s="208" t="s">
        <v>41</v>
      </c>
      <c r="AI32" s="208" t="s">
        <v>41</v>
      </c>
      <c r="AJ32" s="215" t="s">
        <v>41</v>
      </c>
      <c r="AK32" s="215" t="s">
        <v>211</v>
      </c>
      <c r="AL32" s="215" t="s">
        <v>212</v>
      </c>
      <c r="AM32" s="215" t="s">
        <v>213</v>
      </c>
      <c r="AN32" s="207" t="s">
        <v>542</v>
      </c>
      <c r="AO32" s="207" t="s">
        <v>542</v>
      </c>
      <c r="AP32" s="207" t="s">
        <v>542</v>
      </c>
      <c r="AQ32" s="207" t="s">
        <v>542</v>
      </c>
    </row>
    <row r="33" spans="1:43" s="253" customFormat="1" x14ac:dyDescent="0.4">
      <c r="A33" s="238" t="s">
        <v>101</v>
      </c>
      <c r="B33" s="226">
        <v>2</v>
      </c>
      <c r="C33" s="226">
        <v>30</v>
      </c>
      <c r="D33" s="226" t="s">
        <v>101</v>
      </c>
      <c r="E33" s="230" t="str">
        <f>CONCATENATE(H33,"-",J33,"-",R33)</f>
        <v>R02-SC-HA</v>
      </c>
      <c r="F33" s="231">
        <v>43636</v>
      </c>
      <c r="G33" s="230" t="s">
        <v>333</v>
      </c>
      <c r="H33" s="232" t="s">
        <v>232</v>
      </c>
      <c r="I33" s="239" t="s">
        <v>214</v>
      </c>
      <c r="J33" s="232" t="s">
        <v>233</v>
      </c>
      <c r="K33" s="232">
        <v>2</v>
      </c>
      <c r="L33" s="232">
        <v>2019</v>
      </c>
      <c r="M33" s="232">
        <v>30</v>
      </c>
      <c r="N33" s="232">
        <v>30</v>
      </c>
      <c r="O33" s="239" t="s">
        <v>214</v>
      </c>
      <c r="P33" s="243" t="s">
        <v>215</v>
      </c>
      <c r="Q33" s="230" t="s">
        <v>222</v>
      </c>
      <c r="R33" s="232" t="s">
        <v>223</v>
      </c>
      <c r="S33" s="279" t="str">
        <f>CONCATENATE(T33,",",U33)</f>
        <v>49.931482,-124.419944</v>
      </c>
      <c r="T33" s="240">
        <v>49.931482000000003</v>
      </c>
      <c r="U33" s="241">
        <v>-124.419944</v>
      </c>
      <c r="V33" s="232" t="s">
        <v>30</v>
      </c>
      <c r="W33" s="233">
        <v>398094</v>
      </c>
      <c r="X33" s="233">
        <v>5531979</v>
      </c>
      <c r="Y33" s="243" t="s">
        <v>224</v>
      </c>
      <c r="Z33" s="243" t="s">
        <v>219</v>
      </c>
      <c r="AA33" s="232">
        <v>30</v>
      </c>
      <c r="AB33" s="232" t="s">
        <v>33</v>
      </c>
      <c r="AC33" s="245" t="s">
        <v>225</v>
      </c>
      <c r="AD33" s="232" t="s">
        <v>35</v>
      </c>
      <c r="AE33" s="232" t="s">
        <v>550</v>
      </c>
      <c r="AF33" s="232" t="s">
        <v>226</v>
      </c>
      <c r="AG33" s="232">
        <v>21</v>
      </c>
      <c r="AH33" s="232">
        <v>20</v>
      </c>
      <c r="AI33" s="232" t="s">
        <v>227</v>
      </c>
      <c r="AJ33" s="243" t="s">
        <v>228</v>
      </c>
      <c r="AK33" s="243" t="s">
        <v>229</v>
      </c>
      <c r="AL33" s="243" t="s">
        <v>221</v>
      </c>
      <c r="AM33" s="243" t="s">
        <v>230</v>
      </c>
      <c r="AN33" s="226">
        <v>29</v>
      </c>
      <c r="AO33" s="226">
        <v>15</v>
      </c>
      <c r="AP33" s="226">
        <v>15</v>
      </c>
      <c r="AQ33" s="226">
        <v>15</v>
      </c>
    </row>
    <row r="34" spans="1:43" s="253" customFormat="1" x14ac:dyDescent="0.4">
      <c r="A34" s="298" t="s">
        <v>542</v>
      </c>
      <c r="B34" s="284">
        <v>3</v>
      </c>
      <c r="C34" s="288">
        <v>30</v>
      </c>
      <c r="D34" s="284" t="s">
        <v>101</v>
      </c>
      <c r="E34" s="285" t="str">
        <f>CONCATENATE(H34,"-",J34,"-",R34)</f>
        <v>R03-TO-ML</v>
      </c>
      <c r="F34" s="286">
        <v>44740</v>
      </c>
      <c r="G34" s="299" t="s">
        <v>333</v>
      </c>
      <c r="H34" s="299" t="str">
        <f>CONCATENATE("R","0",K34)</f>
        <v>R03</v>
      </c>
      <c r="I34" s="288" t="s">
        <v>600</v>
      </c>
      <c r="J34" s="299" t="s">
        <v>601</v>
      </c>
      <c r="K34" s="288">
        <v>3</v>
      </c>
      <c r="L34" s="299">
        <v>2022</v>
      </c>
      <c r="M34" s="288">
        <v>30</v>
      </c>
      <c r="N34" s="288">
        <v>30</v>
      </c>
      <c r="O34" s="299"/>
      <c r="P34" s="288" t="s">
        <v>602</v>
      </c>
      <c r="Q34" s="288" t="s">
        <v>603</v>
      </c>
      <c r="R34" s="288" t="s">
        <v>604</v>
      </c>
      <c r="S34" s="299"/>
      <c r="T34" s="287">
        <v>50.076447000000002</v>
      </c>
      <c r="U34" s="287">
        <v>-120.65074199999999</v>
      </c>
      <c r="V34" s="288" t="s">
        <v>30</v>
      </c>
      <c r="W34" s="289">
        <v>668089</v>
      </c>
      <c r="X34" s="289">
        <v>5549774</v>
      </c>
      <c r="Y34" s="288" t="s">
        <v>605</v>
      </c>
      <c r="Z34" s="286" t="s">
        <v>606</v>
      </c>
      <c r="AA34" s="299"/>
      <c r="AB34" s="288" t="s">
        <v>33</v>
      </c>
      <c r="AC34" s="288" t="s">
        <v>567</v>
      </c>
      <c r="AD34" s="288" t="s">
        <v>35</v>
      </c>
      <c r="AE34" s="299"/>
      <c r="AF34" s="299"/>
      <c r="AG34" s="299"/>
      <c r="AH34" s="299"/>
      <c r="AI34" s="299"/>
      <c r="AJ34" s="299"/>
      <c r="AK34" s="288" t="s">
        <v>607</v>
      </c>
      <c r="AL34" s="299"/>
      <c r="AM34" s="288" t="s">
        <v>608</v>
      </c>
      <c r="AN34" s="299"/>
      <c r="AO34" s="299"/>
      <c r="AP34" s="299"/>
      <c r="AQ34" s="299"/>
    </row>
    <row r="35" spans="1:43" s="253" customFormat="1" x14ac:dyDescent="0.4">
      <c r="A35" s="298" t="s">
        <v>542</v>
      </c>
      <c r="B35" s="284">
        <v>3</v>
      </c>
      <c r="C35" s="288">
        <v>30</v>
      </c>
      <c r="D35" s="284" t="s">
        <v>101</v>
      </c>
      <c r="E35" s="285" t="str">
        <f>CONCATENATE(H35,"-",J35,"-",R35)</f>
        <v>R03-TO-KA</v>
      </c>
      <c r="F35" s="286">
        <v>44740</v>
      </c>
      <c r="G35" s="299" t="s">
        <v>333</v>
      </c>
      <c r="H35" s="299" t="str">
        <f>CONCATENATE("R","0",K35)</f>
        <v>R03</v>
      </c>
      <c r="I35" s="288" t="s">
        <v>600</v>
      </c>
      <c r="J35" s="299" t="s">
        <v>601</v>
      </c>
      <c r="K35" s="288">
        <v>3</v>
      </c>
      <c r="L35" s="299">
        <v>2022</v>
      </c>
      <c r="M35" s="288">
        <v>30</v>
      </c>
      <c r="N35" s="288">
        <v>30</v>
      </c>
      <c r="O35" s="299"/>
      <c r="P35" s="288" t="s">
        <v>602</v>
      </c>
      <c r="Q35" s="288" t="s">
        <v>609</v>
      </c>
      <c r="R35" s="288" t="s">
        <v>180</v>
      </c>
      <c r="S35" s="299"/>
      <c r="T35" s="287">
        <v>49.907764999999998</v>
      </c>
      <c r="U35" s="287">
        <v>-120.563997</v>
      </c>
      <c r="V35" s="288" t="s">
        <v>30</v>
      </c>
      <c r="W35" s="289">
        <v>674906</v>
      </c>
      <c r="X35" s="289">
        <v>5531221</v>
      </c>
      <c r="Y35" s="288" t="s">
        <v>590</v>
      </c>
      <c r="Z35" s="286" t="s">
        <v>606</v>
      </c>
      <c r="AA35" s="299"/>
      <c r="AB35" s="288" t="s">
        <v>33</v>
      </c>
      <c r="AC35" s="288" t="s">
        <v>567</v>
      </c>
      <c r="AD35" s="288" t="s">
        <v>35</v>
      </c>
      <c r="AE35" s="299"/>
      <c r="AF35" s="299"/>
      <c r="AG35" s="299"/>
      <c r="AH35" s="299"/>
      <c r="AI35" s="299"/>
      <c r="AJ35" s="299"/>
      <c r="AK35" s="288" t="s">
        <v>610</v>
      </c>
      <c r="AL35" s="299"/>
      <c r="AM35" s="288" t="s">
        <v>611</v>
      </c>
      <c r="AN35" s="299"/>
      <c r="AO35" s="299"/>
      <c r="AP35" s="299"/>
      <c r="AQ35" s="299"/>
    </row>
    <row r="36" spans="1:43" s="253" customFormat="1" x14ac:dyDescent="0.4">
      <c r="A36" s="298" t="s">
        <v>542</v>
      </c>
      <c r="B36" s="284">
        <v>3</v>
      </c>
      <c r="C36" s="288">
        <v>30</v>
      </c>
      <c r="D36" s="284" t="s">
        <v>101</v>
      </c>
      <c r="E36" s="285" t="str">
        <f>CONCATENATE(H36,"-",J36,"-",R36)</f>
        <v>R04-KB-SU</v>
      </c>
      <c r="F36" s="286">
        <v>44741</v>
      </c>
      <c r="G36" s="299" t="s">
        <v>333</v>
      </c>
      <c r="H36" s="299" t="str">
        <f>CONCATENATE("R","0",K36)</f>
        <v>R04</v>
      </c>
      <c r="I36" s="288" t="s">
        <v>612</v>
      </c>
      <c r="J36" s="299" t="s">
        <v>613</v>
      </c>
      <c r="K36" s="288">
        <v>4</v>
      </c>
      <c r="L36" s="299">
        <v>2022</v>
      </c>
      <c r="M36" s="288">
        <v>30</v>
      </c>
      <c r="N36" s="288">
        <v>30</v>
      </c>
      <c r="O36" s="299"/>
      <c r="P36" s="288" t="s">
        <v>614</v>
      </c>
      <c r="Q36" s="288" t="s">
        <v>615</v>
      </c>
      <c r="R36" s="288" t="s">
        <v>616</v>
      </c>
      <c r="S36" s="299"/>
      <c r="T36" s="287">
        <v>50.155085</v>
      </c>
      <c r="U36" s="287">
        <v>-117.65275200000001</v>
      </c>
      <c r="V36" s="288" t="s">
        <v>617</v>
      </c>
      <c r="W36" s="289">
        <v>453370</v>
      </c>
      <c r="X36" s="289">
        <v>5556078</v>
      </c>
      <c r="Y36" s="288" t="s">
        <v>590</v>
      </c>
      <c r="Z36" s="286" t="s">
        <v>606</v>
      </c>
      <c r="AA36" s="299"/>
      <c r="AB36" s="288" t="s">
        <v>33</v>
      </c>
      <c r="AC36" s="288" t="s">
        <v>567</v>
      </c>
      <c r="AD36" s="288" t="s">
        <v>35</v>
      </c>
      <c r="AE36" s="299"/>
      <c r="AF36" s="299"/>
      <c r="AG36" s="299"/>
      <c r="AH36" s="299"/>
      <c r="AI36" s="299"/>
      <c r="AJ36" s="299"/>
      <c r="AK36" s="288" t="s">
        <v>618</v>
      </c>
      <c r="AL36" s="299"/>
      <c r="AM36" s="288" t="s">
        <v>619</v>
      </c>
      <c r="AN36" s="299"/>
      <c r="AO36" s="299"/>
      <c r="AP36" s="299"/>
      <c r="AQ36" s="299"/>
    </row>
    <row r="37" spans="1:43" s="207" customFormat="1" x14ac:dyDescent="0.4">
      <c r="A37" s="298" t="s">
        <v>542</v>
      </c>
      <c r="B37" s="284">
        <v>3</v>
      </c>
      <c r="C37" s="288">
        <v>30</v>
      </c>
      <c r="D37" s="284" t="s">
        <v>101</v>
      </c>
      <c r="E37" s="285" t="str">
        <f>CONCATENATE(H37,"-",J37,"-",R37)</f>
        <v>R04-KB-FI</v>
      </c>
      <c r="F37" s="286">
        <v>44741</v>
      </c>
      <c r="G37" s="299" t="s">
        <v>333</v>
      </c>
      <c r="H37" s="299" t="str">
        <f>CONCATENATE("R","0",K37)</f>
        <v>R04</v>
      </c>
      <c r="I37" s="288" t="s">
        <v>612</v>
      </c>
      <c r="J37" s="299" t="s">
        <v>613</v>
      </c>
      <c r="K37" s="288">
        <v>4</v>
      </c>
      <c r="L37" s="299">
        <v>2022</v>
      </c>
      <c r="M37" s="288">
        <v>30</v>
      </c>
      <c r="N37" s="288">
        <v>30</v>
      </c>
      <c r="O37" s="299"/>
      <c r="P37" s="288" t="s">
        <v>620</v>
      </c>
      <c r="Q37" s="288" t="s">
        <v>621</v>
      </c>
      <c r="R37" s="288" t="s">
        <v>622</v>
      </c>
      <c r="S37" s="299"/>
      <c r="T37" s="287">
        <v>50.045766999999998</v>
      </c>
      <c r="U37" s="287">
        <v>-117.180477</v>
      </c>
      <c r="V37" s="288" t="s">
        <v>617</v>
      </c>
      <c r="W37" s="289">
        <v>487078</v>
      </c>
      <c r="X37" s="289">
        <v>5543735</v>
      </c>
      <c r="Y37" s="288" t="s">
        <v>623</v>
      </c>
      <c r="Z37" s="286" t="s">
        <v>606</v>
      </c>
      <c r="AA37" s="299"/>
      <c r="AB37" s="288" t="s">
        <v>33</v>
      </c>
      <c r="AC37" s="288" t="s">
        <v>567</v>
      </c>
      <c r="AD37" s="288" t="s">
        <v>35</v>
      </c>
      <c r="AE37" s="299"/>
      <c r="AF37" s="299"/>
      <c r="AG37" s="299"/>
      <c r="AH37" s="299"/>
      <c r="AI37" s="299"/>
      <c r="AJ37" s="299"/>
      <c r="AK37" s="288" t="s">
        <v>624</v>
      </c>
      <c r="AL37" s="299"/>
      <c r="AM37" s="288" t="s">
        <v>625</v>
      </c>
      <c r="AN37" s="299"/>
      <c r="AO37" s="299"/>
      <c r="AP37" s="299"/>
      <c r="AQ37" s="299"/>
    </row>
    <row r="38" spans="1:43" s="226" customFormat="1" x14ac:dyDescent="0.4">
      <c r="A38" s="298" t="s">
        <v>542</v>
      </c>
      <c r="B38" s="284">
        <v>3</v>
      </c>
      <c r="C38" s="288">
        <v>30</v>
      </c>
      <c r="D38" s="284" t="s">
        <v>101</v>
      </c>
      <c r="E38" s="285" t="str">
        <f>CONCATENATE(H38,"-",J38,"-",R38)</f>
        <v>R04-KB-MC</v>
      </c>
      <c r="F38" s="286">
        <v>44763</v>
      </c>
      <c r="G38" s="299" t="s">
        <v>333</v>
      </c>
      <c r="H38" s="299" t="str">
        <f>CONCATENATE("R","0",K38)</f>
        <v>R04</v>
      </c>
      <c r="I38" s="288" t="s">
        <v>612</v>
      </c>
      <c r="J38" s="299" t="s">
        <v>613</v>
      </c>
      <c r="K38" s="288">
        <v>4</v>
      </c>
      <c r="L38" s="299">
        <v>2022</v>
      </c>
      <c r="M38" s="288">
        <v>30</v>
      </c>
      <c r="N38" s="288">
        <v>30</v>
      </c>
      <c r="O38" s="299"/>
      <c r="P38" s="288" t="s">
        <v>696</v>
      </c>
      <c r="Q38" s="288" t="s">
        <v>697</v>
      </c>
      <c r="R38" s="288" t="s">
        <v>698</v>
      </c>
      <c r="S38" s="299"/>
      <c r="T38" s="287">
        <v>49.892477999999997</v>
      </c>
      <c r="U38" s="287">
        <v>-115.88137999999999</v>
      </c>
      <c r="V38" s="295" t="s">
        <v>617</v>
      </c>
      <c r="W38" s="289">
        <v>580346</v>
      </c>
      <c r="X38" s="289">
        <v>5527276</v>
      </c>
      <c r="Y38" s="288" t="s">
        <v>45</v>
      </c>
      <c r="Z38" s="286" t="s">
        <v>699</v>
      </c>
      <c r="AA38" s="299"/>
      <c r="AB38" s="288" t="s">
        <v>33</v>
      </c>
      <c r="AC38" s="288" t="s">
        <v>567</v>
      </c>
      <c r="AD38" s="288" t="s">
        <v>35</v>
      </c>
      <c r="AE38" s="299"/>
      <c r="AF38" s="299"/>
      <c r="AG38" s="299"/>
      <c r="AH38" s="299"/>
      <c r="AI38" s="299"/>
      <c r="AJ38" s="299"/>
      <c r="AK38" s="288" t="s">
        <v>700</v>
      </c>
      <c r="AL38" s="299"/>
      <c r="AM38" s="288" t="s">
        <v>701</v>
      </c>
      <c r="AN38" s="299"/>
      <c r="AO38" s="299"/>
      <c r="AP38" s="299"/>
      <c r="AQ38" s="299"/>
    </row>
    <row r="39" spans="1:43" s="226" customFormat="1" x14ac:dyDescent="0.4">
      <c r="A39" s="298" t="s">
        <v>542</v>
      </c>
      <c r="B39" s="284">
        <v>3</v>
      </c>
      <c r="C39" s="288">
        <v>30</v>
      </c>
      <c r="D39" s="284" t="s">
        <v>101</v>
      </c>
      <c r="E39" s="285" t="str">
        <f>CONCATENATE(H39,"-",J39,"-",R39)</f>
        <v>R04-KB-CO</v>
      </c>
      <c r="F39" s="286">
        <v>44771</v>
      </c>
      <c r="G39" s="299" t="s">
        <v>333</v>
      </c>
      <c r="H39" s="299" t="str">
        <f>CONCATENATE("R","0",K39)</f>
        <v>R04</v>
      </c>
      <c r="I39" s="288" t="s">
        <v>612</v>
      </c>
      <c r="J39" s="299" t="s">
        <v>613</v>
      </c>
      <c r="K39" s="288">
        <v>4</v>
      </c>
      <c r="L39" s="299">
        <v>2022</v>
      </c>
      <c r="M39" s="288">
        <v>30</v>
      </c>
      <c r="N39" s="288">
        <v>30</v>
      </c>
      <c r="O39" s="299"/>
      <c r="P39" s="288" t="s">
        <v>702</v>
      </c>
      <c r="Q39" s="288" t="s">
        <v>703</v>
      </c>
      <c r="R39" s="288" t="s">
        <v>704</v>
      </c>
      <c r="S39" s="299"/>
      <c r="T39" s="296">
        <v>49.516469999999998</v>
      </c>
      <c r="U39" s="296">
        <v>-114.680166</v>
      </c>
      <c r="V39" s="295" t="s">
        <v>617</v>
      </c>
      <c r="W39" s="297">
        <v>667910</v>
      </c>
      <c r="X39" s="297">
        <v>5487458</v>
      </c>
      <c r="Y39" s="288" t="s">
        <v>705</v>
      </c>
      <c r="Z39" s="286" t="s">
        <v>699</v>
      </c>
      <c r="AA39" s="299"/>
      <c r="AB39" s="288" t="s">
        <v>33</v>
      </c>
      <c r="AC39" s="288" t="s">
        <v>567</v>
      </c>
      <c r="AD39" s="288" t="s">
        <v>35</v>
      </c>
      <c r="AE39" s="299"/>
      <c r="AF39" s="299"/>
      <c r="AG39" s="299"/>
      <c r="AH39" s="299"/>
      <c r="AI39" s="299"/>
      <c r="AJ39" s="299"/>
      <c r="AK39" s="288" t="s">
        <v>706</v>
      </c>
      <c r="AL39" s="299"/>
      <c r="AM39" s="288" t="s">
        <v>707</v>
      </c>
      <c r="AN39" s="299"/>
      <c r="AO39" s="299"/>
      <c r="AP39" s="299"/>
      <c r="AQ39" s="299"/>
    </row>
    <row r="40" spans="1:43" s="226" customFormat="1" x14ac:dyDescent="0.4">
      <c r="A40" s="298" t="s">
        <v>542</v>
      </c>
      <c r="B40" s="284">
        <v>3</v>
      </c>
      <c r="C40" s="288">
        <v>30</v>
      </c>
      <c r="D40" s="284" t="s">
        <v>101</v>
      </c>
      <c r="E40" s="285" t="str">
        <f>CONCATENATE(H40,"-",J40,"-",R40)</f>
        <v>R04-KB-GO</v>
      </c>
      <c r="F40" s="286">
        <v>44787</v>
      </c>
      <c r="G40" s="299" t="s">
        <v>333</v>
      </c>
      <c r="H40" s="299" t="str">
        <f>CONCATENATE("R","0",K40)</f>
        <v>R04</v>
      </c>
      <c r="I40" s="288" t="s">
        <v>612</v>
      </c>
      <c r="J40" s="299" t="s">
        <v>613</v>
      </c>
      <c r="K40" s="288">
        <v>4</v>
      </c>
      <c r="L40" s="299">
        <v>2022</v>
      </c>
      <c r="M40" s="288">
        <v>30</v>
      </c>
      <c r="N40" s="288">
        <v>30</v>
      </c>
      <c r="O40" s="299"/>
      <c r="P40" s="288" t="s">
        <v>708</v>
      </c>
      <c r="Q40" s="288" t="s">
        <v>709</v>
      </c>
      <c r="R40" s="288" t="s">
        <v>710</v>
      </c>
      <c r="S40" s="299"/>
      <c r="T40" s="296">
        <v>49.419077999999999</v>
      </c>
      <c r="U40" s="296">
        <v>-116.18338799999999</v>
      </c>
      <c r="V40" s="295" t="s">
        <v>617</v>
      </c>
      <c r="W40" s="297">
        <v>559226</v>
      </c>
      <c r="X40" s="297">
        <v>5474365</v>
      </c>
      <c r="Y40" s="288" t="s">
        <v>45</v>
      </c>
      <c r="Z40" s="286" t="s">
        <v>699</v>
      </c>
      <c r="AA40" s="299"/>
      <c r="AB40" s="288" t="s">
        <v>33</v>
      </c>
      <c r="AC40" s="288" t="s">
        <v>567</v>
      </c>
      <c r="AD40" s="288" t="s">
        <v>35</v>
      </c>
      <c r="AE40" s="299"/>
      <c r="AF40" s="299"/>
      <c r="AG40" s="299"/>
      <c r="AH40" s="299"/>
      <c r="AI40" s="299"/>
      <c r="AJ40" s="299"/>
      <c r="AK40" s="288" t="s">
        <v>711</v>
      </c>
      <c r="AL40" s="299"/>
      <c r="AM40" s="288" t="s">
        <v>712</v>
      </c>
      <c r="AN40" s="299"/>
      <c r="AO40" s="299"/>
      <c r="AP40" s="299"/>
      <c r="AQ40" s="299"/>
    </row>
    <row r="41" spans="1:43" s="226" customFormat="1" x14ac:dyDescent="0.4">
      <c r="A41" s="298" t="s">
        <v>542</v>
      </c>
      <c r="B41" s="284">
        <v>2</v>
      </c>
      <c r="C41" s="297">
        <v>15</v>
      </c>
      <c r="D41" s="284" t="s">
        <v>101</v>
      </c>
      <c r="E41" s="285" t="str">
        <f>CONCATENATE(H41,"-",J41,"-",R41)</f>
        <v>R05-CB-DR</v>
      </c>
      <c r="F41" s="286">
        <v>44412</v>
      </c>
      <c r="G41" s="299" t="s">
        <v>333</v>
      </c>
      <c r="H41" s="299" t="s">
        <v>559</v>
      </c>
      <c r="I41" s="297" t="s">
        <v>560</v>
      </c>
      <c r="J41" s="299" t="s">
        <v>561</v>
      </c>
      <c r="K41" s="297">
        <v>5</v>
      </c>
      <c r="L41" s="299">
        <v>2021</v>
      </c>
      <c r="M41" s="297">
        <v>15</v>
      </c>
      <c r="N41" s="297">
        <v>15</v>
      </c>
      <c r="O41" s="299"/>
      <c r="P41" s="297" t="s">
        <v>562</v>
      </c>
      <c r="Q41" s="288" t="s">
        <v>563</v>
      </c>
      <c r="R41" s="288" t="s">
        <v>564</v>
      </c>
      <c r="S41" s="299"/>
      <c r="T41" s="287">
        <v>52.468339</v>
      </c>
      <c r="U41" s="287">
        <v>-125.296469</v>
      </c>
      <c r="V41" s="288" t="s">
        <v>30</v>
      </c>
      <c r="W41" s="289">
        <v>344007</v>
      </c>
      <c r="X41" s="289">
        <v>5815610</v>
      </c>
      <c r="Y41" s="288" t="s">
        <v>31</v>
      </c>
      <c r="Z41" s="288" t="s">
        <v>565</v>
      </c>
      <c r="AA41" s="299"/>
      <c r="AB41" s="297" t="s">
        <v>566</v>
      </c>
      <c r="AC41" s="297" t="s">
        <v>567</v>
      </c>
      <c r="AD41" s="288" t="s">
        <v>35</v>
      </c>
      <c r="AE41" s="299"/>
      <c r="AF41" s="299"/>
      <c r="AG41" s="299"/>
      <c r="AH41" s="299"/>
      <c r="AI41" s="299"/>
      <c r="AJ41" s="299"/>
      <c r="AK41" s="288" t="s">
        <v>568</v>
      </c>
      <c r="AL41" s="299"/>
      <c r="AM41" s="288" t="s">
        <v>569</v>
      </c>
      <c r="AN41" s="299"/>
      <c r="AO41" s="299"/>
      <c r="AP41" s="299"/>
      <c r="AQ41" s="299"/>
    </row>
    <row r="42" spans="1:43" s="226" customFormat="1" x14ac:dyDescent="0.4">
      <c r="A42" s="298" t="s">
        <v>542</v>
      </c>
      <c r="B42" s="284">
        <v>3</v>
      </c>
      <c r="C42" s="288">
        <v>29</v>
      </c>
      <c r="D42" s="284" t="s">
        <v>101</v>
      </c>
      <c r="E42" s="285" t="str">
        <f>CONCATENATE(H42,"-",J42,"-",R42)</f>
        <v>R05-CB-MR</v>
      </c>
      <c r="F42" s="286">
        <v>44752</v>
      </c>
      <c r="G42" s="299" t="s">
        <v>333</v>
      </c>
      <c r="H42" s="299" t="str">
        <f>CONCATENATE("R","0",K42)</f>
        <v>R05</v>
      </c>
      <c r="I42" s="288" t="s">
        <v>560</v>
      </c>
      <c r="J42" s="299" t="s">
        <v>561</v>
      </c>
      <c r="K42" s="288">
        <v>5</v>
      </c>
      <c r="L42" s="299">
        <v>2022</v>
      </c>
      <c r="M42" s="288">
        <v>29</v>
      </c>
      <c r="N42" s="288">
        <v>29</v>
      </c>
      <c r="O42" s="299"/>
      <c r="P42" s="288" t="s">
        <v>626</v>
      </c>
      <c r="Q42" s="288" t="s">
        <v>627</v>
      </c>
      <c r="R42" s="288" t="s">
        <v>628</v>
      </c>
      <c r="S42" s="299"/>
      <c r="T42" s="287">
        <v>52.158552999999998</v>
      </c>
      <c r="U42" s="287">
        <v>-122.15726600000001</v>
      </c>
      <c r="V42" s="288" t="s">
        <v>30</v>
      </c>
      <c r="W42" s="289">
        <v>557649</v>
      </c>
      <c r="X42" s="289">
        <v>5779008</v>
      </c>
      <c r="Y42" s="288" t="s">
        <v>629</v>
      </c>
      <c r="Z42" s="286" t="s">
        <v>606</v>
      </c>
      <c r="AA42" s="299"/>
      <c r="AB42" s="288" t="s">
        <v>33</v>
      </c>
      <c r="AC42" s="288" t="s">
        <v>567</v>
      </c>
      <c r="AD42" s="288" t="s">
        <v>35</v>
      </c>
      <c r="AE42" s="299"/>
      <c r="AF42" s="299"/>
      <c r="AG42" s="299"/>
      <c r="AH42" s="299"/>
      <c r="AI42" s="299"/>
      <c r="AJ42" s="299"/>
      <c r="AK42" s="288" t="s">
        <v>630</v>
      </c>
      <c r="AL42" s="299"/>
      <c r="AM42" s="288" t="s">
        <v>631</v>
      </c>
      <c r="AN42" s="299"/>
      <c r="AO42" s="299"/>
      <c r="AP42" s="299"/>
      <c r="AQ42" s="299"/>
    </row>
    <row r="43" spans="1:43" s="226" customFormat="1" x14ac:dyDescent="0.4">
      <c r="A43" s="298" t="s">
        <v>542</v>
      </c>
      <c r="B43" s="284">
        <v>3</v>
      </c>
      <c r="C43" s="288">
        <v>30</v>
      </c>
      <c r="D43" s="284" t="s">
        <v>101</v>
      </c>
      <c r="E43" s="285" t="str">
        <f>CONCATENATE(H43,"-",J43,"-",R43)</f>
        <v>R05-CB-DU</v>
      </c>
      <c r="F43" s="286">
        <v>44753</v>
      </c>
      <c r="G43" s="299" t="s">
        <v>333</v>
      </c>
      <c r="H43" s="299" t="str">
        <f>CONCATENATE("R","0",K43)</f>
        <v>R05</v>
      </c>
      <c r="I43" s="288" t="s">
        <v>560</v>
      </c>
      <c r="J43" s="299" t="s">
        <v>561</v>
      </c>
      <c r="K43" s="288">
        <v>5</v>
      </c>
      <c r="L43" s="299">
        <v>2022</v>
      </c>
      <c r="M43" s="288">
        <v>30</v>
      </c>
      <c r="N43" s="288">
        <v>30</v>
      </c>
      <c r="O43" s="299"/>
      <c r="P43" s="288" t="s">
        <v>632</v>
      </c>
      <c r="Q43" s="288" t="s">
        <v>633</v>
      </c>
      <c r="R43" s="288" t="s">
        <v>634</v>
      </c>
      <c r="S43" s="299"/>
      <c r="T43" s="287">
        <v>52.971029999999999</v>
      </c>
      <c r="U43" s="287">
        <v>-122.481021</v>
      </c>
      <c r="V43" s="288" t="s">
        <v>30</v>
      </c>
      <c r="W43" s="289">
        <v>534852</v>
      </c>
      <c r="X43" s="289">
        <v>5869182</v>
      </c>
      <c r="Y43" s="288" t="s">
        <v>635</v>
      </c>
      <c r="Z43" s="286" t="s">
        <v>606</v>
      </c>
      <c r="AA43" s="299"/>
      <c r="AB43" s="288" t="s">
        <v>33</v>
      </c>
      <c r="AC43" s="288" t="s">
        <v>636</v>
      </c>
      <c r="AD43" s="288" t="s">
        <v>35</v>
      </c>
      <c r="AE43" s="299"/>
      <c r="AF43" s="299"/>
      <c r="AG43" s="299"/>
      <c r="AH43" s="299"/>
      <c r="AI43" s="299"/>
      <c r="AJ43" s="299"/>
      <c r="AK43" s="288" t="s">
        <v>637</v>
      </c>
      <c r="AL43" s="299"/>
      <c r="AM43" s="288" t="s">
        <v>638</v>
      </c>
      <c r="AN43" s="299"/>
      <c r="AO43" s="299"/>
      <c r="AP43" s="299"/>
      <c r="AQ43" s="299"/>
    </row>
    <row r="44" spans="1:43" s="226" customFormat="1" x14ac:dyDescent="0.4">
      <c r="A44" s="298" t="s">
        <v>542</v>
      </c>
      <c r="B44" s="284">
        <v>3</v>
      </c>
      <c r="C44" s="288">
        <v>30</v>
      </c>
      <c r="D44" s="284" t="s">
        <v>101</v>
      </c>
      <c r="E44" s="285" t="str">
        <f>CONCATENATE(H44,"-",J44,"-",R44)</f>
        <v>R05-CB-HU</v>
      </c>
      <c r="F44" s="286">
        <v>44753</v>
      </c>
      <c r="G44" s="299" t="s">
        <v>333</v>
      </c>
      <c r="H44" s="299" t="str">
        <f>CONCATENATE("R","0",K44)</f>
        <v>R05</v>
      </c>
      <c r="I44" s="288" t="s">
        <v>560</v>
      </c>
      <c r="J44" s="299" t="s">
        <v>561</v>
      </c>
      <c r="K44" s="288">
        <v>5</v>
      </c>
      <c r="L44" s="299">
        <v>2022</v>
      </c>
      <c r="M44" s="288">
        <v>30</v>
      </c>
      <c r="N44" s="288">
        <v>30</v>
      </c>
      <c r="O44" s="299"/>
      <c r="P44" s="288" t="s">
        <v>632</v>
      </c>
      <c r="Q44" s="288" t="s">
        <v>639</v>
      </c>
      <c r="R44" s="288" t="s">
        <v>640</v>
      </c>
      <c r="S44" s="299"/>
      <c r="T44" s="287">
        <v>53.153109999999998</v>
      </c>
      <c r="U44" s="287">
        <v>-122.361619</v>
      </c>
      <c r="V44" s="288" t="s">
        <v>30</v>
      </c>
      <c r="W44" s="289">
        <v>542687</v>
      </c>
      <c r="X44" s="289">
        <v>5889499</v>
      </c>
      <c r="Y44" s="288" t="s">
        <v>623</v>
      </c>
      <c r="Z44" s="286" t="s">
        <v>606</v>
      </c>
      <c r="AA44" s="299"/>
      <c r="AB44" s="288" t="s">
        <v>33</v>
      </c>
      <c r="AC44" s="288" t="s">
        <v>641</v>
      </c>
      <c r="AD44" s="288" t="s">
        <v>35</v>
      </c>
      <c r="AE44" s="299"/>
      <c r="AF44" s="299"/>
      <c r="AG44" s="299"/>
      <c r="AH44" s="299"/>
      <c r="AI44" s="299"/>
      <c r="AJ44" s="299"/>
      <c r="AK44" s="288" t="s">
        <v>642</v>
      </c>
      <c r="AL44" s="299"/>
      <c r="AM44" s="288" t="s">
        <v>643</v>
      </c>
      <c r="AN44" s="299"/>
      <c r="AO44" s="299"/>
      <c r="AP44" s="299"/>
      <c r="AQ44" s="299"/>
    </row>
    <row r="45" spans="1:43" s="226" customFormat="1" x14ac:dyDescent="0.4">
      <c r="A45" s="298" t="s">
        <v>542</v>
      </c>
      <c r="B45" s="284">
        <v>3</v>
      </c>
      <c r="C45" s="288">
        <v>30</v>
      </c>
      <c r="D45" s="284" t="s">
        <v>101</v>
      </c>
      <c r="E45" s="285" t="str">
        <f>CONCATENATE(H45,"-",J45,"-",R45)</f>
        <v>R05-CB-AL</v>
      </c>
      <c r="F45" s="286">
        <v>44760</v>
      </c>
      <c r="G45" s="299" t="s">
        <v>333</v>
      </c>
      <c r="H45" s="299" t="str">
        <f>CONCATENATE("R","0",K45)</f>
        <v>R05</v>
      </c>
      <c r="I45" s="288" t="s">
        <v>560</v>
      </c>
      <c r="J45" s="299" t="s">
        <v>561</v>
      </c>
      <c r="K45" s="288">
        <v>5</v>
      </c>
      <c r="L45" s="299">
        <v>2022</v>
      </c>
      <c r="M45" s="288">
        <v>30</v>
      </c>
      <c r="N45" s="288">
        <v>30</v>
      </c>
      <c r="O45" s="299"/>
      <c r="P45" s="288" t="s">
        <v>644</v>
      </c>
      <c r="Q45" s="288" t="s">
        <v>645</v>
      </c>
      <c r="R45" s="288" t="s">
        <v>341</v>
      </c>
      <c r="S45" s="299"/>
      <c r="T45" s="287">
        <v>51.888927000000002</v>
      </c>
      <c r="U45" s="287">
        <v>-122.12413100000001</v>
      </c>
      <c r="V45" s="288" t="s">
        <v>646</v>
      </c>
      <c r="W45" s="289">
        <v>560277</v>
      </c>
      <c r="X45" s="289">
        <v>5749047</v>
      </c>
      <c r="Y45" s="288" t="s">
        <v>45</v>
      </c>
      <c r="Z45" s="286" t="s">
        <v>647</v>
      </c>
      <c r="AA45" s="299"/>
      <c r="AB45" s="288" t="s">
        <v>33</v>
      </c>
      <c r="AC45" s="288" t="s">
        <v>636</v>
      </c>
      <c r="AD45" s="288" t="s">
        <v>101</v>
      </c>
      <c r="AE45" s="299"/>
      <c r="AF45" s="299"/>
      <c r="AG45" s="299"/>
      <c r="AH45" s="299"/>
      <c r="AI45" s="299"/>
      <c r="AJ45" s="299"/>
      <c r="AK45" s="288" t="s">
        <v>648</v>
      </c>
      <c r="AL45" s="299"/>
      <c r="AM45" s="288" t="s">
        <v>649</v>
      </c>
      <c r="AN45" s="299"/>
      <c r="AO45" s="299"/>
      <c r="AP45" s="299"/>
      <c r="AQ45" s="299"/>
    </row>
    <row r="46" spans="1:43" s="226" customFormat="1" x14ac:dyDescent="0.4">
      <c r="A46" s="298" t="s">
        <v>542</v>
      </c>
      <c r="B46" s="284">
        <v>3</v>
      </c>
      <c r="C46" s="288">
        <v>30</v>
      </c>
      <c r="D46" s="284" t="s">
        <v>101</v>
      </c>
      <c r="E46" s="285" t="str">
        <f>CONCATENATE(H46,"-",J46,"-",R46)</f>
        <v>R05-CB-ES</v>
      </c>
      <c r="F46" s="286">
        <v>44764</v>
      </c>
      <c r="G46" s="299" t="s">
        <v>333</v>
      </c>
      <c r="H46" s="299" t="str">
        <f>CONCATENATE("R","0",K46)</f>
        <v>R05</v>
      </c>
      <c r="I46" s="288" t="s">
        <v>560</v>
      </c>
      <c r="J46" s="299" t="s">
        <v>561</v>
      </c>
      <c r="K46" s="288">
        <v>5</v>
      </c>
      <c r="L46" s="299">
        <v>2022</v>
      </c>
      <c r="M46" s="288">
        <v>30</v>
      </c>
      <c r="N46" s="288">
        <v>30</v>
      </c>
      <c r="O46" s="299"/>
      <c r="P46" s="288" t="s">
        <v>626</v>
      </c>
      <c r="Q46" s="288" t="s">
        <v>692</v>
      </c>
      <c r="R46" s="288" t="s">
        <v>693</v>
      </c>
      <c r="S46" s="299"/>
      <c r="T46" s="287">
        <v>52.084398</v>
      </c>
      <c r="U46" s="287">
        <v>-122.16906899999999</v>
      </c>
      <c r="V46" s="288" t="s">
        <v>30</v>
      </c>
      <c r="W46" s="289">
        <v>556936</v>
      </c>
      <c r="X46" s="289">
        <v>5770751</v>
      </c>
      <c r="Y46" s="288" t="s">
        <v>45</v>
      </c>
      <c r="Z46" s="286" t="s">
        <v>647</v>
      </c>
      <c r="AA46" s="299"/>
      <c r="AB46" s="288" t="s">
        <v>33</v>
      </c>
      <c r="AC46" s="288" t="s">
        <v>636</v>
      </c>
      <c r="AD46" s="288" t="s">
        <v>101</v>
      </c>
      <c r="AE46" s="299"/>
      <c r="AF46" s="299"/>
      <c r="AG46" s="299"/>
      <c r="AH46" s="299"/>
      <c r="AI46" s="299"/>
      <c r="AJ46" s="299"/>
      <c r="AK46" s="288" t="s">
        <v>694</v>
      </c>
      <c r="AL46" s="299"/>
      <c r="AM46" s="288" t="s">
        <v>695</v>
      </c>
      <c r="AN46" s="299"/>
      <c r="AO46" s="299"/>
      <c r="AP46" s="299"/>
      <c r="AQ46" s="299"/>
    </row>
    <row r="47" spans="1:43" s="299" customFormat="1" x14ac:dyDescent="0.4">
      <c r="A47" s="268" t="s">
        <v>506</v>
      </c>
      <c r="B47" s="218">
        <v>1</v>
      </c>
      <c r="C47" s="218">
        <v>30</v>
      </c>
      <c r="D47" s="218" t="s">
        <v>101</v>
      </c>
      <c r="E47" s="221" t="str">
        <f>CONCATENATE(H47,"-",J47,"-",R47)</f>
        <v>R06-GI-RR</v>
      </c>
      <c r="F47" s="222" t="s">
        <v>369</v>
      </c>
      <c r="G47" s="221" t="s">
        <v>333</v>
      </c>
      <c r="H47" s="223" t="s">
        <v>235</v>
      </c>
      <c r="I47" s="224" t="s">
        <v>244</v>
      </c>
      <c r="J47" s="223" t="s">
        <v>234</v>
      </c>
      <c r="K47" s="223">
        <v>6</v>
      </c>
      <c r="L47" s="223">
        <v>2018</v>
      </c>
      <c r="M47" s="223">
        <v>30</v>
      </c>
      <c r="N47" s="223">
        <v>30</v>
      </c>
      <c r="O47" s="224" t="s">
        <v>250</v>
      </c>
      <c r="P47" s="224" t="s">
        <v>244</v>
      </c>
      <c r="Q47" s="221" t="s">
        <v>251</v>
      </c>
      <c r="R47" s="223" t="s">
        <v>236</v>
      </c>
      <c r="S47" s="276" t="s">
        <v>266</v>
      </c>
      <c r="T47" s="225">
        <v>53.567762000000002</v>
      </c>
      <c r="U47" s="221">
        <v>-131.933165</v>
      </c>
      <c r="V47" s="223" t="s">
        <v>548</v>
      </c>
      <c r="W47" s="218">
        <v>703077.85900000005</v>
      </c>
      <c r="X47" s="218">
        <v>5939806.9749999996</v>
      </c>
      <c r="Y47" s="218" t="s">
        <v>547</v>
      </c>
      <c r="Z47" s="218" t="s">
        <v>545</v>
      </c>
      <c r="AA47" s="218">
        <v>30</v>
      </c>
      <c r="AB47" s="223" t="s">
        <v>33</v>
      </c>
      <c r="AC47" s="218"/>
      <c r="AD47" s="223" t="s">
        <v>35</v>
      </c>
      <c r="AE47" s="223" t="s">
        <v>550</v>
      </c>
      <c r="AF47" s="218"/>
      <c r="AG47" s="218"/>
      <c r="AH47" s="218"/>
      <c r="AI47" s="218"/>
      <c r="AJ47" s="218"/>
      <c r="AK47" s="218"/>
      <c r="AL47" s="218"/>
      <c r="AM47" s="218"/>
      <c r="AN47" s="218">
        <v>6</v>
      </c>
      <c r="AO47" s="218">
        <v>8</v>
      </c>
      <c r="AP47" s="218">
        <v>8</v>
      </c>
      <c r="AQ47" s="218">
        <v>8</v>
      </c>
    </row>
    <row r="48" spans="1:43" s="299" customFormat="1" x14ac:dyDescent="0.4">
      <c r="A48" s="268" t="s">
        <v>506</v>
      </c>
      <c r="B48" s="218">
        <v>1</v>
      </c>
      <c r="C48" s="218">
        <v>30</v>
      </c>
      <c r="D48" s="218" t="s">
        <v>101</v>
      </c>
      <c r="E48" s="221" t="str">
        <f>CONCATENATE(H48,"-",J48,"-",R48)</f>
        <v>R06-GI-LV</v>
      </c>
      <c r="F48" s="222" t="s">
        <v>366</v>
      </c>
      <c r="G48" s="221" t="s">
        <v>333</v>
      </c>
      <c r="H48" s="223" t="s">
        <v>235</v>
      </c>
      <c r="I48" s="224" t="s">
        <v>244</v>
      </c>
      <c r="J48" s="223" t="s">
        <v>234</v>
      </c>
      <c r="K48" s="223">
        <v>6</v>
      </c>
      <c r="L48" s="223">
        <v>2018</v>
      </c>
      <c r="M48" s="223">
        <v>30</v>
      </c>
      <c r="N48" s="223">
        <v>30</v>
      </c>
      <c r="O48" s="224" t="s">
        <v>250</v>
      </c>
      <c r="P48" s="224" t="s">
        <v>244</v>
      </c>
      <c r="Q48" s="227" t="s">
        <v>254</v>
      </c>
      <c r="R48" s="223" t="s">
        <v>257</v>
      </c>
      <c r="S48" s="276" t="s">
        <v>270</v>
      </c>
      <c r="T48" s="225">
        <v>53.760617000000003</v>
      </c>
      <c r="U48" s="221">
        <v>-132.28549000000001</v>
      </c>
      <c r="V48" s="223" t="s">
        <v>548</v>
      </c>
      <c r="W48" s="218">
        <v>678934.06599999999</v>
      </c>
      <c r="X48" s="218">
        <v>5960308.1540000001</v>
      </c>
      <c r="Y48" s="218" t="s">
        <v>547</v>
      </c>
      <c r="Z48" s="218" t="s">
        <v>546</v>
      </c>
      <c r="AA48" s="218">
        <v>30</v>
      </c>
      <c r="AB48" s="223" t="s">
        <v>33</v>
      </c>
      <c r="AC48" s="218"/>
      <c r="AD48" s="223" t="s">
        <v>35</v>
      </c>
      <c r="AE48" s="223" t="s">
        <v>550</v>
      </c>
      <c r="AF48" s="218"/>
      <c r="AG48" s="218"/>
      <c r="AH48" s="218"/>
      <c r="AI48" s="218"/>
      <c r="AJ48" s="218"/>
      <c r="AK48" s="218"/>
      <c r="AL48" s="218"/>
      <c r="AM48" s="218"/>
      <c r="AN48" s="218">
        <v>10</v>
      </c>
      <c r="AO48" s="218">
        <v>8</v>
      </c>
      <c r="AP48" s="218">
        <v>9</v>
      </c>
      <c r="AQ48" s="218">
        <v>9</v>
      </c>
    </row>
    <row r="49" spans="1:43" s="299" customFormat="1" x14ac:dyDescent="0.4">
      <c r="A49" s="268" t="s">
        <v>506</v>
      </c>
      <c r="B49" s="218">
        <v>1</v>
      </c>
      <c r="C49" s="218">
        <v>30</v>
      </c>
      <c r="D49" s="218" t="s">
        <v>101</v>
      </c>
      <c r="E49" s="221" t="str">
        <f>CONCATENATE(H49,"-",J49,"-",R49)</f>
        <v>R06-GI-MY</v>
      </c>
      <c r="F49" s="222" t="s">
        <v>365</v>
      </c>
      <c r="G49" s="221" t="s">
        <v>333</v>
      </c>
      <c r="H49" s="223" t="s">
        <v>235</v>
      </c>
      <c r="I49" s="224" t="s">
        <v>244</v>
      </c>
      <c r="J49" s="223" t="s">
        <v>234</v>
      </c>
      <c r="K49" s="223">
        <v>6</v>
      </c>
      <c r="L49" s="223">
        <v>2018</v>
      </c>
      <c r="M49" s="223">
        <v>60</v>
      </c>
      <c r="N49" s="223">
        <v>30</v>
      </c>
      <c r="O49" s="224" t="s">
        <v>250</v>
      </c>
      <c r="P49" s="224" t="s">
        <v>244</v>
      </c>
      <c r="Q49" s="221" t="s">
        <v>264</v>
      </c>
      <c r="R49" s="223" t="s">
        <v>265</v>
      </c>
      <c r="S49" s="276" t="s">
        <v>268</v>
      </c>
      <c r="T49" s="225">
        <v>53.667771999999999</v>
      </c>
      <c r="U49" s="221">
        <v>-132.06252599999999</v>
      </c>
      <c r="V49" s="223" t="s">
        <v>548</v>
      </c>
      <c r="W49" s="218">
        <v>694054.69099999999</v>
      </c>
      <c r="X49" s="218">
        <v>5950567.7410000004</v>
      </c>
      <c r="Y49" s="218" t="s">
        <v>547</v>
      </c>
      <c r="Z49" s="218" t="s">
        <v>546</v>
      </c>
      <c r="AA49" s="218">
        <v>30</v>
      </c>
      <c r="AB49" s="223" t="s">
        <v>33</v>
      </c>
      <c r="AC49" s="218"/>
      <c r="AD49" s="223" t="s">
        <v>35</v>
      </c>
      <c r="AE49" s="223" t="s">
        <v>550</v>
      </c>
      <c r="AF49" s="218"/>
      <c r="AG49" s="218"/>
      <c r="AH49" s="218"/>
      <c r="AI49" s="218"/>
      <c r="AJ49" s="218"/>
      <c r="AK49" s="218"/>
      <c r="AL49" s="218"/>
      <c r="AM49" s="218"/>
      <c r="AN49" s="218">
        <v>4</v>
      </c>
      <c r="AO49" s="218">
        <v>2</v>
      </c>
      <c r="AP49" s="218">
        <v>4</v>
      </c>
      <c r="AQ49" s="218">
        <v>4</v>
      </c>
    </row>
    <row r="50" spans="1:43" s="299" customFormat="1" x14ac:dyDescent="0.4">
      <c r="A50" s="269" t="s">
        <v>506</v>
      </c>
      <c r="B50" s="218">
        <v>1</v>
      </c>
      <c r="C50" s="218">
        <v>30</v>
      </c>
      <c r="D50" s="218" t="s">
        <v>101</v>
      </c>
      <c r="E50" s="221" t="str">
        <f>CONCATENATE(H50,"-",J50,"-",R50)</f>
        <v>R06-GI-CK</v>
      </c>
      <c r="F50" s="222" t="s">
        <v>368</v>
      </c>
      <c r="G50" s="221" t="s">
        <v>333</v>
      </c>
      <c r="H50" s="223" t="s">
        <v>235</v>
      </c>
      <c r="I50" s="224" t="s">
        <v>244</v>
      </c>
      <c r="J50" s="223" t="s">
        <v>234</v>
      </c>
      <c r="K50" s="223">
        <v>6</v>
      </c>
      <c r="L50" s="223">
        <v>2018</v>
      </c>
      <c r="M50" s="223">
        <v>49</v>
      </c>
      <c r="N50" s="223">
        <v>30</v>
      </c>
      <c r="O50" s="224" t="s">
        <v>250</v>
      </c>
      <c r="P50" s="224" t="s">
        <v>244</v>
      </c>
      <c r="Q50" s="227" t="s">
        <v>253</v>
      </c>
      <c r="R50" s="223" t="s">
        <v>256</v>
      </c>
      <c r="S50" s="276" t="s">
        <v>269</v>
      </c>
      <c r="T50" s="225">
        <v>53.273936999999997</v>
      </c>
      <c r="U50" s="221">
        <v>-132.09249600000001</v>
      </c>
      <c r="V50" s="223" t="s">
        <v>548</v>
      </c>
      <c r="W50" s="218">
        <v>693862.80299999996</v>
      </c>
      <c r="X50" s="218">
        <v>5906688.3859999999</v>
      </c>
      <c r="Y50" s="218" t="s">
        <v>547</v>
      </c>
      <c r="Z50" s="218" t="s">
        <v>545</v>
      </c>
      <c r="AA50" s="218">
        <v>30</v>
      </c>
      <c r="AB50" s="223" t="s">
        <v>33</v>
      </c>
      <c r="AC50" s="218"/>
      <c r="AD50" s="223" t="s">
        <v>35</v>
      </c>
      <c r="AE50" s="223" t="s">
        <v>550</v>
      </c>
      <c r="AF50" s="218"/>
      <c r="AG50" s="218"/>
      <c r="AH50" s="218"/>
      <c r="AI50" s="218"/>
      <c r="AJ50" s="218"/>
      <c r="AK50" s="218"/>
      <c r="AL50" s="218"/>
      <c r="AM50" s="218"/>
      <c r="AN50" s="218">
        <v>5</v>
      </c>
      <c r="AO50" s="218">
        <v>2</v>
      </c>
      <c r="AP50" s="218">
        <v>3</v>
      </c>
      <c r="AQ50" s="218">
        <v>3</v>
      </c>
    </row>
    <row r="51" spans="1:43" s="299" customFormat="1" x14ac:dyDescent="0.4">
      <c r="A51" s="268" t="s">
        <v>506</v>
      </c>
      <c r="B51" s="218">
        <v>1</v>
      </c>
      <c r="C51" s="218">
        <v>30</v>
      </c>
      <c r="D51" s="218" t="s">
        <v>101</v>
      </c>
      <c r="E51" s="221" t="str">
        <f>CONCATENATE(H51,"-",J51,"-",R51)</f>
        <v>R06-GI-GL</v>
      </c>
      <c r="F51" s="222" t="s">
        <v>371</v>
      </c>
      <c r="G51" s="221" t="s">
        <v>333</v>
      </c>
      <c r="H51" s="223" t="s">
        <v>235</v>
      </c>
      <c r="I51" s="224" t="s">
        <v>244</v>
      </c>
      <c r="J51" s="223" t="s">
        <v>234</v>
      </c>
      <c r="K51" s="223">
        <v>6</v>
      </c>
      <c r="L51" s="223">
        <v>2018</v>
      </c>
      <c r="M51" s="223">
        <v>30</v>
      </c>
      <c r="N51" s="223">
        <v>30</v>
      </c>
      <c r="O51" s="224" t="s">
        <v>250</v>
      </c>
      <c r="P51" s="224" t="s">
        <v>244</v>
      </c>
      <c r="Q51" s="221" t="s">
        <v>252</v>
      </c>
      <c r="R51" s="223" t="s">
        <v>99</v>
      </c>
      <c r="S51" s="276" t="s">
        <v>267</v>
      </c>
      <c r="T51" s="225">
        <v>53.234310999999998</v>
      </c>
      <c r="U51" s="221">
        <v>-132.54815099999999</v>
      </c>
      <c r="V51" s="223" t="s">
        <v>548</v>
      </c>
      <c r="W51" s="218">
        <v>663638.19299999997</v>
      </c>
      <c r="X51" s="218">
        <v>5901141.7819999997</v>
      </c>
      <c r="Y51" s="218" t="s">
        <v>547</v>
      </c>
      <c r="Z51" s="218" t="s">
        <v>546</v>
      </c>
      <c r="AA51" s="218">
        <v>30</v>
      </c>
      <c r="AB51" s="223" t="s">
        <v>33</v>
      </c>
      <c r="AC51" s="218"/>
      <c r="AD51" s="223" t="s">
        <v>35</v>
      </c>
      <c r="AE51" s="223" t="s">
        <v>550</v>
      </c>
      <c r="AF51" s="218"/>
      <c r="AG51" s="218"/>
      <c r="AH51" s="218"/>
      <c r="AI51" s="218"/>
      <c r="AJ51" s="218"/>
      <c r="AK51" s="218"/>
      <c r="AL51" s="218"/>
      <c r="AM51" s="218"/>
      <c r="AN51" s="218">
        <v>8</v>
      </c>
      <c r="AO51" s="218">
        <v>2</v>
      </c>
      <c r="AP51" s="218">
        <v>4</v>
      </c>
      <c r="AQ51" s="218">
        <v>4</v>
      </c>
    </row>
    <row r="52" spans="1:43" s="299" customFormat="1" x14ac:dyDescent="0.4">
      <c r="A52" s="268" t="s">
        <v>506</v>
      </c>
      <c r="B52" s="218">
        <v>1</v>
      </c>
      <c r="C52" s="218">
        <v>30</v>
      </c>
      <c r="D52" s="218" t="s">
        <v>101</v>
      </c>
      <c r="E52" s="221" t="str">
        <f>CONCATENATE(H52,"-",J52,"-",R52)</f>
        <v>R06-GI-EV</v>
      </c>
      <c r="F52" s="229" t="s">
        <v>366</v>
      </c>
      <c r="G52" s="221" t="s">
        <v>333</v>
      </c>
      <c r="H52" s="223" t="s">
        <v>235</v>
      </c>
      <c r="I52" s="224" t="s">
        <v>244</v>
      </c>
      <c r="J52" s="223" t="s">
        <v>234</v>
      </c>
      <c r="K52" s="223">
        <v>6</v>
      </c>
      <c r="L52" s="223">
        <v>2018</v>
      </c>
      <c r="M52" s="223">
        <v>60</v>
      </c>
      <c r="N52" s="223">
        <v>30</v>
      </c>
      <c r="O52" s="224" t="s">
        <v>250</v>
      </c>
      <c r="P52" s="224" t="s">
        <v>244</v>
      </c>
      <c r="Q52" s="221" t="s">
        <v>260</v>
      </c>
      <c r="R52" s="223" t="s">
        <v>261</v>
      </c>
      <c r="S52" s="277" t="s">
        <v>538</v>
      </c>
      <c r="T52" s="270">
        <v>53.922716000000001</v>
      </c>
      <c r="U52" s="221">
        <v>-132.10096300000001</v>
      </c>
      <c r="V52" s="223" t="s">
        <v>548</v>
      </c>
      <c r="W52" s="218">
        <v>690357.53</v>
      </c>
      <c r="X52" s="218">
        <v>5978816.7410000004</v>
      </c>
      <c r="Y52" s="218" t="s">
        <v>547</v>
      </c>
      <c r="Z52" s="218" t="s">
        <v>546</v>
      </c>
      <c r="AA52" s="218">
        <v>30</v>
      </c>
      <c r="AB52" s="223" t="s">
        <v>33</v>
      </c>
      <c r="AC52" s="218"/>
      <c r="AD52" s="223" t="s">
        <v>35</v>
      </c>
      <c r="AE52" s="223" t="s">
        <v>550</v>
      </c>
      <c r="AF52" s="218"/>
      <c r="AG52" s="218"/>
      <c r="AH52" s="218"/>
      <c r="AI52" s="218"/>
      <c r="AJ52" s="218"/>
      <c r="AK52" s="218"/>
      <c r="AL52" s="218"/>
      <c r="AM52" s="218"/>
      <c r="AN52" s="218">
        <v>11</v>
      </c>
      <c r="AO52" s="218">
        <v>1</v>
      </c>
      <c r="AP52" s="218">
        <v>6</v>
      </c>
      <c r="AQ52" s="218">
        <v>6</v>
      </c>
    </row>
    <row r="53" spans="1:43" s="299" customFormat="1" x14ac:dyDescent="0.4">
      <c r="A53" s="268" t="s">
        <v>506</v>
      </c>
      <c r="B53" s="218">
        <v>1</v>
      </c>
      <c r="C53" s="218">
        <v>30</v>
      </c>
      <c r="D53" s="218" t="s">
        <v>101</v>
      </c>
      <c r="E53" s="221" t="str">
        <f>CONCATENATE(H53,"-",J53,"-",R53)</f>
        <v>R06-MI-MM</v>
      </c>
      <c r="F53" s="222" t="s">
        <v>367</v>
      </c>
      <c r="G53" s="221" t="s">
        <v>333</v>
      </c>
      <c r="H53" s="223" t="s">
        <v>235</v>
      </c>
      <c r="I53" s="224" t="s">
        <v>262</v>
      </c>
      <c r="J53" s="223" t="s">
        <v>166</v>
      </c>
      <c r="K53" s="223">
        <v>6</v>
      </c>
      <c r="L53" s="223">
        <v>2018</v>
      </c>
      <c r="M53" s="223">
        <v>30</v>
      </c>
      <c r="N53" s="223">
        <v>30</v>
      </c>
      <c r="O53" s="224" t="s">
        <v>250</v>
      </c>
      <c r="P53" s="224" t="s">
        <v>262</v>
      </c>
      <c r="Q53" s="221" t="s">
        <v>255</v>
      </c>
      <c r="R53" s="223" t="s">
        <v>263</v>
      </c>
      <c r="S53" s="276" t="s">
        <v>273</v>
      </c>
      <c r="T53" s="228">
        <v>53.075463999999997</v>
      </c>
      <c r="U53" s="221">
        <v>-132.06420700000001</v>
      </c>
      <c r="V53" s="223" t="s">
        <v>548</v>
      </c>
      <c r="W53" s="218">
        <v>696654.59699999995</v>
      </c>
      <c r="X53" s="218">
        <v>5884694.5420000004</v>
      </c>
      <c r="Y53" s="218" t="s">
        <v>547</v>
      </c>
      <c r="Z53" s="218" t="s">
        <v>546</v>
      </c>
      <c r="AA53" s="218">
        <v>30</v>
      </c>
      <c r="AB53" s="223" t="s">
        <v>33</v>
      </c>
      <c r="AC53" s="218"/>
      <c r="AD53" s="223" t="s">
        <v>35</v>
      </c>
      <c r="AE53" s="223" t="s">
        <v>550</v>
      </c>
      <c r="AF53" s="218"/>
      <c r="AG53" s="218"/>
      <c r="AH53" s="218"/>
      <c r="AI53" s="218"/>
      <c r="AJ53" s="218"/>
      <c r="AK53" s="218"/>
      <c r="AL53" s="218"/>
      <c r="AM53" s="218"/>
      <c r="AN53" s="218">
        <v>9</v>
      </c>
      <c r="AO53" s="218">
        <v>8</v>
      </c>
      <c r="AP53" s="218">
        <v>8</v>
      </c>
      <c r="AQ53" s="218">
        <v>8</v>
      </c>
    </row>
    <row r="54" spans="1:43" s="299" customFormat="1" x14ac:dyDescent="0.4">
      <c r="A54" s="268" t="s">
        <v>506</v>
      </c>
      <c r="B54" s="218">
        <v>1</v>
      </c>
      <c r="C54" s="218">
        <v>30</v>
      </c>
      <c r="D54" s="218" t="s">
        <v>101</v>
      </c>
      <c r="E54" s="221" t="str">
        <f>CONCATENATE(H54,"-",J54,"-",R54)</f>
        <v>R06-GI-CN</v>
      </c>
      <c r="F54" s="222" t="s">
        <v>370</v>
      </c>
      <c r="G54" s="221" t="s">
        <v>333</v>
      </c>
      <c r="H54" s="223" t="s">
        <v>235</v>
      </c>
      <c r="I54" s="224" t="s">
        <v>244</v>
      </c>
      <c r="J54" s="223" t="s">
        <v>234</v>
      </c>
      <c r="K54" s="223">
        <v>6</v>
      </c>
      <c r="L54" s="223">
        <v>2018</v>
      </c>
      <c r="M54" s="223">
        <v>30</v>
      </c>
      <c r="N54" s="223">
        <v>30</v>
      </c>
      <c r="O54" s="224" t="s">
        <v>250</v>
      </c>
      <c r="P54" s="224" t="s">
        <v>244</v>
      </c>
      <c r="Q54" s="221" t="s">
        <v>258</v>
      </c>
      <c r="R54" s="223" t="s">
        <v>259</v>
      </c>
      <c r="S54" s="276" t="s">
        <v>271</v>
      </c>
      <c r="T54" s="228">
        <v>54.022725000000001</v>
      </c>
      <c r="U54" s="221">
        <v>-131.99867499999999</v>
      </c>
      <c r="V54" s="223" t="s">
        <v>129</v>
      </c>
      <c r="W54" s="218">
        <v>6745211.2309999997</v>
      </c>
      <c r="X54" s="218">
        <v>17190947.807999998</v>
      </c>
      <c r="Y54" s="218" t="s">
        <v>547</v>
      </c>
      <c r="Z54" s="218" t="s">
        <v>546</v>
      </c>
      <c r="AA54" s="218">
        <v>30</v>
      </c>
      <c r="AB54" s="223" t="s">
        <v>33</v>
      </c>
      <c r="AC54" s="218"/>
      <c r="AD54" s="223" t="s">
        <v>35</v>
      </c>
      <c r="AE54" s="223" t="s">
        <v>550</v>
      </c>
      <c r="AF54" s="218"/>
      <c r="AG54" s="218"/>
      <c r="AH54" s="218"/>
      <c r="AI54" s="218"/>
      <c r="AJ54" s="218"/>
      <c r="AK54" s="218"/>
      <c r="AL54" s="218"/>
      <c r="AM54" s="218"/>
      <c r="AN54" s="218">
        <v>7</v>
      </c>
      <c r="AO54" s="218">
        <v>2</v>
      </c>
      <c r="AP54" s="218">
        <v>3</v>
      </c>
      <c r="AQ54" s="218">
        <v>3</v>
      </c>
    </row>
    <row r="55" spans="1:43" s="299" customFormat="1" x14ac:dyDescent="0.4">
      <c r="A55" s="268" t="s">
        <v>506</v>
      </c>
      <c r="B55" s="218">
        <v>1</v>
      </c>
      <c r="C55" s="218">
        <v>25</v>
      </c>
      <c r="D55" s="218" t="s">
        <v>101</v>
      </c>
      <c r="E55" s="221" t="str">
        <f>CONCATENATE(H55,"-",J55,"-",R55)</f>
        <v>R06-GH-PQ</v>
      </c>
      <c r="F55" s="222" t="s">
        <v>362</v>
      </c>
      <c r="G55" s="221" t="s">
        <v>333</v>
      </c>
      <c r="H55" s="223" t="s">
        <v>235</v>
      </c>
      <c r="I55" s="224" t="s">
        <v>238</v>
      </c>
      <c r="J55" s="223" t="s">
        <v>245</v>
      </c>
      <c r="K55" s="223">
        <v>6</v>
      </c>
      <c r="L55" s="223">
        <v>2019</v>
      </c>
      <c r="M55" s="223">
        <v>25</v>
      </c>
      <c r="N55" s="223">
        <v>25</v>
      </c>
      <c r="O55" s="224" t="s">
        <v>250</v>
      </c>
      <c r="P55" s="224" t="s">
        <v>238</v>
      </c>
      <c r="Q55" s="221" t="s">
        <v>239</v>
      </c>
      <c r="R55" s="223" t="s">
        <v>247</v>
      </c>
      <c r="S55" s="276" t="s">
        <v>275</v>
      </c>
      <c r="T55" s="225">
        <v>52.602547000000001</v>
      </c>
      <c r="U55" s="221">
        <v>-131.69871499999999</v>
      </c>
      <c r="V55" s="223" t="s">
        <v>129</v>
      </c>
      <c r="W55" s="218">
        <v>7307414.8099999996</v>
      </c>
      <c r="X55" s="218">
        <v>17672875.432999998</v>
      </c>
      <c r="Y55" s="218" t="s">
        <v>547</v>
      </c>
      <c r="Z55" s="218" t="s">
        <v>546</v>
      </c>
      <c r="AA55" s="218">
        <v>25</v>
      </c>
      <c r="AB55" s="223" t="s">
        <v>33</v>
      </c>
      <c r="AC55" s="218"/>
      <c r="AD55" s="223" t="s">
        <v>35</v>
      </c>
      <c r="AE55" s="223" t="s">
        <v>550</v>
      </c>
      <c r="AF55" s="218"/>
      <c r="AG55" s="218"/>
      <c r="AH55" s="218"/>
      <c r="AI55" s="218"/>
      <c r="AJ55" s="218"/>
      <c r="AK55" s="218"/>
      <c r="AL55" s="218"/>
      <c r="AM55" s="218"/>
      <c r="AN55" s="218">
        <v>16</v>
      </c>
      <c r="AO55" s="218">
        <v>7</v>
      </c>
      <c r="AP55" s="218">
        <v>7</v>
      </c>
      <c r="AQ55" s="218">
        <v>7</v>
      </c>
    </row>
    <row r="56" spans="1:43" s="299" customFormat="1" x14ac:dyDescent="0.4">
      <c r="A56" s="268" t="s">
        <v>506</v>
      </c>
      <c r="B56" s="218">
        <v>1</v>
      </c>
      <c r="C56" s="218">
        <v>30</v>
      </c>
      <c r="D56" s="218" t="s">
        <v>101</v>
      </c>
      <c r="E56" s="221" t="str">
        <f>CONCATENATE(H56,"-",J56,"-",R56)</f>
        <v>R06-GH-GW</v>
      </c>
      <c r="F56" s="222" t="s">
        <v>363</v>
      </c>
      <c r="G56" s="221" t="s">
        <v>333</v>
      </c>
      <c r="H56" s="223" t="s">
        <v>235</v>
      </c>
      <c r="I56" s="224" t="s">
        <v>238</v>
      </c>
      <c r="J56" s="223" t="s">
        <v>245</v>
      </c>
      <c r="K56" s="223">
        <v>6</v>
      </c>
      <c r="L56" s="223">
        <v>2019</v>
      </c>
      <c r="M56" s="223">
        <v>30</v>
      </c>
      <c r="N56" s="223">
        <v>30</v>
      </c>
      <c r="O56" s="224" t="s">
        <v>250</v>
      </c>
      <c r="P56" s="224" t="s">
        <v>238</v>
      </c>
      <c r="Q56" s="221" t="s">
        <v>336</v>
      </c>
      <c r="R56" s="223" t="s">
        <v>335</v>
      </c>
      <c r="S56" s="276" t="str">
        <f>CONCATENATE(T56,",",U56)</f>
        <v>52.30154,-131.36046</v>
      </c>
      <c r="T56" s="225">
        <v>52.301540000000003</v>
      </c>
      <c r="U56" s="221">
        <v>-131.36045999999999</v>
      </c>
      <c r="V56" s="223" t="s">
        <v>129</v>
      </c>
      <c r="W56" s="218">
        <v>7429630.6960000005</v>
      </c>
      <c r="X56" s="218">
        <v>17773938.967</v>
      </c>
      <c r="Y56" s="218" t="s">
        <v>547</v>
      </c>
      <c r="Z56" s="218" t="s">
        <v>546</v>
      </c>
      <c r="AA56" s="218">
        <v>30</v>
      </c>
      <c r="AB56" s="223" t="s">
        <v>33</v>
      </c>
      <c r="AC56" s="218"/>
      <c r="AD56" s="223" t="s">
        <v>35</v>
      </c>
      <c r="AE56" s="223" t="s">
        <v>550</v>
      </c>
      <c r="AF56" s="218"/>
      <c r="AG56" s="218"/>
      <c r="AH56" s="218"/>
      <c r="AI56" s="218"/>
      <c r="AJ56" s="218"/>
      <c r="AK56" s="218"/>
      <c r="AL56" s="218"/>
      <c r="AM56" s="218"/>
      <c r="AN56" s="218">
        <v>18</v>
      </c>
      <c r="AO56" s="218">
        <v>7</v>
      </c>
      <c r="AP56" s="218">
        <v>7</v>
      </c>
      <c r="AQ56" s="218">
        <v>7</v>
      </c>
    </row>
    <row r="57" spans="1:43" s="299" customFormat="1" x14ac:dyDescent="0.4">
      <c r="A57" s="268" t="s">
        <v>506</v>
      </c>
      <c r="B57" s="218">
        <v>1</v>
      </c>
      <c r="C57" s="218">
        <v>30</v>
      </c>
      <c r="D57" s="218" t="s">
        <v>101</v>
      </c>
      <c r="E57" s="221" t="str">
        <f>CONCATENATE(H57,"-",J57,"-",R57)</f>
        <v>R06-GH-LL</v>
      </c>
      <c r="F57" s="222" t="s">
        <v>363</v>
      </c>
      <c r="G57" s="221" t="s">
        <v>333</v>
      </c>
      <c r="H57" s="223" t="s">
        <v>235</v>
      </c>
      <c r="I57" s="224" t="s">
        <v>238</v>
      </c>
      <c r="J57" s="223" t="s">
        <v>245</v>
      </c>
      <c r="K57" s="223">
        <v>6</v>
      </c>
      <c r="L57" s="223">
        <v>2019</v>
      </c>
      <c r="M57" s="223">
        <v>30</v>
      </c>
      <c r="N57" s="223">
        <v>30</v>
      </c>
      <c r="O57" s="224" t="s">
        <v>250</v>
      </c>
      <c r="P57" s="224" t="s">
        <v>238</v>
      </c>
      <c r="Q57" s="221" t="s">
        <v>241</v>
      </c>
      <c r="R57" s="223" t="s">
        <v>138</v>
      </c>
      <c r="S57" s="276" t="s">
        <v>277</v>
      </c>
      <c r="T57" s="225">
        <v>52.33784</v>
      </c>
      <c r="U57" s="221">
        <v>-131.369798</v>
      </c>
      <c r="V57" s="223" t="s">
        <v>129</v>
      </c>
      <c r="W57" s="218">
        <v>7414836.4529999997</v>
      </c>
      <c r="X57" s="218">
        <v>17761775.739</v>
      </c>
      <c r="Y57" s="218" t="s">
        <v>547</v>
      </c>
      <c r="Z57" s="218" t="s">
        <v>546</v>
      </c>
      <c r="AA57" s="218">
        <v>30</v>
      </c>
      <c r="AB57" s="223" t="s">
        <v>33</v>
      </c>
      <c r="AC57" s="218"/>
      <c r="AD57" s="223" t="s">
        <v>35</v>
      </c>
      <c r="AE57" s="223" t="s">
        <v>550</v>
      </c>
      <c r="AF57" s="218"/>
      <c r="AG57" s="218"/>
      <c r="AH57" s="218"/>
      <c r="AI57" s="218"/>
      <c r="AJ57" s="218"/>
      <c r="AK57" s="218"/>
      <c r="AL57" s="218"/>
      <c r="AM57" s="218"/>
      <c r="AN57" s="218">
        <v>19</v>
      </c>
      <c r="AO57" s="218">
        <v>7</v>
      </c>
      <c r="AP57" s="218">
        <v>7</v>
      </c>
      <c r="AQ57" s="218">
        <v>8</v>
      </c>
    </row>
    <row r="58" spans="1:43" s="299" customFormat="1" x14ac:dyDescent="0.4">
      <c r="A58" s="268" t="s">
        <v>506</v>
      </c>
      <c r="B58" s="218">
        <v>1</v>
      </c>
      <c r="C58" s="218">
        <v>30</v>
      </c>
      <c r="D58" s="218" t="s">
        <v>101</v>
      </c>
      <c r="E58" s="221" t="str">
        <f>CONCATENATE(H58,"-",J58,"-",R58)</f>
        <v>R06-GH-DL</v>
      </c>
      <c r="F58" s="222" t="s">
        <v>361</v>
      </c>
      <c r="G58" s="221" t="s">
        <v>333</v>
      </c>
      <c r="H58" s="223" t="s">
        <v>235</v>
      </c>
      <c r="I58" s="224" t="s">
        <v>238</v>
      </c>
      <c r="J58" s="223" t="s">
        <v>245</v>
      </c>
      <c r="K58" s="223">
        <v>6</v>
      </c>
      <c r="L58" s="223">
        <v>2019</v>
      </c>
      <c r="M58" s="223">
        <v>30</v>
      </c>
      <c r="N58" s="223">
        <v>30</v>
      </c>
      <c r="O58" s="224" t="s">
        <v>250</v>
      </c>
      <c r="P58" s="224" t="s">
        <v>238</v>
      </c>
      <c r="Q58" s="221" t="s">
        <v>237</v>
      </c>
      <c r="R58" s="223" t="s">
        <v>246</v>
      </c>
      <c r="S58" s="276" t="s">
        <v>274</v>
      </c>
      <c r="T58" s="225">
        <v>52.554093999999999</v>
      </c>
      <c r="U58" s="221">
        <v>-131.667113</v>
      </c>
      <c r="V58" s="223" t="s">
        <v>129</v>
      </c>
      <c r="W58" s="218">
        <v>7327016.8770000003</v>
      </c>
      <c r="X58" s="218">
        <v>17689174.118999999</v>
      </c>
      <c r="Y58" s="218" t="s">
        <v>547</v>
      </c>
      <c r="Z58" s="218" t="s">
        <v>546</v>
      </c>
      <c r="AA58" s="218">
        <v>30</v>
      </c>
      <c r="AB58" s="223" t="s">
        <v>33</v>
      </c>
      <c r="AC58" s="218"/>
      <c r="AD58" s="223" t="s">
        <v>35</v>
      </c>
      <c r="AE58" s="223" t="s">
        <v>550</v>
      </c>
      <c r="AF58" s="218"/>
      <c r="AG58" s="218"/>
      <c r="AH58" s="218"/>
      <c r="AI58" s="218"/>
      <c r="AJ58" s="218"/>
      <c r="AK58" s="218"/>
      <c r="AL58" s="218"/>
      <c r="AM58" s="218"/>
      <c r="AN58" s="218">
        <v>15</v>
      </c>
      <c r="AO58" s="218">
        <v>1</v>
      </c>
      <c r="AP58" s="218">
        <v>6</v>
      </c>
      <c r="AQ58" s="218">
        <v>6</v>
      </c>
    </row>
    <row r="59" spans="1:43" s="299" customFormat="1" x14ac:dyDescent="0.4">
      <c r="A59" s="268" t="s">
        <v>506</v>
      </c>
      <c r="B59" s="218">
        <v>1</v>
      </c>
      <c r="C59" s="218">
        <v>30</v>
      </c>
      <c r="D59" s="218" t="s">
        <v>101</v>
      </c>
      <c r="E59" s="221" t="str">
        <f>CONCATENATE(H59,"-",J59,"-",R59)</f>
        <v>R06-GH-PT</v>
      </c>
      <c r="F59" s="222" t="s">
        <v>364</v>
      </c>
      <c r="G59" s="221" t="s">
        <v>333</v>
      </c>
      <c r="H59" s="223" t="s">
        <v>235</v>
      </c>
      <c r="I59" s="224" t="s">
        <v>238</v>
      </c>
      <c r="J59" s="223" t="s">
        <v>245</v>
      </c>
      <c r="K59" s="223">
        <v>6</v>
      </c>
      <c r="L59" s="223">
        <v>2019</v>
      </c>
      <c r="M59" s="223">
        <v>30</v>
      </c>
      <c r="N59" s="223">
        <v>30</v>
      </c>
      <c r="O59" s="224" t="s">
        <v>250</v>
      </c>
      <c r="P59" s="224" t="s">
        <v>238</v>
      </c>
      <c r="Q59" s="221" t="s">
        <v>240</v>
      </c>
      <c r="R59" s="223" t="s">
        <v>249</v>
      </c>
      <c r="S59" s="276" t="s">
        <v>276</v>
      </c>
      <c r="T59" s="225">
        <v>52.456403999999999</v>
      </c>
      <c r="U59" s="221">
        <v>-131.44898599999999</v>
      </c>
      <c r="V59" s="223" t="s">
        <v>129</v>
      </c>
      <c r="W59" s="218">
        <v>7366621.1569999997</v>
      </c>
      <c r="X59" s="218">
        <v>17722000.225000001</v>
      </c>
      <c r="Y59" s="218" t="s">
        <v>547</v>
      </c>
      <c r="Z59" s="218" t="s">
        <v>546</v>
      </c>
      <c r="AA59" s="218">
        <v>30</v>
      </c>
      <c r="AB59" s="223" t="s">
        <v>33</v>
      </c>
      <c r="AC59" s="218"/>
      <c r="AD59" s="223" t="s">
        <v>35</v>
      </c>
      <c r="AE59" s="223" t="s">
        <v>550</v>
      </c>
      <c r="AF59" s="218"/>
      <c r="AG59" s="218"/>
      <c r="AH59" s="218"/>
      <c r="AI59" s="218"/>
      <c r="AJ59" s="218"/>
      <c r="AK59" s="218"/>
      <c r="AL59" s="218"/>
      <c r="AM59" s="218"/>
      <c r="AN59" s="218">
        <v>17</v>
      </c>
      <c r="AO59" s="218">
        <v>2</v>
      </c>
      <c r="AP59" s="218">
        <v>3</v>
      </c>
      <c r="AQ59" s="218">
        <v>3</v>
      </c>
    </row>
    <row r="60" spans="1:43" s="299" customFormat="1" x14ac:dyDescent="0.4">
      <c r="A60" s="298" t="s">
        <v>542</v>
      </c>
      <c r="B60" s="284">
        <v>3</v>
      </c>
      <c r="C60" s="288">
        <v>5</v>
      </c>
      <c r="D60" s="284" t="s">
        <v>101</v>
      </c>
      <c r="E60" s="285" t="str">
        <f>CONCATENATE(H60,"-",J60,"-",R60)</f>
        <v>R06-SK-SI</v>
      </c>
      <c r="F60" s="293" t="s">
        <v>650</v>
      </c>
      <c r="G60" s="299" t="s">
        <v>333</v>
      </c>
      <c r="H60" s="299" t="str">
        <f>CONCATENATE("R","0",K60)</f>
        <v>R06</v>
      </c>
      <c r="I60" s="288" t="s">
        <v>651</v>
      </c>
      <c r="J60" s="299" t="s">
        <v>652</v>
      </c>
      <c r="K60" s="288">
        <v>6</v>
      </c>
      <c r="L60" s="299">
        <v>2022</v>
      </c>
      <c r="M60" s="288">
        <v>5</v>
      </c>
      <c r="N60" s="288">
        <v>5</v>
      </c>
      <c r="P60" s="288" t="s">
        <v>653</v>
      </c>
      <c r="Q60" s="288" t="s">
        <v>654</v>
      </c>
      <c r="R60" s="288" t="s">
        <v>173</v>
      </c>
      <c r="T60" s="287">
        <v>54.325726000000003</v>
      </c>
      <c r="U60" s="287">
        <v>-126.660453</v>
      </c>
      <c r="V60" s="288" t="s">
        <v>129</v>
      </c>
      <c r="W60" s="289">
        <v>652143</v>
      </c>
      <c r="X60" s="289">
        <v>6022287</v>
      </c>
      <c r="Y60" s="288" t="s">
        <v>605</v>
      </c>
      <c r="Z60" s="286" t="s">
        <v>606</v>
      </c>
      <c r="AB60" s="288" t="s">
        <v>33</v>
      </c>
      <c r="AC60" s="288" t="s">
        <v>567</v>
      </c>
      <c r="AD60" s="288" t="s">
        <v>35</v>
      </c>
      <c r="AK60" s="288" t="s">
        <v>655</v>
      </c>
      <c r="AM60" s="288" t="s">
        <v>656</v>
      </c>
    </row>
    <row r="61" spans="1:43" s="299" customFormat="1" x14ac:dyDescent="0.4">
      <c r="A61" s="298" t="s">
        <v>542</v>
      </c>
      <c r="B61" s="284">
        <v>3</v>
      </c>
      <c r="C61" s="288">
        <v>22</v>
      </c>
      <c r="D61" s="284" t="s">
        <v>101</v>
      </c>
      <c r="E61" s="285" t="str">
        <f>CONCATENATE(H61,"-",J61,"-",R61)</f>
        <v>R06-SK-RO</v>
      </c>
      <c r="F61" s="286">
        <v>44755</v>
      </c>
      <c r="G61" s="299" t="s">
        <v>333</v>
      </c>
      <c r="H61" s="299" t="str">
        <f>CONCATENATE("R","0",K61)</f>
        <v>R06</v>
      </c>
      <c r="I61" s="288" t="s">
        <v>651</v>
      </c>
      <c r="J61" s="299" t="s">
        <v>652</v>
      </c>
      <c r="K61" s="288">
        <v>6</v>
      </c>
      <c r="L61" s="299">
        <v>2022</v>
      </c>
      <c r="M61" s="288">
        <v>22</v>
      </c>
      <c r="N61" s="288">
        <v>22</v>
      </c>
      <c r="P61" s="288" t="s">
        <v>657</v>
      </c>
      <c r="Q61" s="288" t="s">
        <v>658</v>
      </c>
      <c r="R61" s="288" t="s">
        <v>659</v>
      </c>
      <c r="T61" s="287">
        <v>55.260174999999997</v>
      </c>
      <c r="U61" s="287">
        <v>-127.514338</v>
      </c>
      <c r="V61" s="288" t="s">
        <v>129</v>
      </c>
      <c r="W61" s="289">
        <v>594416</v>
      </c>
      <c r="X61" s="289">
        <v>6124750</v>
      </c>
      <c r="Y61" s="288" t="s">
        <v>590</v>
      </c>
      <c r="Z61" s="286" t="s">
        <v>606</v>
      </c>
      <c r="AB61" s="288" t="s">
        <v>660</v>
      </c>
      <c r="AC61" s="288" t="s">
        <v>661</v>
      </c>
      <c r="AD61" s="288" t="s">
        <v>35</v>
      </c>
      <c r="AK61" s="288" t="s">
        <v>662</v>
      </c>
      <c r="AM61" s="288" t="s">
        <v>663</v>
      </c>
    </row>
    <row r="62" spans="1:43" s="59" customFormat="1" x14ac:dyDescent="0.4">
      <c r="A62" s="300" t="s">
        <v>542</v>
      </c>
      <c r="B62" s="205">
        <v>3</v>
      </c>
      <c r="C62" s="200">
        <v>30</v>
      </c>
      <c r="D62" s="205" t="s">
        <v>101</v>
      </c>
      <c r="E62" s="301" t="str">
        <f>CONCATENATE(H62,"-",J62,"-",R62)</f>
        <v>R06-SK-FE</v>
      </c>
      <c r="F62" s="302">
        <v>44756</v>
      </c>
      <c r="G62" s="59" t="s">
        <v>333</v>
      </c>
      <c r="H62" s="59" t="str">
        <f>CONCATENATE("R","0",K62)</f>
        <v>R06</v>
      </c>
      <c r="I62" s="200" t="s">
        <v>651</v>
      </c>
      <c r="J62" s="59" t="s">
        <v>652</v>
      </c>
      <c r="K62" s="200">
        <v>6</v>
      </c>
      <c r="L62" s="59">
        <v>2022</v>
      </c>
      <c r="M62" s="200">
        <v>30</v>
      </c>
      <c r="N62" s="200">
        <v>30</v>
      </c>
      <c r="P62" s="200" t="s">
        <v>664</v>
      </c>
      <c r="Q62" s="200" t="s">
        <v>665</v>
      </c>
      <c r="R62" s="200" t="s">
        <v>666</v>
      </c>
      <c r="T62" s="303">
        <v>54.503138</v>
      </c>
      <c r="U62" s="303">
        <v>-128.578868</v>
      </c>
      <c r="V62" s="200" t="s">
        <v>129</v>
      </c>
      <c r="W62" s="304">
        <v>527271</v>
      </c>
      <c r="X62" s="304">
        <v>6039585</v>
      </c>
      <c r="Y62" s="200" t="s">
        <v>667</v>
      </c>
      <c r="Z62" s="302" t="s">
        <v>606</v>
      </c>
      <c r="AB62" s="200" t="s">
        <v>33</v>
      </c>
      <c r="AC62" s="200" t="s">
        <v>567</v>
      </c>
      <c r="AD62" s="200" t="s">
        <v>35</v>
      </c>
      <c r="AK62" s="200" t="s">
        <v>668</v>
      </c>
      <c r="AM62" s="200" t="s">
        <v>669</v>
      </c>
    </row>
    <row r="63" spans="1:43" s="59" customFormat="1" x14ac:dyDescent="0.4">
      <c r="A63" s="300" t="s">
        <v>542</v>
      </c>
      <c r="B63" s="205">
        <v>3</v>
      </c>
      <c r="C63" s="200">
        <v>30</v>
      </c>
      <c r="D63" s="205" t="s">
        <v>101</v>
      </c>
      <c r="E63" s="301" t="str">
        <f>CONCATENATE(H63,"-",J63,"-",R63)</f>
        <v>R06-SK-ON</v>
      </c>
      <c r="F63" s="302">
        <v>44756</v>
      </c>
      <c r="G63" s="59" t="s">
        <v>333</v>
      </c>
      <c r="H63" s="59" t="str">
        <f>CONCATENATE("R","0",K63)</f>
        <v>R06</v>
      </c>
      <c r="I63" s="200" t="s">
        <v>651</v>
      </c>
      <c r="J63" s="59" t="s">
        <v>652</v>
      </c>
      <c r="K63" s="200">
        <v>6</v>
      </c>
      <c r="L63" s="59">
        <v>2022</v>
      </c>
      <c r="M63" s="200">
        <v>30</v>
      </c>
      <c r="N63" s="200">
        <v>30</v>
      </c>
      <c r="P63" s="200" t="s">
        <v>664</v>
      </c>
      <c r="Q63" s="200" t="s">
        <v>670</v>
      </c>
      <c r="R63" s="200" t="s">
        <v>671</v>
      </c>
      <c r="T63" s="303">
        <v>54.313465999999998</v>
      </c>
      <c r="U63" s="303">
        <v>-128.543654</v>
      </c>
      <c r="V63" s="200" t="s">
        <v>129</v>
      </c>
      <c r="W63" s="304">
        <v>529688</v>
      </c>
      <c r="X63" s="304">
        <v>6018495</v>
      </c>
      <c r="Y63" s="200" t="s">
        <v>605</v>
      </c>
      <c r="Z63" s="302" t="s">
        <v>606</v>
      </c>
      <c r="AB63" s="200" t="s">
        <v>33</v>
      </c>
      <c r="AC63" s="200" t="s">
        <v>567</v>
      </c>
      <c r="AD63" s="200" t="s">
        <v>35</v>
      </c>
      <c r="AK63" s="200" t="s">
        <v>672</v>
      </c>
      <c r="AM63" s="200" t="s">
        <v>673</v>
      </c>
    </row>
    <row r="64" spans="1:43" s="59" customFormat="1" x14ac:dyDescent="0.4">
      <c r="A64" s="300" t="s">
        <v>542</v>
      </c>
      <c r="B64" s="205">
        <v>3</v>
      </c>
      <c r="C64" s="200">
        <v>18</v>
      </c>
      <c r="D64" s="205" t="s">
        <v>101</v>
      </c>
      <c r="E64" s="301" t="str">
        <f>CONCATENATE(H64,"-",J64,"-",R64)</f>
        <v>R06-SK-ML</v>
      </c>
      <c r="F64" s="302">
        <v>44758</v>
      </c>
      <c r="G64" s="59" t="s">
        <v>333</v>
      </c>
      <c r="H64" s="59" t="str">
        <f>CONCATENATE("R","0",K64)</f>
        <v>R06</v>
      </c>
      <c r="I64" s="200" t="s">
        <v>651</v>
      </c>
      <c r="J64" s="59" t="s">
        <v>652</v>
      </c>
      <c r="K64" s="200">
        <v>6</v>
      </c>
      <c r="L64" s="59">
        <v>2022</v>
      </c>
      <c r="M64" s="200">
        <v>18</v>
      </c>
      <c r="N64" s="200">
        <v>18</v>
      </c>
      <c r="P64" s="200" t="s">
        <v>664</v>
      </c>
      <c r="Q64" s="200" t="s">
        <v>674</v>
      </c>
      <c r="R64" s="200" t="s">
        <v>604</v>
      </c>
      <c r="T64" s="303">
        <v>54.356788999999999</v>
      </c>
      <c r="U64" s="303">
        <v>-128.54443599999999</v>
      </c>
      <c r="V64" s="200" t="s">
        <v>129</v>
      </c>
      <c r="W64" s="304">
        <v>529606</v>
      </c>
      <c r="X64" s="304">
        <v>6023315</v>
      </c>
      <c r="Y64" s="200" t="s">
        <v>675</v>
      </c>
      <c r="Z64" s="302" t="s">
        <v>606</v>
      </c>
      <c r="AB64" s="200" t="s">
        <v>96</v>
      </c>
      <c r="AC64" s="200" t="s">
        <v>567</v>
      </c>
      <c r="AD64" s="200" t="s">
        <v>35</v>
      </c>
      <c r="AK64" s="200" t="s">
        <v>676</v>
      </c>
      <c r="AM64" s="305" t="s">
        <v>677</v>
      </c>
    </row>
    <row r="65" spans="1:39" s="299" customFormat="1" x14ac:dyDescent="0.4">
      <c r="A65" s="298" t="s">
        <v>542</v>
      </c>
      <c r="B65" s="284">
        <v>2</v>
      </c>
      <c r="C65" s="288">
        <v>19</v>
      </c>
      <c r="D65" s="284" t="s">
        <v>101</v>
      </c>
      <c r="E65" s="285" t="str">
        <f>CONCATENATE(H65,"-",J65,"-",R65)</f>
        <v>R07-OM-WB</v>
      </c>
      <c r="F65" s="290">
        <v>44021</v>
      </c>
      <c r="G65" s="299" t="s">
        <v>333</v>
      </c>
      <c r="H65" s="299" t="s">
        <v>570</v>
      </c>
      <c r="I65" s="288" t="s">
        <v>571</v>
      </c>
      <c r="J65" s="299" t="s">
        <v>572</v>
      </c>
      <c r="K65" s="288">
        <v>7</v>
      </c>
      <c r="L65" s="299">
        <v>2021</v>
      </c>
      <c r="M65" s="288">
        <v>19</v>
      </c>
      <c r="N65" s="288">
        <v>19</v>
      </c>
      <c r="P65" s="288" t="s">
        <v>573</v>
      </c>
      <c r="Q65" s="288" t="s">
        <v>574</v>
      </c>
      <c r="R65" s="288" t="s">
        <v>575</v>
      </c>
      <c r="T65" s="291">
        <v>55.146248999999997</v>
      </c>
      <c r="U65" s="292">
        <v>-124.27579</v>
      </c>
      <c r="V65" s="288" t="s">
        <v>30</v>
      </c>
      <c r="W65" s="289">
        <v>418689</v>
      </c>
      <c r="X65" s="289">
        <v>6111809</v>
      </c>
      <c r="Y65" s="288" t="s">
        <v>45</v>
      </c>
      <c r="Z65" s="288" t="s">
        <v>576</v>
      </c>
      <c r="AB65" s="288" t="s">
        <v>577</v>
      </c>
      <c r="AC65" s="288" t="s">
        <v>567</v>
      </c>
      <c r="AD65" s="288" t="s">
        <v>35</v>
      </c>
      <c r="AK65" s="288" t="s">
        <v>578</v>
      </c>
      <c r="AM65" s="288" t="s">
        <v>579</v>
      </c>
    </row>
    <row r="66" spans="1:39" s="299" customFormat="1" x14ac:dyDescent="0.4">
      <c r="A66" s="298" t="s">
        <v>542</v>
      </c>
      <c r="B66" s="284">
        <v>3</v>
      </c>
      <c r="C66" s="288">
        <v>30</v>
      </c>
      <c r="D66" s="284" t="s">
        <v>101</v>
      </c>
      <c r="E66" s="285" t="str">
        <f>CONCATENATE(H66,"-",J66,"-",R66)</f>
        <v>R07-OM-FF</v>
      </c>
      <c r="F66" s="286">
        <v>44760</v>
      </c>
      <c r="G66" s="299" t="s">
        <v>333</v>
      </c>
      <c r="H66" s="299" t="str">
        <f>CONCATENATE("R","0",K66)</f>
        <v>R07</v>
      </c>
      <c r="I66" s="288" t="s">
        <v>571</v>
      </c>
      <c r="J66" s="299" t="s">
        <v>572</v>
      </c>
      <c r="K66" s="288">
        <v>7</v>
      </c>
      <c r="L66" s="299">
        <v>2022</v>
      </c>
      <c r="M66" s="288">
        <v>30</v>
      </c>
      <c r="N66" s="288">
        <v>30</v>
      </c>
      <c r="P66" s="288" t="s">
        <v>678</v>
      </c>
      <c r="Q66" s="288" t="s">
        <v>679</v>
      </c>
      <c r="R66" s="288" t="s">
        <v>680</v>
      </c>
      <c r="T66" s="294">
        <v>53.835666799999998</v>
      </c>
      <c r="U66" s="294">
        <v>-124.84412810000001</v>
      </c>
      <c r="V66" s="288" t="s">
        <v>30</v>
      </c>
      <c r="W66" s="289">
        <v>378649</v>
      </c>
      <c r="X66" s="289">
        <v>5966815</v>
      </c>
      <c r="Y66" s="288" t="s">
        <v>45</v>
      </c>
      <c r="Z66" s="286" t="s">
        <v>606</v>
      </c>
      <c r="AB66" s="288" t="s">
        <v>33</v>
      </c>
      <c r="AC66" s="288" t="s">
        <v>681</v>
      </c>
      <c r="AD66" s="288" t="s">
        <v>35</v>
      </c>
      <c r="AK66" s="288" t="s">
        <v>682</v>
      </c>
      <c r="AM66" s="288" t="s">
        <v>683</v>
      </c>
    </row>
    <row r="67" spans="1:39" s="299" customFormat="1" x14ac:dyDescent="0.4">
      <c r="A67" s="298" t="s">
        <v>542</v>
      </c>
      <c r="B67" s="284">
        <v>3</v>
      </c>
      <c r="C67" s="288">
        <v>22</v>
      </c>
      <c r="D67" s="284" t="s">
        <v>101</v>
      </c>
      <c r="E67" s="285" t="str">
        <f>CONCATENATE(H67,"-",J67,"-",R67)</f>
        <v>R07-OM-EE</v>
      </c>
      <c r="F67" s="286">
        <v>44763</v>
      </c>
      <c r="G67" s="299" t="s">
        <v>333</v>
      </c>
      <c r="H67" s="299" t="str">
        <f>CONCATENATE("R","0",K67)</f>
        <v>R07</v>
      </c>
      <c r="I67" s="288" t="s">
        <v>571</v>
      </c>
      <c r="J67" s="299" t="s">
        <v>572</v>
      </c>
      <c r="K67" s="288">
        <v>7</v>
      </c>
      <c r="L67" s="299">
        <v>2022</v>
      </c>
      <c r="M67" s="288">
        <v>22</v>
      </c>
      <c r="N67" s="288">
        <v>22</v>
      </c>
      <c r="P67" s="288" t="s">
        <v>684</v>
      </c>
      <c r="Q67" s="288" t="s">
        <v>685</v>
      </c>
      <c r="R67" s="288" t="s">
        <v>686</v>
      </c>
      <c r="T67" s="287">
        <v>54.049230000000001</v>
      </c>
      <c r="U67" s="287">
        <v>-123.01819999999999</v>
      </c>
      <c r="V67" s="288" t="s">
        <v>30</v>
      </c>
      <c r="W67" s="289">
        <v>498808</v>
      </c>
      <c r="X67" s="289">
        <v>5988999</v>
      </c>
      <c r="Y67" s="288" t="s">
        <v>687</v>
      </c>
      <c r="Z67" s="288" t="s">
        <v>688</v>
      </c>
      <c r="AB67" s="288" t="s">
        <v>33</v>
      </c>
      <c r="AC67" s="288" t="s">
        <v>689</v>
      </c>
      <c r="AD67" s="288" t="s">
        <v>101</v>
      </c>
      <c r="AK67" s="288" t="s">
        <v>690</v>
      </c>
      <c r="AM67" s="288" t="s">
        <v>691</v>
      </c>
    </row>
    <row r="68" spans="1:39" s="299" customFormat="1" x14ac:dyDescent="0.4">
      <c r="A68" s="298" t="s">
        <v>542</v>
      </c>
      <c r="B68" s="284">
        <v>2</v>
      </c>
      <c r="C68" s="288">
        <v>1</v>
      </c>
      <c r="D68" s="284" t="s">
        <v>101</v>
      </c>
      <c r="E68" s="285" t="str">
        <f>CONCATENATE(H68,"-",J68,"-",R68)</f>
        <v>R07-OM-GG</v>
      </c>
      <c r="F68" s="290">
        <v>44021</v>
      </c>
      <c r="G68" s="299" t="s">
        <v>333</v>
      </c>
      <c r="H68" s="299" t="str">
        <f>CONCATENATE("R","0",K68)</f>
        <v>R07</v>
      </c>
      <c r="I68" s="288" t="s">
        <v>571</v>
      </c>
      <c r="J68" s="299" t="s">
        <v>572</v>
      </c>
      <c r="K68" s="288">
        <v>7</v>
      </c>
      <c r="L68" s="299">
        <v>2021</v>
      </c>
      <c r="M68" s="288">
        <v>1</v>
      </c>
      <c r="N68" s="288">
        <v>1</v>
      </c>
      <c r="P68" s="288" t="s">
        <v>573</v>
      </c>
      <c r="Q68" s="288" t="s">
        <v>580</v>
      </c>
      <c r="R68" s="288" t="s">
        <v>581</v>
      </c>
      <c r="T68" s="291">
        <v>55.114699000000002</v>
      </c>
      <c r="U68" s="292">
        <v>-124.24421100000001</v>
      </c>
      <c r="V68" s="288" t="s">
        <v>30</v>
      </c>
      <c r="W68" s="289">
        <v>420637</v>
      </c>
      <c r="X68" s="289">
        <v>6108262</v>
      </c>
      <c r="Y68" s="288" t="s">
        <v>45</v>
      </c>
      <c r="Z68" s="288" t="s">
        <v>576</v>
      </c>
      <c r="AB68" s="288" t="s">
        <v>582</v>
      </c>
      <c r="AC68" s="288" t="s">
        <v>567</v>
      </c>
      <c r="AD68" s="288" t="s">
        <v>35</v>
      </c>
      <c r="AK68" s="288" t="s">
        <v>583</v>
      </c>
      <c r="AM68" s="288" t="s">
        <v>584</v>
      </c>
    </row>
    <row r="69" spans="1:39" s="299" customFormat="1" x14ac:dyDescent="0.4">
      <c r="A69" s="298" t="s">
        <v>542</v>
      </c>
      <c r="B69" s="284">
        <v>2</v>
      </c>
      <c r="C69" s="288">
        <v>30</v>
      </c>
      <c r="D69" s="284" t="s">
        <v>101</v>
      </c>
      <c r="E69" s="285" t="str">
        <f>CONCATENATE(H69,"-",J69,"-",R69)</f>
        <v>R07-NE-AS</v>
      </c>
      <c r="F69" s="290">
        <v>44299</v>
      </c>
      <c r="G69" s="299" t="s">
        <v>333</v>
      </c>
      <c r="H69" s="299" t="str">
        <f>CONCATENATE("R","0",K69)</f>
        <v>R07</v>
      </c>
      <c r="I69" s="288" t="s">
        <v>585</v>
      </c>
      <c r="J69" s="299" t="s">
        <v>586</v>
      </c>
      <c r="K69" s="288">
        <v>7</v>
      </c>
      <c r="L69" s="299">
        <v>2021</v>
      </c>
      <c r="M69" s="288">
        <v>30</v>
      </c>
      <c r="N69" s="288">
        <v>30</v>
      </c>
      <c r="P69" s="288" t="s">
        <v>587</v>
      </c>
      <c r="Q69" s="288" t="s">
        <v>588</v>
      </c>
      <c r="R69" s="288" t="s">
        <v>589</v>
      </c>
      <c r="T69" s="291">
        <v>59.431761999999999</v>
      </c>
      <c r="U69" s="292">
        <v>-126.09968600000001</v>
      </c>
      <c r="V69" s="288" t="s">
        <v>129</v>
      </c>
      <c r="W69" s="289">
        <v>664505</v>
      </c>
      <c r="X69" s="289">
        <v>6591717</v>
      </c>
      <c r="Y69" s="288" t="s">
        <v>590</v>
      </c>
      <c r="Z69" s="288" t="s">
        <v>591</v>
      </c>
      <c r="AB69" s="288" t="s">
        <v>577</v>
      </c>
      <c r="AC69" s="288" t="s">
        <v>567</v>
      </c>
      <c r="AD69" s="288" t="s">
        <v>35</v>
      </c>
      <c r="AK69" s="288" t="s">
        <v>592</v>
      </c>
      <c r="AM69" s="288" t="s">
        <v>593</v>
      </c>
    </row>
    <row r="70" spans="1:39" s="299" customFormat="1" x14ac:dyDescent="0.4">
      <c r="A70" s="298" t="s">
        <v>542</v>
      </c>
      <c r="B70" s="284">
        <v>2</v>
      </c>
      <c r="C70" s="288">
        <v>30</v>
      </c>
      <c r="D70" s="284" t="s">
        <v>101</v>
      </c>
      <c r="E70" s="285" t="str">
        <f>CONCATENATE(H70,"-",J70,"-",R70)</f>
        <v>R07-NE-GS</v>
      </c>
      <c r="F70" s="290">
        <v>44301</v>
      </c>
      <c r="G70" s="299" t="s">
        <v>333</v>
      </c>
      <c r="H70" s="299" t="str">
        <f>CONCATENATE("R","0",K70)</f>
        <v>R07</v>
      </c>
      <c r="I70" s="288" t="s">
        <v>585</v>
      </c>
      <c r="J70" s="299" t="s">
        <v>586</v>
      </c>
      <c r="K70" s="288">
        <v>7</v>
      </c>
      <c r="L70" s="299">
        <v>2021</v>
      </c>
      <c r="M70" s="288">
        <v>30</v>
      </c>
      <c r="N70" s="288">
        <v>30</v>
      </c>
      <c r="P70" s="288" t="s">
        <v>587</v>
      </c>
      <c r="Q70" s="288" t="s">
        <v>594</v>
      </c>
      <c r="R70" s="288" t="s">
        <v>595</v>
      </c>
      <c r="T70" s="291">
        <v>59.432577999999999</v>
      </c>
      <c r="U70" s="292">
        <v>-126.10706999999999</v>
      </c>
      <c r="V70" s="288" t="s">
        <v>129</v>
      </c>
      <c r="W70" s="289">
        <v>664082</v>
      </c>
      <c r="X70" s="289">
        <v>6591789</v>
      </c>
      <c r="Y70" s="288" t="s">
        <v>590</v>
      </c>
      <c r="Z70" s="288" t="s">
        <v>596</v>
      </c>
      <c r="AB70" s="288" t="s">
        <v>597</v>
      </c>
      <c r="AC70" s="288" t="s">
        <v>598</v>
      </c>
      <c r="AD70" s="288" t="s">
        <v>35</v>
      </c>
      <c r="AK70" s="288" t="s">
        <v>592</v>
      </c>
      <c r="AM70" s="288" t="s">
        <v>599</v>
      </c>
    </row>
    <row r="71" spans="1:39" x14ac:dyDescent="0.4">
      <c r="H71" s="272"/>
      <c r="I71" s="168"/>
      <c r="O71" s="168"/>
    </row>
    <row r="72" spans="1:39" x14ac:dyDescent="0.4">
      <c r="I72" s="168"/>
      <c r="O72" s="168"/>
    </row>
    <row r="73" spans="1:39" x14ac:dyDescent="0.4">
      <c r="H73" s="272"/>
      <c r="I73" s="168"/>
      <c r="O73" s="168"/>
    </row>
    <row r="74" spans="1:39" x14ac:dyDescent="0.4">
      <c r="H74" s="272"/>
      <c r="I74" s="168"/>
    </row>
    <row r="75" spans="1:39" x14ac:dyDescent="0.4">
      <c r="H75" s="272"/>
      <c r="I75" s="168"/>
    </row>
    <row r="76" spans="1:39" x14ac:dyDescent="0.4">
      <c r="H76" s="272"/>
      <c r="I76" s="168"/>
    </row>
    <row r="77" spans="1:39" x14ac:dyDescent="0.4">
      <c r="H77" s="272"/>
      <c r="I77" s="168"/>
    </row>
    <row r="78" spans="1:39" x14ac:dyDescent="0.4">
      <c r="F78" s="168"/>
      <c r="H78" s="272"/>
      <c r="I78" s="168"/>
    </row>
    <row r="79" spans="1:39" x14ac:dyDescent="0.4">
      <c r="H79" s="272"/>
      <c r="I79" s="168"/>
    </row>
    <row r="80" spans="1:39" x14ac:dyDescent="0.4">
      <c r="H80" s="272"/>
      <c r="I80" s="168"/>
    </row>
    <row r="81" spans="8:9" x14ac:dyDescent="0.4">
      <c r="H81" s="272"/>
      <c r="I81" s="168"/>
    </row>
    <row r="82" spans="8:9" x14ac:dyDescent="0.4">
      <c r="H82" s="272"/>
      <c r="I82" s="168"/>
    </row>
  </sheetData>
  <sortState xmlns:xlrd2="http://schemas.microsoft.com/office/spreadsheetml/2017/richdata2" ref="A2:AQ70">
    <sortCondition ref="H2:H70"/>
  </sortState>
  <phoneticPr fontId="3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0"/>
  <sheetViews>
    <sheetView topLeftCell="A16" workbookViewId="0">
      <selection activeCell="J19" sqref="J19"/>
    </sheetView>
  </sheetViews>
  <sheetFormatPr defaultRowHeight="14.6" x14ac:dyDescent="0.4"/>
  <sheetData>
    <row r="1" spans="1:3" ht="15" thickBot="1" x14ac:dyDescent="0.45">
      <c r="A1" s="20" t="s">
        <v>287</v>
      </c>
      <c r="B1" s="20" t="s">
        <v>288</v>
      </c>
      <c r="C1" s="20" t="s">
        <v>289</v>
      </c>
    </row>
    <row r="2" spans="1:3" x14ac:dyDescent="0.4">
      <c r="A2" s="14" t="s">
        <v>2</v>
      </c>
      <c r="B2" s="21" t="s">
        <v>290</v>
      </c>
      <c r="C2" s="15" t="s">
        <v>291</v>
      </c>
    </row>
    <row r="3" spans="1:3" x14ac:dyDescent="0.4">
      <c r="A3" s="16"/>
      <c r="B3" s="22" t="s">
        <v>1</v>
      </c>
      <c r="C3" s="17" t="s">
        <v>292</v>
      </c>
    </row>
    <row r="4" spans="1:3" x14ac:dyDescent="0.4">
      <c r="A4" s="16"/>
      <c r="B4" s="22" t="s">
        <v>2</v>
      </c>
      <c r="C4" s="17" t="s">
        <v>293</v>
      </c>
    </row>
    <row r="5" spans="1:3" x14ac:dyDescent="0.4">
      <c r="A5" s="16"/>
      <c r="B5" s="22" t="s">
        <v>3</v>
      </c>
      <c r="C5" s="17" t="s">
        <v>294</v>
      </c>
    </row>
    <row r="6" spans="1:3" x14ac:dyDescent="0.4">
      <c r="A6" s="16"/>
      <c r="B6" s="22" t="s">
        <v>4</v>
      </c>
      <c r="C6" s="17" t="s">
        <v>295</v>
      </c>
    </row>
    <row r="7" spans="1:3" x14ac:dyDescent="0.4">
      <c r="A7" s="16"/>
      <c r="B7" s="22" t="s">
        <v>5</v>
      </c>
      <c r="C7" s="17" t="s">
        <v>296</v>
      </c>
    </row>
    <row r="8" spans="1:3" x14ac:dyDescent="0.4">
      <c r="A8" s="16"/>
      <c r="B8" s="22" t="s">
        <v>297</v>
      </c>
      <c r="C8" s="17" t="s">
        <v>298</v>
      </c>
    </row>
    <row r="9" spans="1:3" x14ac:dyDescent="0.4">
      <c r="A9" s="16"/>
      <c r="B9" s="22" t="s">
        <v>7</v>
      </c>
      <c r="C9" s="17" t="s">
        <v>299</v>
      </c>
    </row>
    <row r="10" spans="1:3" x14ac:dyDescent="0.4">
      <c r="A10" s="16"/>
      <c r="B10" s="22" t="s">
        <v>8</v>
      </c>
      <c r="C10" s="17" t="s">
        <v>300</v>
      </c>
    </row>
    <row r="11" spans="1:3" ht="15" thickBot="1" x14ac:dyDescent="0.45">
      <c r="A11" s="18"/>
      <c r="B11" s="23" t="s">
        <v>9</v>
      </c>
      <c r="C11" s="19" t="s">
        <v>301</v>
      </c>
    </row>
    <row r="12" spans="1:3" x14ac:dyDescent="0.4">
      <c r="A12" s="14" t="s">
        <v>302</v>
      </c>
      <c r="B12" s="21" t="s">
        <v>10</v>
      </c>
      <c r="C12" s="15" t="s">
        <v>303</v>
      </c>
    </row>
    <row r="13" spans="1:3" x14ac:dyDescent="0.4">
      <c r="A13" s="16"/>
      <c r="B13" s="22" t="s">
        <v>304</v>
      </c>
      <c r="C13" s="17" t="s">
        <v>305</v>
      </c>
    </row>
    <row r="14" spans="1:3" x14ac:dyDescent="0.4">
      <c r="A14" s="16"/>
      <c r="B14" s="22" t="s">
        <v>306</v>
      </c>
      <c r="C14" s="17" t="s">
        <v>307</v>
      </c>
    </row>
    <row r="15" spans="1:3" x14ac:dyDescent="0.4">
      <c r="A15" s="16"/>
      <c r="B15" s="22" t="s">
        <v>11</v>
      </c>
      <c r="C15" s="17" t="s">
        <v>308</v>
      </c>
    </row>
    <row r="16" spans="1:3" ht="15" thickBot="1" x14ac:dyDescent="0.45">
      <c r="A16" s="18"/>
      <c r="B16" s="23" t="s">
        <v>309</v>
      </c>
      <c r="C16" s="19" t="s">
        <v>310</v>
      </c>
    </row>
    <row r="17" spans="1:3" x14ac:dyDescent="0.4">
      <c r="A17" s="14" t="s">
        <v>311</v>
      </c>
      <c r="B17" s="21" t="s">
        <v>13</v>
      </c>
      <c r="C17" s="15" t="s">
        <v>312</v>
      </c>
    </row>
    <row r="18" spans="1:3" x14ac:dyDescent="0.4">
      <c r="A18" s="16"/>
      <c r="B18" s="22" t="s">
        <v>14</v>
      </c>
      <c r="C18" s="17" t="s">
        <v>313</v>
      </c>
    </row>
    <row r="19" spans="1:3" x14ac:dyDescent="0.4">
      <c r="A19" s="16"/>
      <c r="B19" s="22" t="s">
        <v>15</v>
      </c>
      <c r="C19" s="17" t="s">
        <v>286</v>
      </c>
    </row>
    <row r="20" spans="1:3" x14ac:dyDescent="0.4">
      <c r="A20" s="16"/>
      <c r="B20" s="22" t="s">
        <v>16</v>
      </c>
      <c r="C20" s="17" t="s">
        <v>314</v>
      </c>
    </row>
    <row r="21" spans="1:3" x14ac:dyDescent="0.4">
      <c r="A21" s="16"/>
      <c r="B21" s="22" t="s">
        <v>315</v>
      </c>
      <c r="C21" s="17" t="s">
        <v>316</v>
      </c>
    </row>
    <row r="22" spans="1:3" ht="15" thickBot="1" x14ac:dyDescent="0.45">
      <c r="A22" s="18"/>
      <c r="B22" s="23" t="s">
        <v>18</v>
      </c>
      <c r="C22" s="19" t="s">
        <v>317</v>
      </c>
    </row>
    <row r="23" spans="1:3" x14ac:dyDescent="0.4">
      <c r="A23" s="14" t="s">
        <v>318</v>
      </c>
      <c r="B23" s="21" t="s">
        <v>19</v>
      </c>
      <c r="C23" s="15" t="s">
        <v>319</v>
      </c>
    </row>
    <row r="24" spans="1:3" x14ac:dyDescent="0.4">
      <c r="A24" s="16"/>
      <c r="B24" s="22" t="s">
        <v>320</v>
      </c>
      <c r="C24" s="17" t="s">
        <v>321</v>
      </c>
    </row>
    <row r="25" spans="1:3" x14ac:dyDescent="0.4">
      <c r="A25" s="16"/>
      <c r="B25" s="22" t="s">
        <v>322</v>
      </c>
      <c r="C25" s="17" t="s">
        <v>323</v>
      </c>
    </row>
    <row r="26" spans="1:3" x14ac:dyDescent="0.4">
      <c r="A26" s="16"/>
      <c r="B26" s="22" t="s">
        <v>22</v>
      </c>
      <c r="C26" s="17" t="s">
        <v>324</v>
      </c>
    </row>
    <row r="27" spans="1:3" x14ac:dyDescent="0.4">
      <c r="A27" s="16"/>
      <c r="B27" s="22" t="s">
        <v>325</v>
      </c>
      <c r="C27" s="17" t="s">
        <v>326</v>
      </c>
    </row>
    <row r="28" spans="1:3" x14ac:dyDescent="0.4">
      <c r="A28" s="16"/>
      <c r="B28" s="22" t="s">
        <v>23</v>
      </c>
      <c r="C28" s="17" t="s">
        <v>327</v>
      </c>
    </row>
    <row r="29" spans="1:3" x14ac:dyDescent="0.4">
      <c r="A29" s="16"/>
      <c r="B29" s="22" t="s">
        <v>24</v>
      </c>
      <c r="C29" s="17" t="s">
        <v>328</v>
      </c>
    </row>
    <row r="30" spans="1:3" ht="15" thickBot="1" x14ac:dyDescent="0.45">
      <c r="A30" s="18"/>
      <c r="B30" s="23" t="s">
        <v>25</v>
      </c>
      <c r="C30" s="19" t="s">
        <v>329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T5"/>
  <sheetViews>
    <sheetView workbookViewId="0">
      <selection activeCell="I5" sqref="I5"/>
    </sheetView>
  </sheetViews>
  <sheetFormatPr defaultRowHeight="14.6" x14ac:dyDescent="0.4"/>
  <cols>
    <col min="1" max="1" width="45.53515625" customWidth="1"/>
    <col min="3" max="3" width="15.69140625" customWidth="1"/>
  </cols>
  <sheetData>
    <row r="1" spans="1:46" x14ac:dyDescent="0.4">
      <c r="A1" s="79" t="s">
        <v>354</v>
      </c>
      <c r="B1" s="79" t="s">
        <v>2</v>
      </c>
      <c r="C1" s="79" t="s">
        <v>355</v>
      </c>
    </row>
    <row r="2" spans="1:46" ht="58.3" x14ac:dyDescent="0.4">
      <c r="A2" s="80" t="s">
        <v>357</v>
      </c>
      <c r="B2" s="81">
        <v>4227</v>
      </c>
      <c r="C2" s="81" t="s">
        <v>356</v>
      </c>
    </row>
    <row r="3" spans="1:46" x14ac:dyDescent="0.4">
      <c r="A3" t="s">
        <v>466</v>
      </c>
    </row>
    <row r="4" spans="1:46" s="72" customFormat="1" ht="90" customHeight="1" x14ac:dyDescent="0.4">
      <c r="A4" s="71" t="s">
        <v>422</v>
      </c>
      <c r="B4" s="71" t="s">
        <v>349</v>
      </c>
      <c r="C4" s="123" t="s">
        <v>421</v>
      </c>
      <c r="D4" s="71" t="s">
        <v>414</v>
      </c>
      <c r="E4" s="71" t="s">
        <v>419</v>
      </c>
      <c r="F4" s="71" t="s">
        <v>415</v>
      </c>
      <c r="G4" s="170" t="s">
        <v>418</v>
      </c>
      <c r="H4" s="71" t="s">
        <v>348</v>
      </c>
      <c r="I4" s="71" t="s">
        <v>338</v>
      </c>
      <c r="J4" s="82" t="s">
        <v>420</v>
      </c>
      <c r="K4" s="71" t="s">
        <v>332</v>
      </c>
      <c r="L4" s="71" t="s">
        <v>337</v>
      </c>
      <c r="M4" s="71" t="s">
        <v>243</v>
      </c>
      <c r="N4" s="71" t="s">
        <v>242</v>
      </c>
      <c r="O4" s="71" t="s">
        <v>0</v>
      </c>
      <c r="P4" s="71" t="s">
        <v>285</v>
      </c>
      <c r="Q4" s="71" t="s">
        <v>330</v>
      </c>
      <c r="R4" s="71" t="s">
        <v>334</v>
      </c>
      <c r="S4" s="71" t="s">
        <v>1</v>
      </c>
      <c r="T4" s="72" t="s">
        <v>2</v>
      </c>
      <c r="U4" s="72" t="s">
        <v>3</v>
      </c>
      <c r="V4" s="72" t="s">
        <v>4</v>
      </c>
      <c r="W4" s="73" t="s">
        <v>278</v>
      </c>
      <c r="X4" s="73" t="s">
        <v>8</v>
      </c>
      <c r="Y4" s="73" t="s">
        <v>9</v>
      </c>
      <c r="Z4" s="71" t="s">
        <v>5</v>
      </c>
      <c r="AA4" s="73" t="s">
        <v>6</v>
      </c>
      <c r="AB4" s="73" t="s">
        <v>7</v>
      </c>
      <c r="AC4" s="72" t="s">
        <v>10</v>
      </c>
      <c r="AD4" s="72" t="s">
        <v>12</v>
      </c>
      <c r="AE4" s="72" t="s">
        <v>13</v>
      </c>
      <c r="AF4" s="71" t="s">
        <v>14</v>
      </c>
      <c r="AG4" s="72" t="s">
        <v>15</v>
      </c>
      <c r="AH4" s="71" t="s">
        <v>16</v>
      </c>
      <c r="AI4" s="71" t="s">
        <v>17</v>
      </c>
      <c r="AJ4" s="72" t="s">
        <v>18</v>
      </c>
      <c r="AK4" s="71" t="s">
        <v>19</v>
      </c>
      <c r="AL4" s="71" t="s">
        <v>20</v>
      </c>
      <c r="AM4" s="71" t="s">
        <v>21</v>
      </c>
      <c r="AN4" s="72" t="s">
        <v>22</v>
      </c>
      <c r="AO4" s="71" t="s">
        <v>23</v>
      </c>
      <c r="AP4" s="71" t="s">
        <v>24</v>
      </c>
      <c r="AQ4" s="72" t="s">
        <v>25</v>
      </c>
      <c r="AR4" s="72" t="s">
        <v>351</v>
      </c>
      <c r="AS4" s="72" t="s">
        <v>358</v>
      </c>
      <c r="AT4" s="72" t="s">
        <v>359</v>
      </c>
    </row>
    <row r="5" spans="1:46" s="1" customFormat="1" x14ac:dyDescent="0.4">
      <c r="A5" s="42">
        <v>2</v>
      </c>
      <c r="B5" s="42">
        <v>45</v>
      </c>
      <c r="C5" s="59"/>
      <c r="D5" s="42"/>
      <c r="E5" s="42"/>
      <c r="F5" s="42"/>
      <c r="G5" s="171">
        <v>0</v>
      </c>
      <c r="H5" s="42" t="s">
        <v>101</v>
      </c>
      <c r="I5" s="38" t="str">
        <f>CONCATENATE(L5,"-",N5,"-",V5,"-","00")</f>
        <v>R02-SS-KH-00</v>
      </c>
      <c r="J5" s="86">
        <v>43677</v>
      </c>
      <c r="K5" s="38" t="s">
        <v>333</v>
      </c>
      <c r="L5" s="39" t="s">
        <v>232</v>
      </c>
      <c r="M5" s="40" t="s">
        <v>194</v>
      </c>
      <c r="N5" s="39" t="s">
        <v>281</v>
      </c>
      <c r="O5" s="39">
        <v>2</v>
      </c>
      <c r="P5" s="39">
        <v>2019</v>
      </c>
      <c r="Q5" s="39">
        <v>9</v>
      </c>
      <c r="R5" s="39">
        <v>9</v>
      </c>
      <c r="S5" s="40" t="s">
        <v>194</v>
      </c>
      <c r="T5" s="42" t="s">
        <v>204</v>
      </c>
      <c r="U5" s="38" t="s">
        <v>209</v>
      </c>
      <c r="V5" s="39" t="s">
        <v>210</v>
      </c>
      <c r="W5" s="55" t="str">
        <f>CONCATENATE(X5,",",Y5)</f>
        <v>50.666111,-123.459645</v>
      </c>
      <c r="X5" s="45">
        <v>50.666111000000001</v>
      </c>
      <c r="Y5" s="46">
        <v>-123.45964499999999</v>
      </c>
      <c r="Z5" s="39" t="s">
        <v>30</v>
      </c>
      <c r="AA5" s="55">
        <v>467516</v>
      </c>
      <c r="AB5" s="55">
        <v>5612797</v>
      </c>
      <c r="AC5" s="47" t="s">
        <v>45</v>
      </c>
      <c r="AD5" s="47" t="s">
        <v>207</v>
      </c>
      <c r="AE5" s="39">
        <v>9</v>
      </c>
      <c r="AF5" s="39" t="s">
        <v>33</v>
      </c>
      <c r="AG5" s="49" t="s">
        <v>41</v>
      </c>
      <c r="AH5" s="39" t="s">
        <v>35</v>
      </c>
      <c r="AI5" s="39" t="s">
        <v>36</v>
      </c>
      <c r="AJ5" s="54">
        <v>0.57638888888888895</v>
      </c>
      <c r="AK5" s="39" t="s">
        <v>41</v>
      </c>
      <c r="AL5" s="39" t="s">
        <v>41</v>
      </c>
      <c r="AM5" s="39" t="s">
        <v>41</v>
      </c>
      <c r="AN5" s="47" t="s">
        <v>41</v>
      </c>
      <c r="AO5" s="47" t="s">
        <v>211</v>
      </c>
      <c r="AP5" s="47" t="s">
        <v>212</v>
      </c>
      <c r="AQ5" s="47" t="s">
        <v>213</v>
      </c>
      <c r="AR5" s="28">
        <v>4222</v>
      </c>
      <c r="AS5" s="42"/>
      <c r="AT5" s="4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03"/>
  <sheetViews>
    <sheetView topLeftCell="K1" zoomScaleNormal="100" workbookViewId="0">
      <selection activeCell="M12" sqref="M12"/>
    </sheetView>
  </sheetViews>
  <sheetFormatPr defaultColWidth="8.69140625" defaultRowHeight="14.6" x14ac:dyDescent="0.4"/>
  <cols>
    <col min="1" max="1" width="8.84375" style="24" bestFit="1" customWidth="1"/>
    <col min="2" max="2" width="15.23046875" style="24" customWidth="1"/>
    <col min="3" max="3" width="14" style="24" bestFit="1" customWidth="1"/>
    <col min="4" max="4" width="11.4609375" style="24" customWidth="1"/>
    <col min="5" max="5" width="24.4609375" style="24" customWidth="1"/>
    <col min="6" max="6" width="18.15234375" style="24" customWidth="1"/>
    <col min="7" max="7" width="8.69140625" style="24"/>
    <col min="8" max="8" width="16.53515625" style="107" customWidth="1"/>
    <col min="9" max="9" width="13.15234375" style="24" bestFit="1" customWidth="1"/>
    <col min="10" max="11" width="8.69140625" style="24"/>
    <col min="12" max="12" width="25.4609375" style="24" customWidth="1"/>
    <col min="13" max="13" width="8.69140625" style="24"/>
    <col min="14" max="17" width="8.84375" style="24" bestFit="1" customWidth="1"/>
    <col min="18" max="19" width="8.69140625" style="24"/>
    <col min="20" max="20" width="23" style="24" customWidth="1"/>
    <col min="21" max="22" width="8.69140625" style="24"/>
    <col min="23" max="23" width="14.23046875" style="24" bestFit="1" customWidth="1"/>
    <col min="24" max="24" width="15.53515625" style="24" bestFit="1" customWidth="1"/>
    <col min="25" max="25" width="8.69140625" style="24"/>
    <col min="26" max="26" width="9.4609375" style="24" bestFit="1" customWidth="1"/>
    <col min="27" max="27" width="10.84375" style="24" bestFit="1" customWidth="1"/>
    <col min="28" max="29" width="8.69140625" style="24"/>
    <col min="30" max="30" width="8.84375" style="24" bestFit="1" customWidth="1"/>
    <col min="31" max="16384" width="8.69140625" style="24"/>
  </cols>
  <sheetData>
    <row r="1" spans="1:45" s="90" customFormat="1" ht="90" customHeight="1" x14ac:dyDescent="0.4">
      <c r="A1" s="88" t="s">
        <v>339</v>
      </c>
      <c r="B1" s="88" t="s">
        <v>349</v>
      </c>
      <c r="C1" s="88" t="s">
        <v>350</v>
      </c>
      <c r="D1" s="88" t="s">
        <v>373</v>
      </c>
      <c r="E1" s="88" t="s">
        <v>348</v>
      </c>
      <c r="F1" s="88" t="s">
        <v>331</v>
      </c>
      <c r="G1" s="88" t="s">
        <v>338</v>
      </c>
      <c r="H1" s="89" t="s">
        <v>11</v>
      </c>
      <c r="I1" s="88" t="s">
        <v>11</v>
      </c>
      <c r="J1" s="88" t="s">
        <v>332</v>
      </c>
      <c r="K1" s="88" t="s">
        <v>337</v>
      </c>
      <c r="L1" s="88" t="s">
        <v>243</v>
      </c>
      <c r="M1" s="88" t="s">
        <v>242</v>
      </c>
      <c r="N1" s="88" t="s">
        <v>0</v>
      </c>
      <c r="O1" s="88" t="s">
        <v>285</v>
      </c>
      <c r="P1" s="88" t="s">
        <v>330</v>
      </c>
      <c r="Q1" s="88" t="s">
        <v>334</v>
      </c>
      <c r="R1" s="88" t="s">
        <v>1</v>
      </c>
      <c r="S1" s="90" t="s">
        <v>2</v>
      </c>
      <c r="T1" s="90" t="s">
        <v>3</v>
      </c>
      <c r="U1" s="90" t="s">
        <v>4</v>
      </c>
      <c r="V1" s="91" t="s">
        <v>278</v>
      </c>
      <c r="W1" s="91" t="s">
        <v>8</v>
      </c>
      <c r="X1" s="91" t="s">
        <v>9</v>
      </c>
      <c r="Y1" s="88" t="s">
        <v>5</v>
      </c>
      <c r="Z1" s="91" t="s">
        <v>6</v>
      </c>
      <c r="AA1" s="91" t="s">
        <v>7</v>
      </c>
      <c r="AB1" s="90" t="s">
        <v>10</v>
      </c>
      <c r="AC1" s="90" t="s">
        <v>12</v>
      </c>
      <c r="AD1" s="90" t="s">
        <v>13</v>
      </c>
      <c r="AE1" s="88" t="s">
        <v>14</v>
      </c>
      <c r="AF1" s="90" t="s">
        <v>15</v>
      </c>
      <c r="AG1" s="88" t="s">
        <v>16</v>
      </c>
      <c r="AH1" s="88" t="s">
        <v>17</v>
      </c>
      <c r="AI1" s="90" t="s">
        <v>18</v>
      </c>
      <c r="AJ1" s="88" t="s">
        <v>19</v>
      </c>
      <c r="AK1" s="88" t="s">
        <v>20</v>
      </c>
      <c r="AL1" s="88" t="s">
        <v>21</v>
      </c>
      <c r="AM1" s="90" t="s">
        <v>22</v>
      </c>
      <c r="AN1" s="88" t="s">
        <v>23</v>
      </c>
      <c r="AO1" s="88" t="s">
        <v>24</v>
      </c>
      <c r="AP1" s="90" t="s">
        <v>25</v>
      </c>
      <c r="AQ1" s="90" t="s">
        <v>351</v>
      </c>
      <c r="AR1" s="90" t="s">
        <v>358</v>
      </c>
      <c r="AS1" s="90" t="s">
        <v>359</v>
      </c>
    </row>
    <row r="2" spans="1:45" s="28" customFormat="1" ht="43.75" x14ac:dyDescent="0.4">
      <c r="A2" s="28">
        <v>1</v>
      </c>
      <c r="D2" s="92" t="s">
        <v>374</v>
      </c>
      <c r="E2" s="28" t="s">
        <v>101</v>
      </c>
      <c r="F2" s="74" t="str">
        <f t="shared" ref="F2" si="0">CONCATENATE(G2,"               ","roseanna.gamlen.greene@gmail.com")</f>
        <v>R01-SI-LL-00               roseanna.gamlen.greene@gmail.com</v>
      </c>
      <c r="G2" s="25" t="str">
        <f t="shared" ref="G2" si="1">CONCATENATE(K2,"-",M2,"-",U2,"-","00")</f>
        <v>R01-SI-LL-00</v>
      </c>
      <c r="H2" s="93">
        <v>43630</v>
      </c>
      <c r="I2" s="33">
        <v>43630</v>
      </c>
      <c r="J2" s="25" t="s">
        <v>333</v>
      </c>
      <c r="K2" s="26" t="s">
        <v>231</v>
      </c>
      <c r="L2" s="27" t="s">
        <v>50</v>
      </c>
      <c r="M2" s="26" t="s">
        <v>173</v>
      </c>
      <c r="N2" s="26">
        <v>1</v>
      </c>
      <c r="O2" s="26">
        <v>2019</v>
      </c>
      <c r="P2" s="26">
        <v>30</v>
      </c>
      <c r="Q2" s="26">
        <v>30</v>
      </c>
      <c r="R2" s="27" t="s">
        <v>50</v>
      </c>
      <c r="S2" s="28" t="s">
        <v>136</v>
      </c>
      <c r="T2" s="25" t="s">
        <v>137</v>
      </c>
      <c r="U2" s="26" t="s">
        <v>138</v>
      </c>
      <c r="V2" s="29" t="str">
        <f t="shared" ref="V2" si="2">CONCATENATE(W2,",",X2)</f>
        <v>49.485506,-124.272877</v>
      </c>
      <c r="W2" s="94">
        <v>49.485506000000001</v>
      </c>
      <c r="X2" s="95">
        <v>-124.27287699999999</v>
      </c>
      <c r="Y2" s="26" t="s">
        <v>30</v>
      </c>
      <c r="Z2" s="29">
        <v>407808</v>
      </c>
      <c r="AA2" s="29">
        <v>5482208</v>
      </c>
      <c r="AB2" s="32" t="s">
        <v>31</v>
      </c>
      <c r="AC2" s="32" t="s">
        <v>139</v>
      </c>
      <c r="AD2" s="26">
        <v>30</v>
      </c>
      <c r="AE2" s="26" t="s">
        <v>33</v>
      </c>
      <c r="AF2" s="28" t="s">
        <v>140</v>
      </c>
      <c r="AG2" s="26" t="s">
        <v>35</v>
      </c>
      <c r="AH2" s="26" t="s">
        <v>36</v>
      </c>
      <c r="AI2" s="35">
        <v>0.5</v>
      </c>
      <c r="AJ2" s="26">
        <v>21.5</v>
      </c>
      <c r="AK2" s="26">
        <v>21</v>
      </c>
      <c r="AL2" s="26">
        <v>5</v>
      </c>
      <c r="AM2" s="32" t="s">
        <v>126</v>
      </c>
      <c r="AN2" s="32" t="s">
        <v>141</v>
      </c>
      <c r="AO2" s="32" t="s">
        <v>142</v>
      </c>
      <c r="AP2" s="32"/>
      <c r="AQ2" s="28">
        <v>4222</v>
      </c>
    </row>
    <row r="3" spans="1:45" s="28" customFormat="1" ht="43.75" x14ac:dyDescent="0.4">
      <c r="A3" s="28">
        <v>1</v>
      </c>
      <c r="D3" s="92" t="s">
        <v>374</v>
      </c>
      <c r="E3" s="28" t="s">
        <v>101</v>
      </c>
      <c r="F3" s="74" t="s">
        <v>375</v>
      </c>
      <c r="G3" s="25" t="s">
        <v>376</v>
      </c>
      <c r="H3" s="93">
        <v>43644</v>
      </c>
      <c r="I3" s="33">
        <v>43644</v>
      </c>
      <c r="J3" s="25" t="s">
        <v>333</v>
      </c>
      <c r="K3" s="26" t="s">
        <v>231</v>
      </c>
      <c r="L3" s="27" t="s">
        <v>26</v>
      </c>
      <c r="M3" s="26" t="s">
        <v>206</v>
      </c>
      <c r="N3" s="26">
        <v>1</v>
      </c>
      <c r="O3" s="26">
        <v>2019</v>
      </c>
      <c r="P3" s="26">
        <v>30</v>
      </c>
      <c r="Q3" s="26">
        <v>30</v>
      </c>
      <c r="R3" s="27" t="s">
        <v>26</v>
      </c>
      <c r="S3" s="28" t="s">
        <v>26</v>
      </c>
      <c r="T3" s="25" t="s">
        <v>43</v>
      </c>
      <c r="U3" s="26" t="s">
        <v>44</v>
      </c>
      <c r="V3" s="29" t="s">
        <v>377</v>
      </c>
      <c r="W3" s="96">
        <v>50.201889999999999</v>
      </c>
      <c r="X3" s="95">
        <v>-125.567437</v>
      </c>
      <c r="Y3" s="26" t="s">
        <v>30</v>
      </c>
      <c r="Z3" s="29">
        <v>316782</v>
      </c>
      <c r="AA3" s="29">
        <v>5564233</v>
      </c>
      <c r="AB3" s="32" t="s">
        <v>45</v>
      </c>
      <c r="AC3" s="32" t="s">
        <v>32</v>
      </c>
      <c r="AD3" s="26">
        <v>30</v>
      </c>
      <c r="AE3" s="26" t="s">
        <v>33</v>
      </c>
      <c r="AF3" s="28" t="s">
        <v>46</v>
      </c>
      <c r="AG3" s="26" t="s">
        <v>35</v>
      </c>
      <c r="AH3" s="26" t="s">
        <v>36</v>
      </c>
      <c r="AI3" s="35">
        <v>0.47916666666666669</v>
      </c>
      <c r="AJ3" s="26">
        <v>15</v>
      </c>
      <c r="AK3" s="26">
        <v>19</v>
      </c>
      <c r="AL3" s="26" t="s">
        <v>47</v>
      </c>
      <c r="AM3" s="32" t="s">
        <v>39</v>
      </c>
      <c r="AN3" s="32" t="s">
        <v>48</v>
      </c>
      <c r="AO3" s="32" t="s">
        <v>41</v>
      </c>
      <c r="AP3" s="32" t="s">
        <v>49</v>
      </c>
      <c r="AQ3" s="28">
        <v>4222</v>
      </c>
    </row>
    <row r="4" spans="1:45" s="28" customFormat="1" ht="43.75" x14ac:dyDescent="0.4">
      <c r="A4" s="28">
        <v>1</v>
      </c>
      <c r="D4" s="92" t="s">
        <v>374</v>
      </c>
      <c r="E4" s="28" t="s">
        <v>101</v>
      </c>
      <c r="F4" s="74" t="s">
        <v>378</v>
      </c>
      <c r="G4" s="25" t="s">
        <v>379</v>
      </c>
      <c r="H4" s="93">
        <v>43641</v>
      </c>
      <c r="I4" s="33">
        <v>43641</v>
      </c>
      <c r="J4" s="25" t="s">
        <v>333</v>
      </c>
      <c r="K4" s="26" t="s">
        <v>231</v>
      </c>
      <c r="L4" s="27" t="s">
        <v>50</v>
      </c>
      <c r="M4" s="26" t="s">
        <v>173</v>
      </c>
      <c r="N4" s="26">
        <v>1</v>
      </c>
      <c r="O4" s="26">
        <v>2019</v>
      </c>
      <c r="P4" s="26">
        <v>30</v>
      </c>
      <c r="Q4" s="26">
        <v>30</v>
      </c>
      <c r="R4" s="27" t="s">
        <v>50</v>
      </c>
      <c r="S4" s="28" t="s">
        <v>58</v>
      </c>
      <c r="T4" s="25" t="s">
        <v>66</v>
      </c>
      <c r="U4" s="26" t="s">
        <v>67</v>
      </c>
      <c r="V4" s="29" t="s">
        <v>380</v>
      </c>
      <c r="W4" s="94">
        <v>49.048937000000002</v>
      </c>
      <c r="X4" s="95">
        <v>-125.435356</v>
      </c>
      <c r="Y4" s="26" t="s">
        <v>30</v>
      </c>
      <c r="Z4" s="29">
        <v>322054</v>
      </c>
      <c r="AA4" s="29">
        <v>5435753</v>
      </c>
      <c r="AB4" s="32" t="s">
        <v>68</v>
      </c>
      <c r="AC4" s="36" t="s">
        <v>32</v>
      </c>
      <c r="AD4" s="26">
        <v>30</v>
      </c>
      <c r="AE4" s="26" t="s">
        <v>33</v>
      </c>
      <c r="AF4" s="28" t="s">
        <v>69</v>
      </c>
      <c r="AG4" s="26" t="s">
        <v>35</v>
      </c>
      <c r="AH4" s="26" t="s">
        <v>36</v>
      </c>
      <c r="AI4" s="26" t="s">
        <v>70</v>
      </c>
      <c r="AJ4" s="26">
        <v>15</v>
      </c>
      <c r="AK4" s="26">
        <v>19</v>
      </c>
      <c r="AL4" s="26">
        <v>14</v>
      </c>
      <c r="AM4" s="32" t="s">
        <v>71</v>
      </c>
      <c r="AN4" s="32" t="s">
        <v>72</v>
      </c>
      <c r="AO4" s="32" t="s">
        <v>41</v>
      </c>
      <c r="AP4" s="32"/>
      <c r="AQ4" s="28">
        <v>4222</v>
      </c>
    </row>
    <row r="5" spans="1:45" s="42" customFormat="1" ht="43.75" x14ac:dyDescent="0.4">
      <c r="A5" s="42">
        <v>1</v>
      </c>
      <c r="D5" s="92" t="s">
        <v>374</v>
      </c>
      <c r="E5" s="42" t="s">
        <v>101</v>
      </c>
      <c r="F5" s="58" t="s">
        <v>381</v>
      </c>
      <c r="G5" s="38" t="s">
        <v>382</v>
      </c>
      <c r="H5" s="97">
        <v>43629</v>
      </c>
      <c r="I5" s="41">
        <v>43629</v>
      </c>
      <c r="J5" s="38" t="s">
        <v>333</v>
      </c>
      <c r="K5" s="39" t="s">
        <v>232</v>
      </c>
      <c r="L5" s="40" t="s">
        <v>143</v>
      </c>
      <c r="M5" s="39" t="s">
        <v>280</v>
      </c>
      <c r="N5" s="39">
        <v>2</v>
      </c>
      <c r="O5" s="39">
        <v>2019</v>
      </c>
      <c r="P5" s="39">
        <v>30</v>
      </c>
      <c r="Q5" s="39">
        <v>30</v>
      </c>
      <c r="R5" s="40" t="s">
        <v>143</v>
      </c>
      <c r="S5" s="42" t="s">
        <v>164</v>
      </c>
      <c r="T5" s="38" t="s">
        <v>165</v>
      </c>
      <c r="U5" s="39" t="s">
        <v>166</v>
      </c>
      <c r="V5" s="55" t="s">
        <v>383</v>
      </c>
      <c r="W5" s="98">
        <v>49.304482999999998</v>
      </c>
      <c r="X5" s="99">
        <v>-122.699583</v>
      </c>
      <c r="Y5" s="100" t="s">
        <v>30</v>
      </c>
      <c r="Z5" s="101">
        <v>521839</v>
      </c>
      <c r="AA5" s="102">
        <v>5461347.9900000002</v>
      </c>
      <c r="AB5" s="47" t="s">
        <v>147</v>
      </c>
      <c r="AC5" s="103" t="s">
        <v>91</v>
      </c>
      <c r="AD5" s="39">
        <v>30</v>
      </c>
      <c r="AE5" s="39" t="s">
        <v>33</v>
      </c>
      <c r="AF5" s="42" t="s">
        <v>167</v>
      </c>
      <c r="AG5" s="39" t="s">
        <v>35</v>
      </c>
      <c r="AH5" s="39" t="s">
        <v>36</v>
      </c>
      <c r="AI5" s="39" t="s">
        <v>168</v>
      </c>
      <c r="AJ5" s="39">
        <v>26</v>
      </c>
      <c r="AK5" s="39" t="s">
        <v>41</v>
      </c>
      <c r="AL5" s="39">
        <v>11</v>
      </c>
      <c r="AM5" s="47" t="s">
        <v>169</v>
      </c>
      <c r="AN5" s="47" t="s">
        <v>170</v>
      </c>
      <c r="AO5" s="47" t="s">
        <v>41</v>
      </c>
      <c r="AP5" s="47"/>
      <c r="AQ5" s="28">
        <v>4222</v>
      </c>
    </row>
    <row r="6" spans="1:45" s="42" customFormat="1" ht="43.75" x14ac:dyDescent="0.4">
      <c r="A6" s="42">
        <v>1</v>
      </c>
      <c r="D6" s="92" t="s">
        <v>374</v>
      </c>
      <c r="E6" s="42" t="s">
        <v>101</v>
      </c>
      <c r="F6" s="58" t="s">
        <v>384</v>
      </c>
      <c r="G6" s="38" t="s">
        <v>385</v>
      </c>
      <c r="H6" s="97">
        <v>43630</v>
      </c>
      <c r="I6" s="41">
        <v>43630</v>
      </c>
      <c r="J6" s="38" t="s">
        <v>333</v>
      </c>
      <c r="K6" s="39" t="s">
        <v>232</v>
      </c>
      <c r="L6" s="40" t="s">
        <v>143</v>
      </c>
      <c r="M6" s="39" t="s">
        <v>280</v>
      </c>
      <c r="N6" s="39">
        <v>2</v>
      </c>
      <c r="O6" s="39">
        <v>2019</v>
      </c>
      <c r="P6" s="39">
        <v>30</v>
      </c>
      <c r="Q6" s="39">
        <v>30</v>
      </c>
      <c r="R6" s="40" t="s">
        <v>143</v>
      </c>
      <c r="S6" s="42" t="s">
        <v>178</v>
      </c>
      <c r="T6" s="38" t="s">
        <v>179</v>
      </c>
      <c r="U6" s="39" t="s">
        <v>180</v>
      </c>
      <c r="V6" s="55" t="s">
        <v>386</v>
      </c>
      <c r="W6" s="104">
        <v>49.382117999999998</v>
      </c>
      <c r="X6" s="105">
        <v>-121.40021900000001</v>
      </c>
      <c r="Y6" s="100" t="s">
        <v>30</v>
      </c>
      <c r="Z6" s="55">
        <v>616112</v>
      </c>
      <c r="AA6" s="55">
        <v>5471166</v>
      </c>
      <c r="AB6" s="47" t="s">
        <v>181</v>
      </c>
      <c r="AC6" s="103" t="s">
        <v>91</v>
      </c>
      <c r="AD6" s="39">
        <v>30</v>
      </c>
      <c r="AE6" s="39" t="s">
        <v>33</v>
      </c>
      <c r="AF6" s="42" t="s">
        <v>182</v>
      </c>
      <c r="AG6" s="39" t="s">
        <v>35</v>
      </c>
      <c r="AH6" s="39" t="s">
        <v>36</v>
      </c>
      <c r="AI6" s="39" t="s">
        <v>183</v>
      </c>
      <c r="AJ6" s="39">
        <v>21.5</v>
      </c>
      <c r="AK6" s="39">
        <v>19</v>
      </c>
      <c r="AL6" s="39">
        <v>13</v>
      </c>
      <c r="AM6" s="47" t="s">
        <v>184</v>
      </c>
      <c r="AN6" s="47" t="s">
        <v>185</v>
      </c>
      <c r="AO6" s="47" t="s">
        <v>95</v>
      </c>
      <c r="AP6" s="47"/>
      <c r="AQ6" s="28">
        <v>4222</v>
      </c>
    </row>
    <row r="7" spans="1:45" s="42" customFormat="1" ht="43.75" x14ac:dyDescent="0.4">
      <c r="A7" s="42">
        <v>1</v>
      </c>
      <c r="D7" s="92" t="s">
        <v>374</v>
      </c>
      <c r="E7" s="42" t="s">
        <v>101</v>
      </c>
      <c r="F7" s="58" t="s">
        <v>387</v>
      </c>
      <c r="G7" s="38" t="s">
        <v>388</v>
      </c>
      <c r="H7" s="97">
        <v>43635</v>
      </c>
      <c r="I7" s="41">
        <v>43635</v>
      </c>
      <c r="J7" s="38" t="s">
        <v>333</v>
      </c>
      <c r="K7" s="39" t="s">
        <v>232</v>
      </c>
      <c r="L7" s="40" t="s">
        <v>214</v>
      </c>
      <c r="M7" s="39" t="s">
        <v>233</v>
      </c>
      <c r="N7" s="39">
        <v>2</v>
      </c>
      <c r="O7" s="39">
        <v>2019</v>
      </c>
      <c r="P7" s="39">
        <v>30</v>
      </c>
      <c r="Q7" s="39">
        <v>30</v>
      </c>
      <c r="R7" s="40" t="s">
        <v>214</v>
      </c>
      <c r="S7" s="42" t="s">
        <v>215</v>
      </c>
      <c r="T7" s="38" t="s">
        <v>216</v>
      </c>
      <c r="U7" s="39" t="s">
        <v>217</v>
      </c>
      <c r="V7" s="55" t="s">
        <v>389</v>
      </c>
      <c r="W7" s="104">
        <v>49.920045000000002</v>
      </c>
      <c r="X7" s="105">
        <v>-124.48140600000001</v>
      </c>
      <c r="Y7" s="39" t="s">
        <v>30</v>
      </c>
      <c r="Z7" s="55">
        <v>393658</v>
      </c>
      <c r="AA7" s="55">
        <v>5530793</v>
      </c>
      <c r="AB7" s="47" t="s">
        <v>218</v>
      </c>
      <c r="AC7" s="47" t="s">
        <v>219</v>
      </c>
      <c r="AD7" s="39">
        <v>30</v>
      </c>
      <c r="AE7" s="39" t="s">
        <v>33</v>
      </c>
      <c r="AF7" s="42" t="s">
        <v>46</v>
      </c>
      <c r="AG7" s="39" t="s">
        <v>35</v>
      </c>
      <c r="AH7" s="39" t="s">
        <v>36</v>
      </c>
      <c r="AI7" s="54">
        <v>0.4375</v>
      </c>
      <c r="AJ7" s="39">
        <v>14</v>
      </c>
      <c r="AK7" s="39" t="s">
        <v>41</v>
      </c>
      <c r="AL7" s="39">
        <v>15</v>
      </c>
      <c r="AM7" s="47" t="s">
        <v>71</v>
      </c>
      <c r="AN7" s="47" t="s">
        <v>220</v>
      </c>
      <c r="AO7" s="47" t="s">
        <v>221</v>
      </c>
      <c r="AP7" s="47"/>
      <c r="AQ7" s="28">
        <v>4222</v>
      </c>
    </row>
    <row r="8" spans="1:45" s="1" customFormat="1" ht="50.6" x14ac:dyDescent="0.4">
      <c r="A8" s="1">
        <v>1</v>
      </c>
      <c r="D8" s="92" t="s">
        <v>374</v>
      </c>
      <c r="E8" s="1" t="s">
        <v>101</v>
      </c>
      <c r="F8" s="78" t="s">
        <v>390</v>
      </c>
      <c r="G8" s="8" t="s">
        <v>391</v>
      </c>
      <c r="H8" s="106">
        <v>43621</v>
      </c>
      <c r="I8" s="83">
        <v>43621</v>
      </c>
      <c r="J8" s="8" t="s">
        <v>333</v>
      </c>
      <c r="K8" s="3" t="s">
        <v>235</v>
      </c>
      <c r="L8" s="5" t="s">
        <v>238</v>
      </c>
      <c r="M8" s="3" t="s">
        <v>245</v>
      </c>
      <c r="N8" s="3">
        <v>6</v>
      </c>
      <c r="O8" s="3">
        <v>2019</v>
      </c>
      <c r="P8" s="3">
        <v>30</v>
      </c>
      <c r="Q8" s="3">
        <v>30</v>
      </c>
      <c r="R8" s="5" t="s">
        <v>250</v>
      </c>
      <c r="S8" s="3" t="s">
        <v>250</v>
      </c>
      <c r="T8" s="8" t="s">
        <v>237</v>
      </c>
      <c r="U8" s="3" t="s">
        <v>246</v>
      </c>
      <c r="V8" s="2" t="s">
        <v>274</v>
      </c>
      <c r="W8" s="10">
        <v>52.554093999999999</v>
      </c>
      <c r="X8" s="8">
        <v>-131.667113</v>
      </c>
      <c r="AQ8" s="28">
        <v>4222</v>
      </c>
    </row>
    <row r="9" spans="1:45" s="1" customFormat="1" ht="50.6" x14ac:dyDescent="0.4">
      <c r="A9" s="1">
        <v>1</v>
      </c>
      <c r="D9" s="92" t="s">
        <v>374</v>
      </c>
      <c r="E9" s="1" t="s">
        <v>101</v>
      </c>
      <c r="F9" s="78" t="s">
        <v>392</v>
      </c>
      <c r="G9" s="8" t="s">
        <v>393</v>
      </c>
      <c r="H9" s="106">
        <v>43272</v>
      </c>
      <c r="I9" s="83">
        <v>43272</v>
      </c>
      <c r="J9" s="8" t="s">
        <v>333</v>
      </c>
      <c r="K9" s="3" t="s">
        <v>235</v>
      </c>
      <c r="L9" s="5" t="s">
        <v>244</v>
      </c>
      <c r="M9" s="3" t="s">
        <v>234</v>
      </c>
      <c r="N9" s="3">
        <v>6</v>
      </c>
      <c r="O9" s="3">
        <v>2018</v>
      </c>
      <c r="P9" s="3">
        <v>60</v>
      </c>
      <c r="Q9" s="3">
        <v>30</v>
      </c>
      <c r="R9" s="5" t="s">
        <v>250</v>
      </c>
      <c r="S9" s="3" t="s">
        <v>250</v>
      </c>
      <c r="T9" s="8" t="s">
        <v>260</v>
      </c>
      <c r="U9" s="3" t="s">
        <v>261</v>
      </c>
      <c r="V9" s="6" t="s">
        <v>272</v>
      </c>
      <c r="W9" s="12">
        <v>53.923406999999997</v>
      </c>
      <c r="X9" s="8">
        <v>-132.10208700000001</v>
      </c>
      <c r="AQ9" s="28">
        <v>4222</v>
      </c>
    </row>
    <row r="13" spans="1:45" x14ac:dyDescent="0.4">
      <c r="B13" s="24" t="s">
        <v>394</v>
      </c>
      <c r="C13" s="107">
        <v>43630</v>
      </c>
      <c r="D13" s="107"/>
      <c r="E13" s="108">
        <v>43630</v>
      </c>
    </row>
    <row r="14" spans="1:45" x14ac:dyDescent="0.4">
      <c r="B14" s="24" t="s">
        <v>395</v>
      </c>
      <c r="C14" s="107">
        <v>43644</v>
      </c>
      <c r="D14" s="107"/>
      <c r="E14" s="108">
        <v>43644</v>
      </c>
    </row>
    <row r="15" spans="1:45" x14ac:dyDescent="0.4">
      <c r="B15" s="24" t="s">
        <v>396</v>
      </c>
      <c r="C15" s="107">
        <v>43641</v>
      </c>
      <c r="D15" s="107"/>
      <c r="E15" s="108">
        <v>43641</v>
      </c>
    </row>
    <row r="16" spans="1:45" x14ac:dyDescent="0.4">
      <c r="B16" s="24" t="s">
        <v>397</v>
      </c>
      <c r="C16" s="107">
        <v>43629</v>
      </c>
      <c r="D16" s="107"/>
      <c r="E16" s="108">
        <v>43629</v>
      </c>
    </row>
    <row r="17" spans="1:9" x14ac:dyDescent="0.4">
      <c r="B17" s="24" t="s">
        <v>398</v>
      </c>
      <c r="C17" s="107">
        <v>43630</v>
      </c>
      <c r="D17" s="107"/>
      <c r="E17" s="108">
        <v>43630</v>
      </c>
    </row>
    <row r="18" spans="1:9" x14ac:dyDescent="0.4">
      <c r="B18" s="24" t="s">
        <v>399</v>
      </c>
      <c r="C18" s="107">
        <v>43635</v>
      </c>
      <c r="D18" s="107"/>
      <c r="E18" s="108">
        <v>43635</v>
      </c>
    </row>
    <row r="19" spans="1:9" x14ac:dyDescent="0.4">
      <c r="B19" s="24" t="s">
        <v>400</v>
      </c>
      <c r="C19" s="107">
        <v>43621</v>
      </c>
      <c r="D19" s="107"/>
      <c r="E19" s="108">
        <v>43621</v>
      </c>
    </row>
    <row r="20" spans="1:9" x14ac:dyDescent="0.4">
      <c r="B20" s="24" t="s">
        <v>401</v>
      </c>
      <c r="C20" s="107">
        <v>43272</v>
      </c>
      <c r="D20" s="107"/>
      <c r="E20" s="108">
        <v>43272</v>
      </c>
    </row>
    <row r="23" spans="1:9" x14ac:dyDescent="0.4">
      <c r="E23" s="24" t="s">
        <v>402</v>
      </c>
    </row>
    <row r="24" spans="1:9" x14ac:dyDescent="0.4">
      <c r="A24" s="109" t="s">
        <v>403</v>
      </c>
      <c r="B24" s="24" t="s">
        <v>394</v>
      </c>
      <c r="C24" s="108">
        <v>43630</v>
      </c>
      <c r="D24" s="108"/>
      <c r="E24" s="110" t="e">
        <f>#REF!=CONCATENATE(B24,"-",A24,"       ANBO                     ",TEXT(C24,"mm/dd/yyyy"),"     RGGreene")</f>
        <v>#REF!</v>
      </c>
      <c r="H24" s="111" t="str">
        <f>TEXT(C24,"mm/dd/yyyy")</f>
        <v>06/14/2019</v>
      </c>
      <c r="I24" s="111" t="str">
        <f>TEXT(H24,"mm/dd/yyyy")</f>
        <v>06/14/2019</v>
      </c>
    </row>
    <row r="25" spans="1:9" ht="29.15" x14ac:dyDescent="0.4">
      <c r="A25" s="109" t="s">
        <v>404</v>
      </c>
      <c r="B25" s="24" t="s">
        <v>394</v>
      </c>
      <c r="C25" s="108">
        <v>43630</v>
      </c>
      <c r="D25" s="108"/>
      <c r="E25" s="110" t="str">
        <f t="shared" ref="E25:E88" si="3">CONCATENATE(B25,"-",A25,"       ANBO                     ",TEXT(C25,"mm/dd/yyyy"),"     RGGreene")</f>
        <v>R01-SI-LL-02       ANBO                     06/14/2019     RGGreene</v>
      </c>
      <c r="F25" s="110"/>
    </row>
    <row r="26" spans="1:9" ht="29.15" x14ac:dyDescent="0.4">
      <c r="A26" s="109" t="s">
        <v>405</v>
      </c>
      <c r="B26" s="24" t="s">
        <v>394</v>
      </c>
      <c r="C26" s="108">
        <v>43630</v>
      </c>
      <c r="D26" s="108"/>
      <c r="E26" s="110" t="str">
        <f t="shared" si="3"/>
        <v>R01-SI-LL-03       ANBO                     06/14/2019     RGGreene</v>
      </c>
    </row>
    <row r="27" spans="1:9" ht="29.15" x14ac:dyDescent="0.4">
      <c r="A27" s="109" t="s">
        <v>406</v>
      </c>
      <c r="B27" s="24" t="s">
        <v>394</v>
      </c>
      <c r="C27" s="108">
        <v>43630</v>
      </c>
      <c r="D27" s="108"/>
      <c r="E27" s="110" t="str">
        <f t="shared" si="3"/>
        <v>R01-SI-LL-04       ANBO                     06/14/2019     RGGreene</v>
      </c>
    </row>
    <row r="28" spans="1:9" ht="29.15" x14ac:dyDescent="0.4">
      <c r="A28" s="109" t="s">
        <v>407</v>
      </c>
      <c r="B28" s="24" t="s">
        <v>394</v>
      </c>
      <c r="C28" s="108">
        <v>43630</v>
      </c>
      <c r="D28" s="108"/>
      <c r="E28" s="110" t="str">
        <f t="shared" si="3"/>
        <v>R01-SI-LL-05       ANBO                     06/14/2019     RGGreene</v>
      </c>
    </row>
    <row r="29" spans="1:9" ht="29.15" x14ac:dyDescent="0.4">
      <c r="A29" s="109" t="s">
        <v>408</v>
      </c>
      <c r="B29" s="24" t="s">
        <v>394</v>
      </c>
      <c r="C29" s="108">
        <v>43630</v>
      </c>
      <c r="D29" s="108"/>
      <c r="E29" s="110" t="str">
        <f t="shared" si="3"/>
        <v>R01-SI-LL-06       ANBO                     06/14/2019     RGGreene</v>
      </c>
    </row>
    <row r="30" spans="1:9" ht="29.15" x14ac:dyDescent="0.4">
      <c r="A30" s="109" t="s">
        <v>409</v>
      </c>
      <c r="B30" s="24" t="s">
        <v>394</v>
      </c>
      <c r="C30" s="108">
        <v>43630</v>
      </c>
      <c r="D30" s="108"/>
      <c r="E30" s="110" t="str">
        <f t="shared" si="3"/>
        <v>R01-SI-LL-07       ANBO                     06/14/2019     RGGreene</v>
      </c>
    </row>
    <row r="31" spans="1:9" ht="29.15" x14ac:dyDescent="0.4">
      <c r="A31" s="109" t="s">
        <v>410</v>
      </c>
      <c r="B31" s="24" t="s">
        <v>394</v>
      </c>
      <c r="C31" s="108">
        <v>43630</v>
      </c>
      <c r="D31" s="108"/>
      <c r="E31" s="110" t="str">
        <f t="shared" si="3"/>
        <v>R01-SI-LL-08       ANBO                     06/14/2019     RGGreene</v>
      </c>
    </row>
    <row r="32" spans="1:9" ht="29.15" x14ac:dyDescent="0.4">
      <c r="A32" s="109" t="s">
        <v>411</v>
      </c>
      <c r="B32" s="24" t="s">
        <v>394</v>
      </c>
      <c r="C32" s="108">
        <v>43630</v>
      </c>
      <c r="D32" s="108"/>
      <c r="E32" s="110" t="str">
        <f t="shared" si="3"/>
        <v>R01-SI-LL-09       ANBO                     06/14/2019     RGGreene</v>
      </c>
    </row>
    <row r="33" spans="1:5" ht="29.15" x14ac:dyDescent="0.4">
      <c r="A33" s="109" t="s">
        <v>412</v>
      </c>
      <c r="B33" s="24" t="s">
        <v>394</v>
      </c>
      <c r="C33" s="108">
        <v>43630</v>
      </c>
      <c r="D33" s="108"/>
      <c r="E33" s="110" t="str">
        <f t="shared" si="3"/>
        <v>R01-SI-LL-10       ANBO                     06/14/2019     RGGreene</v>
      </c>
    </row>
    <row r="34" spans="1:5" ht="29.15" x14ac:dyDescent="0.4">
      <c r="A34" s="109" t="s">
        <v>403</v>
      </c>
      <c r="B34" s="24" t="s">
        <v>395</v>
      </c>
      <c r="C34" s="108">
        <v>43644</v>
      </c>
      <c r="D34" s="108"/>
      <c r="E34" s="110" t="str">
        <f t="shared" si="3"/>
        <v>R01-CR-CE-01       ANBO                     06/28/2019     RGGreene</v>
      </c>
    </row>
    <row r="35" spans="1:5" ht="29.15" x14ac:dyDescent="0.4">
      <c r="A35" s="109" t="s">
        <v>404</v>
      </c>
      <c r="B35" s="24" t="s">
        <v>395</v>
      </c>
      <c r="C35" s="108">
        <v>43644</v>
      </c>
      <c r="D35" s="108"/>
      <c r="E35" s="110" t="str">
        <f t="shared" si="3"/>
        <v>R01-CR-CE-02       ANBO                     06/28/2019     RGGreene</v>
      </c>
    </row>
    <row r="36" spans="1:5" ht="29.15" x14ac:dyDescent="0.4">
      <c r="A36" s="109" t="s">
        <v>405</v>
      </c>
      <c r="B36" s="24" t="s">
        <v>395</v>
      </c>
      <c r="C36" s="108">
        <v>43644</v>
      </c>
      <c r="D36" s="108"/>
      <c r="E36" s="110" t="str">
        <f t="shared" si="3"/>
        <v>R01-CR-CE-03       ANBO                     06/28/2019     RGGreene</v>
      </c>
    </row>
    <row r="37" spans="1:5" ht="29.15" x14ac:dyDescent="0.4">
      <c r="A37" s="109" t="s">
        <v>406</v>
      </c>
      <c r="B37" s="24" t="s">
        <v>395</v>
      </c>
      <c r="C37" s="108">
        <v>43644</v>
      </c>
      <c r="D37" s="108"/>
      <c r="E37" s="110" t="str">
        <f t="shared" si="3"/>
        <v>R01-CR-CE-04       ANBO                     06/28/2019     RGGreene</v>
      </c>
    </row>
    <row r="38" spans="1:5" ht="29.15" x14ac:dyDescent="0.4">
      <c r="A38" s="109" t="s">
        <v>407</v>
      </c>
      <c r="B38" s="24" t="s">
        <v>395</v>
      </c>
      <c r="C38" s="108">
        <v>43644</v>
      </c>
      <c r="D38" s="108"/>
      <c r="E38" s="110" t="str">
        <f t="shared" si="3"/>
        <v>R01-CR-CE-05       ANBO                     06/28/2019     RGGreene</v>
      </c>
    </row>
    <row r="39" spans="1:5" ht="29.15" x14ac:dyDescent="0.4">
      <c r="A39" s="109" t="s">
        <v>408</v>
      </c>
      <c r="B39" s="24" t="s">
        <v>395</v>
      </c>
      <c r="C39" s="108">
        <v>43644</v>
      </c>
      <c r="D39" s="108"/>
      <c r="E39" s="110" t="str">
        <f t="shared" si="3"/>
        <v>R01-CR-CE-06       ANBO                     06/28/2019     RGGreene</v>
      </c>
    </row>
    <row r="40" spans="1:5" ht="29.15" x14ac:dyDescent="0.4">
      <c r="A40" s="109" t="s">
        <v>409</v>
      </c>
      <c r="B40" s="24" t="s">
        <v>395</v>
      </c>
      <c r="C40" s="108">
        <v>43644</v>
      </c>
      <c r="D40" s="108"/>
      <c r="E40" s="110" t="str">
        <f t="shared" si="3"/>
        <v>R01-CR-CE-07       ANBO                     06/28/2019     RGGreene</v>
      </c>
    </row>
    <row r="41" spans="1:5" ht="29.15" x14ac:dyDescent="0.4">
      <c r="A41" s="109" t="s">
        <v>410</v>
      </c>
      <c r="B41" s="24" t="s">
        <v>395</v>
      </c>
      <c r="C41" s="108">
        <v>43644</v>
      </c>
      <c r="D41" s="108"/>
      <c r="E41" s="110" t="str">
        <f t="shared" si="3"/>
        <v>R01-CR-CE-08       ANBO                     06/28/2019     RGGreene</v>
      </c>
    </row>
    <row r="42" spans="1:5" ht="29.15" x14ac:dyDescent="0.4">
      <c r="A42" s="109" t="s">
        <v>411</v>
      </c>
      <c r="B42" s="24" t="s">
        <v>395</v>
      </c>
      <c r="C42" s="108">
        <v>43644</v>
      </c>
      <c r="D42" s="108"/>
      <c r="E42" s="110" t="str">
        <f t="shared" si="3"/>
        <v>R01-CR-CE-09       ANBO                     06/28/2019     RGGreene</v>
      </c>
    </row>
    <row r="43" spans="1:5" ht="29.15" x14ac:dyDescent="0.4">
      <c r="A43" s="109" t="s">
        <v>412</v>
      </c>
      <c r="B43" s="24" t="s">
        <v>395</v>
      </c>
      <c r="C43" s="108">
        <v>43644</v>
      </c>
      <c r="D43" s="108"/>
      <c r="E43" s="110" t="str">
        <f t="shared" si="3"/>
        <v>R01-CR-CE-10       ANBO                     06/28/2019     RGGreene</v>
      </c>
    </row>
    <row r="44" spans="1:5" ht="29.15" x14ac:dyDescent="0.4">
      <c r="A44" s="109" t="s">
        <v>403</v>
      </c>
      <c r="B44" s="24" t="s">
        <v>396</v>
      </c>
      <c r="C44" s="108">
        <v>43641</v>
      </c>
      <c r="D44" s="108"/>
      <c r="E44" s="110" t="str">
        <f t="shared" si="3"/>
        <v>R01-SI-CA-01       ANBO                     06/25/2019     RGGreene</v>
      </c>
    </row>
    <row r="45" spans="1:5" ht="29.15" x14ac:dyDescent="0.4">
      <c r="A45" s="109" t="s">
        <v>404</v>
      </c>
      <c r="B45" s="24" t="s">
        <v>396</v>
      </c>
      <c r="C45" s="108">
        <v>43641</v>
      </c>
      <c r="D45" s="108"/>
      <c r="E45" s="110" t="str">
        <f t="shared" si="3"/>
        <v>R01-SI-CA-02       ANBO                     06/25/2019     RGGreene</v>
      </c>
    </row>
    <row r="46" spans="1:5" ht="29.15" x14ac:dyDescent="0.4">
      <c r="A46" s="109" t="s">
        <v>405</v>
      </c>
      <c r="B46" s="24" t="s">
        <v>396</v>
      </c>
      <c r="C46" s="108">
        <v>43641</v>
      </c>
      <c r="D46" s="108"/>
      <c r="E46" s="110" t="str">
        <f t="shared" si="3"/>
        <v>R01-SI-CA-03       ANBO                     06/25/2019     RGGreene</v>
      </c>
    </row>
    <row r="47" spans="1:5" ht="29.15" x14ac:dyDescent="0.4">
      <c r="A47" s="109" t="s">
        <v>406</v>
      </c>
      <c r="B47" s="24" t="s">
        <v>396</v>
      </c>
      <c r="C47" s="108">
        <v>43641</v>
      </c>
      <c r="D47" s="108"/>
      <c r="E47" s="110" t="str">
        <f t="shared" si="3"/>
        <v>R01-SI-CA-04       ANBO                     06/25/2019     RGGreene</v>
      </c>
    </row>
    <row r="48" spans="1:5" ht="29.15" x14ac:dyDescent="0.4">
      <c r="A48" s="109" t="s">
        <v>407</v>
      </c>
      <c r="B48" s="24" t="s">
        <v>396</v>
      </c>
      <c r="C48" s="108">
        <v>43641</v>
      </c>
      <c r="D48" s="108"/>
      <c r="E48" s="110" t="str">
        <f t="shared" si="3"/>
        <v>R01-SI-CA-05       ANBO                     06/25/2019     RGGreene</v>
      </c>
    </row>
    <row r="49" spans="1:5" ht="29.15" x14ac:dyDescent="0.4">
      <c r="A49" s="109" t="s">
        <v>408</v>
      </c>
      <c r="B49" s="24" t="s">
        <v>396</v>
      </c>
      <c r="C49" s="108">
        <v>43641</v>
      </c>
      <c r="D49" s="108"/>
      <c r="E49" s="110" t="str">
        <f t="shared" si="3"/>
        <v>R01-SI-CA-06       ANBO                     06/25/2019     RGGreene</v>
      </c>
    </row>
    <row r="50" spans="1:5" ht="29.15" x14ac:dyDescent="0.4">
      <c r="A50" s="109" t="s">
        <v>409</v>
      </c>
      <c r="B50" s="24" t="s">
        <v>396</v>
      </c>
      <c r="C50" s="108">
        <v>43641</v>
      </c>
      <c r="D50" s="108"/>
      <c r="E50" s="110" t="str">
        <f t="shared" si="3"/>
        <v>R01-SI-CA-07       ANBO                     06/25/2019     RGGreene</v>
      </c>
    </row>
    <row r="51" spans="1:5" ht="29.15" x14ac:dyDescent="0.4">
      <c r="A51" s="109" t="s">
        <v>410</v>
      </c>
      <c r="B51" s="24" t="s">
        <v>396</v>
      </c>
      <c r="C51" s="108">
        <v>43641</v>
      </c>
      <c r="D51" s="108"/>
      <c r="E51" s="110" t="str">
        <f t="shared" si="3"/>
        <v>R01-SI-CA-08       ANBO                     06/25/2019     RGGreene</v>
      </c>
    </row>
    <row r="52" spans="1:5" ht="29.15" x14ac:dyDescent="0.4">
      <c r="A52" s="109" t="s">
        <v>411</v>
      </c>
      <c r="B52" s="24" t="s">
        <v>396</v>
      </c>
      <c r="C52" s="108">
        <v>43641</v>
      </c>
      <c r="D52" s="108"/>
      <c r="E52" s="110" t="str">
        <f t="shared" si="3"/>
        <v>R01-SI-CA-09       ANBO                     06/25/2019     RGGreene</v>
      </c>
    </row>
    <row r="53" spans="1:5" ht="29.15" x14ac:dyDescent="0.4">
      <c r="A53" s="109" t="s">
        <v>412</v>
      </c>
      <c r="B53" s="24" t="s">
        <v>396</v>
      </c>
      <c r="C53" s="108">
        <v>43641</v>
      </c>
      <c r="D53" s="108"/>
      <c r="E53" s="110" t="str">
        <f t="shared" si="3"/>
        <v>R01-SI-CA-10       ANBO                     06/25/2019     RGGreene</v>
      </c>
    </row>
    <row r="54" spans="1:5" ht="29.15" x14ac:dyDescent="0.4">
      <c r="A54" s="109" t="s">
        <v>403</v>
      </c>
      <c r="B54" s="24" t="s">
        <v>397</v>
      </c>
      <c r="C54" s="108">
        <v>43629</v>
      </c>
      <c r="D54" s="108"/>
      <c r="E54" s="110" t="str">
        <f t="shared" si="3"/>
        <v>R02-CW-MI-01       ANBO                     06/13/2019     RGGreene</v>
      </c>
    </row>
    <row r="55" spans="1:5" ht="29.15" x14ac:dyDescent="0.4">
      <c r="A55" s="109" t="s">
        <v>404</v>
      </c>
      <c r="B55" s="24" t="s">
        <v>397</v>
      </c>
      <c r="C55" s="108">
        <v>43629</v>
      </c>
      <c r="D55" s="108"/>
      <c r="E55" s="110" t="str">
        <f t="shared" si="3"/>
        <v>R02-CW-MI-02       ANBO                     06/13/2019     RGGreene</v>
      </c>
    </row>
    <row r="56" spans="1:5" ht="29.15" x14ac:dyDescent="0.4">
      <c r="A56" s="109" t="s">
        <v>405</v>
      </c>
      <c r="B56" s="24" t="s">
        <v>397</v>
      </c>
      <c r="C56" s="108">
        <v>43629</v>
      </c>
      <c r="D56" s="108"/>
      <c r="E56" s="110" t="str">
        <f t="shared" si="3"/>
        <v>R02-CW-MI-03       ANBO                     06/13/2019     RGGreene</v>
      </c>
    </row>
    <row r="57" spans="1:5" ht="29.15" x14ac:dyDescent="0.4">
      <c r="A57" s="109" t="s">
        <v>406</v>
      </c>
      <c r="B57" s="24" t="s">
        <v>397</v>
      </c>
      <c r="C57" s="108">
        <v>43629</v>
      </c>
      <c r="D57" s="108"/>
      <c r="E57" s="110" t="str">
        <f t="shared" si="3"/>
        <v>R02-CW-MI-04       ANBO                     06/13/2019     RGGreene</v>
      </c>
    </row>
    <row r="58" spans="1:5" ht="29.15" x14ac:dyDescent="0.4">
      <c r="A58" s="109" t="s">
        <v>407</v>
      </c>
      <c r="B58" s="24" t="s">
        <v>397</v>
      </c>
      <c r="C58" s="108">
        <v>43629</v>
      </c>
      <c r="D58" s="108"/>
      <c r="E58" s="110" t="str">
        <f t="shared" si="3"/>
        <v>R02-CW-MI-05       ANBO                     06/13/2019     RGGreene</v>
      </c>
    </row>
    <row r="59" spans="1:5" ht="29.15" x14ac:dyDescent="0.4">
      <c r="A59" s="109" t="s">
        <v>408</v>
      </c>
      <c r="B59" s="24" t="s">
        <v>397</v>
      </c>
      <c r="C59" s="108">
        <v>43629</v>
      </c>
      <c r="D59" s="108"/>
      <c r="E59" s="110" t="str">
        <f t="shared" si="3"/>
        <v>R02-CW-MI-06       ANBO                     06/13/2019     RGGreene</v>
      </c>
    </row>
    <row r="60" spans="1:5" ht="29.15" x14ac:dyDescent="0.4">
      <c r="A60" s="109" t="s">
        <v>409</v>
      </c>
      <c r="B60" s="24" t="s">
        <v>397</v>
      </c>
      <c r="C60" s="108">
        <v>43629</v>
      </c>
      <c r="D60" s="108"/>
      <c r="E60" s="110" t="str">
        <f t="shared" si="3"/>
        <v>R02-CW-MI-07       ANBO                     06/13/2019     RGGreene</v>
      </c>
    </row>
    <row r="61" spans="1:5" ht="29.15" x14ac:dyDescent="0.4">
      <c r="A61" s="109" t="s">
        <v>410</v>
      </c>
      <c r="B61" s="24" t="s">
        <v>397</v>
      </c>
      <c r="C61" s="108">
        <v>43629</v>
      </c>
      <c r="D61" s="108"/>
      <c r="E61" s="110" t="str">
        <f t="shared" si="3"/>
        <v>R02-CW-MI-08       ANBO                     06/13/2019     RGGreene</v>
      </c>
    </row>
    <row r="62" spans="1:5" ht="29.15" x14ac:dyDescent="0.4">
      <c r="A62" s="109" t="s">
        <v>411</v>
      </c>
      <c r="B62" s="24" t="s">
        <v>397</v>
      </c>
      <c r="C62" s="108">
        <v>43629</v>
      </c>
      <c r="D62" s="108"/>
      <c r="E62" s="110" t="str">
        <f t="shared" si="3"/>
        <v>R02-CW-MI-09       ANBO                     06/13/2019     RGGreene</v>
      </c>
    </row>
    <row r="63" spans="1:5" ht="29.15" x14ac:dyDescent="0.4">
      <c r="A63" s="109" t="s">
        <v>412</v>
      </c>
      <c r="B63" s="24" t="s">
        <v>397</v>
      </c>
      <c r="C63" s="108">
        <v>43629</v>
      </c>
      <c r="D63" s="108"/>
      <c r="E63" s="110" t="str">
        <f t="shared" si="3"/>
        <v>R02-CW-MI-10       ANBO                     06/13/2019     RGGreene</v>
      </c>
    </row>
    <row r="64" spans="1:5" ht="29.15" x14ac:dyDescent="0.4">
      <c r="A64" s="109" t="s">
        <v>403</v>
      </c>
      <c r="B64" s="24" t="s">
        <v>398</v>
      </c>
      <c r="C64" s="108">
        <v>43630</v>
      </c>
      <c r="D64" s="108"/>
      <c r="E64" s="110" t="str">
        <f t="shared" si="3"/>
        <v>R02-CW-KA-01       ANBO                     06/14/2019     RGGreene</v>
      </c>
    </row>
    <row r="65" spans="1:5" ht="29.15" x14ac:dyDescent="0.4">
      <c r="A65" s="109" t="s">
        <v>404</v>
      </c>
      <c r="B65" s="24" t="s">
        <v>398</v>
      </c>
      <c r="C65" s="108">
        <v>43630</v>
      </c>
      <c r="D65" s="108"/>
      <c r="E65" s="110" t="str">
        <f t="shared" si="3"/>
        <v>R02-CW-KA-02       ANBO                     06/14/2019     RGGreene</v>
      </c>
    </row>
    <row r="66" spans="1:5" ht="29.15" x14ac:dyDescent="0.4">
      <c r="A66" s="109" t="s">
        <v>405</v>
      </c>
      <c r="B66" s="24" t="s">
        <v>398</v>
      </c>
      <c r="C66" s="108">
        <v>43630</v>
      </c>
      <c r="D66" s="108"/>
      <c r="E66" s="110" t="str">
        <f t="shared" si="3"/>
        <v>R02-CW-KA-03       ANBO                     06/14/2019     RGGreene</v>
      </c>
    </row>
    <row r="67" spans="1:5" ht="29.15" x14ac:dyDescent="0.4">
      <c r="A67" s="109" t="s">
        <v>406</v>
      </c>
      <c r="B67" s="24" t="s">
        <v>398</v>
      </c>
      <c r="C67" s="108">
        <v>43630</v>
      </c>
      <c r="D67" s="108"/>
      <c r="E67" s="110" t="str">
        <f t="shared" si="3"/>
        <v>R02-CW-KA-04       ANBO                     06/14/2019     RGGreene</v>
      </c>
    </row>
    <row r="68" spans="1:5" ht="29.15" x14ac:dyDescent="0.4">
      <c r="A68" s="109" t="s">
        <v>407</v>
      </c>
      <c r="B68" s="24" t="s">
        <v>398</v>
      </c>
      <c r="C68" s="108">
        <v>43630</v>
      </c>
      <c r="D68" s="108"/>
      <c r="E68" s="110" t="str">
        <f t="shared" si="3"/>
        <v>R02-CW-KA-05       ANBO                     06/14/2019     RGGreene</v>
      </c>
    </row>
    <row r="69" spans="1:5" ht="29.15" x14ac:dyDescent="0.4">
      <c r="A69" s="109" t="s">
        <v>408</v>
      </c>
      <c r="B69" s="24" t="s">
        <v>398</v>
      </c>
      <c r="C69" s="108">
        <v>43630</v>
      </c>
      <c r="D69" s="108"/>
      <c r="E69" s="110" t="str">
        <f t="shared" si="3"/>
        <v>R02-CW-KA-06       ANBO                     06/14/2019     RGGreene</v>
      </c>
    </row>
    <row r="70" spans="1:5" ht="29.15" x14ac:dyDescent="0.4">
      <c r="A70" s="109" t="s">
        <v>409</v>
      </c>
      <c r="B70" s="24" t="s">
        <v>398</v>
      </c>
      <c r="C70" s="108">
        <v>43630</v>
      </c>
      <c r="D70" s="108"/>
      <c r="E70" s="110" t="str">
        <f t="shared" si="3"/>
        <v>R02-CW-KA-07       ANBO                     06/14/2019     RGGreene</v>
      </c>
    </row>
    <row r="71" spans="1:5" ht="29.15" x14ac:dyDescent="0.4">
      <c r="A71" s="109" t="s">
        <v>410</v>
      </c>
      <c r="B71" s="24" t="s">
        <v>398</v>
      </c>
      <c r="C71" s="108">
        <v>43630</v>
      </c>
      <c r="D71" s="108"/>
      <c r="E71" s="110" t="str">
        <f t="shared" si="3"/>
        <v>R02-CW-KA-08       ANBO                     06/14/2019     RGGreene</v>
      </c>
    </row>
    <row r="72" spans="1:5" ht="29.15" x14ac:dyDescent="0.4">
      <c r="A72" s="109" t="s">
        <v>411</v>
      </c>
      <c r="B72" s="24" t="s">
        <v>398</v>
      </c>
      <c r="C72" s="108">
        <v>43630</v>
      </c>
      <c r="D72" s="108"/>
      <c r="E72" s="110" t="str">
        <f t="shared" si="3"/>
        <v>R02-CW-KA-09       ANBO                     06/14/2019     RGGreene</v>
      </c>
    </row>
    <row r="73" spans="1:5" ht="29.15" x14ac:dyDescent="0.4">
      <c r="A73" s="109" t="s">
        <v>412</v>
      </c>
      <c r="B73" s="24" t="s">
        <v>398</v>
      </c>
      <c r="C73" s="108">
        <v>43630</v>
      </c>
      <c r="D73" s="108"/>
      <c r="E73" s="110" t="str">
        <f t="shared" si="3"/>
        <v>R02-CW-KA-10       ANBO                     06/14/2019     RGGreene</v>
      </c>
    </row>
    <row r="74" spans="1:5" ht="29.15" x14ac:dyDescent="0.4">
      <c r="A74" s="109" t="s">
        <v>403</v>
      </c>
      <c r="B74" s="24" t="s">
        <v>399</v>
      </c>
      <c r="C74" s="108">
        <v>43635</v>
      </c>
      <c r="D74" s="108"/>
      <c r="E74" s="110" t="str">
        <f t="shared" si="3"/>
        <v>R02-SC-IN-01       ANBO                     06/19/2019     RGGreene</v>
      </c>
    </row>
    <row r="75" spans="1:5" ht="29.15" x14ac:dyDescent="0.4">
      <c r="A75" s="109" t="s">
        <v>404</v>
      </c>
      <c r="B75" s="24" t="s">
        <v>399</v>
      </c>
      <c r="C75" s="108">
        <v>43635</v>
      </c>
      <c r="D75" s="108"/>
      <c r="E75" s="110" t="str">
        <f t="shared" si="3"/>
        <v>R02-SC-IN-02       ANBO                     06/19/2019     RGGreene</v>
      </c>
    </row>
    <row r="76" spans="1:5" ht="29.15" x14ac:dyDescent="0.4">
      <c r="A76" s="109" t="s">
        <v>405</v>
      </c>
      <c r="B76" s="24" t="s">
        <v>399</v>
      </c>
      <c r="C76" s="108">
        <v>43635</v>
      </c>
      <c r="D76" s="108"/>
      <c r="E76" s="110" t="str">
        <f t="shared" si="3"/>
        <v>R02-SC-IN-03       ANBO                     06/19/2019     RGGreene</v>
      </c>
    </row>
    <row r="77" spans="1:5" ht="29.15" x14ac:dyDescent="0.4">
      <c r="A77" s="109" t="s">
        <v>406</v>
      </c>
      <c r="B77" s="24" t="s">
        <v>399</v>
      </c>
      <c r="C77" s="108">
        <v>43635</v>
      </c>
      <c r="D77" s="108"/>
      <c r="E77" s="110" t="str">
        <f t="shared" si="3"/>
        <v>R02-SC-IN-04       ANBO                     06/19/2019     RGGreene</v>
      </c>
    </row>
    <row r="78" spans="1:5" ht="29.15" x14ac:dyDescent="0.4">
      <c r="A78" s="109" t="s">
        <v>407</v>
      </c>
      <c r="B78" s="24" t="s">
        <v>399</v>
      </c>
      <c r="C78" s="108">
        <v>43635</v>
      </c>
      <c r="D78" s="108"/>
      <c r="E78" s="110" t="str">
        <f t="shared" si="3"/>
        <v>R02-SC-IN-05       ANBO                     06/19/2019     RGGreene</v>
      </c>
    </row>
    <row r="79" spans="1:5" ht="29.15" x14ac:dyDescent="0.4">
      <c r="A79" s="109" t="s">
        <v>408</v>
      </c>
      <c r="B79" s="24" t="s">
        <v>399</v>
      </c>
      <c r="C79" s="108">
        <v>43635</v>
      </c>
      <c r="D79" s="108"/>
      <c r="E79" s="110" t="str">
        <f t="shared" si="3"/>
        <v>R02-SC-IN-06       ANBO                     06/19/2019     RGGreene</v>
      </c>
    </row>
    <row r="80" spans="1:5" ht="29.15" x14ac:dyDescent="0.4">
      <c r="A80" s="109" t="s">
        <v>409</v>
      </c>
      <c r="B80" s="24" t="s">
        <v>399</v>
      </c>
      <c r="C80" s="108">
        <v>43635</v>
      </c>
      <c r="D80" s="108"/>
      <c r="E80" s="110" t="str">
        <f t="shared" si="3"/>
        <v>R02-SC-IN-07       ANBO                     06/19/2019     RGGreene</v>
      </c>
    </row>
    <row r="81" spans="1:5" ht="29.15" x14ac:dyDescent="0.4">
      <c r="A81" s="109" t="s">
        <v>410</v>
      </c>
      <c r="B81" s="24" t="s">
        <v>399</v>
      </c>
      <c r="C81" s="108">
        <v>43635</v>
      </c>
      <c r="D81" s="108"/>
      <c r="E81" s="110" t="str">
        <f t="shared" si="3"/>
        <v>R02-SC-IN-08       ANBO                     06/19/2019     RGGreene</v>
      </c>
    </row>
    <row r="82" spans="1:5" ht="29.15" x14ac:dyDescent="0.4">
      <c r="A82" s="109" t="s">
        <v>411</v>
      </c>
      <c r="B82" s="24" t="s">
        <v>399</v>
      </c>
      <c r="C82" s="108">
        <v>43635</v>
      </c>
      <c r="D82" s="108"/>
      <c r="E82" s="110" t="str">
        <f t="shared" si="3"/>
        <v>R02-SC-IN-09       ANBO                     06/19/2019     RGGreene</v>
      </c>
    </row>
    <row r="83" spans="1:5" ht="29.15" x14ac:dyDescent="0.4">
      <c r="A83" s="109" t="s">
        <v>412</v>
      </c>
      <c r="B83" s="24" t="s">
        <v>399</v>
      </c>
      <c r="C83" s="108">
        <v>43635</v>
      </c>
      <c r="D83" s="108"/>
      <c r="E83" s="110" t="str">
        <f t="shared" si="3"/>
        <v>R02-SC-IN-10       ANBO                     06/19/2019     RGGreene</v>
      </c>
    </row>
    <row r="84" spans="1:5" ht="29.15" x14ac:dyDescent="0.4">
      <c r="A84" s="109" t="s">
        <v>403</v>
      </c>
      <c r="B84" s="24" t="s">
        <v>400</v>
      </c>
      <c r="C84" s="108">
        <v>43621</v>
      </c>
      <c r="D84" s="108"/>
      <c r="E84" s="110" t="str">
        <f t="shared" si="3"/>
        <v>R06-GH-DL-01       ANBO                     06/05/2019     RGGreene</v>
      </c>
    </row>
    <row r="85" spans="1:5" ht="29.15" x14ac:dyDescent="0.4">
      <c r="A85" s="109" t="s">
        <v>404</v>
      </c>
      <c r="B85" s="24" t="s">
        <v>400</v>
      </c>
      <c r="C85" s="108">
        <v>43621</v>
      </c>
      <c r="D85" s="108"/>
      <c r="E85" s="110" t="str">
        <f t="shared" si="3"/>
        <v>R06-GH-DL-02       ANBO                     06/05/2019     RGGreene</v>
      </c>
    </row>
    <row r="86" spans="1:5" ht="29.15" x14ac:dyDescent="0.4">
      <c r="A86" s="109" t="s">
        <v>405</v>
      </c>
      <c r="B86" s="24" t="s">
        <v>400</v>
      </c>
      <c r="C86" s="108">
        <v>43621</v>
      </c>
      <c r="D86" s="108"/>
      <c r="E86" s="110" t="str">
        <f t="shared" si="3"/>
        <v>R06-GH-DL-03       ANBO                     06/05/2019     RGGreene</v>
      </c>
    </row>
    <row r="87" spans="1:5" ht="29.15" x14ac:dyDescent="0.4">
      <c r="A87" s="109" t="s">
        <v>406</v>
      </c>
      <c r="B87" s="24" t="s">
        <v>400</v>
      </c>
      <c r="C87" s="108">
        <v>43621</v>
      </c>
      <c r="D87" s="108"/>
      <c r="E87" s="110" t="str">
        <f t="shared" si="3"/>
        <v>R06-GH-DL-04       ANBO                     06/05/2019     RGGreene</v>
      </c>
    </row>
    <row r="88" spans="1:5" ht="29.15" x14ac:dyDescent="0.4">
      <c r="A88" s="109" t="s">
        <v>407</v>
      </c>
      <c r="B88" s="24" t="s">
        <v>400</v>
      </c>
      <c r="C88" s="108">
        <v>43621</v>
      </c>
      <c r="D88" s="108"/>
      <c r="E88" s="110" t="str">
        <f t="shared" si="3"/>
        <v>R06-GH-DL-05       ANBO                     06/05/2019     RGGreene</v>
      </c>
    </row>
    <row r="89" spans="1:5" ht="29.15" x14ac:dyDescent="0.4">
      <c r="A89" s="109" t="s">
        <v>408</v>
      </c>
      <c r="B89" s="24" t="s">
        <v>400</v>
      </c>
      <c r="C89" s="108">
        <v>43621</v>
      </c>
      <c r="D89" s="108"/>
      <c r="E89" s="110" t="str">
        <f t="shared" ref="E89:E103" si="4">CONCATENATE(B89,"-",A89,"       ANBO                     ",TEXT(C89,"mm/dd/yyyy"),"     RGGreene")</f>
        <v>R06-GH-DL-06       ANBO                     06/05/2019     RGGreene</v>
      </c>
    </row>
    <row r="90" spans="1:5" ht="29.15" x14ac:dyDescent="0.4">
      <c r="A90" s="109" t="s">
        <v>409</v>
      </c>
      <c r="B90" s="24" t="s">
        <v>400</v>
      </c>
      <c r="C90" s="108">
        <v>43621</v>
      </c>
      <c r="D90" s="108"/>
      <c r="E90" s="110" t="str">
        <f t="shared" si="4"/>
        <v>R06-GH-DL-07       ANBO                     06/05/2019     RGGreene</v>
      </c>
    </row>
    <row r="91" spans="1:5" ht="29.15" x14ac:dyDescent="0.4">
      <c r="A91" s="109" t="s">
        <v>410</v>
      </c>
      <c r="B91" s="24" t="s">
        <v>400</v>
      </c>
      <c r="C91" s="108">
        <v>43621</v>
      </c>
      <c r="D91" s="108"/>
      <c r="E91" s="110" t="str">
        <f t="shared" si="4"/>
        <v>R06-GH-DL-08       ANBO                     06/05/2019     RGGreene</v>
      </c>
    </row>
    <row r="92" spans="1:5" ht="29.15" x14ac:dyDescent="0.4">
      <c r="A92" s="109" t="s">
        <v>411</v>
      </c>
      <c r="B92" s="24" t="s">
        <v>400</v>
      </c>
      <c r="C92" s="108">
        <v>43621</v>
      </c>
      <c r="D92" s="108"/>
      <c r="E92" s="110" t="str">
        <f t="shared" si="4"/>
        <v>R06-GH-DL-09       ANBO                     06/05/2019     RGGreene</v>
      </c>
    </row>
    <row r="93" spans="1:5" ht="29.15" x14ac:dyDescent="0.4">
      <c r="A93" s="109" t="s">
        <v>412</v>
      </c>
      <c r="B93" s="24" t="s">
        <v>400</v>
      </c>
      <c r="C93" s="108">
        <v>43621</v>
      </c>
      <c r="D93" s="108"/>
      <c r="E93" s="110" t="str">
        <f t="shared" si="4"/>
        <v>R06-GH-DL-10       ANBO                     06/05/2019     RGGreene</v>
      </c>
    </row>
    <row r="94" spans="1:5" ht="29.15" x14ac:dyDescent="0.4">
      <c r="A94" s="109" t="s">
        <v>403</v>
      </c>
      <c r="B94" s="24" t="s">
        <v>401</v>
      </c>
      <c r="C94" s="108">
        <v>43272</v>
      </c>
      <c r="D94" s="108"/>
      <c r="E94" s="110" t="str">
        <f t="shared" si="4"/>
        <v>R06-GI-EV-01       ANBO                     06/21/2018     RGGreene</v>
      </c>
    </row>
    <row r="95" spans="1:5" ht="29.15" x14ac:dyDescent="0.4">
      <c r="A95" s="109" t="s">
        <v>404</v>
      </c>
      <c r="B95" s="24" t="s">
        <v>401</v>
      </c>
      <c r="C95" s="108">
        <v>43272</v>
      </c>
      <c r="D95" s="108"/>
      <c r="E95" s="110" t="str">
        <f t="shared" si="4"/>
        <v>R06-GI-EV-02       ANBO                     06/21/2018     RGGreene</v>
      </c>
    </row>
    <row r="96" spans="1:5" ht="29.15" x14ac:dyDescent="0.4">
      <c r="A96" s="109" t="s">
        <v>405</v>
      </c>
      <c r="B96" s="24" t="s">
        <v>401</v>
      </c>
      <c r="C96" s="108">
        <v>43272</v>
      </c>
      <c r="D96" s="108"/>
      <c r="E96" s="110" t="str">
        <f t="shared" si="4"/>
        <v>R06-GI-EV-03       ANBO                     06/21/2018     RGGreene</v>
      </c>
    </row>
    <row r="97" spans="1:5" ht="29.15" x14ac:dyDescent="0.4">
      <c r="A97" s="109" t="s">
        <v>406</v>
      </c>
      <c r="B97" s="24" t="s">
        <v>401</v>
      </c>
      <c r="C97" s="108">
        <v>43272</v>
      </c>
      <c r="D97" s="108"/>
      <c r="E97" s="110" t="str">
        <f t="shared" si="4"/>
        <v>R06-GI-EV-04       ANBO                     06/21/2018     RGGreene</v>
      </c>
    </row>
    <row r="98" spans="1:5" ht="29.15" x14ac:dyDescent="0.4">
      <c r="A98" s="109" t="s">
        <v>407</v>
      </c>
      <c r="B98" s="24" t="s">
        <v>401</v>
      </c>
      <c r="C98" s="108">
        <v>43272</v>
      </c>
      <c r="D98" s="108"/>
      <c r="E98" s="110" t="str">
        <f t="shared" si="4"/>
        <v>R06-GI-EV-05       ANBO                     06/21/2018     RGGreene</v>
      </c>
    </row>
    <row r="99" spans="1:5" ht="29.15" x14ac:dyDescent="0.4">
      <c r="A99" s="109" t="s">
        <v>408</v>
      </c>
      <c r="B99" s="24" t="s">
        <v>401</v>
      </c>
      <c r="C99" s="108">
        <v>43272</v>
      </c>
      <c r="D99" s="108"/>
      <c r="E99" s="110" t="str">
        <f t="shared" si="4"/>
        <v>R06-GI-EV-06       ANBO                     06/21/2018     RGGreene</v>
      </c>
    </row>
    <row r="100" spans="1:5" ht="29.15" x14ac:dyDescent="0.4">
      <c r="A100" s="109" t="s">
        <v>409</v>
      </c>
      <c r="B100" s="24" t="s">
        <v>401</v>
      </c>
      <c r="C100" s="108">
        <v>43272</v>
      </c>
      <c r="D100" s="108"/>
      <c r="E100" s="110" t="str">
        <f t="shared" si="4"/>
        <v>R06-GI-EV-07       ANBO                     06/21/2018     RGGreene</v>
      </c>
    </row>
    <row r="101" spans="1:5" ht="29.15" x14ac:dyDescent="0.4">
      <c r="A101" s="109" t="s">
        <v>410</v>
      </c>
      <c r="B101" s="24" t="s">
        <v>401</v>
      </c>
      <c r="C101" s="108">
        <v>43272</v>
      </c>
      <c r="D101" s="108"/>
      <c r="E101" s="110" t="str">
        <f t="shared" si="4"/>
        <v>R06-GI-EV-08       ANBO                     06/21/2018     RGGreene</v>
      </c>
    </row>
    <row r="102" spans="1:5" ht="29.15" x14ac:dyDescent="0.4">
      <c r="A102" s="109" t="s">
        <v>411</v>
      </c>
      <c r="B102" s="24" t="s">
        <v>401</v>
      </c>
      <c r="C102" s="108">
        <v>43272</v>
      </c>
      <c r="D102" s="108"/>
      <c r="E102" s="110" t="str">
        <f t="shared" si="4"/>
        <v>R06-GI-EV-09       ANBO                     06/21/2018     RGGreene</v>
      </c>
    </row>
    <row r="103" spans="1:5" ht="29.15" x14ac:dyDescent="0.4">
      <c r="A103" s="109" t="s">
        <v>412</v>
      </c>
      <c r="B103" s="24" t="s">
        <v>401</v>
      </c>
      <c r="C103" s="108">
        <v>43272</v>
      </c>
      <c r="D103" s="108"/>
      <c r="E103" s="110" t="str">
        <f t="shared" si="4"/>
        <v>R06-GI-EV-10       ANBO                     06/21/2018     RGGreene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U92"/>
  <sheetViews>
    <sheetView topLeftCell="A120" workbookViewId="0">
      <selection activeCell="G21" sqref="G21"/>
    </sheetView>
  </sheetViews>
  <sheetFormatPr defaultRowHeight="14.6" x14ac:dyDescent="0.4"/>
  <cols>
    <col min="3" max="3" width="13.53515625" customWidth="1"/>
    <col min="4" max="4" width="15.69140625" customWidth="1"/>
    <col min="5" max="5" width="15.69140625" style="24" customWidth="1"/>
    <col min="10" max="10" width="13.53515625" customWidth="1"/>
    <col min="11" max="11" width="13" customWidth="1"/>
  </cols>
  <sheetData>
    <row r="1" spans="1:47" s="72" customFormat="1" ht="90" customHeight="1" x14ac:dyDescent="0.4">
      <c r="A1" s="71" t="s">
        <v>422</v>
      </c>
      <c r="B1" s="71" t="s">
        <v>349</v>
      </c>
      <c r="C1" s="123" t="s">
        <v>421</v>
      </c>
      <c r="D1" s="71" t="s">
        <v>414</v>
      </c>
      <c r="E1" s="88" t="s">
        <v>373</v>
      </c>
      <c r="F1" s="71" t="s">
        <v>419</v>
      </c>
      <c r="G1" s="71" t="s">
        <v>415</v>
      </c>
      <c r="H1" s="71" t="s">
        <v>418</v>
      </c>
      <c r="I1" s="71" t="s">
        <v>348</v>
      </c>
      <c r="J1" s="71" t="s">
        <v>338</v>
      </c>
      <c r="K1" s="82" t="s">
        <v>420</v>
      </c>
      <c r="L1" s="71" t="s">
        <v>332</v>
      </c>
      <c r="M1" s="71" t="s">
        <v>337</v>
      </c>
      <c r="N1" s="71" t="s">
        <v>243</v>
      </c>
      <c r="O1" s="71" t="s">
        <v>242</v>
      </c>
      <c r="P1" s="71" t="s">
        <v>0</v>
      </c>
      <c r="Q1" s="71" t="s">
        <v>285</v>
      </c>
      <c r="R1" s="71" t="s">
        <v>330</v>
      </c>
      <c r="S1" s="71" t="s">
        <v>334</v>
      </c>
      <c r="T1" s="71" t="s">
        <v>1</v>
      </c>
      <c r="U1" s="72" t="s">
        <v>2</v>
      </c>
      <c r="V1" s="72" t="s">
        <v>3</v>
      </c>
      <c r="W1" s="72" t="s">
        <v>4</v>
      </c>
      <c r="X1" s="73" t="s">
        <v>278</v>
      </c>
      <c r="Y1" s="73" t="s">
        <v>8</v>
      </c>
      <c r="Z1" s="73" t="s">
        <v>9</v>
      </c>
      <c r="AA1" s="71" t="s">
        <v>5</v>
      </c>
      <c r="AB1" s="73" t="s">
        <v>6</v>
      </c>
      <c r="AC1" s="73" t="s">
        <v>7</v>
      </c>
      <c r="AD1" s="72" t="s">
        <v>10</v>
      </c>
      <c r="AE1" s="72" t="s">
        <v>12</v>
      </c>
      <c r="AF1" s="72" t="s">
        <v>13</v>
      </c>
      <c r="AG1" s="71" t="s">
        <v>14</v>
      </c>
      <c r="AH1" s="72" t="s">
        <v>15</v>
      </c>
      <c r="AI1" s="71" t="s">
        <v>16</v>
      </c>
      <c r="AJ1" s="71" t="s">
        <v>17</v>
      </c>
      <c r="AK1" s="72" t="s">
        <v>18</v>
      </c>
      <c r="AL1" s="71" t="s">
        <v>19</v>
      </c>
      <c r="AM1" s="71" t="s">
        <v>20</v>
      </c>
      <c r="AN1" s="71" t="s">
        <v>21</v>
      </c>
      <c r="AO1" s="72" t="s">
        <v>22</v>
      </c>
      <c r="AP1" s="71" t="s">
        <v>23</v>
      </c>
      <c r="AQ1" s="71" t="s">
        <v>24</v>
      </c>
      <c r="AR1" s="72" t="s">
        <v>25</v>
      </c>
      <c r="AS1" s="72" t="s">
        <v>351</v>
      </c>
      <c r="AT1" s="72" t="s">
        <v>358</v>
      </c>
      <c r="AU1" s="72" t="s">
        <v>359</v>
      </c>
    </row>
    <row r="2" spans="1:47" s="42" customFormat="1" x14ac:dyDescent="0.4">
      <c r="A2" s="67">
        <v>1</v>
      </c>
      <c r="B2" s="67">
        <v>2</v>
      </c>
      <c r="C2" s="150"/>
      <c r="D2" s="67">
        <v>2</v>
      </c>
      <c r="E2" s="92" t="s">
        <v>374</v>
      </c>
      <c r="F2" s="119">
        <v>5</v>
      </c>
      <c r="G2" s="119">
        <v>8</v>
      </c>
      <c r="H2" s="119">
        <v>0</v>
      </c>
      <c r="I2" s="119" t="s">
        <v>101</v>
      </c>
      <c r="J2" s="113" t="s">
        <v>425</v>
      </c>
      <c r="K2" s="87">
        <v>43220</v>
      </c>
      <c r="L2" s="65" t="s">
        <v>333</v>
      </c>
      <c r="M2" s="66" t="s">
        <v>232</v>
      </c>
      <c r="N2" s="67" t="s">
        <v>194</v>
      </c>
      <c r="O2" s="66" t="s">
        <v>281</v>
      </c>
      <c r="P2" s="66">
        <v>2</v>
      </c>
      <c r="Q2" s="114">
        <v>2018</v>
      </c>
      <c r="R2" s="114">
        <v>60</v>
      </c>
      <c r="S2" s="114">
        <v>30</v>
      </c>
      <c r="T2" s="115" t="s">
        <v>194</v>
      </c>
      <c r="U2" s="120" t="s">
        <v>195</v>
      </c>
      <c r="V2" s="117" t="s">
        <v>347</v>
      </c>
      <c r="W2" s="114" t="s">
        <v>346</v>
      </c>
      <c r="X2" s="121" t="s">
        <v>417</v>
      </c>
      <c r="Y2" s="75"/>
      <c r="Z2" s="76"/>
      <c r="AA2" s="66"/>
      <c r="AB2" s="68"/>
      <c r="AC2" s="68"/>
      <c r="AD2" s="69"/>
      <c r="AE2" s="77"/>
      <c r="AF2" s="66"/>
      <c r="AG2" s="66"/>
      <c r="AH2" s="70"/>
      <c r="AI2" s="66"/>
      <c r="AJ2" s="66"/>
      <c r="AK2" s="66"/>
      <c r="AL2" s="66"/>
      <c r="AM2" s="66"/>
      <c r="AN2" s="66"/>
      <c r="AO2" s="69"/>
      <c r="AP2" s="69"/>
      <c r="AQ2" s="69"/>
      <c r="AR2" s="69"/>
      <c r="AS2" s="34">
        <v>4222</v>
      </c>
      <c r="AT2" s="70"/>
      <c r="AU2" s="70"/>
    </row>
    <row r="3" spans="1:47" s="1" customFormat="1" ht="50.6" x14ac:dyDescent="0.4">
      <c r="A3" s="5">
        <v>1</v>
      </c>
      <c r="B3" s="5">
        <v>17</v>
      </c>
      <c r="C3" s="150"/>
      <c r="D3" s="5">
        <v>2</v>
      </c>
      <c r="E3" s="92" t="s">
        <v>374</v>
      </c>
      <c r="F3" s="1">
        <v>6</v>
      </c>
      <c r="G3" s="1">
        <v>9</v>
      </c>
      <c r="H3" s="1">
        <v>0</v>
      </c>
      <c r="I3" s="1" t="s">
        <v>101</v>
      </c>
      <c r="J3" s="8" t="s">
        <v>426</v>
      </c>
      <c r="K3" s="122" t="s">
        <v>364</v>
      </c>
      <c r="L3" s="8" t="s">
        <v>333</v>
      </c>
      <c r="M3" s="3" t="s">
        <v>235</v>
      </c>
      <c r="N3" s="5" t="s">
        <v>238</v>
      </c>
      <c r="O3" s="3" t="s">
        <v>245</v>
      </c>
      <c r="P3" s="3">
        <v>6</v>
      </c>
      <c r="Q3" s="3">
        <v>2019</v>
      </c>
      <c r="R3" s="3">
        <v>30</v>
      </c>
      <c r="S3" s="3">
        <v>30</v>
      </c>
      <c r="T3" s="5" t="s">
        <v>250</v>
      </c>
      <c r="U3" s="3" t="s">
        <v>250</v>
      </c>
      <c r="V3" s="8" t="s">
        <v>240</v>
      </c>
      <c r="W3" s="3" t="s">
        <v>249</v>
      </c>
      <c r="X3" s="2" t="s">
        <v>276</v>
      </c>
      <c r="Y3" s="10">
        <v>52.456403999999999</v>
      </c>
      <c r="Z3" s="8">
        <v>-131.44898599999999</v>
      </c>
      <c r="AS3" s="28">
        <v>4222</v>
      </c>
    </row>
    <row r="4" spans="1:47" s="1" customFormat="1" ht="50.6" x14ac:dyDescent="0.4">
      <c r="A4" s="5">
        <v>1</v>
      </c>
      <c r="B4" s="5">
        <v>5</v>
      </c>
      <c r="C4" s="150"/>
      <c r="D4" s="5">
        <v>2</v>
      </c>
      <c r="E4" s="92" t="s">
        <v>374</v>
      </c>
      <c r="F4" s="1">
        <v>7</v>
      </c>
      <c r="G4" s="1">
        <v>10</v>
      </c>
      <c r="H4" s="1">
        <v>0</v>
      </c>
      <c r="I4" s="1" t="s">
        <v>101</v>
      </c>
      <c r="J4" s="8" t="s">
        <v>427</v>
      </c>
      <c r="K4" s="122" t="s">
        <v>368</v>
      </c>
      <c r="L4" s="8" t="s">
        <v>333</v>
      </c>
      <c r="M4" s="3" t="s">
        <v>235</v>
      </c>
      <c r="N4" s="5" t="s">
        <v>244</v>
      </c>
      <c r="O4" s="3" t="s">
        <v>234</v>
      </c>
      <c r="P4" s="3">
        <v>6</v>
      </c>
      <c r="Q4" s="3">
        <v>2018</v>
      </c>
      <c r="R4" s="3">
        <v>49</v>
      </c>
      <c r="S4" s="3">
        <v>30</v>
      </c>
      <c r="T4" s="5" t="s">
        <v>250</v>
      </c>
      <c r="U4" s="3" t="s">
        <v>250</v>
      </c>
      <c r="V4" s="9" t="s">
        <v>253</v>
      </c>
      <c r="W4" s="3" t="s">
        <v>256</v>
      </c>
      <c r="X4" s="6" t="s">
        <v>269</v>
      </c>
      <c r="Y4" s="12">
        <v>53.273936999999997</v>
      </c>
      <c r="Z4" s="8">
        <v>-132.09249600000001</v>
      </c>
      <c r="AS4" s="28">
        <v>4222</v>
      </c>
    </row>
    <row r="5" spans="1:47" s="1" customFormat="1" ht="51.9" x14ac:dyDescent="0.4">
      <c r="A5" s="5">
        <v>1</v>
      </c>
      <c r="B5" s="5">
        <v>7</v>
      </c>
      <c r="C5" s="150"/>
      <c r="D5" s="5">
        <v>2</v>
      </c>
      <c r="E5" s="92" t="s">
        <v>374</v>
      </c>
      <c r="F5" s="1">
        <v>5</v>
      </c>
      <c r="G5" s="1">
        <v>8</v>
      </c>
      <c r="H5" s="1">
        <v>0</v>
      </c>
      <c r="I5" s="1" t="s">
        <v>101</v>
      </c>
      <c r="J5" s="8" t="s">
        <v>428</v>
      </c>
      <c r="K5" s="122" t="s">
        <v>370</v>
      </c>
      <c r="L5" s="8" t="s">
        <v>333</v>
      </c>
      <c r="M5" s="3" t="s">
        <v>235</v>
      </c>
      <c r="N5" s="5" t="s">
        <v>244</v>
      </c>
      <c r="O5" s="3" t="s">
        <v>234</v>
      </c>
      <c r="P5" s="3">
        <v>6</v>
      </c>
      <c r="Q5" s="3">
        <v>2018</v>
      </c>
      <c r="R5" s="3">
        <v>30</v>
      </c>
      <c r="S5" s="3">
        <v>30</v>
      </c>
      <c r="T5" s="5" t="s">
        <v>250</v>
      </c>
      <c r="U5" s="3" t="s">
        <v>250</v>
      </c>
      <c r="V5" s="8" t="s">
        <v>258</v>
      </c>
      <c r="W5" s="3" t="s">
        <v>259</v>
      </c>
      <c r="X5" s="7" t="s">
        <v>271</v>
      </c>
      <c r="Y5" s="13">
        <v>54.022725000000001</v>
      </c>
      <c r="Z5" s="8">
        <v>-131.99867499999999</v>
      </c>
      <c r="AS5" s="28">
        <v>4222</v>
      </c>
    </row>
    <row r="6" spans="1:47" s="1" customFormat="1" ht="50.6" x14ac:dyDescent="0.4">
      <c r="A6" s="5">
        <v>1</v>
      </c>
      <c r="B6" s="5">
        <v>8</v>
      </c>
      <c r="C6" s="150"/>
      <c r="D6" s="5">
        <v>2</v>
      </c>
      <c r="E6" s="92" t="s">
        <v>374</v>
      </c>
      <c r="F6" s="1">
        <v>7</v>
      </c>
      <c r="G6" s="1">
        <v>10</v>
      </c>
      <c r="H6" s="1">
        <v>0</v>
      </c>
      <c r="I6" s="1" t="s">
        <v>101</v>
      </c>
      <c r="J6" s="8" t="s">
        <v>429</v>
      </c>
      <c r="K6" s="122" t="s">
        <v>371</v>
      </c>
      <c r="L6" s="8" t="s">
        <v>333</v>
      </c>
      <c r="M6" s="3" t="s">
        <v>235</v>
      </c>
      <c r="N6" s="5" t="s">
        <v>244</v>
      </c>
      <c r="O6" s="3" t="s">
        <v>234</v>
      </c>
      <c r="P6" s="3">
        <v>6</v>
      </c>
      <c r="Q6" s="3">
        <v>2018</v>
      </c>
      <c r="R6" s="3">
        <v>30</v>
      </c>
      <c r="S6" s="3">
        <v>30</v>
      </c>
      <c r="T6" s="5" t="s">
        <v>250</v>
      </c>
      <c r="U6" s="3" t="s">
        <v>250</v>
      </c>
      <c r="V6" s="8" t="s">
        <v>252</v>
      </c>
      <c r="W6" s="3" t="s">
        <v>99</v>
      </c>
      <c r="X6" s="4" t="s">
        <v>267</v>
      </c>
      <c r="Y6" s="11">
        <v>53.234310999999998</v>
      </c>
      <c r="Z6" s="8">
        <v>-132.54815099999999</v>
      </c>
      <c r="AS6" s="28">
        <v>4222</v>
      </c>
    </row>
    <row r="7" spans="1:47" s="42" customFormat="1" ht="58.3" x14ac:dyDescent="0.4">
      <c r="A7" s="64">
        <v>1</v>
      </c>
      <c r="B7" s="64">
        <v>1</v>
      </c>
      <c r="C7" s="59"/>
      <c r="D7" s="64" t="s">
        <v>413</v>
      </c>
      <c r="E7" s="92" t="s">
        <v>374</v>
      </c>
      <c r="F7" s="112" t="s">
        <v>413</v>
      </c>
      <c r="G7" s="112" t="s">
        <v>413</v>
      </c>
      <c r="H7" s="112">
        <v>30</v>
      </c>
      <c r="I7" s="112" t="s">
        <v>101</v>
      </c>
      <c r="J7" s="113" t="s">
        <v>438</v>
      </c>
      <c r="K7" s="87">
        <v>43220</v>
      </c>
      <c r="L7" s="65" t="s">
        <v>333</v>
      </c>
      <c r="M7" s="66" t="s">
        <v>232</v>
      </c>
      <c r="N7" s="67" t="s">
        <v>194</v>
      </c>
      <c r="O7" s="66" t="s">
        <v>281</v>
      </c>
      <c r="P7" s="66">
        <v>2</v>
      </c>
      <c r="Q7" s="114">
        <v>2018</v>
      </c>
      <c r="R7" s="114">
        <v>60</v>
      </c>
      <c r="S7" s="114">
        <v>30</v>
      </c>
      <c r="T7" s="115" t="s">
        <v>194</v>
      </c>
      <c r="U7" s="116" t="s">
        <v>195</v>
      </c>
      <c r="V7" s="117" t="s">
        <v>284</v>
      </c>
      <c r="W7" s="114" t="s">
        <v>112</v>
      </c>
      <c r="X7" s="118" t="s">
        <v>416</v>
      </c>
      <c r="Y7" s="75"/>
      <c r="Z7" s="76"/>
      <c r="AA7" s="66"/>
      <c r="AB7" s="68"/>
      <c r="AC7" s="68"/>
      <c r="AD7" s="69"/>
      <c r="AE7" s="77"/>
      <c r="AF7" s="66"/>
      <c r="AG7" s="66"/>
      <c r="AH7" s="70"/>
      <c r="AI7" s="66"/>
      <c r="AJ7" s="66"/>
      <c r="AK7" s="66"/>
      <c r="AL7" s="66"/>
      <c r="AM7" s="66"/>
      <c r="AN7" s="66"/>
      <c r="AO7" s="69"/>
      <c r="AP7" s="69"/>
      <c r="AQ7" s="69"/>
      <c r="AR7" s="69"/>
      <c r="AS7" s="28" t="s">
        <v>352</v>
      </c>
      <c r="AT7" s="64"/>
      <c r="AU7" s="64"/>
    </row>
    <row r="8" spans="1:47" s="42" customFormat="1" ht="58.3" x14ac:dyDescent="0.4">
      <c r="A8" s="64">
        <v>1</v>
      </c>
      <c r="B8" s="64">
        <v>3</v>
      </c>
      <c r="C8" s="59"/>
      <c r="D8" s="64" t="s">
        <v>413</v>
      </c>
      <c r="E8" s="92" t="s">
        <v>374</v>
      </c>
      <c r="F8" s="112" t="s">
        <v>413</v>
      </c>
      <c r="G8" s="112" t="s">
        <v>413</v>
      </c>
      <c r="H8" s="112">
        <v>30</v>
      </c>
      <c r="I8" s="112" t="s">
        <v>101</v>
      </c>
      <c r="J8" s="113" t="s">
        <v>439</v>
      </c>
      <c r="K8" s="87">
        <v>43230</v>
      </c>
      <c r="L8" s="65" t="s">
        <v>333</v>
      </c>
      <c r="M8" s="66" t="s">
        <v>232</v>
      </c>
      <c r="N8" s="67" t="s">
        <v>194</v>
      </c>
      <c r="O8" s="66" t="s">
        <v>281</v>
      </c>
      <c r="P8" s="66">
        <v>2</v>
      </c>
      <c r="Q8" s="114">
        <v>2018</v>
      </c>
      <c r="R8" s="114">
        <v>60</v>
      </c>
      <c r="S8" s="114">
        <v>30</v>
      </c>
      <c r="T8" s="115" t="s">
        <v>194</v>
      </c>
      <c r="U8" s="116" t="s">
        <v>282</v>
      </c>
      <c r="V8" s="117" t="s">
        <v>283</v>
      </c>
      <c r="W8" s="114" t="s">
        <v>248</v>
      </c>
      <c r="X8" s="118" t="s">
        <v>360</v>
      </c>
      <c r="Y8" s="75"/>
      <c r="Z8" s="76"/>
      <c r="AA8" s="66"/>
      <c r="AB8" s="68"/>
      <c r="AC8" s="68"/>
      <c r="AD8" s="69"/>
      <c r="AE8" s="77"/>
      <c r="AF8" s="66"/>
      <c r="AG8" s="66"/>
      <c r="AH8" s="70"/>
      <c r="AI8" s="66"/>
      <c r="AJ8" s="66"/>
      <c r="AK8" s="66"/>
      <c r="AL8" s="66"/>
      <c r="AM8" s="66"/>
      <c r="AN8" s="66"/>
      <c r="AO8" s="69"/>
      <c r="AP8" s="69"/>
      <c r="AQ8" s="69"/>
      <c r="AR8" s="69"/>
      <c r="AS8" s="28" t="s">
        <v>353</v>
      </c>
      <c r="AT8" s="64"/>
      <c r="AU8" s="64"/>
    </row>
    <row r="9" spans="1:47" s="1" customFormat="1" ht="50.6" x14ac:dyDescent="0.4">
      <c r="A9" s="1">
        <v>1</v>
      </c>
      <c r="B9" s="1">
        <v>4</v>
      </c>
      <c r="C9" s="59"/>
      <c r="D9" s="1" t="s">
        <v>413</v>
      </c>
      <c r="E9" s="92" t="s">
        <v>374</v>
      </c>
      <c r="F9" s="1" t="s">
        <v>413</v>
      </c>
      <c r="G9" s="1" t="s">
        <v>413</v>
      </c>
      <c r="H9" s="1">
        <v>30</v>
      </c>
      <c r="I9" s="1" t="s">
        <v>101</v>
      </c>
      <c r="J9" s="8" t="s">
        <v>440</v>
      </c>
      <c r="K9" s="122" t="s">
        <v>365</v>
      </c>
      <c r="L9" s="8" t="s">
        <v>333</v>
      </c>
      <c r="M9" s="3" t="s">
        <v>235</v>
      </c>
      <c r="N9" s="5" t="s">
        <v>244</v>
      </c>
      <c r="O9" s="3" t="s">
        <v>234</v>
      </c>
      <c r="P9" s="3">
        <v>6</v>
      </c>
      <c r="Q9" s="3">
        <v>2018</v>
      </c>
      <c r="R9" s="3">
        <v>60</v>
      </c>
      <c r="S9" s="3">
        <v>30</v>
      </c>
      <c r="T9" s="5" t="s">
        <v>250</v>
      </c>
      <c r="U9" s="3" t="s">
        <v>250</v>
      </c>
      <c r="V9" s="8" t="s">
        <v>264</v>
      </c>
      <c r="W9" s="3" t="s">
        <v>265</v>
      </c>
      <c r="X9" s="6" t="s">
        <v>268</v>
      </c>
      <c r="Y9" s="12">
        <v>53.667771999999999</v>
      </c>
      <c r="Z9" s="8">
        <v>-132.06252599999999</v>
      </c>
      <c r="AS9" s="28" t="s">
        <v>352</v>
      </c>
    </row>
    <row r="13" spans="1:47" ht="43.75" x14ac:dyDescent="0.4">
      <c r="A13" s="154" t="s">
        <v>403</v>
      </c>
      <c r="B13" s="8" t="s">
        <v>436</v>
      </c>
      <c r="C13" s="151" t="s">
        <v>371</v>
      </c>
      <c r="D13" s="153" t="str">
        <f t="shared" ref="D13:D44" si="0">CONCATENATE(B13,"-",A13,"   ANBO                     ",TEXT(C13,"mm/dd/yyyy"),"  RGG")</f>
        <v>R06-GI-GL-01   ANBO                     06/18/2018  RGG</v>
      </c>
      <c r="E13" s="153"/>
    </row>
    <row r="14" spans="1:47" ht="43.75" x14ac:dyDescent="0.4">
      <c r="A14" s="154" t="s">
        <v>404</v>
      </c>
      <c r="B14" s="8" t="s">
        <v>436</v>
      </c>
      <c r="C14" s="151" t="s">
        <v>371</v>
      </c>
      <c r="D14" s="153" t="str">
        <f t="shared" si="0"/>
        <v>R06-GI-GL-02   ANBO                     06/18/2018  RGG</v>
      </c>
      <c r="E14" s="153"/>
    </row>
    <row r="15" spans="1:47" ht="43.75" x14ac:dyDescent="0.4">
      <c r="A15" s="154" t="s">
        <v>405</v>
      </c>
      <c r="B15" s="8" t="s">
        <v>436</v>
      </c>
      <c r="C15" s="151" t="s">
        <v>371</v>
      </c>
      <c r="D15" s="153" t="str">
        <f t="shared" si="0"/>
        <v>R06-GI-GL-03   ANBO                     06/18/2018  RGG</v>
      </c>
      <c r="E15" s="153"/>
    </row>
    <row r="16" spans="1:47" ht="43.75" x14ac:dyDescent="0.4">
      <c r="A16" s="154" t="s">
        <v>406</v>
      </c>
      <c r="B16" s="8" t="s">
        <v>436</v>
      </c>
      <c r="C16" s="151" t="s">
        <v>371</v>
      </c>
      <c r="D16" s="153" t="str">
        <f t="shared" si="0"/>
        <v>R06-GI-GL-04   ANBO                     06/18/2018  RGG</v>
      </c>
      <c r="E16" s="153"/>
    </row>
    <row r="17" spans="1:16" ht="43.75" x14ac:dyDescent="0.4">
      <c r="A17" s="154" t="s">
        <v>407</v>
      </c>
      <c r="B17" s="8" t="s">
        <v>436</v>
      </c>
      <c r="C17" s="151" t="s">
        <v>371</v>
      </c>
      <c r="D17" s="153" t="str">
        <f t="shared" si="0"/>
        <v>R06-GI-GL-05   ANBO                     06/18/2018  RGG</v>
      </c>
      <c r="E17" s="153"/>
    </row>
    <row r="18" spans="1:16" ht="43.75" x14ac:dyDescent="0.4">
      <c r="A18" s="154" t="s">
        <v>408</v>
      </c>
      <c r="B18" s="8" t="s">
        <v>436</v>
      </c>
      <c r="C18" s="151" t="s">
        <v>371</v>
      </c>
      <c r="D18" s="153" t="str">
        <f t="shared" si="0"/>
        <v>R06-GI-GL-06   ANBO                     06/18/2018  RGG</v>
      </c>
      <c r="E18" s="153"/>
    </row>
    <row r="19" spans="1:16" ht="43.75" x14ac:dyDescent="0.4">
      <c r="A19" s="154" t="s">
        <v>409</v>
      </c>
      <c r="B19" s="8" t="s">
        <v>436</v>
      </c>
      <c r="C19" s="151" t="s">
        <v>371</v>
      </c>
      <c r="D19" s="153" t="str">
        <f t="shared" si="0"/>
        <v>R06-GI-GL-07   ANBO                     06/18/2018  RGG</v>
      </c>
      <c r="E19" s="153"/>
    </row>
    <row r="20" spans="1:16" ht="43.75" x14ac:dyDescent="0.4">
      <c r="A20" s="154" t="s">
        <v>410</v>
      </c>
      <c r="B20" s="8" t="s">
        <v>436</v>
      </c>
      <c r="C20" s="151" t="s">
        <v>371</v>
      </c>
      <c r="D20" s="153" t="str">
        <f t="shared" si="0"/>
        <v>R06-GI-GL-08   ANBO                     06/18/2018  RGG</v>
      </c>
      <c r="E20" s="153"/>
    </row>
    <row r="21" spans="1:16" ht="43.75" x14ac:dyDescent="0.4">
      <c r="A21" s="154" t="s">
        <v>411</v>
      </c>
      <c r="B21" s="8" t="s">
        <v>436</v>
      </c>
      <c r="C21" s="151" t="s">
        <v>371</v>
      </c>
      <c r="D21" s="153" t="str">
        <f t="shared" si="0"/>
        <v>R06-GI-GL-09   ANBO                     06/18/2018  RGG</v>
      </c>
      <c r="E21" s="153"/>
    </row>
    <row r="22" spans="1:16" ht="43.75" x14ac:dyDescent="0.4">
      <c r="A22" s="154" t="s">
        <v>412</v>
      </c>
      <c r="B22" s="8" t="s">
        <v>436</v>
      </c>
      <c r="C22" s="151" t="s">
        <v>371</v>
      </c>
      <c r="D22" s="153" t="str">
        <f t="shared" si="0"/>
        <v>R06-GI-GL-10   ANBO                     06/18/2018  RGG</v>
      </c>
      <c r="E22" s="153"/>
    </row>
    <row r="23" spans="1:16" ht="43.75" x14ac:dyDescent="0.4">
      <c r="A23" s="154" t="s">
        <v>403</v>
      </c>
      <c r="B23" s="113" t="s">
        <v>442</v>
      </c>
      <c r="C23" s="87">
        <v>43230</v>
      </c>
      <c r="D23" s="153" t="str">
        <f t="shared" si="0"/>
        <v>R02-SS-LT-01   ANBO                     05/10/2018  RGG</v>
      </c>
      <c r="E23" s="153"/>
    </row>
    <row r="24" spans="1:16" ht="43.75" x14ac:dyDescent="0.4">
      <c r="A24" s="154" t="s">
        <v>404</v>
      </c>
      <c r="B24" s="113" t="s">
        <v>442</v>
      </c>
      <c r="C24" s="87">
        <v>43230</v>
      </c>
      <c r="D24" s="153" t="str">
        <f t="shared" si="0"/>
        <v>R02-SS-LT-02   ANBO                     05/10/2018  RGG</v>
      </c>
      <c r="E24" s="153"/>
    </row>
    <row r="25" spans="1:16" ht="43.75" x14ac:dyDescent="0.4">
      <c r="A25" s="154" t="s">
        <v>405</v>
      </c>
      <c r="B25" s="113" t="s">
        <v>442</v>
      </c>
      <c r="C25" s="87">
        <v>43230</v>
      </c>
      <c r="D25" s="153" t="str">
        <f t="shared" si="0"/>
        <v>R02-SS-LT-03   ANBO                     05/10/2018  RGG</v>
      </c>
      <c r="E25" s="153"/>
    </row>
    <row r="26" spans="1:16" ht="43.75" x14ac:dyDescent="0.4">
      <c r="A26" s="154" t="s">
        <v>406</v>
      </c>
      <c r="B26" s="113" t="s">
        <v>442</v>
      </c>
      <c r="C26" s="87">
        <v>43230</v>
      </c>
      <c r="D26" s="153" t="str">
        <f t="shared" si="0"/>
        <v>R02-SS-LT-04   ANBO                     05/10/2018  RGG</v>
      </c>
      <c r="E26" s="153"/>
    </row>
    <row r="27" spans="1:16" ht="43.75" x14ac:dyDescent="0.4">
      <c r="A27" s="154" t="s">
        <v>407</v>
      </c>
      <c r="B27" s="113" t="s">
        <v>442</v>
      </c>
      <c r="C27" s="87">
        <v>43230</v>
      </c>
      <c r="D27" s="153" t="str">
        <f t="shared" si="0"/>
        <v>R02-SS-LT-05   ANBO                     05/10/2018  RGG</v>
      </c>
      <c r="E27" s="153"/>
    </row>
    <row r="28" spans="1:16" ht="43.75" x14ac:dyDescent="0.4">
      <c r="A28" s="154" t="s">
        <v>408</v>
      </c>
      <c r="B28" s="113" t="s">
        <v>442</v>
      </c>
      <c r="C28" s="87">
        <v>43230</v>
      </c>
      <c r="D28" s="153" t="str">
        <f t="shared" si="0"/>
        <v>R02-SS-LT-06   ANBO                     05/10/2018  RGG</v>
      </c>
      <c r="E28" s="153"/>
    </row>
    <row r="29" spans="1:16" ht="43.75" x14ac:dyDescent="0.4">
      <c r="A29" s="154" t="s">
        <v>409</v>
      </c>
      <c r="B29" s="113" t="s">
        <v>442</v>
      </c>
      <c r="C29" s="87">
        <v>43230</v>
      </c>
      <c r="D29" s="153" t="str">
        <f t="shared" si="0"/>
        <v>R02-SS-LT-07   ANBO                     05/10/2018  RGG</v>
      </c>
      <c r="E29" s="153"/>
    </row>
    <row r="30" spans="1:16" ht="43.75" x14ac:dyDescent="0.4">
      <c r="A30" s="154" t="s">
        <v>410</v>
      </c>
      <c r="B30" s="113" t="s">
        <v>442</v>
      </c>
      <c r="C30" s="87">
        <v>43230</v>
      </c>
      <c r="D30" s="153" t="str">
        <f t="shared" si="0"/>
        <v>R02-SS-LT-08   ANBO                     05/10/2018  RGG</v>
      </c>
      <c r="E30" s="153"/>
    </row>
    <row r="31" spans="1:16" ht="43.75" x14ac:dyDescent="0.4">
      <c r="A31" s="154" t="s">
        <v>411</v>
      </c>
      <c r="B31" s="113" t="s">
        <v>442</v>
      </c>
      <c r="C31" s="87">
        <v>43230</v>
      </c>
      <c r="D31" s="153" t="str">
        <f t="shared" si="0"/>
        <v>R02-SS-LT-09   ANBO                     05/10/2018  RGG</v>
      </c>
      <c r="E31" s="153"/>
    </row>
    <row r="32" spans="1:16" ht="43.75" x14ac:dyDescent="0.4">
      <c r="A32" s="154" t="s">
        <v>412</v>
      </c>
      <c r="B32" s="113" t="s">
        <v>442</v>
      </c>
      <c r="C32" s="87">
        <v>43230</v>
      </c>
      <c r="D32" s="153" t="str">
        <f t="shared" si="0"/>
        <v>R02-SS-LT-10   ANBO                     05/10/2018  RGG</v>
      </c>
      <c r="E32" s="153"/>
      <c r="P32" s="88"/>
    </row>
    <row r="33" spans="1:5" ht="43.75" x14ac:dyDescent="0.4">
      <c r="A33" s="154" t="s">
        <v>403</v>
      </c>
      <c r="B33" s="8" t="s">
        <v>435</v>
      </c>
      <c r="C33" s="151" t="s">
        <v>370</v>
      </c>
      <c r="D33" s="153" t="str">
        <f t="shared" si="0"/>
        <v>R06-GI-CN-01   ANBO                     06/14/2018  RGG</v>
      </c>
      <c r="E33" s="153"/>
    </row>
    <row r="34" spans="1:5" ht="43.75" x14ac:dyDescent="0.4">
      <c r="A34" s="154" t="s">
        <v>404</v>
      </c>
      <c r="B34" s="8" t="s">
        <v>435</v>
      </c>
      <c r="C34" s="151" t="s">
        <v>370</v>
      </c>
      <c r="D34" s="153" t="str">
        <f t="shared" si="0"/>
        <v>R06-GI-CN-02   ANBO                     06/14/2018  RGG</v>
      </c>
      <c r="E34" s="153"/>
    </row>
    <row r="35" spans="1:5" ht="43.75" x14ac:dyDescent="0.4">
      <c r="A35" s="154" t="s">
        <v>405</v>
      </c>
      <c r="B35" s="8" t="s">
        <v>435</v>
      </c>
      <c r="C35" s="151" t="s">
        <v>370</v>
      </c>
      <c r="D35" s="153" t="str">
        <f t="shared" si="0"/>
        <v>R06-GI-CN-03   ANBO                     06/14/2018  RGG</v>
      </c>
      <c r="E35" s="153"/>
    </row>
    <row r="36" spans="1:5" ht="43.75" x14ac:dyDescent="0.4">
      <c r="A36" s="154" t="s">
        <v>406</v>
      </c>
      <c r="B36" s="8" t="s">
        <v>435</v>
      </c>
      <c r="C36" s="151" t="s">
        <v>370</v>
      </c>
      <c r="D36" s="153" t="str">
        <f t="shared" si="0"/>
        <v>R06-GI-CN-04   ANBO                     06/14/2018  RGG</v>
      </c>
      <c r="E36" s="153"/>
    </row>
    <row r="37" spans="1:5" ht="43.75" x14ac:dyDescent="0.4">
      <c r="A37" s="154" t="s">
        <v>407</v>
      </c>
      <c r="B37" s="8" t="s">
        <v>435</v>
      </c>
      <c r="C37" s="151" t="s">
        <v>370</v>
      </c>
      <c r="D37" s="153" t="str">
        <f t="shared" si="0"/>
        <v>R06-GI-CN-05   ANBO                     06/14/2018  RGG</v>
      </c>
      <c r="E37" s="153"/>
    </row>
    <row r="38" spans="1:5" ht="43.75" x14ac:dyDescent="0.4">
      <c r="A38" s="154" t="s">
        <v>408</v>
      </c>
      <c r="B38" s="8" t="s">
        <v>435</v>
      </c>
      <c r="C38" s="151" t="s">
        <v>370</v>
      </c>
      <c r="D38" s="153" t="str">
        <f t="shared" si="0"/>
        <v>R06-GI-CN-06   ANBO                     06/14/2018  RGG</v>
      </c>
      <c r="E38" s="153"/>
    </row>
    <row r="39" spans="1:5" ht="43.75" x14ac:dyDescent="0.4">
      <c r="A39" s="154" t="s">
        <v>409</v>
      </c>
      <c r="B39" s="8" t="s">
        <v>435</v>
      </c>
      <c r="C39" s="151" t="s">
        <v>370</v>
      </c>
      <c r="D39" s="153" t="str">
        <f t="shared" si="0"/>
        <v>R06-GI-CN-07   ANBO                     06/14/2018  RGG</v>
      </c>
      <c r="E39" s="153"/>
    </row>
    <row r="40" spans="1:5" ht="43.75" x14ac:dyDescent="0.4">
      <c r="A40" s="154" t="s">
        <v>410</v>
      </c>
      <c r="B40" s="8" t="s">
        <v>435</v>
      </c>
      <c r="C40" s="151" t="s">
        <v>370</v>
      </c>
      <c r="D40" s="153" t="str">
        <f t="shared" si="0"/>
        <v>R06-GI-CN-08   ANBO                     06/14/2018  RGG</v>
      </c>
      <c r="E40" s="153"/>
    </row>
    <row r="41" spans="1:5" ht="43.75" x14ac:dyDescent="0.4">
      <c r="A41" s="154" t="s">
        <v>411</v>
      </c>
      <c r="B41" s="8" t="s">
        <v>435</v>
      </c>
      <c r="C41" s="151" t="s">
        <v>370</v>
      </c>
      <c r="D41" s="153" t="str">
        <f t="shared" si="0"/>
        <v>R06-GI-CN-09   ANBO                     06/14/2018  RGG</v>
      </c>
      <c r="E41" s="153"/>
    </row>
    <row r="42" spans="1:5" ht="43.75" x14ac:dyDescent="0.4">
      <c r="A42" s="154" t="s">
        <v>412</v>
      </c>
      <c r="B42" s="8" t="s">
        <v>435</v>
      </c>
      <c r="C42" s="151" t="s">
        <v>370</v>
      </c>
      <c r="D42" s="153" t="str">
        <f t="shared" si="0"/>
        <v>R06-GI-CN-10   ANBO                     06/14/2018  RGG</v>
      </c>
      <c r="E42" s="153"/>
    </row>
    <row r="43" spans="1:5" ht="43.75" x14ac:dyDescent="0.4">
      <c r="A43" s="154" t="s">
        <v>403</v>
      </c>
      <c r="B43" s="8" t="s">
        <v>433</v>
      </c>
      <c r="C43" s="151" t="s">
        <v>364</v>
      </c>
      <c r="D43" s="153" t="str">
        <f t="shared" si="0"/>
        <v>R06-GH-PT-01   ANBO                     06/07/2019  RGG</v>
      </c>
      <c r="E43" s="153"/>
    </row>
    <row r="44" spans="1:5" ht="43.75" x14ac:dyDescent="0.4">
      <c r="A44" s="154" t="s">
        <v>404</v>
      </c>
      <c r="B44" s="8" t="s">
        <v>433</v>
      </c>
      <c r="C44" s="151" t="s">
        <v>364</v>
      </c>
      <c r="D44" s="153" t="str">
        <f t="shared" si="0"/>
        <v>R06-GH-PT-02   ANBO                     06/07/2019  RGG</v>
      </c>
      <c r="E44" s="153"/>
    </row>
    <row r="45" spans="1:5" ht="43.75" x14ac:dyDescent="0.4">
      <c r="A45" s="154" t="s">
        <v>405</v>
      </c>
      <c r="B45" s="8" t="s">
        <v>433</v>
      </c>
      <c r="C45" s="151" t="s">
        <v>364</v>
      </c>
      <c r="D45" s="153" t="str">
        <f t="shared" ref="D45:D76" si="1">CONCATENATE(B45,"-",A45,"   ANBO                     ",TEXT(C45,"mm/dd/yyyy"),"  RGG")</f>
        <v>R06-GH-PT-03   ANBO                     06/07/2019  RGG</v>
      </c>
      <c r="E45" s="153"/>
    </row>
    <row r="46" spans="1:5" ht="43.75" x14ac:dyDescent="0.4">
      <c r="A46" s="154" t="s">
        <v>406</v>
      </c>
      <c r="B46" s="8" t="s">
        <v>433</v>
      </c>
      <c r="C46" s="151" t="s">
        <v>364</v>
      </c>
      <c r="D46" s="153" t="str">
        <f t="shared" si="1"/>
        <v>R06-GH-PT-04   ANBO                     06/07/2019  RGG</v>
      </c>
      <c r="E46" s="153"/>
    </row>
    <row r="47" spans="1:5" ht="43.75" x14ac:dyDescent="0.4">
      <c r="A47" s="154" t="s">
        <v>407</v>
      </c>
      <c r="B47" s="8" t="s">
        <v>433</v>
      </c>
      <c r="C47" s="151" t="s">
        <v>364</v>
      </c>
      <c r="D47" s="153" t="str">
        <f t="shared" si="1"/>
        <v>R06-GH-PT-05   ANBO                     06/07/2019  RGG</v>
      </c>
      <c r="E47" s="153"/>
    </row>
    <row r="48" spans="1:5" ht="43.75" x14ac:dyDescent="0.4">
      <c r="A48" s="154" t="s">
        <v>408</v>
      </c>
      <c r="B48" s="8" t="s">
        <v>433</v>
      </c>
      <c r="C48" s="151" t="s">
        <v>364</v>
      </c>
      <c r="D48" s="153" t="str">
        <f t="shared" si="1"/>
        <v>R06-GH-PT-06   ANBO                     06/07/2019  RGG</v>
      </c>
      <c r="E48" s="153"/>
    </row>
    <row r="49" spans="1:5" ht="43.75" x14ac:dyDescent="0.4">
      <c r="A49" s="154" t="s">
        <v>409</v>
      </c>
      <c r="B49" s="8" t="s">
        <v>433</v>
      </c>
      <c r="C49" s="151" t="s">
        <v>364</v>
      </c>
      <c r="D49" s="153" t="str">
        <f t="shared" si="1"/>
        <v>R06-GH-PT-07   ANBO                     06/07/2019  RGG</v>
      </c>
      <c r="E49" s="153"/>
    </row>
    <row r="50" spans="1:5" ht="43.75" x14ac:dyDescent="0.4">
      <c r="A50" s="154" t="s">
        <v>410</v>
      </c>
      <c r="B50" s="8" t="s">
        <v>433</v>
      </c>
      <c r="C50" s="151" t="s">
        <v>364</v>
      </c>
      <c r="D50" s="153" t="str">
        <f t="shared" si="1"/>
        <v>R06-GH-PT-08   ANBO                     06/07/2019  RGG</v>
      </c>
      <c r="E50" s="153"/>
    </row>
    <row r="51" spans="1:5" ht="43.75" x14ac:dyDescent="0.4">
      <c r="A51" s="154" t="s">
        <v>411</v>
      </c>
      <c r="B51" s="8" t="s">
        <v>433</v>
      </c>
      <c r="C51" s="151" t="s">
        <v>364</v>
      </c>
      <c r="D51" s="153" t="str">
        <f t="shared" si="1"/>
        <v>R06-GH-PT-09   ANBO                     06/07/2019  RGG</v>
      </c>
      <c r="E51" s="153"/>
    </row>
    <row r="52" spans="1:5" ht="43.75" x14ac:dyDescent="0.4">
      <c r="A52" s="154" t="s">
        <v>412</v>
      </c>
      <c r="B52" s="8" t="s">
        <v>433</v>
      </c>
      <c r="C52" s="151" t="s">
        <v>364</v>
      </c>
      <c r="D52" s="153" t="str">
        <f t="shared" si="1"/>
        <v>R06-GH-PT-10   ANBO                     06/07/2019  RGG</v>
      </c>
      <c r="E52" s="153"/>
    </row>
    <row r="53" spans="1:5" ht="43.75" x14ac:dyDescent="0.4">
      <c r="A53" s="154" t="s">
        <v>403</v>
      </c>
      <c r="B53" s="113" t="s">
        <v>432</v>
      </c>
      <c r="C53" s="152">
        <v>43220</v>
      </c>
      <c r="D53" s="153" t="str">
        <f t="shared" si="1"/>
        <v>R02-SS-EF-01   ANBO                     04/30/2018  RGG</v>
      </c>
      <c r="E53" s="153"/>
    </row>
    <row r="54" spans="1:5" ht="43.75" x14ac:dyDescent="0.4">
      <c r="A54" s="154" t="s">
        <v>404</v>
      </c>
      <c r="B54" s="113" t="s">
        <v>432</v>
      </c>
      <c r="C54" s="152">
        <v>43220</v>
      </c>
      <c r="D54" s="153" t="str">
        <f t="shared" si="1"/>
        <v>R02-SS-EF-02   ANBO                     04/30/2018  RGG</v>
      </c>
      <c r="E54" s="153"/>
    </row>
    <row r="55" spans="1:5" ht="43.75" x14ac:dyDescent="0.4">
      <c r="A55" s="154" t="s">
        <v>405</v>
      </c>
      <c r="B55" s="113" t="s">
        <v>432</v>
      </c>
      <c r="C55" s="152">
        <v>43220</v>
      </c>
      <c r="D55" s="153" t="str">
        <f t="shared" si="1"/>
        <v>R02-SS-EF-03   ANBO                     04/30/2018  RGG</v>
      </c>
      <c r="E55" s="153"/>
    </row>
    <row r="56" spans="1:5" ht="43.75" x14ac:dyDescent="0.4">
      <c r="A56" s="154" t="s">
        <v>406</v>
      </c>
      <c r="B56" s="113" t="s">
        <v>432</v>
      </c>
      <c r="C56" s="152">
        <v>43220</v>
      </c>
      <c r="D56" s="153" t="str">
        <f t="shared" si="1"/>
        <v>R02-SS-EF-04   ANBO                     04/30/2018  RGG</v>
      </c>
      <c r="E56" s="153"/>
    </row>
    <row r="57" spans="1:5" ht="43.75" x14ac:dyDescent="0.4">
      <c r="A57" s="154" t="s">
        <v>407</v>
      </c>
      <c r="B57" s="113" t="s">
        <v>432</v>
      </c>
      <c r="C57" s="152">
        <v>43220</v>
      </c>
      <c r="D57" s="153" t="str">
        <f t="shared" si="1"/>
        <v>R02-SS-EF-05   ANBO                     04/30/2018  RGG</v>
      </c>
      <c r="E57" s="153"/>
    </row>
    <row r="58" spans="1:5" ht="43.75" x14ac:dyDescent="0.4">
      <c r="A58" s="154" t="s">
        <v>408</v>
      </c>
      <c r="B58" s="113" t="s">
        <v>432</v>
      </c>
      <c r="C58" s="152">
        <v>43220</v>
      </c>
      <c r="D58" s="153" t="str">
        <f t="shared" si="1"/>
        <v>R02-SS-EF-06   ANBO                     04/30/2018  RGG</v>
      </c>
      <c r="E58" s="153"/>
    </row>
    <row r="59" spans="1:5" ht="43.75" x14ac:dyDescent="0.4">
      <c r="A59" s="154" t="s">
        <v>409</v>
      </c>
      <c r="B59" s="113" t="s">
        <v>432</v>
      </c>
      <c r="C59" s="152">
        <v>43220</v>
      </c>
      <c r="D59" s="153" t="str">
        <f t="shared" si="1"/>
        <v>R02-SS-EF-07   ANBO                     04/30/2018  RGG</v>
      </c>
      <c r="E59" s="153"/>
    </row>
    <row r="60" spans="1:5" ht="43.75" x14ac:dyDescent="0.4">
      <c r="A60" s="154" t="s">
        <v>410</v>
      </c>
      <c r="B60" s="113" t="s">
        <v>432</v>
      </c>
      <c r="C60" s="152">
        <v>43220</v>
      </c>
      <c r="D60" s="153" t="str">
        <f t="shared" si="1"/>
        <v>R02-SS-EF-08   ANBO                     04/30/2018  RGG</v>
      </c>
      <c r="E60" s="153"/>
    </row>
    <row r="61" spans="1:5" ht="43.75" x14ac:dyDescent="0.4">
      <c r="A61" s="154" t="s">
        <v>411</v>
      </c>
      <c r="B61" s="113" t="s">
        <v>432</v>
      </c>
      <c r="C61" s="152">
        <v>43220</v>
      </c>
      <c r="D61" s="153" t="str">
        <f t="shared" si="1"/>
        <v>R02-SS-EF-09   ANBO                     04/30/2018  RGG</v>
      </c>
      <c r="E61" s="153"/>
    </row>
    <row r="62" spans="1:5" ht="43.75" x14ac:dyDescent="0.4">
      <c r="A62" s="154" t="s">
        <v>412</v>
      </c>
      <c r="B62" s="113" t="s">
        <v>432</v>
      </c>
      <c r="C62" s="152">
        <v>43220</v>
      </c>
      <c r="D62" s="153" t="str">
        <f t="shared" si="1"/>
        <v>R02-SS-EF-10   ANBO                     04/30/2018  RGG</v>
      </c>
      <c r="E62" s="153"/>
    </row>
    <row r="63" spans="1:5" ht="43.75" x14ac:dyDescent="0.4">
      <c r="A63" s="154" t="s">
        <v>403</v>
      </c>
      <c r="B63" s="8" t="s">
        <v>434</v>
      </c>
      <c r="C63" s="151" t="s">
        <v>368</v>
      </c>
      <c r="D63" s="153" t="str">
        <f t="shared" si="1"/>
        <v>R06-GI-CK-01   ANBO                     06/12/2018  RGG</v>
      </c>
      <c r="E63" s="153"/>
    </row>
    <row r="64" spans="1:5" ht="43.75" x14ac:dyDescent="0.4">
      <c r="A64" s="154" t="s">
        <v>404</v>
      </c>
      <c r="B64" s="8" t="s">
        <v>434</v>
      </c>
      <c r="C64" s="151" t="s">
        <v>368</v>
      </c>
      <c r="D64" s="153" t="str">
        <f t="shared" si="1"/>
        <v>R06-GI-CK-02   ANBO                     06/12/2018  RGG</v>
      </c>
      <c r="E64" s="153"/>
    </row>
    <row r="65" spans="1:5" ht="43.75" x14ac:dyDescent="0.4">
      <c r="A65" s="154" t="s">
        <v>405</v>
      </c>
      <c r="B65" s="8" t="s">
        <v>434</v>
      </c>
      <c r="C65" s="151" t="s">
        <v>368</v>
      </c>
      <c r="D65" s="153" t="str">
        <f t="shared" si="1"/>
        <v>R06-GI-CK-03   ANBO                     06/12/2018  RGG</v>
      </c>
      <c r="E65" s="153"/>
    </row>
    <row r="66" spans="1:5" ht="43.75" x14ac:dyDescent="0.4">
      <c r="A66" s="154" t="s">
        <v>406</v>
      </c>
      <c r="B66" s="8" t="s">
        <v>434</v>
      </c>
      <c r="C66" s="151" t="s">
        <v>368</v>
      </c>
      <c r="D66" s="153" t="str">
        <f t="shared" si="1"/>
        <v>R06-GI-CK-04   ANBO                     06/12/2018  RGG</v>
      </c>
      <c r="E66" s="153"/>
    </row>
    <row r="67" spans="1:5" ht="43.75" x14ac:dyDescent="0.4">
      <c r="A67" s="154" t="s">
        <v>407</v>
      </c>
      <c r="B67" s="8" t="s">
        <v>434</v>
      </c>
      <c r="C67" s="151" t="s">
        <v>368</v>
      </c>
      <c r="D67" s="153" t="str">
        <f t="shared" si="1"/>
        <v>R06-GI-CK-05   ANBO                     06/12/2018  RGG</v>
      </c>
      <c r="E67" s="153"/>
    </row>
    <row r="68" spans="1:5" ht="43.75" x14ac:dyDescent="0.4">
      <c r="A68" s="154" t="s">
        <v>408</v>
      </c>
      <c r="B68" s="8" t="s">
        <v>434</v>
      </c>
      <c r="C68" s="151" t="s">
        <v>368</v>
      </c>
      <c r="D68" s="153" t="str">
        <f t="shared" si="1"/>
        <v>R06-GI-CK-06   ANBO                     06/12/2018  RGG</v>
      </c>
      <c r="E68" s="153"/>
    </row>
    <row r="69" spans="1:5" ht="43.75" x14ac:dyDescent="0.4">
      <c r="A69" s="154" t="s">
        <v>409</v>
      </c>
      <c r="B69" s="8" t="s">
        <v>434</v>
      </c>
      <c r="C69" s="151" t="s">
        <v>368</v>
      </c>
      <c r="D69" s="153" t="str">
        <f t="shared" si="1"/>
        <v>R06-GI-CK-07   ANBO                     06/12/2018  RGG</v>
      </c>
      <c r="E69" s="153"/>
    </row>
    <row r="70" spans="1:5" ht="43.75" x14ac:dyDescent="0.4">
      <c r="A70" s="154" t="s">
        <v>410</v>
      </c>
      <c r="B70" s="8" t="s">
        <v>434</v>
      </c>
      <c r="C70" s="151" t="s">
        <v>368</v>
      </c>
      <c r="D70" s="153" t="str">
        <f t="shared" si="1"/>
        <v>R06-GI-CK-08   ANBO                     06/12/2018  RGG</v>
      </c>
      <c r="E70" s="153"/>
    </row>
    <row r="71" spans="1:5" ht="43.75" x14ac:dyDescent="0.4">
      <c r="A71" s="154" t="s">
        <v>411</v>
      </c>
      <c r="B71" s="8" t="s">
        <v>434</v>
      </c>
      <c r="C71" s="151" t="s">
        <v>368</v>
      </c>
      <c r="D71" s="153" t="str">
        <f t="shared" si="1"/>
        <v>R06-GI-CK-09   ANBO                     06/12/2018  RGG</v>
      </c>
      <c r="E71" s="153"/>
    </row>
    <row r="72" spans="1:5" ht="43.75" x14ac:dyDescent="0.4">
      <c r="A72" s="154" t="s">
        <v>412</v>
      </c>
      <c r="B72" s="8" t="s">
        <v>434</v>
      </c>
      <c r="C72" s="151" t="s">
        <v>368</v>
      </c>
      <c r="D72" s="153" t="str">
        <f t="shared" si="1"/>
        <v>R06-GI-CK-10   ANBO                     06/12/2018  RGG</v>
      </c>
      <c r="E72" s="153"/>
    </row>
    <row r="73" spans="1:5" ht="43.75" x14ac:dyDescent="0.4">
      <c r="A73" s="154" t="s">
        <v>403</v>
      </c>
      <c r="B73" s="113" t="s">
        <v>441</v>
      </c>
      <c r="C73" s="87">
        <v>43220</v>
      </c>
      <c r="D73" s="153" t="str">
        <f t="shared" si="1"/>
        <v>R02-SS-LC-01   ANBO                     04/30/2018  RGG</v>
      </c>
      <c r="E73" s="153"/>
    </row>
    <row r="74" spans="1:5" ht="43.75" x14ac:dyDescent="0.4">
      <c r="A74" s="154" t="s">
        <v>404</v>
      </c>
      <c r="B74" s="113" t="s">
        <v>441</v>
      </c>
      <c r="C74" s="87">
        <v>43220</v>
      </c>
      <c r="D74" s="153" t="str">
        <f t="shared" si="1"/>
        <v>R02-SS-LC-02   ANBO                     04/30/2018  RGG</v>
      </c>
      <c r="E74" s="153"/>
    </row>
    <row r="75" spans="1:5" ht="43.75" x14ac:dyDescent="0.4">
      <c r="A75" s="154" t="s">
        <v>405</v>
      </c>
      <c r="B75" s="113" t="s">
        <v>441</v>
      </c>
      <c r="C75" s="87">
        <v>43220</v>
      </c>
      <c r="D75" s="153" t="str">
        <f t="shared" si="1"/>
        <v>R02-SS-LC-03   ANBO                     04/30/2018  RGG</v>
      </c>
      <c r="E75" s="153"/>
    </row>
    <row r="76" spans="1:5" ht="43.75" x14ac:dyDescent="0.4">
      <c r="A76" s="154" t="s">
        <v>406</v>
      </c>
      <c r="B76" s="113" t="s">
        <v>441</v>
      </c>
      <c r="C76" s="87">
        <v>43220</v>
      </c>
      <c r="D76" s="153" t="str">
        <f t="shared" si="1"/>
        <v>R02-SS-LC-04   ANBO                     04/30/2018  RGG</v>
      </c>
      <c r="E76" s="153"/>
    </row>
    <row r="77" spans="1:5" ht="43.75" x14ac:dyDescent="0.4">
      <c r="A77" s="154" t="s">
        <v>407</v>
      </c>
      <c r="B77" s="113" t="s">
        <v>441</v>
      </c>
      <c r="C77" s="87">
        <v>43220</v>
      </c>
      <c r="D77" s="153" t="str">
        <f t="shared" ref="D77:D92" si="2">CONCATENATE(B77,"-",A77,"   ANBO                     ",TEXT(C77,"mm/dd/yyyy"),"  RGG")</f>
        <v>R02-SS-LC-05   ANBO                     04/30/2018  RGG</v>
      </c>
      <c r="E77" s="153"/>
    </row>
    <row r="78" spans="1:5" ht="43.75" x14ac:dyDescent="0.4">
      <c r="A78" s="154" t="s">
        <v>408</v>
      </c>
      <c r="B78" s="113" t="s">
        <v>441</v>
      </c>
      <c r="C78" s="87">
        <v>43220</v>
      </c>
      <c r="D78" s="153" t="str">
        <f t="shared" si="2"/>
        <v>R02-SS-LC-06   ANBO                     04/30/2018  RGG</v>
      </c>
      <c r="E78" s="153"/>
    </row>
    <row r="79" spans="1:5" ht="43.75" x14ac:dyDescent="0.4">
      <c r="A79" s="154" t="s">
        <v>409</v>
      </c>
      <c r="B79" s="113" t="s">
        <v>441</v>
      </c>
      <c r="C79" s="87">
        <v>43220</v>
      </c>
      <c r="D79" s="153" t="str">
        <f t="shared" si="2"/>
        <v>R02-SS-LC-07   ANBO                     04/30/2018  RGG</v>
      </c>
      <c r="E79" s="153"/>
    </row>
    <row r="80" spans="1:5" ht="43.75" x14ac:dyDescent="0.4">
      <c r="A80" s="154" t="s">
        <v>410</v>
      </c>
      <c r="B80" s="113" t="s">
        <v>441</v>
      </c>
      <c r="C80" s="87">
        <v>43220</v>
      </c>
      <c r="D80" s="153" t="str">
        <f t="shared" si="2"/>
        <v>R02-SS-LC-08   ANBO                     04/30/2018  RGG</v>
      </c>
      <c r="E80" s="153"/>
    </row>
    <row r="81" spans="1:5" ht="43.75" x14ac:dyDescent="0.4">
      <c r="A81" s="154" t="s">
        <v>411</v>
      </c>
      <c r="B81" s="113" t="s">
        <v>441</v>
      </c>
      <c r="C81" s="87">
        <v>43220</v>
      </c>
      <c r="D81" s="153" t="str">
        <f t="shared" si="2"/>
        <v>R02-SS-LC-09   ANBO                     04/30/2018  RGG</v>
      </c>
      <c r="E81" s="153"/>
    </row>
    <row r="82" spans="1:5" ht="43.75" x14ac:dyDescent="0.4">
      <c r="A82" s="154" t="s">
        <v>412</v>
      </c>
      <c r="B82" s="113" t="s">
        <v>441</v>
      </c>
      <c r="C82" s="87">
        <v>43220</v>
      </c>
      <c r="D82" s="153" t="str">
        <f t="shared" si="2"/>
        <v>R02-SS-LC-10   ANBO                     04/30/2018  RGG</v>
      </c>
      <c r="E82" s="153"/>
    </row>
    <row r="83" spans="1:5" ht="43.75" x14ac:dyDescent="0.4">
      <c r="A83" s="154" t="s">
        <v>403</v>
      </c>
      <c r="B83" s="8" t="s">
        <v>443</v>
      </c>
      <c r="C83" s="122" t="s">
        <v>365</v>
      </c>
      <c r="D83" s="153" t="str">
        <f t="shared" si="2"/>
        <v>R06-GI-MY-01   ANBO                     05/17/2018  RGG</v>
      </c>
      <c r="E83" s="153"/>
    </row>
    <row r="84" spans="1:5" ht="43.75" x14ac:dyDescent="0.4">
      <c r="A84" s="154" t="s">
        <v>404</v>
      </c>
      <c r="B84" s="8" t="s">
        <v>443</v>
      </c>
      <c r="C84" s="122" t="s">
        <v>365</v>
      </c>
      <c r="D84" s="153" t="str">
        <f t="shared" si="2"/>
        <v>R06-GI-MY-02   ANBO                     05/17/2018  RGG</v>
      </c>
      <c r="E84" s="153"/>
    </row>
    <row r="85" spans="1:5" ht="43.75" x14ac:dyDescent="0.4">
      <c r="A85" s="154" t="s">
        <v>405</v>
      </c>
      <c r="B85" s="8" t="s">
        <v>443</v>
      </c>
      <c r="C85" s="122" t="s">
        <v>365</v>
      </c>
      <c r="D85" s="153" t="str">
        <f t="shared" si="2"/>
        <v>R06-GI-MY-03   ANBO                     05/17/2018  RGG</v>
      </c>
      <c r="E85" s="153"/>
    </row>
    <row r="86" spans="1:5" ht="43.75" x14ac:dyDescent="0.4">
      <c r="A86" s="154" t="s">
        <v>406</v>
      </c>
      <c r="B86" s="8" t="s">
        <v>443</v>
      </c>
      <c r="C86" s="122" t="s">
        <v>365</v>
      </c>
      <c r="D86" s="153" t="str">
        <f t="shared" si="2"/>
        <v>R06-GI-MY-04   ANBO                     05/17/2018  RGG</v>
      </c>
      <c r="E86" s="153"/>
    </row>
    <row r="87" spans="1:5" ht="43.75" x14ac:dyDescent="0.4">
      <c r="A87" s="154" t="s">
        <v>407</v>
      </c>
      <c r="B87" s="8" t="s">
        <v>443</v>
      </c>
      <c r="C87" s="122" t="s">
        <v>365</v>
      </c>
      <c r="D87" s="153" t="str">
        <f t="shared" si="2"/>
        <v>R06-GI-MY-05   ANBO                     05/17/2018  RGG</v>
      </c>
      <c r="E87" s="153"/>
    </row>
    <row r="88" spans="1:5" ht="43.75" x14ac:dyDescent="0.4">
      <c r="A88" s="154" t="s">
        <v>408</v>
      </c>
      <c r="B88" s="8" t="s">
        <v>443</v>
      </c>
      <c r="C88" s="122" t="s">
        <v>365</v>
      </c>
      <c r="D88" s="153" t="str">
        <f t="shared" si="2"/>
        <v>R06-GI-MY-06   ANBO                     05/17/2018  RGG</v>
      </c>
      <c r="E88" s="153"/>
    </row>
    <row r="89" spans="1:5" ht="43.75" x14ac:dyDescent="0.4">
      <c r="A89" s="154" t="s">
        <v>409</v>
      </c>
      <c r="B89" s="8" t="s">
        <v>443</v>
      </c>
      <c r="C89" s="122" t="s">
        <v>365</v>
      </c>
      <c r="D89" s="153" t="str">
        <f t="shared" si="2"/>
        <v>R06-GI-MY-07   ANBO                     05/17/2018  RGG</v>
      </c>
      <c r="E89" s="153"/>
    </row>
    <row r="90" spans="1:5" ht="43.75" x14ac:dyDescent="0.4">
      <c r="A90" s="154" t="s">
        <v>410</v>
      </c>
      <c r="B90" s="8" t="s">
        <v>443</v>
      </c>
      <c r="C90" s="122" t="s">
        <v>365</v>
      </c>
      <c r="D90" s="153" t="str">
        <f t="shared" si="2"/>
        <v>R06-GI-MY-08   ANBO                     05/17/2018  RGG</v>
      </c>
      <c r="E90" s="153"/>
    </row>
    <row r="91" spans="1:5" ht="43.75" x14ac:dyDescent="0.4">
      <c r="A91" s="154" t="s">
        <v>411</v>
      </c>
      <c r="B91" s="8" t="s">
        <v>443</v>
      </c>
      <c r="C91" s="122" t="s">
        <v>365</v>
      </c>
      <c r="D91" s="153" t="str">
        <f t="shared" si="2"/>
        <v>R06-GI-MY-09   ANBO                     05/17/2018  RGG</v>
      </c>
      <c r="E91" s="153"/>
    </row>
    <row r="92" spans="1:5" ht="43.75" x14ac:dyDescent="0.4">
      <c r="A92" s="154" t="s">
        <v>412</v>
      </c>
      <c r="B92" s="8" t="s">
        <v>443</v>
      </c>
      <c r="C92" s="122" t="s">
        <v>365</v>
      </c>
      <c r="D92" s="153" t="str">
        <f t="shared" si="2"/>
        <v>R06-GI-MY-10   ANBO                     05/17/2018  RGG</v>
      </c>
      <c r="E92" s="153"/>
    </row>
  </sheetData>
  <pageMargins left="0.7" right="0.7" top="0.75" bottom="0.75" header="0.3" footer="0.3"/>
  <pageSetup scale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U91"/>
  <sheetViews>
    <sheetView topLeftCell="A100" workbookViewId="0">
      <selection activeCell="A12" sqref="A12:A91"/>
    </sheetView>
  </sheetViews>
  <sheetFormatPr defaultRowHeight="14.6" x14ac:dyDescent="0.4"/>
  <cols>
    <col min="2" max="2" width="12.84375" customWidth="1"/>
    <col min="3" max="3" width="14" customWidth="1"/>
    <col min="4" max="4" width="20.23046875" customWidth="1"/>
  </cols>
  <sheetData>
    <row r="1" spans="1:47" s="72" customFormat="1" ht="90" customHeight="1" x14ac:dyDescent="0.4">
      <c r="A1" s="71" t="s">
        <v>422</v>
      </c>
      <c r="B1" s="71" t="s">
        <v>349</v>
      </c>
      <c r="C1" s="123" t="s">
        <v>421</v>
      </c>
      <c r="D1" s="71" t="s">
        <v>414</v>
      </c>
      <c r="E1" s="88" t="s">
        <v>373</v>
      </c>
      <c r="F1" s="71" t="s">
        <v>419</v>
      </c>
      <c r="G1" s="71" t="s">
        <v>415</v>
      </c>
      <c r="H1" s="71" t="s">
        <v>418</v>
      </c>
      <c r="I1" s="71" t="s">
        <v>348</v>
      </c>
      <c r="J1" s="71" t="s">
        <v>338</v>
      </c>
      <c r="K1" s="82" t="s">
        <v>420</v>
      </c>
      <c r="L1" s="71" t="s">
        <v>332</v>
      </c>
      <c r="M1" s="71" t="s">
        <v>337</v>
      </c>
      <c r="N1" s="71" t="s">
        <v>243</v>
      </c>
      <c r="O1" s="71" t="s">
        <v>242</v>
      </c>
      <c r="P1" s="71" t="s">
        <v>0</v>
      </c>
      <c r="Q1" s="71" t="s">
        <v>285</v>
      </c>
      <c r="R1" s="71" t="s">
        <v>330</v>
      </c>
      <c r="S1" s="71" t="s">
        <v>334</v>
      </c>
      <c r="T1" s="71" t="s">
        <v>1</v>
      </c>
      <c r="U1" s="72" t="s">
        <v>2</v>
      </c>
      <c r="V1" s="72" t="s">
        <v>3</v>
      </c>
      <c r="W1" s="72" t="s">
        <v>4</v>
      </c>
      <c r="X1" s="73" t="s">
        <v>278</v>
      </c>
      <c r="Y1" s="73" t="s">
        <v>8</v>
      </c>
      <c r="Z1" s="73" t="s">
        <v>9</v>
      </c>
      <c r="AA1" s="71" t="s">
        <v>5</v>
      </c>
      <c r="AB1" s="73" t="s">
        <v>6</v>
      </c>
      <c r="AC1" s="73" t="s">
        <v>7</v>
      </c>
      <c r="AD1" s="72" t="s">
        <v>10</v>
      </c>
      <c r="AE1" s="72" t="s">
        <v>12</v>
      </c>
      <c r="AF1" s="72" t="s">
        <v>13</v>
      </c>
      <c r="AG1" s="71" t="s">
        <v>14</v>
      </c>
      <c r="AH1" s="72" t="s">
        <v>15</v>
      </c>
      <c r="AI1" s="71" t="s">
        <v>16</v>
      </c>
      <c r="AJ1" s="71" t="s">
        <v>17</v>
      </c>
      <c r="AK1" s="72" t="s">
        <v>18</v>
      </c>
      <c r="AL1" s="71" t="s">
        <v>19</v>
      </c>
      <c r="AM1" s="71" t="s">
        <v>20</v>
      </c>
      <c r="AN1" s="71" t="s">
        <v>21</v>
      </c>
      <c r="AO1" s="72" t="s">
        <v>22</v>
      </c>
      <c r="AP1" s="71" t="s">
        <v>23</v>
      </c>
      <c r="AQ1" s="71" t="s">
        <v>24</v>
      </c>
      <c r="AR1" s="72" t="s">
        <v>25</v>
      </c>
      <c r="AS1" s="72" t="s">
        <v>351</v>
      </c>
      <c r="AT1" s="72" t="s">
        <v>358</v>
      </c>
      <c r="AU1" s="72" t="s">
        <v>359</v>
      </c>
    </row>
    <row r="2" spans="1:47" s="42" customFormat="1" x14ac:dyDescent="0.4">
      <c r="A2" s="67">
        <v>1</v>
      </c>
      <c r="B2" s="67">
        <v>2</v>
      </c>
      <c r="C2" s="150"/>
      <c r="D2" s="67">
        <v>2</v>
      </c>
      <c r="E2" s="92" t="s">
        <v>444</v>
      </c>
      <c r="F2" s="119">
        <v>5</v>
      </c>
      <c r="G2" s="119">
        <v>8</v>
      </c>
      <c r="H2" s="119">
        <v>0</v>
      </c>
      <c r="I2" s="119" t="s">
        <v>101</v>
      </c>
      <c r="J2" s="113" t="s">
        <v>425</v>
      </c>
      <c r="K2" s="87">
        <v>43220</v>
      </c>
      <c r="L2" s="65" t="s">
        <v>333</v>
      </c>
      <c r="M2" s="66" t="s">
        <v>232</v>
      </c>
      <c r="N2" s="67" t="s">
        <v>194</v>
      </c>
      <c r="O2" s="66" t="s">
        <v>281</v>
      </c>
      <c r="P2" s="66">
        <v>2</v>
      </c>
      <c r="Q2" s="114">
        <v>2018</v>
      </c>
      <c r="R2" s="114">
        <v>60</v>
      </c>
      <c r="S2" s="114">
        <v>30</v>
      </c>
      <c r="T2" s="115" t="s">
        <v>194</v>
      </c>
      <c r="U2" s="120" t="s">
        <v>195</v>
      </c>
      <c r="V2" s="117" t="s">
        <v>347</v>
      </c>
      <c r="W2" s="114" t="s">
        <v>346</v>
      </c>
      <c r="X2" s="121" t="s">
        <v>417</v>
      </c>
      <c r="Y2" s="75"/>
      <c r="Z2" s="76"/>
      <c r="AA2" s="66"/>
      <c r="AB2" s="68"/>
      <c r="AC2" s="68"/>
      <c r="AD2" s="69"/>
      <c r="AE2" s="77"/>
      <c r="AF2" s="66"/>
      <c r="AG2" s="66"/>
      <c r="AH2" s="70"/>
      <c r="AI2" s="66"/>
      <c r="AJ2" s="66"/>
      <c r="AK2" s="66"/>
      <c r="AL2" s="66"/>
      <c r="AM2" s="66"/>
      <c r="AN2" s="66"/>
      <c r="AO2" s="69"/>
      <c r="AP2" s="69"/>
      <c r="AQ2" s="69"/>
      <c r="AR2" s="69"/>
      <c r="AS2" s="34">
        <v>4222</v>
      </c>
      <c r="AT2" s="70"/>
      <c r="AU2" s="70"/>
    </row>
    <row r="3" spans="1:47" s="1" customFormat="1" ht="50.6" x14ac:dyDescent="0.4">
      <c r="A3" s="5">
        <v>1</v>
      </c>
      <c r="B3" s="5">
        <v>17</v>
      </c>
      <c r="C3" s="150"/>
      <c r="D3" s="5">
        <v>2</v>
      </c>
      <c r="E3" s="92" t="s">
        <v>444</v>
      </c>
      <c r="F3" s="1">
        <v>6</v>
      </c>
      <c r="G3" s="1">
        <v>9</v>
      </c>
      <c r="H3" s="1">
        <v>0</v>
      </c>
      <c r="I3" s="1" t="s">
        <v>101</v>
      </c>
      <c r="J3" s="8" t="s">
        <v>426</v>
      </c>
      <c r="K3" s="122" t="s">
        <v>364</v>
      </c>
      <c r="L3" s="8" t="s">
        <v>333</v>
      </c>
      <c r="M3" s="3" t="s">
        <v>235</v>
      </c>
      <c r="N3" s="5" t="s">
        <v>238</v>
      </c>
      <c r="O3" s="3" t="s">
        <v>245</v>
      </c>
      <c r="P3" s="3">
        <v>6</v>
      </c>
      <c r="Q3" s="3">
        <v>2019</v>
      </c>
      <c r="R3" s="3">
        <v>30</v>
      </c>
      <c r="S3" s="3">
        <v>30</v>
      </c>
      <c r="T3" s="5" t="s">
        <v>250</v>
      </c>
      <c r="U3" s="3" t="s">
        <v>250</v>
      </c>
      <c r="V3" s="8" t="s">
        <v>240</v>
      </c>
      <c r="W3" s="3" t="s">
        <v>249</v>
      </c>
      <c r="X3" s="2" t="s">
        <v>276</v>
      </c>
      <c r="Y3" s="10">
        <v>52.456403999999999</v>
      </c>
      <c r="Z3" s="8">
        <v>-131.44898599999999</v>
      </c>
      <c r="AS3" s="28">
        <v>4222</v>
      </c>
    </row>
    <row r="4" spans="1:47" s="1" customFormat="1" ht="50.6" x14ac:dyDescent="0.4">
      <c r="A4" s="5">
        <v>1</v>
      </c>
      <c r="B4" s="5">
        <v>5</v>
      </c>
      <c r="C4" s="150"/>
      <c r="D4" s="5">
        <v>2</v>
      </c>
      <c r="E4" s="92" t="s">
        <v>444</v>
      </c>
      <c r="F4" s="1">
        <v>7</v>
      </c>
      <c r="G4" s="1">
        <v>10</v>
      </c>
      <c r="H4" s="1">
        <v>0</v>
      </c>
      <c r="I4" s="1" t="s">
        <v>101</v>
      </c>
      <c r="J4" s="8" t="s">
        <v>427</v>
      </c>
      <c r="K4" s="122" t="s">
        <v>368</v>
      </c>
      <c r="L4" s="8" t="s">
        <v>333</v>
      </c>
      <c r="M4" s="3" t="s">
        <v>235</v>
      </c>
      <c r="N4" s="5" t="s">
        <v>244</v>
      </c>
      <c r="O4" s="3" t="s">
        <v>234</v>
      </c>
      <c r="P4" s="3">
        <v>6</v>
      </c>
      <c r="Q4" s="3">
        <v>2018</v>
      </c>
      <c r="R4" s="3">
        <v>49</v>
      </c>
      <c r="S4" s="3">
        <v>30</v>
      </c>
      <c r="T4" s="5" t="s">
        <v>250</v>
      </c>
      <c r="U4" s="3" t="s">
        <v>250</v>
      </c>
      <c r="V4" s="9" t="s">
        <v>253</v>
      </c>
      <c r="W4" s="3" t="s">
        <v>256</v>
      </c>
      <c r="X4" s="6" t="s">
        <v>269</v>
      </c>
      <c r="Y4" s="12">
        <v>53.273936999999997</v>
      </c>
      <c r="Z4" s="8">
        <v>-132.09249600000001</v>
      </c>
      <c r="AS4" s="28">
        <v>4222</v>
      </c>
    </row>
    <row r="5" spans="1:47" s="1" customFormat="1" ht="51.9" x14ac:dyDescent="0.4">
      <c r="A5" s="5">
        <v>1</v>
      </c>
      <c r="B5" s="5">
        <v>7</v>
      </c>
      <c r="C5" s="150"/>
      <c r="D5" s="5">
        <v>2</v>
      </c>
      <c r="E5" s="92" t="s">
        <v>444</v>
      </c>
      <c r="F5" s="1">
        <v>5</v>
      </c>
      <c r="G5" s="1">
        <v>8</v>
      </c>
      <c r="H5" s="1">
        <v>0</v>
      </c>
      <c r="I5" s="1" t="s">
        <v>101</v>
      </c>
      <c r="J5" s="8" t="s">
        <v>428</v>
      </c>
      <c r="K5" s="122" t="s">
        <v>370</v>
      </c>
      <c r="L5" s="8" t="s">
        <v>333</v>
      </c>
      <c r="M5" s="3" t="s">
        <v>235</v>
      </c>
      <c r="N5" s="5" t="s">
        <v>244</v>
      </c>
      <c r="O5" s="3" t="s">
        <v>234</v>
      </c>
      <c r="P5" s="3">
        <v>6</v>
      </c>
      <c r="Q5" s="3">
        <v>2018</v>
      </c>
      <c r="R5" s="3">
        <v>30</v>
      </c>
      <c r="S5" s="3">
        <v>30</v>
      </c>
      <c r="T5" s="5" t="s">
        <v>250</v>
      </c>
      <c r="U5" s="3" t="s">
        <v>250</v>
      </c>
      <c r="V5" s="8" t="s">
        <v>258</v>
      </c>
      <c r="W5" s="3" t="s">
        <v>259</v>
      </c>
      <c r="X5" s="7" t="s">
        <v>271</v>
      </c>
      <c r="Y5" s="13">
        <v>54.022725000000001</v>
      </c>
      <c r="Z5" s="8">
        <v>-131.99867499999999</v>
      </c>
      <c r="AS5" s="28">
        <v>4222</v>
      </c>
    </row>
    <row r="12" spans="1:47" ht="29.15" x14ac:dyDescent="0.4">
      <c r="A12" s="154" t="s">
        <v>445</v>
      </c>
      <c r="B12" s="8" t="s">
        <v>435</v>
      </c>
      <c r="C12" s="151" t="s">
        <v>370</v>
      </c>
      <c r="D12" s="153" t="str">
        <f t="shared" ref="D12:D21" si="0">CONCATENATE(B12,"-",A12,"   ANBO                     ",TEXT(C12,"mm/dd/yyyy"),"  RGG")</f>
        <v>R06-GI-CN-11   ANBO                     06/14/2018  RGG</v>
      </c>
    </row>
    <row r="13" spans="1:47" ht="29.15" x14ac:dyDescent="0.4">
      <c r="A13" s="154" t="s">
        <v>446</v>
      </c>
      <c r="B13" s="8" t="s">
        <v>435</v>
      </c>
      <c r="C13" s="151" t="s">
        <v>370</v>
      </c>
      <c r="D13" s="153" t="str">
        <f t="shared" si="0"/>
        <v>R06-GI-CN-12   ANBO                     06/14/2018  RGG</v>
      </c>
    </row>
    <row r="14" spans="1:47" ht="29.15" x14ac:dyDescent="0.4">
      <c r="A14" s="154" t="s">
        <v>447</v>
      </c>
      <c r="B14" s="8" t="s">
        <v>435</v>
      </c>
      <c r="C14" s="151" t="s">
        <v>370</v>
      </c>
      <c r="D14" s="153" t="str">
        <f t="shared" si="0"/>
        <v>R06-GI-CN-13   ANBO                     06/14/2018  RGG</v>
      </c>
    </row>
    <row r="15" spans="1:47" ht="29.15" x14ac:dyDescent="0.4">
      <c r="A15" s="154" t="s">
        <v>448</v>
      </c>
      <c r="B15" s="8" t="s">
        <v>435</v>
      </c>
      <c r="C15" s="151" t="s">
        <v>370</v>
      </c>
      <c r="D15" s="153" t="str">
        <f t="shared" si="0"/>
        <v>R06-GI-CN-14   ANBO                     06/14/2018  RGG</v>
      </c>
    </row>
    <row r="16" spans="1:47" ht="29.15" x14ac:dyDescent="0.4">
      <c r="A16" s="154" t="s">
        <v>449</v>
      </c>
      <c r="B16" s="8" t="s">
        <v>435</v>
      </c>
      <c r="C16" s="151" t="s">
        <v>370</v>
      </c>
      <c r="D16" s="153" t="str">
        <f t="shared" si="0"/>
        <v>R06-GI-CN-15   ANBO                     06/14/2018  RGG</v>
      </c>
    </row>
    <row r="17" spans="1:4" ht="29.15" x14ac:dyDescent="0.4">
      <c r="A17" s="154" t="s">
        <v>450</v>
      </c>
      <c r="B17" s="8" t="s">
        <v>435</v>
      </c>
      <c r="C17" s="151" t="s">
        <v>370</v>
      </c>
      <c r="D17" s="153" t="str">
        <f t="shared" si="0"/>
        <v>R06-GI-CN-16   ANBO                     06/14/2018  RGG</v>
      </c>
    </row>
    <row r="18" spans="1:4" ht="29.15" x14ac:dyDescent="0.4">
      <c r="A18" s="154" t="s">
        <v>451</v>
      </c>
      <c r="B18" s="8" t="s">
        <v>435</v>
      </c>
      <c r="C18" s="151" t="s">
        <v>370</v>
      </c>
      <c r="D18" s="153" t="str">
        <f t="shared" si="0"/>
        <v>R06-GI-CN-17   ANBO                     06/14/2018  RGG</v>
      </c>
    </row>
    <row r="19" spans="1:4" ht="29.15" x14ac:dyDescent="0.4">
      <c r="A19" s="154" t="s">
        <v>452</v>
      </c>
      <c r="B19" s="8" t="s">
        <v>435</v>
      </c>
      <c r="C19" s="151" t="s">
        <v>370</v>
      </c>
      <c r="D19" s="153" t="str">
        <f t="shared" si="0"/>
        <v>R06-GI-CN-18   ANBO                     06/14/2018  RGG</v>
      </c>
    </row>
    <row r="20" spans="1:4" ht="29.15" x14ac:dyDescent="0.4">
      <c r="A20" s="154" t="s">
        <v>453</v>
      </c>
      <c r="B20" s="8" t="s">
        <v>435</v>
      </c>
      <c r="C20" s="151" t="s">
        <v>370</v>
      </c>
      <c r="D20" s="153" t="str">
        <f t="shared" si="0"/>
        <v>R06-GI-CN-19   ANBO                     06/14/2018  RGG</v>
      </c>
    </row>
    <row r="21" spans="1:4" ht="29.15" x14ac:dyDescent="0.4">
      <c r="A21" s="154" t="s">
        <v>454</v>
      </c>
      <c r="B21" s="8" t="s">
        <v>435</v>
      </c>
      <c r="C21" s="151" t="s">
        <v>370</v>
      </c>
      <c r="D21" s="153" t="str">
        <f t="shared" si="0"/>
        <v>R06-GI-CN-20   ANBO                     06/14/2018  RGG</v>
      </c>
    </row>
    <row r="22" spans="1:4" ht="29.15" x14ac:dyDescent="0.4">
      <c r="A22" s="154" t="s">
        <v>455</v>
      </c>
      <c r="B22" s="8" t="s">
        <v>435</v>
      </c>
      <c r="C22" s="151" t="s">
        <v>370</v>
      </c>
      <c r="D22" s="153" t="str">
        <f t="shared" ref="D22:D31" si="1">CONCATENATE(B22,"-",A22,"   ANBO                     ",TEXT(C22,"mm/dd/yyyy"),"  RGG")</f>
        <v>R06-GI-CN-21   ANBO                     06/14/2018  RGG</v>
      </c>
    </row>
    <row r="23" spans="1:4" ht="29.15" x14ac:dyDescent="0.4">
      <c r="A23" s="154" t="s">
        <v>456</v>
      </c>
      <c r="B23" s="8" t="s">
        <v>435</v>
      </c>
      <c r="C23" s="151" t="s">
        <v>370</v>
      </c>
      <c r="D23" s="153" t="str">
        <f t="shared" si="1"/>
        <v>R06-GI-CN-22   ANBO                     06/14/2018  RGG</v>
      </c>
    </row>
    <row r="24" spans="1:4" ht="29.15" x14ac:dyDescent="0.4">
      <c r="A24" s="154" t="s">
        <v>457</v>
      </c>
      <c r="B24" s="8" t="s">
        <v>435</v>
      </c>
      <c r="C24" s="151" t="s">
        <v>370</v>
      </c>
      <c r="D24" s="153" t="str">
        <f t="shared" si="1"/>
        <v>R06-GI-CN-23   ANBO                     06/14/2018  RGG</v>
      </c>
    </row>
    <row r="25" spans="1:4" ht="29.15" x14ac:dyDescent="0.4">
      <c r="A25" s="154" t="s">
        <v>458</v>
      </c>
      <c r="B25" s="8" t="s">
        <v>435</v>
      </c>
      <c r="C25" s="151" t="s">
        <v>370</v>
      </c>
      <c r="D25" s="153" t="str">
        <f t="shared" si="1"/>
        <v>R06-GI-CN-24   ANBO                     06/14/2018  RGG</v>
      </c>
    </row>
    <row r="26" spans="1:4" ht="29.15" x14ac:dyDescent="0.4">
      <c r="A26" s="154" t="s">
        <v>459</v>
      </c>
      <c r="B26" s="8" t="s">
        <v>435</v>
      </c>
      <c r="C26" s="151" t="s">
        <v>370</v>
      </c>
      <c r="D26" s="153" t="str">
        <f t="shared" si="1"/>
        <v>R06-GI-CN-25   ANBO                     06/14/2018  RGG</v>
      </c>
    </row>
    <row r="27" spans="1:4" ht="29.15" x14ac:dyDescent="0.4">
      <c r="A27" s="154" t="s">
        <v>460</v>
      </c>
      <c r="B27" s="8" t="s">
        <v>435</v>
      </c>
      <c r="C27" s="151" t="s">
        <v>370</v>
      </c>
      <c r="D27" s="153" t="str">
        <f t="shared" si="1"/>
        <v>R06-GI-CN-26   ANBO                     06/14/2018  RGG</v>
      </c>
    </row>
    <row r="28" spans="1:4" ht="29.15" x14ac:dyDescent="0.4">
      <c r="A28" s="154" t="s">
        <v>461</v>
      </c>
      <c r="B28" s="8" t="s">
        <v>435</v>
      </c>
      <c r="C28" s="151" t="s">
        <v>370</v>
      </c>
      <c r="D28" s="153" t="str">
        <f t="shared" si="1"/>
        <v>R06-GI-CN-27   ANBO                     06/14/2018  RGG</v>
      </c>
    </row>
    <row r="29" spans="1:4" ht="29.15" x14ac:dyDescent="0.4">
      <c r="A29" s="154" t="s">
        <v>462</v>
      </c>
      <c r="B29" s="8" t="s">
        <v>435</v>
      </c>
      <c r="C29" s="151" t="s">
        <v>370</v>
      </c>
      <c r="D29" s="153" t="str">
        <f t="shared" si="1"/>
        <v>R06-GI-CN-28   ANBO                     06/14/2018  RGG</v>
      </c>
    </row>
    <row r="30" spans="1:4" ht="29.15" x14ac:dyDescent="0.4">
      <c r="A30" s="154" t="s">
        <v>463</v>
      </c>
      <c r="B30" s="8" t="s">
        <v>435</v>
      </c>
      <c r="C30" s="151" t="s">
        <v>370</v>
      </c>
      <c r="D30" s="153" t="str">
        <f t="shared" si="1"/>
        <v>R06-GI-CN-29   ANBO                     06/14/2018  RGG</v>
      </c>
    </row>
    <row r="31" spans="1:4" ht="29.15" x14ac:dyDescent="0.4">
      <c r="A31" s="154" t="s">
        <v>464</v>
      </c>
      <c r="B31" s="8" t="s">
        <v>435</v>
      </c>
      <c r="C31" s="151" t="s">
        <v>370</v>
      </c>
      <c r="D31" s="153" t="str">
        <f t="shared" si="1"/>
        <v>R06-GI-CN-30   ANBO                     06/14/2018  RGG</v>
      </c>
    </row>
    <row r="32" spans="1:4" ht="29.15" x14ac:dyDescent="0.4">
      <c r="A32" s="154" t="s">
        <v>445</v>
      </c>
      <c r="B32" s="8" t="s">
        <v>433</v>
      </c>
      <c r="C32" s="151" t="s">
        <v>364</v>
      </c>
      <c r="D32" s="153" t="str">
        <f t="shared" ref="D32:D41" si="2">CONCATENATE(B32,"-",A32,"   ANBO                     ",TEXT(C32,"mm/dd/yyyy"),"  RGG")</f>
        <v>R06-GH-PT-11   ANBO                     06/07/2019  RGG</v>
      </c>
    </row>
    <row r="33" spans="1:4" ht="29.15" x14ac:dyDescent="0.4">
      <c r="A33" s="154" t="s">
        <v>446</v>
      </c>
      <c r="B33" s="8" t="s">
        <v>433</v>
      </c>
      <c r="C33" s="151" t="s">
        <v>364</v>
      </c>
      <c r="D33" s="153" t="str">
        <f t="shared" si="2"/>
        <v>R06-GH-PT-12   ANBO                     06/07/2019  RGG</v>
      </c>
    </row>
    <row r="34" spans="1:4" ht="29.15" x14ac:dyDescent="0.4">
      <c r="A34" s="154" t="s">
        <v>447</v>
      </c>
      <c r="B34" s="8" t="s">
        <v>433</v>
      </c>
      <c r="C34" s="151" t="s">
        <v>364</v>
      </c>
      <c r="D34" s="153" t="str">
        <f t="shared" si="2"/>
        <v>R06-GH-PT-13   ANBO                     06/07/2019  RGG</v>
      </c>
    </row>
    <row r="35" spans="1:4" ht="29.15" x14ac:dyDescent="0.4">
      <c r="A35" s="154" t="s">
        <v>448</v>
      </c>
      <c r="B35" s="8" t="s">
        <v>433</v>
      </c>
      <c r="C35" s="151" t="s">
        <v>364</v>
      </c>
      <c r="D35" s="153" t="str">
        <f t="shared" si="2"/>
        <v>R06-GH-PT-14   ANBO                     06/07/2019  RGG</v>
      </c>
    </row>
    <row r="36" spans="1:4" ht="29.15" x14ac:dyDescent="0.4">
      <c r="A36" s="154" t="s">
        <v>449</v>
      </c>
      <c r="B36" s="8" t="s">
        <v>433</v>
      </c>
      <c r="C36" s="151" t="s">
        <v>364</v>
      </c>
      <c r="D36" s="153" t="str">
        <f t="shared" si="2"/>
        <v>R06-GH-PT-15   ANBO                     06/07/2019  RGG</v>
      </c>
    </row>
    <row r="37" spans="1:4" ht="29.15" x14ac:dyDescent="0.4">
      <c r="A37" s="154" t="s">
        <v>450</v>
      </c>
      <c r="B37" s="8" t="s">
        <v>433</v>
      </c>
      <c r="C37" s="151" t="s">
        <v>364</v>
      </c>
      <c r="D37" s="153" t="str">
        <f t="shared" si="2"/>
        <v>R06-GH-PT-16   ANBO                     06/07/2019  RGG</v>
      </c>
    </row>
    <row r="38" spans="1:4" ht="29.15" x14ac:dyDescent="0.4">
      <c r="A38" s="154" t="s">
        <v>451</v>
      </c>
      <c r="B38" s="8" t="s">
        <v>433</v>
      </c>
      <c r="C38" s="151" t="s">
        <v>364</v>
      </c>
      <c r="D38" s="153" t="str">
        <f t="shared" si="2"/>
        <v>R06-GH-PT-17   ANBO                     06/07/2019  RGG</v>
      </c>
    </row>
    <row r="39" spans="1:4" ht="29.15" x14ac:dyDescent="0.4">
      <c r="A39" s="154" t="s">
        <v>452</v>
      </c>
      <c r="B39" s="8" t="s">
        <v>433</v>
      </c>
      <c r="C39" s="151" t="s">
        <v>364</v>
      </c>
      <c r="D39" s="153" t="str">
        <f t="shared" si="2"/>
        <v>R06-GH-PT-18   ANBO                     06/07/2019  RGG</v>
      </c>
    </row>
    <row r="40" spans="1:4" ht="29.15" x14ac:dyDescent="0.4">
      <c r="A40" s="154" t="s">
        <v>453</v>
      </c>
      <c r="B40" s="8" t="s">
        <v>433</v>
      </c>
      <c r="C40" s="151" t="s">
        <v>364</v>
      </c>
      <c r="D40" s="153" t="str">
        <f t="shared" si="2"/>
        <v>R06-GH-PT-19   ANBO                     06/07/2019  RGG</v>
      </c>
    </row>
    <row r="41" spans="1:4" ht="29.15" x14ac:dyDescent="0.4">
      <c r="A41" s="154" t="s">
        <v>454</v>
      </c>
      <c r="B41" s="8" t="s">
        <v>433</v>
      </c>
      <c r="C41" s="151" t="s">
        <v>364</v>
      </c>
      <c r="D41" s="153" t="str">
        <f t="shared" si="2"/>
        <v>R06-GH-PT-20   ANBO                     06/07/2019  RGG</v>
      </c>
    </row>
    <row r="42" spans="1:4" ht="29.15" x14ac:dyDescent="0.4">
      <c r="A42" s="154" t="s">
        <v>455</v>
      </c>
      <c r="B42" s="8" t="s">
        <v>433</v>
      </c>
      <c r="C42" s="151" t="s">
        <v>364</v>
      </c>
      <c r="D42" s="153" t="str">
        <f t="shared" ref="D42:D51" si="3">CONCATENATE(B42,"-",A42,"   ANBO                     ",TEXT(C42,"mm/dd/yyyy"),"  RGG")</f>
        <v>R06-GH-PT-21   ANBO                     06/07/2019  RGG</v>
      </c>
    </row>
    <row r="43" spans="1:4" ht="29.15" x14ac:dyDescent="0.4">
      <c r="A43" s="154" t="s">
        <v>456</v>
      </c>
      <c r="B43" s="8" t="s">
        <v>433</v>
      </c>
      <c r="C43" s="151" t="s">
        <v>364</v>
      </c>
      <c r="D43" s="153" t="str">
        <f t="shared" si="3"/>
        <v>R06-GH-PT-22   ANBO                     06/07/2019  RGG</v>
      </c>
    </row>
    <row r="44" spans="1:4" ht="29.15" x14ac:dyDescent="0.4">
      <c r="A44" s="154" t="s">
        <v>457</v>
      </c>
      <c r="B44" s="8" t="s">
        <v>433</v>
      </c>
      <c r="C44" s="151" t="s">
        <v>364</v>
      </c>
      <c r="D44" s="153" t="str">
        <f t="shared" si="3"/>
        <v>R06-GH-PT-23   ANBO                     06/07/2019  RGG</v>
      </c>
    </row>
    <row r="45" spans="1:4" ht="29.15" x14ac:dyDescent="0.4">
      <c r="A45" s="154" t="s">
        <v>458</v>
      </c>
      <c r="B45" s="8" t="s">
        <v>433</v>
      </c>
      <c r="C45" s="151" t="s">
        <v>364</v>
      </c>
      <c r="D45" s="153" t="str">
        <f t="shared" si="3"/>
        <v>R06-GH-PT-24   ANBO                     06/07/2019  RGG</v>
      </c>
    </row>
    <row r="46" spans="1:4" ht="29.15" x14ac:dyDescent="0.4">
      <c r="A46" s="154" t="s">
        <v>459</v>
      </c>
      <c r="B46" s="8" t="s">
        <v>433</v>
      </c>
      <c r="C46" s="151" t="s">
        <v>364</v>
      </c>
      <c r="D46" s="153" t="str">
        <f t="shared" si="3"/>
        <v>R06-GH-PT-25   ANBO                     06/07/2019  RGG</v>
      </c>
    </row>
    <row r="47" spans="1:4" ht="29.15" x14ac:dyDescent="0.4">
      <c r="A47" s="154" t="s">
        <v>460</v>
      </c>
      <c r="B47" s="8" t="s">
        <v>433</v>
      </c>
      <c r="C47" s="151" t="s">
        <v>364</v>
      </c>
      <c r="D47" s="153" t="str">
        <f t="shared" si="3"/>
        <v>R06-GH-PT-26   ANBO                     06/07/2019  RGG</v>
      </c>
    </row>
    <row r="48" spans="1:4" ht="29.15" x14ac:dyDescent="0.4">
      <c r="A48" s="154" t="s">
        <v>461</v>
      </c>
      <c r="B48" s="8" t="s">
        <v>433</v>
      </c>
      <c r="C48" s="151" t="s">
        <v>364</v>
      </c>
      <c r="D48" s="153" t="str">
        <f t="shared" si="3"/>
        <v>R06-GH-PT-27   ANBO                     06/07/2019  RGG</v>
      </c>
    </row>
    <row r="49" spans="1:4" ht="29.15" x14ac:dyDescent="0.4">
      <c r="A49" s="154" t="s">
        <v>462</v>
      </c>
      <c r="B49" s="8" t="s">
        <v>433</v>
      </c>
      <c r="C49" s="151" t="s">
        <v>364</v>
      </c>
      <c r="D49" s="153" t="str">
        <f t="shared" si="3"/>
        <v>R06-GH-PT-28   ANBO                     06/07/2019  RGG</v>
      </c>
    </row>
    <row r="50" spans="1:4" ht="29.15" x14ac:dyDescent="0.4">
      <c r="A50" s="154" t="s">
        <v>463</v>
      </c>
      <c r="B50" s="8" t="s">
        <v>433</v>
      </c>
      <c r="C50" s="151" t="s">
        <v>364</v>
      </c>
      <c r="D50" s="153" t="str">
        <f t="shared" si="3"/>
        <v>R06-GH-PT-29   ANBO                     06/07/2019  RGG</v>
      </c>
    </row>
    <row r="51" spans="1:4" ht="29.15" x14ac:dyDescent="0.4">
      <c r="A51" s="154" t="s">
        <v>464</v>
      </c>
      <c r="B51" s="8" t="s">
        <v>433</v>
      </c>
      <c r="C51" s="151" t="s">
        <v>364</v>
      </c>
      <c r="D51" s="153" t="str">
        <f t="shared" si="3"/>
        <v>R06-GH-PT-30   ANBO                     06/07/2019  RGG</v>
      </c>
    </row>
    <row r="52" spans="1:4" ht="29.15" x14ac:dyDescent="0.4">
      <c r="A52" s="154" t="s">
        <v>445</v>
      </c>
      <c r="B52" s="113" t="s">
        <v>432</v>
      </c>
      <c r="C52" s="152">
        <v>43220</v>
      </c>
      <c r="D52" s="153" t="str">
        <f t="shared" ref="D52:D61" si="4">CONCATENATE(B52,"-",A52,"   ANBO                     ",TEXT(C52,"mm/dd/yyyy"),"  RGG")</f>
        <v>R02-SS-EF-11   ANBO                     04/30/2018  RGG</v>
      </c>
    </row>
    <row r="53" spans="1:4" ht="29.15" x14ac:dyDescent="0.4">
      <c r="A53" s="154" t="s">
        <v>446</v>
      </c>
      <c r="B53" s="113" t="s">
        <v>432</v>
      </c>
      <c r="C53" s="152">
        <v>43220</v>
      </c>
      <c r="D53" s="153" t="str">
        <f t="shared" si="4"/>
        <v>R02-SS-EF-12   ANBO                     04/30/2018  RGG</v>
      </c>
    </row>
    <row r="54" spans="1:4" ht="29.15" x14ac:dyDescent="0.4">
      <c r="A54" s="154" t="s">
        <v>447</v>
      </c>
      <c r="B54" s="113" t="s">
        <v>432</v>
      </c>
      <c r="C54" s="152">
        <v>43220</v>
      </c>
      <c r="D54" s="153" t="str">
        <f t="shared" si="4"/>
        <v>R02-SS-EF-13   ANBO                     04/30/2018  RGG</v>
      </c>
    </row>
    <row r="55" spans="1:4" ht="29.15" x14ac:dyDescent="0.4">
      <c r="A55" s="154" t="s">
        <v>448</v>
      </c>
      <c r="B55" s="113" t="s">
        <v>432</v>
      </c>
      <c r="C55" s="152">
        <v>43220</v>
      </c>
      <c r="D55" s="153" t="str">
        <f t="shared" si="4"/>
        <v>R02-SS-EF-14   ANBO                     04/30/2018  RGG</v>
      </c>
    </row>
    <row r="56" spans="1:4" ht="29.15" x14ac:dyDescent="0.4">
      <c r="A56" s="154" t="s">
        <v>449</v>
      </c>
      <c r="B56" s="113" t="s">
        <v>432</v>
      </c>
      <c r="C56" s="152">
        <v>43220</v>
      </c>
      <c r="D56" s="153" t="str">
        <f t="shared" si="4"/>
        <v>R02-SS-EF-15   ANBO                     04/30/2018  RGG</v>
      </c>
    </row>
    <row r="57" spans="1:4" ht="29.15" x14ac:dyDescent="0.4">
      <c r="A57" s="154" t="s">
        <v>450</v>
      </c>
      <c r="B57" s="113" t="s">
        <v>432</v>
      </c>
      <c r="C57" s="152">
        <v>43220</v>
      </c>
      <c r="D57" s="153" t="str">
        <f t="shared" si="4"/>
        <v>R02-SS-EF-16   ANBO                     04/30/2018  RGG</v>
      </c>
    </row>
    <row r="58" spans="1:4" ht="29.15" x14ac:dyDescent="0.4">
      <c r="A58" s="154" t="s">
        <v>451</v>
      </c>
      <c r="B58" s="113" t="s">
        <v>432</v>
      </c>
      <c r="C58" s="152">
        <v>43220</v>
      </c>
      <c r="D58" s="153" t="str">
        <f t="shared" si="4"/>
        <v>R02-SS-EF-17   ANBO                     04/30/2018  RGG</v>
      </c>
    </row>
    <row r="59" spans="1:4" ht="29.15" x14ac:dyDescent="0.4">
      <c r="A59" s="154" t="s">
        <v>452</v>
      </c>
      <c r="B59" s="113" t="s">
        <v>432</v>
      </c>
      <c r="C59" s="152">
        <v>43220</v>
      </c>
      <c r="D59" s="153" t="str">
        <f t="shared" si="4"/>
        <v>R02-SS-EF-18   ANBO                     04/30/2018  RGG</v>
      </c>
    </row>
    <row r="60" spans="1:4" ht="29.15" x14ac:dyDescent="0.4">
      <c r="A60" s="154" t="s">
        <v>453</v>
      </c>
      <c r="B60" s="113" t="s">
        <v>432</v>
      </c>
      <c r="C60" s="152">
        <v>43220</v>
      </c>
      <c r="D60" s="153" t="str">
        <f t="shared" si="4"/>
        <v>R02-SS-EF-19   ANBO                     04/30/2018  RGG</v>
      </c>
    </row>
    <row r="61" spans="1:4" ht="29.15" x14ac:dyDescent="0.4">
      <c r="A61" s="154" t="s">
        <v>454</v>
      </c>
      <c r="B61" s="113" t="s">
        <v>432</v>
      </c>
      <c r="C61" s="152">
        <v>43220</v>
      </c>
      <c r="D61" s="153" t="str">
        <f t="shared" si="4"/>
        <v>R02-SS-EF-20   ANBO                     04/30/2018  RGG</v>
      </c>
    </row>
    <row r="62" spans="1:4" ht="29.15" x14ac:dyDescent="0.4">
      <c r="A62" s="154" t="s">
        <v>455</v>
      </c>
      <c r="B62" s="113" t="s">
        <v>432</v>
      </c>
      <c r="C62" s="152">
        <v>43220</v>
      </c>
      <c r="D62" s="153" t="str">
        <f t="shared" ref="D62:D71" si="5">CONCATENATE(B62,"-",A62,"   ANBO                     ",TEXT(C62,"mm/dd/yyyy"),"  RGG")</f>
        <v>R02-SS-EF-21   ANBO                     04/30/2018  RGG</v>
      </c>
    </row>
    <row r="63" spans="1:4" ht="29.15" x14ac:dyDescent="0.4">
      <c r="A63" s="154" t="s">
        <v>456</v>
      </c>
      <c r="B63" s="113" t="s">
        <v>432</v>
      </c>
      <c r="C63" s="152">
        <v>43220</v>
      </c>
      <c r="D63" s="153" t="str">
        <f t="shared" si="5"/>
        <v>R02-SS-EF-22   ANBO                     04/30/2018  RGG</v>
      </c>
    </row>
    <row r="64" spans="1:4" ht="29.15" x14ac:dyDescent="0.4">
      <c r="A64" s="154" t="s">
        <v>457</v>
      </c>
      <c r="B64" s="113" t="s">
        <v>432</v>
      </c>
      <c r="C64" s="152">
        <v>43220</v>
      </c>
      <c r="D64" s="153" t="str">
        <f t="shared" si="5"/>
        <v>R02-SS-EF-23   ANBO                     04/30/2018  RGG</v>
      </c>
    </row>
    <row r="65" spans="1:4" ht="29.15" x14ac:dyDescent="0.4">
      <c r="A65" s="154" t="s">
        <v>458</v>
      </c>
      <c r="B65" s="113" t="s">
        <v>432</v>
      </c>
      <c r="C65" s="152">
        <v>43220</v>
      </c>
      <c r="D65" s="153" t="str">
        <f t="shared" si="5"/>
        <v>R02-SS-EF-24   ANBO                     04/30/2018  RGG</v>
      </c>
    </row>
    <row r="66" spans="1:4" ht="29.15" x14ac:dyDescent="0.4">
      <c r="A66" s="154" t="s">
        <v>459</v>
      </c>
      <c r="B66" s="113" t="s">
        <v>432</v>
      </c>
      <c r="C66" s="152">
        <v>43220</v>
      </c>
      <c r="D66" s="153" t="str">
        <f t="shared" si="5"/>
        <v>R02-SS-EF-25   ANBO                     04/30/2018  RGG</v>
      </c>
    </row>
    <row r="67" spans="1:4" ht="29.15" x14ac:dyDescent="0.4">
      <c r="A67" s="154" t="s">
        <v>460</v>
      </c>
      <c r="B67" s="113" t="s">
        <v>432</v>
      </c>
      <c r="C67" s="152">
        <v>43220</v>
      </c>
      <c r="D67" s="153" t="str">
        <f t="shared" si="5"/>
        <v>R02-SS-EF-26   ANBO                     04/30/2018  RGG</v>
      </c>
    </row>
    <row r="68" spans="1:4" ht="29.15" x14ac:dyDescent="0.4">
      <c r="A68" s="154" t="s">
        <v>461</v>
      </c>
      <c r="B68" s="113" t="s">
        <v>432</v>
      </c>
      <c r="C68" s="152">
        <v>43220</v>
      </c>
      <c r="D68" s="153" t="str">
        <f t="shared" si="5"/>
        <v>R02-SS-EF-27   ANBO                     04/30/2018  RGG</v>
      </c>
    </row>
    <row r="69" spans="1:4" ht="29.15" x14ac:dyDescent="0.4">
      <c r="A69" s="154" t="s">
        <v>462</v>
      </c>
      <c r="B69" s="113" t="s">
        <v>432</v>
      </c>
      <c r="C69" s="152">
        <v>43220</v>
      </c>
      <c r="D69" s="153" t="str">
        <f t="shared" si="5"/>
        <v>R02-SS-EF-28   ANBO                     04/30/2018  RGG</v>
      </c>
    </row>
    <row r="70" spans="1:4" ht="29.15" x14ac:dyDescent="0.4">
      <c r="A70" s="154" t="s">
        <v>463</v>
      </c>
      <c r="B70" s="113" t="s">
        <v>432</v>
      </c>
      <c r="C70" s="152">
        <v>43220</v>
      </c>
      <c r="D70" s="153" t="str">
        <f t="shared" si="5"/>
        <v>R02-SS-EF-29   ANBO                     04/30/2018  RGG</v>
      </c>
    </row>
    <row r="71" spans="1:4" ht="29.15" x14ac:dyDescent="0.4">
      <c r="A71" s="154" t="s">
        <v>464</v>
      </c>
      <c r="B71" s="113" t="s">
        <v>432</v>
      </c>
      <c r="C71" s="152">
        <v>43220</v>
      </c>
      <c r="D71" s="153" t="str">
        <f t="shared" si="5"/>
        <v>R02-SS-EF-30   ANBO                     04/30/2018  RGG</v>
      </c>
    </row>
    <row r="72" spans="1:4" ht="29.15" x14ac:dyDescent="0.4">
      <c r="A72" s="154" t="s">
        <v>445</v>
      </c>
      <c r="B72" s="8" t="s">
        <v>434</v>
      </c>
      <c r="C72" s="151" t="s">
        <v>368</v>
      </c>
      <c r="D72" s="153" t="str">
        <f>CONCATENATE(B72,"-",A72,"   ANBO                     ",TEXT(C72,"mm/dd/yyyy"),"  RGG")</f>
        <v>R06-GI-CK-11   ANBO                     06/12/2018  RGG</v>
      </c>
    </row>
    <row r="73" spans="1:4" ht="29.15" x14ac:dyDescent="0.4">
      <c r="A73" s="154" t="s">
        <v>446</v>
      </c>
      <c r="B73" s="8" t="s">
        <v>434</v>
      </c>
      <c r="C73" s="151" t="s">
        <v>368</v>
      </c>
      <c r="D73" s="153" t="str">
        <f t="shared" ref="D73:D91" si="6">CONCATENATE(B73,"-",A73,"   ANBO                     ",TEXT(C73,"mm/dd/yyyy"),"  RGG")</f>
        <v>R06-GI-CK-12   ANBO                     06/12/2018  RGG</v>
      </c>
    </row>
    <row r="74" spans="1:4" ht="29.15" x14ac:dyDescent="0.4">
      <c r="A74" s="154" t="s">
        <v>447</v>
      </c>
      <c r="B74" s="8" t="s">
        <v>434</v>
      </c>
      <c r="C74" s="151" t="s">
        <v>368</v>
      </c>
      <c r="D74" s="153" t="str">
        <f t="shared" si="6"/>
        <v>R06-GI-CK-13   ANBO                     06/12/2018  RGG</v>
      </c>
    </row>
    <row r="75" spans="1:4" ht="29.15" x14ac:dyDescent="0.4">
      <c r="A75" s="154" t="s">
        <v>448</v>
      </c>
      <c r="B75" s="8" t="s">
        <v>434</v>
      </c>
      <c r="C75" s="151" t="s">
        <v>368</v>
      </c>
      <c r="D75" s="153" t="str">
        <f t="shared" si="6"/>
        <v>R06-GI-CK-14   ANBO                     06/12/2018  RGG</v>
      </c>
    </row>
    <row r="76" spans="1:4" ht="29.15" x14ac:dyDescent="0.4">
      <c r="A76" s="154" t="s">
        <v>449</v>
      </c>
      <c r="B76" s="8" t="s">
        <v>434</v>
      </c>
      <c r="C76" s="151" t="s">
        <v>368</v>
      </c>
      <c r="D76" s="153" t="str">
        <f t="shared" si="6"/>
        <v>R06-GI-CK-15   ANBO                     06/12/2018  RGG</v>
      </c>
    </row>
    <row r="77" spans="1:4" ht="29.15" x14ac:dyDescent="0.4">
      <c r="A77" s="154" t="s">
        <v>450</v>
      </c>
      <c r="B77" s="8" t="s">
        <v>434</v>
      </c>
      <c r="C77" s="151" t="s">
        <v>368</v>
      </c>
      <c r="D77" s="153" t="str">
        <f t="shared" si="6"/>
        <v>R06-GI-CK-16   ANBO                     06/12/2018  RGG</v>
      </c>
    </row>
    <row r="78" spans="1:4" ht="29.15" x14ac:dyDescent="0.4">
      <c r="A78" s="154" t="s">
        <v>451</v>
      </c>
      <c r="B78" s="8" t="s">
        <v>434</v>
      </c>
      <c r="C78" s="151" t="s">
        <v>368</v>
      </c>
      <c r="D78" s="153" t="str">
        <f t="shared" si="6"/>
        <v>R06-GI-CK-17   ANBO                     06/12/2018  RGG</v>
      </c>
    </row>
    <row r="79" spans="1:4" ht="29.15" x14ac:dyDescent="0.4">
      <c r="A79" s="154" t="s">
        <v>452</v>
      </c>
      <c r="B79" s="8" t="s">
        <v>434</v>
      </c>
      <c r="C79" s="151" t="s">
        <v>368</v>
      </c>
      <c r="D79" s="153" t="str">
        <f t="shared" si="6"/>
        <v>R06-GI-CK-18   ANBO                     06/12/2018  RGG</v>
      </c>
    </row>
    <row r="80" spans="1:4" ht="29.15" x14ac:dyDescent="0.4">
      <c r="A80" s="154" t="s">
        <v>453</v>
      </c>
      <c r="B80" s="8" t="s">
        <v>434</v>
      </c>
      <c r="C80" s="151" t="s">
        <v>368</v>
      </c>
      <c r="D80" s="153" t="str">
        <f t="shared" si="6"/>
        <v>R06-GI-CK-19   ANBO                     06/12/2018  RGG</v>
      </c>
    </row>
    <row r="81" spans="1:4" ht="29.15" x14ac:dyDescent="0.4">
      <c r="A81" s="154" t="s">
        <v>454</v>
      </c>
      <c r="B81" s="8" t="s">
        <v>434</v>
      </c>
      <c r="C81" s="151" t="s">
        <v>368</v>
      </c>
      <c r="D81" s="153" t="str">
        <f t="shared" si="6"/>
        <v>R06-GI-CK-20   ANBO                     06/12/2018  RGG</v>
      </c>
    </row>
    <row r="82" spans="1:4" ht="29.15" x14ac:dyDescent="0.4">
      <c r="A82" s="154" t="s">
        <v>455</v>
      </c>
      <c r="B82" s="8" t="s">
        <v>434</v>
      </c>
      <c r="C82" s="151" t="s">
        <v>368</v>
      </c>
      <c r="D82" s="153" t="str">
        <f t="shared" si="6"/>
        <v>R06-GI-CK-21   ANBO                     06/12/2018  RGG</v>
      </c>
    </row>
    <row r="83" spans="1:4" ht="29.15" x14ac:dyDescent="0.4">
      <c r="A83" s="154" t="s">
        <v>456</v>
      </c>
      <c r="B83" s="8" t="s">
        <v>434</v>
      </c>
      <c r="C83" s="151" t="s">
        <v>368</v>
      </c>
      <c r="D83" s="153" t="str">
        <f t="shared" si="6"/>
        <v>R06-GI-CK-22   ANBO                     06/12/2018  RGG</v>
      </c>
    </row>
    <row r="84" spans="1:4" ht="29.15" x14ac:dyDescent="0.4">
      <c r="A84" s="154" t="s">
        <v>457</v>
      </c>
      <c r="B84" s="8" t="s">
        <v>434</v>
      </c>
      <c r="C84" s="151" t="s">
        <v>368</v>
      </c>
      <c r="D84" s="153" t="str">
        <f t="shared" si="6"/>
        <v>R06-GI-CK-23   ANBO                     06/12/2018  RGG</v>
      </c>
    </row>
    <row r="85" spans="1:4" ht="29.15" x14ac:dyDescent="0.4">
      <c r="A85" s="154" t="s">
        <v>458</v>
      </c>
      <c r="B85" s="8" t="s">
        <v>434</v>
      </c>
      <c r="C85" s="151" t="s">
        <v>368</v>
      </c>
      <c r="D85" s="153" t="str">
        <f t="shared" si="6"/>
        <v>R06-GI-CK-24   ANBO                     06/12/2018  RGG</v>
      </c>
    </row>
    <row r="86" spans="1:4" ht="29.15" x14ac:dyDescent="0.4">
      <c r="A86" s="154" t="s">
        <v>459</v>
      </c>
      <c r="B86" s="8" t="s">
        <v>434</v>
      </c>
      <c r="C86" s="151" t="s">
        <v>368</v>
      </c>
      <c r="D86" s="153" t="str">
        <f t="shared" si="6"/>
        <v>R06-GI-CK-25   ANBO                     06/12/2018  RGG</v>
      </c>
    </row>
    <row r="87" spans="1:4" ht="29.15" x14ac:dyDescent="0.4">
      <c r="A87" s="154" t="s">
        <v>460</v>
      </c>
      <c r="B87" s="8" t="s">
        <v>434</v>
      </c>
      <c r="C87" s="151" t="s">
        <v>368</v>
      </c>
      <c r="D87" s="153" t="str">
        <f t="shared" si="6"/>
        <v>R06-GI-CK-26   ANBO                     06/12/2018  RGG</v>
      </c>
    </row>
    <row r="88" spans="1:4" ht="29.15" x14ac:dyDescent="0.4">
      <c r="A88" s="154" t="s">
        <v>461</v>
      </c>
      <c r="B88" s="8" t="s">
        <v>434</v>
      </c>
      <c r="C88" s="151" t="s">
        <v>368</v>
      </c>
      <c r="D88" s="153" t="str">
        <f t="shared" si="6"/>
        <v>R06-GI-CK-27   ANBO                     06/12/2018  RGG</v>
      </c>
    </row>
    <row r="89" spans="1:4" ht="29.15" x14ac:dyDescent="0.4">
      <c r="A89" s="154" t="s">
        <v>462</v>
      </c>
      <c r="B89" s="8" t="s">
        <v>434</v>
      </c>
      <c r="C89" s="151" t="s">
        <v>368</v>
      </c>
      <c r="D89" s="153" t="str">
        <f t="shared" si="6"/>
        <v>R06-GI-CK-28   ANBO                     06/12/2018  RGG</v>
      </c>
    </row>
    <row r="90" spans="1:4" ht="29.15" x14ac:dyDescent="0.4">
      <c r="A90" s="154" t="s">
        <v>463</v>
      </c>
      <c r="B90" s="8" t="s">
        <v>434</v>
      </c>
      <c r="C90" s="151" t="s">
        <v>368</v>
      </c>
      <c r="D90" s="153" t="str">
        <f t="shared" si="6"/>
        <v>R06-GI-CK-29   ANBO                     06/12/2018  RGG</v>
      </c>
    </row>
    <row r="91" spans="1:4" ht="29.15" x14ac:dyDescent="0.4">
      <c r="A91" s="154" t="s">
        <v>464</v>
      </c>
      <c r="B91" s="8" t="s">
        <v>434</v>
      </c>
      <c r="C91" s="151" t="s">
        <v>368</v>
      </c>
      <c r="D91" s="153" t="str">
        <f t="shared" si="6"/>
        <v>R06-GI-CK-30   ANBO                     06/12/2018  RGG</v>
      </c>
    </row>
  </sheetData>
  <pageMargins left="0.7" right="0.7" top="0.75" bottom="0.75" header="0.3" footer="0.3"/>
  <pageSetup scale="1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87"/>
  <sheetViews>
    <sheetView topLeftCell="A91" workbookViewId="0">
      <selection activeCell="D8" sqref="D8"/>
    </sheetView>
  </sheetViews>
  <sheetFormatPr defaultRowHeight="14.6" x14ac:dyDescent="0.4"/>
  <cols>
    <col min="2" max="2" width="13.15234375" customWidth="1"/>
    <col min="3" max="3" width="19" customWidth="1"/>
    <col min="4" max="4" width="19.15234375" customWidth="1"/>
  </cols>
  <sheetData>
    <row r="1" spans="1:47" s="72" customFormat="1" ht="120.75" customHeight="1" x14ac:dyDescent="0.4">
      <c r="A1" s="71" t="s">
        <v>422</v>
      </c>
      <c r="B1" s="71" t="s">
        <v>349</v>
      </c>
      <c r="C1" s="123" t="s">
        <v>421</v>
      </c>
      <c r="D1" s="71" t="s">
        <v>414</v>
      </c>
      <c r="E1" s="88" t="s">
        <v>373</v>
      </c>
      <c r="F1" s="71" t="s">
        <v>419</v>
      </c>
      <c r="G1" s="71" t="s">
        <v>415</v>
      </c>
      <c r="H1" s="71" t="s">
        <v>418</v>
      </c>
      <c r="I1" s="71" t="s">
        <v>348</v>
      </c>
      <c r="J1" s="71" t="s">
        <v>338</v>
      </c>
      <c r="K1" s="82" t="s">
        <v>420</v>
      </c>
      <c r="L1" s="71" t="s">
        <v>332</v>
      </c>
      <c r="M1" s="71" t="s">
        <v>337</v>
      </c>
      <c r="N1" s="71" t="s">
        <v>243</v>
      </c>
      <c r="O1" s="71" t="s">
        <v>242</v>
      </c>
      <c r="P1" s="71" t="s">
        <v>0</v>
      </c>
      <c r="Q1" s="71" t="s">
        <v>285</v>
      </c>
      <c r="R1" s="71" t="s">
        <v>330</v>
      </c>
      <c r="S1" s="71" t="s">
        <v>334</v>
      </c>
      <c r="T1" s="71" t="s">
        <v>1</v>
      </c>
      <c r="U1" s="72" t="s">
        <v>2</v>
      </c>
      <c r="V1" s="72" t="s">
        <v>3</v>
      </c>
      <c r="W1" s="72" t="s">
        <v>4</v>
      </c>
      <c r="X1" s="73" t="s">
        <v>278</v>
      </c>
      <c r="Y1" s="73" t="s">
        <v>8</v>
      </c>
      <c r="Z1" s="73" t="s">
        <v>9</v>
      </c>
      <c r="AA1" s="71" t="s">
        <v>5</v>
      </c>
      <c r="AB1" s="73" t="s">
        <v>6</v>
      </c>
      <c r="AC1" s="73" t="s">
        <v>7</v>
      </c>
      <c r="AD1" s="72" t="s">
        <v>10</v>
      </c>
      <c r="AE1" s="72" t="s">
        <v>12</v>
      </c>
      <c r="AF1" s="72" t="s">
        <v>13</v>
      </c>
      <c r="AG1" s="71" t="s">
        <v>14</v>
      </c>
      <c r="AH1" s="72" t="s">
        <v>15</v>
      </c>
      <c r="AI1" s="71" t="s">
        <v>16</v>
      </c>
      <c r="AJ1" s="71" t="s">
        <v>17</v>
      </c>
      <c r="AK1" s="72" t="s">
        <v>18</v>
      </c>
      <c r="AL1" s="71" t="s">
        <v>19</v>
      </c>
      <c r="AM1" s="71" t="s">
        <v>20</v>
      </c>
      <c r="AN1" s="71" t="s">
        <v>21</v>
      </c>
      <c r="AO1" s="72" t="s">
        <v>22</v>
      </c>
      <c r="AP1" s="71" t="s">
        <v>23</v>
      </c>
      <c r="AQ1" s="71" t="s">
        <v>24</v>
      </c>
      <c r="AR1" s="72" t="s">
        <v>25</v>
      </c>
      <c r="AS1" s="72" t="s">
        <v>351</v>
      </c>
      <c r="AT1" s="72" t="s">
        <v>358</v>
      </c>
      <c r="AU1" s="72" t="s">
        <v>359</v>
      </c>
    </row>
    <row r="2" spans="1:47" s="1" customFormat="1" ht="50.6" x14ac:dyDescent="0.4">
      <c r="A2" s="5">
        <v>1</v>
      </c>
      <c r="B2" s="5">
        <v>8</v>
      </c>
      <c r="C2" s="150"/>
      <c r="D2" s="5">
        <v>2</v>
      </c>
      <c r="E2" s="92" t="s">
        <v>444</v>
      </c>
      <c r="F2" s="1">
        <v>7</v>
      </c>
      <c r="G2" s="1">
        <v>10</v>
      </c>
      <c r="H2" s="1">
        <v>0</v>
      </c>
      <c r="I2" s="1" t="s">
        <v>101</v>
      </c>
      <c r="J2" s="8" t="s">
        <v>429</v>
      </c>
      <c r="K2" s="122" t="s">
        <v>371</v>
      </c>
      <c r="L2" s="8" t="s">
        <v>333</v>
      </c>
      <c r="M2" s="3" t="s">
        <v>235</v>
      </c>
      <c r="N2" s="5" t="s">
        <v>244</v>
      </c>
      <c r="O2" s="3" t="s">
        <v>234</v>
      </c>
      <c r="P2" s="3">
        <v>6</v>
      </c>
      <c r="Q2" s="3">
        <v>2018</v>
      </c>
      <c r="R2" s="3">
        <v>30</v>
      </c>
      <c r="S2" s="3">
        <v>30</v>
      </c>
      <c r="T2" s="5" t="s">
        <v>250</v>
      </c>
      <c r="U2" s="3" t="s">
        <v>250</v>
      </c>
      <c r="V2" s="8" t="s">
        <v>252</v>
      </c>
      <c r="W2" s="3" t="s">
        <v>99</v>
      </c>
      <c r="X2" s="4" t="s">
        <v>267</v>
      </c>
      <c r="Y2" s="11">
        <v>53.234310999999998</v>
      </c>
      <c r="Z2" s="8">
        <v>-132.54815099999999</v>
      </c>
      <c r="AS2" s="28">
        <v>4222</v>
      </c>
    </row>
    <row r="3" spans="1:47" s="42" customFormat="1" ht="58.3" x14ac:dyDescent="0.4">
      <c r="A3" s="64">
        <v>1</v>
      </c>
      <c r="B3" s="64">
        <v>1</v>
      </c>
      <c r="C3" s="59"/>
      <c r="D3" s="64" t="s">
        <v>413</v>
      </c>
      <c r="E3" s="92" t="s">
        <v>444</v>
      </c>
      <c r="F3" s="112" t="s">
        <v>413</v>
      </c>
      <c r="G3" s="112" t="s">
        <v>413</v>
      </c>
      <c r="H3" s="112">
        <v>30</v>
      </c>
      <c r="I3" s="112" t="s">
        <v>101</v>
      </c>
      <c r="J3" s="113" t="s">
        <v>438</v>
      </c>
      <c r="K3" s="87">
        <v>43220</v>
      </c>
      <c r="L3" s="65" t="s">
        <v>333</v>
      </c>
      <c r="M3" s="66" t="s">
        <v>232</v>
      </c>
      <c r="N3" s="67" t="s">
        <v>194</v>
      </c>
      <c r="O3" s="66" t="s">
        <v>281</v>
      </c>
      <c r="P3" s="66">
        <v>2</v>
      </c>
      <c r="Q3" s="114">
        <v>2018</v>
      </c>
      <c r="R3" s="114">
        <v>60</v>
      </c>
      <c r="S3" s="114">
        <v>30</v>
      </c>
      <c r="T3" s="115" t="s">
        <v>194</v>
      </c>
      <c r="U3" s="116" t="s">
        <v>195</v>
      </c>
      <c r="V3" s="117" t="s">
        <v>284</v>
      </c>
      <c r="W3" s="114" t="s">
        <v>112</v>
      </c>
      <c r="X3" s="118" t="s">
        <v>416</v>
      </c>
      <c r="Y3" s="75"/>
      <c r="Z3" s="76"/>
      <c r="AA3" s="66"/>
      <c r="AB3" s="68"/>
      <c r="AC3" s="68"/>
      <c r="AD3" s="69"/>
      <c r="AE3" s="77"/>
      <c r="AF3" s="66"/>
      <c r="AG3" s="66"/>
      <c r="AH3" s="70"/>
      <c r="AI3" s="66"/>
      <c r="AJ3" s="66"/>
      <c r="AK3" s="66"/>
      <c r="AL3" s="66"/>
      <c r="AM3" s="66"/>
      <c r="AN3" s="66"/>
      <c r="AO3" s="69"/>
      <c r="AP3" s="69"/>
      <c r="AQ3" s="69"/>
      <c r="AR3" s="69"/>
      <c r="AS3" s="28" t="s">
        <v>352</v>
      </c>
      <c r="AT3" s="64"/>
      <c r="AU3" s="64"/>
    </row>
    <row r="4" spans="1:47" s="42" customFormat="1" ht="58.3" x14ac:dyDescent="0.4">
      <c r="A4" s="64">
        <v>1</v>
      </c>
      <c r="B4" s="64">
        <v>3</v>
      </c>
      <c r="C4" s="59"/>
      <c r="D4" s="64" t="s">
        <v>413</v>
      </c>
      <c r="E4" s="92" t="s">
        <v>444</v>
      </c>
      <c r="F4" s="112" t="s">
        <v>413</v>
      </c>
      <c r="G4" s="112" t="s">
        <v>413</v>
      </c>
      <c r="H4" s="112">
        <v>30</v>
      </c>
      <c r="I4" s="112" t="s">
        <v>101</v>
      </c>
      <c r="J4" s="113" t="s">
        <v>439</v>
      </c>
      <c r="K4" s="87">
        <v>43230</v>
      </c>
      <c r="L4" s="65" t="s">
        <v>333</v>
      </c>
      <c r="M4" s="66" t="s">
        <v>232</v>
      </c>
      <c r="N4" s="67" t="s">
        <v>194</v>
      </c>
      <c r="O4" s="66" t="s">
        <v>281</v>
      </c>
      <c r="P4" s="66">
        <v>2</v>
      </c>
      <c r="Q4" s="114">
        <v>2018</v>
      </c>
      <c r="R4" s="114">
        <v>60</v>
      </c>
      <c r="S4" s="114">
        <v>30</v>
      </c>
      <c r="T4" s="115" t="s">
        <v>194</v>
      </c>
      <c r="U4" s="116" t="s">
        <v>282</v>
      </c>
      <c r="V4" s="117" t="s">
        <v>283</v>
      </c>
      <c r="W4" s="114" t="s">
        <v>248</v>
      </c>
      <c r="X4" s="118" t="s">
        <v>360</v>
      </c>
      <c r="Y4" s="75"/>
      <c r="Z4" s="76"/>
      <c r="AA4" s="66"/>
      <c r="AB4" s="68"/>
      <c r="AC4" s="68"/>
      <c r="AD4" s="69"/>
      <c r="AE4" s="77"/>
      <c r="AF4" s="66"/>
      <c r="AG4" s="66"/>
      <c r="AH4" s="70"/>
      <c r="AI4" s="66"/>
      <c r="AJ4" s="66"/>
      <c r="AK4" s="66"/>
      <c r="AL4" s="66"/>
      <c r="AM4" s="66"/>
      <c r="AN4" s="66"/>
      <c r="AO4" s="69"/>
      <c r="AP4" s="69"/>
      <c r="AQ4" s="69"/>
      <c r="AR4" s="69"/>
      <c r="AS4" s="28" t="s">
        <v>353</v>
      </c>
      <c r="AT4" s="64"/>
      <c r="AU4" s="64"/>
    </row>
    <row r="5" spans="1:47" s="1" customFormat="1" ht="50.6" x14ac:dyDescent="0.4">
      <c r="A5" s="1">
        <v>1</v>
      </c>
      <c r="B5" s="1">
        <v>4</v>
      </c>
      <c r="C5" s="59"/>
      <c r="D5" s="1" t="s">
        <v>413</v>
      </c>
      <c r="E5" s="92" t="s">
        <v>444</v>
      </c>
      <c r="F5" s="1" t="s">
        <v>413</v>
      </c>
      <c r="G5" s="1" t="s">
        <v>413</v>
      </c>
      <c r="H5" s="1">
        <v>30</v>
      </c>
      <c r="I5" s="1" t="s">
        <v>101</v>
      </c>
      <c r="J5" s="8" t="s">
        <v>440</v>
      </c>
      <c r="K5" s="122" t="s">
        <v>365</v>
      </c>
      <c r="L5" s="8" t="s">
        <v>333</v>
      </c>
      <c r="M5" s="3" t="s">
        <v>235</v>
      </c>
      <c r="N5" s="5" t="s">
        <v>244</v>
      </c>
      <c r="O5" s="3" t="s">
        <v>234</v>
      </c>
      <c r="P5" s="3">
        <v>6</v>
      </c>
      <c r="Q5" s="3">
        <v>2018</v>
      </c>
      <c r="R5" s="3">
        <v>60</v>
      </c>
      <c r="S5" s="3">
        <v>30</v>
      </c>
      <c r="T5" s="5" t="s">
        <v>250</v>
      </c>
      <c r="U5" s="3" t="s">
        <v>250</v>
      </c>
      <c r="V5" s="8" t="s">
        <v>264</v>
      </c>
      <c r="W5" s="3" t="s">
        <v>265</v>
      </c>
      <c r="X5" s="6" t="s">
        <v>268</v>
      </c>
      <c r="Y5" s="12">
        <v>53.667771999999999</v>
      </c>
      <c r="Z5" s="8">
        <v>-132.06252599999999</v>
      </c>
      <c r="AS5" s="28" t="s">
        <v>352</v>
      </c>
    </row>
    <row r="8" spans="1:47" ht="29.15" x14ac:dyDescent="0.4">
      <c r="A8" s="154" t="s">
        <v>445</v>
      </c>
      <c r="B8" s="8" t="s">
        <v>436</v>
      </c>
      <c r="C8" s="151">
        <v>43269</v>
      </c>
      <c r="D8" s="153" t="str">
        <f>CONCATENATE(B8,"-",A8,"  ANBO                     ",TEXT(C8,"mm/dd/yyyy"),"  RGG")</f>
        <v>R06-GI-GL-11  ANBO                     06/18/2018  RGG</v>
      </c>
    </row>
    <row r="9" spans="1:47" ht="29.15" x14ac:dyDescent="0.4">
      <c r="A9" s="154" t="s">
        <v>446</v>
      </c>
      <c r="B9" s="8" t="s">
        <v>436</v>
      </c>
      <c r="C9" s="151" t="s">
        <v>371</v>
      </c>
      <c r="D9" s="153" t="str">
        <f t="shared" ref="D9:D27" si="0">CONCATENATE(B9,"-",A9,"  ANBO                     ",TEXT(C9,"mm/dd/yyyy"),"  RGG")</f>
        <v>R06-GI-GL-12  ANBO                     06/18/2018  RGG</v>
      </c>
    </row>
    <row r="10" spans="1:47" ht="29.15" x14ac:dyDescent="0.4">
      <c r="A10" s="154" t="s">
        <v>447</v>
      </c>
      <c r="B10" s="8" t="s">
        <v>436</v>
      </c>
      <c r="C10" s="151" t="s">
        <v>371</v>
      </c>
      <c r="D10" s="153" t="str">
        <f t="shared" si="0"/>
        <v>R06-GI-GL-13  ANBO                     06/18/2018  RGG</v>
      </c>
    </row>
    <row r="11" spans="1:47" ht="29.15" x14ac:dyDescent="0.4">
      <c r="A11" s="154" t="s">
        <v>448</v>
      </c>
      <c r="B11" s="8" t="s">
        <v>436</v>
      </c>
      <c r="C11" s="151" t="s">
        <v>371</v>
      </c>
      <c r="D11" s="153" t="str">
        <f t="shared" si="0"/>
        <v>R06-GI-GL-14  ANBO                     06/18/2018  RGG</v>
      </c>
    </row>
    <row r="12" spans="1:47" ht="29.15" x14ac:dyDescent="0.4">
      <c r="A12" s="154" t="s">
        <v>449</v>
      </c>
      <c r="B12" s="8" t="s">
        <v>436</v>
      </c>
      <c r="C12" s="151" t="s">
        <v>371</v>
      </c>
      <c r="D12" s="153" t="str">
        <f t="shared" si="0"/>
        <v>R06-GI-GL-15  ANBO                     06/18/2018  RGG</v>
      </c>
    </row>
    <row r="13" spans="1:47" ht="29.15" x14ac:dyDescent="0.4">
      <c r="A13" s="154" t="s">
        <v>450</v>
      </c>
      <c r="B13" s="8" t="s">
        <v>436</v>
      </c>
      <c r="C13" s="151" t="s">
        <v>371</v>
      </c>
      <c r="D13" s="153" t="str">
        <f t="shared" si="0"/>
        <v>R06-GI-GL-16  ANBO                     06/18/2018  RGG</v>
      </c>
    </row>
    <row r="14" spans="1:47" ht="29.15" x14ac:dyDescent="0.4">
      <c r="A14" s="154" t="s">
        <v>451</v>
      </c>
      <c r="B14" s="8" t="s">
        <v>436</v>
      </c>
      <c r="C14" s="151" t="s">
        <v>371</v>
      </c>
      <c r="D14" s="153" t="str">
        <f t="shared" si="0"/>
        <v>R06-GI-GL-17  ANBO                     06/18/2018  RGG</v>
      </c>
    </row>
    <row r="15" spans="1:47" ht="29.15" x14ac:dyDescent="0.4">
      <c r="A15" s="154" t="s">
        <v>452</v>
      </c>
      <c r="B15" s="8" t="s">
        <v>436</v>
      </c>
      <c r="C15" s="151" t="s">
        <v>371</v>
      </c>
      <c r="D15" s="153" t="str">
        <f t="shared" si="0"/>
        <v>R06-GI-GL-18  ANBO                     06/18/2018  RGG</v>
      </c>
    </row>
    <row r="16" spans="1:47" ht="29.15" x14ac:dyDescent="0.4">
      <c r="A16" s="154" t="s">
        <v>453</v>
      </c>
      <c r="B16" s="8" t="s">
        <v>436</v>
      </c>
      <c r="C16" s="151" t="s">
        <v>371</v>
      </c>
      <c r="D16" s="153" t="str">
        <f t="shared" si="0"/>
        <v>R06-GI-GL-19  ANBO                     06/18/2018  RGG</v>
      </c>
    </row>
    <row r="17" spans="1:4" ht="29.15" x14ac:dyDescent="0.4">
      <c r="A17" s="154" t="s">
        <v>454</v>
      </c>
      <c r="B17" s="8" t="s">
        <v>436</v>
      </c>
      <c r="C17" s="151" t="s">
        <v>371</v>
      </c>
      <c r="D17" s="153" t="str">
        <f t="shared" si="0"/>
        <v>R06-GI-GL-20  ANBO                     06/18/2018  RGG</v>
      </c>
    </row>
    <row r="18" spans="1:4" ht="29.15" x14ac:dyDescent="0.4">
      <c r="A18" s="154" t="s">
        <v>455</v>
      </c>
      <c r="B18" s="8" t="s">
        <v>436</v>
      </c>
      <c r="C18" s="151" t="s">
        <v>371</v>
      </c>
      <c r="D18" s="153" t="str">
        <f t="shared" si="0"/>
        <v>R06-GI-GL-21  ANBO                     06/18/2018  RGG</v>
      </c>
    </row>
    <row r="19" spans="1:4" ht="29.15" x14ac:dyDescent="0.4">
      <c r="A19" s="154" t="s">
        <v>456</v>
      </c>
      <c r="B19" s="8" t="s">
        <v>436</v>
      </c>
      <c r="C19" s="151" t="s">
        <v>371</v>
      </c>
      <c r="D19" s="153" t="str">
        <f t="shared" si="0"/>
        <v>R06-GI-GL-22  ANBO                     06/18/2018  RGG</v>
      </c>
    </row>
    <row r="20" spans="1:4" ht="29.15" x14ac:dyDescent="0.4">
      <c r="A20" s="154" t="s">
        <v>457</v>
      </c>
      <c r="B20" s="8" t="s">
        <v>436</v>
      </c>
      <c r="C20" s="151" t="s">
        <v>371</v>
      </c>
      <c r="D20" s="153" t="str">
        <f t="shared" si="0"/>
        <v>R06-GI-GL-23  ANBO                     06/18/2018  RGG</v>
      </c>
    </row>
    <row r="21" spans="1:4" ht="29.15" x14ac:dyDescent="0.4">
      <c r="A21" s="154" t="s">
        <v>458</v>
      </c>
      <c r="B21" s="8" t="s">
        <v>436</v>
      </c>
      <c r="C21" s="151" t="s">
        <v>371</v>
      </c>
      <c r="D21" s="153" t="str">
        <f t="shared" si="0"/>
        <v>R06-GI-GL-24  ANBO                     06/18/2018  RGG</v>
      </c>
    </row>
    <row r="22" spans="1:4" ht="29.15" x14ac:dyDescent="0.4">
      <c r="A22" s="154" t="s">
        <v>459</v>
      </c>
      <c r="B22" s="8" t="s">
        <v>436</v>
      </c>
      <c r="C22" s="151" t="s">
        <v>371</v>
      </c>
      <c r="D22" s="153" t="str">
        <f t="shared" si="0"/>
        <v>R06-GI-GL-25  ANBO                     06/18/2018  RGG</v>
      </c>
    </row>
    <row r="23" spans="1:4" ht="29.15" x14ac:dyDescent="0.4">
      <c r="A23" s="154" t="s">
        <v>460</v>
      </c>
      <c r="B23" s="8" t="s">
        <v>436</v>
      </c>
      <c r="C23" s="151" t="s">
        <v>371</v>
      </c>
      <c r="D23" s="153" t="str">
        <f t="shared" si="0"/>
        <v>R06-GI-GL-26  ANBO                     06/18/2018  RGG</v>
      </c>
    </row>
    <row r="24" spans="1:4" ht="29.15" x14ac:dyDescent="0.4">
      <c r="A24" s="154" t="s">
        <v>461</v>
      </c>
      <c r="B24" s="8" t="s">
        <v>436</v>
      </c>
      <c r="C24" s="151" t="s">
        <v>371</v>
      </c>
      <c r="D24" s="153" t="str">
        <f t="shared" si="0"/>
        <v>R06-GI-GL-27  ANBO                     06/18/2018  RGG</v>
      </c>
    </row>
    <row r="25" spans="1:4" ht="29.15" x14ac:dyDescent="0.4">
      <c r="A25" s="154" t="s">
        <v>462</v>
      </c>
      <c r="B25" s="8" t="s">
        <v>436</v>
      </c>
      <c r="C25" s="151" t="s">
        <v>371</v>
      </c>
      <c r="D25" s="153" t="str">
        <f t="shared" si="0"/>
        <v>R06-GI-GL-28  ANBO                     06/18/2018  RGG</v>
      </c>
    </row>
    <row r="26" spans="1:4" ht="29.15" x14ac:dyDescent="0.4">
      <c r="A26" s="154" t="s">
        <v>463</v>
      </c>
      <c r="B26" s="8" t="s">
        <v>436</v>
      </c>
      <c r="C26" s="151" t="s">
        <v>371</v>
      </c>
      <c r="D26" s="153" t="str">
        <f t="shared" si="0"/>
        <v>R06-GI-GL-29  ANBO                     06/18/2018  RGG</v>
      </c>
    </row>
    <row r="27" spans="1:4" ht="29.15" x14ac:dyDescent="0.4">
      <c r="A27" s="154" t="s">
        <v>464</v>
      </c>
      <c r="B27" s="8" t="s">
        <v>436</v>
      </c>
      <c r="C27" s="151" t="s">
        <v>371</v>
      </c>
      <c r="D27" s="153" t="str">
        <f t="shared" si="0"/>
        <v>R06-GI-GL-30  ANBO                     06/18/2018  RGG</v>
      </c>
    </row>
    <row r="28" spans="1:4" ht="29.15" x14ac:dyDescent="0.4">
      <c r="A28" s="154" t="s">
        <v>445</v>
      </c>
      <c r="B28" s="113" t="s">
        <v>441</v>
      </c>
      <c r="C28" s="87">
        <v>43220</v>
      </c>
      <c r="D28" s="153" t="str">
        <f>CONCATENATE(B28,"-",A28,"  ANBO                     ",TEXT(C28,"mm/dd/yyyy"),"  RGG")</f>
        <v>R02-SS-LC-11  ANBO                     04/30/2018  RGG</v>
      </c>
    </row>
    <row r="29" spans="1:4" ht="29.15" x14ac:dyDescent="0.4">
      <c r="A29" s="154" t="s">
        <v>446</v>
      </c>
      <c r="B29" s="113" t="s">
        <v>441</v>
      </c>
      <c r="C29" s="87">
        <v>43220</v>
      </c>
      <c r="D29" s="153" t="str">
        <f t="shared" ref="D29:D47" si="1">CONCATENATE(B29,"-",A29,"  ANBO                     ",TEXT(C29,"mm/dd/yyyy"),"  RGG")</f>
        <v>R02-SS-LC-12  ANBO                     04/30/2018  RGG</v>
      </c>
    </row>
    <row r="30" spans="1:4" ht="29.15" x14ac:dyDescent="0.4">
      <c r="A30" s="154" t="s">
        <v>447</v>
      </c>
      <c r="B30" s="113" t="s">
        <v>441</v>
      </c>
      <c r="C30" s="87">
        <v>43220</v>
      </c>
      <c r="D30" s="153" t="str">
        <f t="shared" si="1"/>
        <v>R02-SS-LC-13  ANBO                     04/30/2018  RGG</v>
      </c>
    </row>
    <row r="31" spans="1:4" ht="29.15" x14ac:dyDescent="0.4">
      <c r="A31" s="154" t="s">
        <v>448</v>
      </c>
      <c r="B31" s="113" t="s">
        <v>441</v>
      </c>
      <c r="C31" s="87">
        <v>43220</v>
      </c>
      <c r="D31" s="153" t="str">
        <f t="shared" si="1"/>
        <v>R02-SS-LC-14  ANBO                     04/30/2018  RGG</v>
      </c>
    </row>
    <row r="32" spans="1:4" ht="29.15" x14ac:dyDescent="0.4">
      <c r="A32" s="154" t="s">
        <v>449</v>
      </c>
      <c r="B32" s="113" t="s">
        <v>441</v>
      </c>
      <c r="C32" s="87">
        <v>43220</v>
      </c>
      <c r="D32" s="153" t="str">
        <f t="shared" si="1"/>
        <v>R02-SS-LC-15  ANBO                     04/30/2018  RGG</v>
      </c>
    </row>
    <row r="33" spans="1:4" ht="29.15" x14ac:dyDescent="0.4">
      <c r="A33" s="154" t="s">
        <v>450</v>
      </c>
      <c r="B33" s="113" t="s">
        <v>441</v>
      </c>
      <c r="C33" s="87">
        <v>43220</v>
      </c>
      <c r="D33" s="153" t="str">
        <f t="shared" si="1"/>
        <v>R02-SS-LC-16  ANBO                     04/30/2018  RGG</v>
      </c>
    </row>
    <row r="34" spans="1:4" ht="29.15" x14ac:dyDescent="0.4">
      <c r="A34" s="154" t="s">
        <v>451</v>
      </c>
      <c r="B34" s="113" t="s">
        <v>441</v>
      </c>
      <c r="C34" s="87">
        <v>43220</v>
      </c>
      <c r="D34" s="153" t="str">
        <f t="shared" si="1"/>
        <v>R02-SS-LC-17  ANBO                     04/30/2018  RGG</v>
      </c>
    </row>
    <row r="35" spans="1:4" ht="29.15" x14ac:dyDescent="0.4">
      <c r="A35" s="154" t="s">
        <v>452</v>
      </c>
      <c r="B35" s="113" t="s">
        <v>441</v>
      </c>
      <c r="C35" s="87">
        <v>43220</v>
      </c>
      <c r="D35" s="153" t="str">
        <f t="shared" si="1"/>
        <v>R02-SS-LC-18  ANBO                     04/30/2018  RGG</v>
      </c>
    </row>
    <row r="36" spans="1:4" ht="29.15" x14ac:dyDescent="0.4">
      <c r="A36" s="154" t="s">
        <v>453</v>
      </c>
      <c r="B36" s="113" t="s">
        <v>441</v>
      </c>
      <c r="C36" s="87">
        <v>43220</v>
      </c>
      <c r="D36" s="153" t="str">
        <f t="shared" si="1"/>
        <v>R02-SS-LC-19  ANBO                     04/30/2018  RGG</v>
      </c>
    </row>
    <row r="37" spans="1:4" ht="29.15" x14ac:dyDescent="0.4">
      <c r="A37" s="154" t="s">
        <v>454</v>
      </c>
      <c r="B37" s="113" t="s">
        <v>441</v>
      </c>
      <c r="C37" s="87">
        <v>43220</v>
      </c>
      <c r="D37" s="153" t="str">
        <f t="shared" si="1"/>
        <v>R02-SS-LC-20  ANBO                     04/30/2018  RGG</v>
      </c>
    </row>
    <row r="38" spans="1:4" ht="29.15" x14ac:dyDescent="0.4">
      <c r="A38" s="154" t="s">
        <v>455</v>
      </c>
      <c r="B38" s="113" t="s">
        <v>441</v>
      </c>
      <c r="C38" s="87">
        <v>43220</v>
      </c>
      <c r="D38" s="153" t="str">
        <f t="shared" si="1"/>
        <v>R02-SS-LC-21  ANBO                     04/30/2018  RGG</v>
      </c>
    </row>
    <row r="39" spans="1:4" ht="29.15" x14ac:dyDescent="0.4">
      <c r="A39" s="154" t="s">
        <v>456</v>
      </c>
      <c r="B39" s="113" t="s">
        <v>441</v>
      </c>
      <c r="C39" s="87">
        <v>43220</v>
      </c>
      <c r="D39" s="153" t="str">
        <f t="shared" si="1"/>
        <v>R02-SS-LC-22  ANBO                     04/30/2018  RGG</v>
      </c>
    </row>
    <row r="40" spans="1:4" ht="29.15" x14ac:dyDescent="0.4">
      <c r="A40" s="154" t="s">
        <v>457</v>
      </c>
      <c r="B40" s="113" t="s">
        <v>441</v>
      </c>
      <c r="C40" s="87">
        <v>43220</v>
      </c>
      <c r="D40" s="153" t="str">
        <f t="shared" si="1"/>
        <v>R02-SS-LC-23  ANBO                     04/30/2018  RGG</v>
      </c>
    </row>
    <row r="41" spans="1:4" ht="29.15" x14ac:dyDescent="0.4">
      <c r="A41" s="154" t="s">
        <v>458</v>
      </c>
      <c r="B41" s="113" t="s">
        <v>441</v>
      </c>
      <c r="C41" s="87">
        <v>43220</v>
      </c>
      <c r="D41" s="153" t="str">
        <f t="shared" si="1"/>
        <v>R02-SS-LC-24  ANBO                     04/30/2018  RGG</v>
      </c>
    </row>
    <row r="42" spans="1:4" ht="29.15" x14ac:dyDescent="0.4">
      <c r="A42" s="154" t="s">
        <v>459</v>
      </c>
      <c r="B42" s="113" t="s">
        <v>441</v>
      </c>
      <c r="C42" s="87">
        <v>43220</v>
      </c>
      <c r="D42" s="153" t="str">
        <f t="shared" si="1"/>
        <v>R02-SS-LC-25  ANBO                     04/30/2018  RGG</v>
      </c>
    </row>
    <row r="43" spans="1:4" ht="29.15" x14ac:dyDescent="0.4">
      <c r="A43" s="154" t="s">
        <v>460</v>
      </c>
      <c r="B43" s="113" t="s">
        <v>441</v>
      </c>
      <c r="C43" s="87">
        <v>43220</v>
      </c>
      <c r="D43" s="153" t="str">
        <f t="shared" si="1"/>
        <v>R02-SS-LC-26  ANBO                     04/30/2018  RGG</v>
      </c>
    </row>
    <row r="44" spans="1:4" ht="29.15" x14ac:dyDescent="0.4">
      <c r="A44" s="154" t="s">
        <v>461</v>
      </c>
      <c r="B44" s="113" t="s">
        <v>441</v>
      </c>
      <c r="C44" s="87">
        <v>43220</v>
      </c>
      <c r="D44" s="153" t="str">
        <f t="shared" si="1"/>
        <v>R02-SS-LC-27  ANBO                     04/30/2018  RGG</v>
      </c>
    </row>
    <row r="45" spans="1:4" ht="29.15" x14ac:dyDescent="0.4">
      <c r="A45" s="154" t="s">
        <v>462</v>
      </c>
      <c r="B45" s="113" t="s">
        <v>441</v>
      </c>
      <c r="C45" s="87">
        <v>43220</v>
      </c>
      <c r="D45" s="153" t="str">
        <f t="shared" si="1"/>
        <v>R02-SS-LC-28  ANBO                     04/30/2018  RGG</v>
      </c>
    </row>
    <row r="46" spans="1:4" ht="29.15" x14ac:dyDescent="0.4">
      <c r="A46" s="154" t="s">
        <v>463</v>
      </c>
      <c r="B46" s="113" t="s">
        <v>441</v>
      </c>
      <c r="C46" s="87">
        <v>43220</v>
      </c>
      <c r="D46" s="153" t="str">
        <f t="shared" si="1"/>
        <v>R02-SS-LC-29  ANBO                     04/30/2018  RGG</v>
      </c>
    </row>
    <row r="47" spans="1:4" ht="29.15" x14ac:dyDescent="0.4">
      <c r="A47" s="154" t="s">
        <v>464</v>
      </c>
      <c r="B47" s="113" t="s">
        <v>441</v>
      </c>
      <c r="C47" s="87">
        <v>43220</v>
      </c>
      <c r="D47" s="153" t="str">
        <f t="shared" si="1"/>
        <v>R02-SS-LC-30  ANBO                     04/30/2018  RGG</v>
      </c>
    </row>
    <row r="48" spans="1:4" ht="29.15" x14ac:dyDescent="0.4">
      <c r="A48" s="154" t="s">
        <v>445</v>
      </c>
      <c r="B48" s="113" t="s">
        <v>442</v>
      </c>
      <c r="C48" s="87">
        <v>43230</v>
      </c>
      <c r="D48" s="153" t="str">
        <f>CONCATENATE(B48,"-",A48,"  ANBO                     ",TEXT(C48,"mm/dd/yyyy"),"  RGG")</f>
        <v>R02-SS-LT-11  ANBO                     05/10/2018  RGG</v>
      </c>
    </row>
    <row r="49" spans="1:4" ht="29.15" x14ac:dyDescent="0.4">
      <c r="A49" s="154" t="s">
        <v>446</v>
      </c>
      <c r="B49" s="113" t="s">
        <v>442</v>
      </c>
      <c r="C49" s="87">
        <v>43230</v>
      </c>
      <c r="D49" s="153" t="str">
        <f t="shared" ref="D49:D87" si="2">CONCATENATE(B49,"-",A49,"  ANBO                     ",TEXT(C49,"mm/dd/yyyy"),"  RGG")</f>
        <v>R02-SS-LT-12  ANBO                     05/10/2018  RGG</v>
      </c>
    </row>
    <row r="50" spans="1:4" ht="29.15" x14ac:dyDescent="0.4">
      <c r="A50" s="154" t="s">
        <v>447</v>
      </c>
      <c r="B50" s="113" t="s">
        <v>442</v>
      </c>
      <c r="C50" s="87">
        <v>43230</v>
      </c>
      <c r="D50" s="153" t="str">
        <f t="shared" si="2"/>
        <v>R02-SS-LT-13  ANBO                     05/10/2018  RGG</v>
      </c>
    </row>
    <row r="51" spans="1:4" ht="29.15" x14ac:dyDescent="0.4">
      <c r="A51" s="154" t="s">
        <v>448</v>
      </c>
      <c r="B51" s="113" t="s">
        <v>442</v>
      </c>
      <c r="C51" s="87">
        <v>43230</v>
      </c>
      <c r="D51" s="153" t="str">
        <f t="shared" si="2"/>
        <v>R02-SS-LT-14  ANBO                     05/10/2018  RGG</v>
      </c>
    </row>
    <row r="52" spans="1:4" ht="29.15" x14ac:dyDescent="0.4">
      <c r="A52" s="154" t="s">
        <v>449</v>
      </c>
      <c r="B52" s="113" t="s">
        <v>442</v>
      </c>
      <c r="C52" s="87">
        <v>43230</v>
      </c>
      <c r="D52" s="153" t="str">
        <f t="shared" si="2"/>
        <v>R02-SS-LT-15  ANBO                     05/10/2018  RGG</v>
      </c>
    </row>
    <row r="53" spans="1:4" ht="29.15" x14ac:dyDescent="0.4">
      <c r="A53" s="154" t="s">
        <v>450</v>
      </c>
      <c r="B53" s="113" t="s">
        <v>442</v>
      </c>
      <c r="C53" s="87">
        <v>43230</v>
      </c>
      <c r="D53" s="153" t="str">
        <f t="shared" si="2"/>
        <v>R02-SS-LT-16  ANBO                     05/10/2018  RGG</v>
      </c>
    </row>
    <row r="54" spans="1:4" ht="29.15" x14ac:dyDescent="0.4">
      <c r="A54" s="154" t="s">
        <v>451</v>
      </c>
      <c r="B54" s="113" t="s">
        <v>442</v>
      </c>
      <c r="C54" s="87">
        <v>43230</v>
      </c>
      <c r="D54" s="153" t="str">
        <f t="shared" si="2"/>
        <v>R02-SS-LT-17  ANBO                     05/10/2018  RGG</v>
      </c>
    </row>
    <row r="55" spans="1:4" ht="29.15" x14ac:dyDescent="0.4">
      <c r="A55" s="154" t="s">
        <v>452</v>
      </c>
      <c r="B55" s="113" t="s">
        <v>442</v>
      </c>
      <c r="C55" s="87">
        <v>43230</v>
      </c>
      <c r="D55" s="153" t="str">
        <f t="shared" si="2"/>
        <v>R02-SS-LT-18  ANBO                     05/10/2018  RGG</v>
      </c>
    </row>
    <row r="56" spans="1:4" ht="29.15" x14ac:dyDescent="0.4">
      <c r="A56" s="154" t="s">
        <v>453</v>
      </c>
      <c r="B56" s="113" t="s">
        <v>442</v>
      </c>
      <c r="C56" s="87">
        <v>43230</v>
      </c>
      <c r="D56" s="153" t="str">
        <f t="shared" si="2"/>
        <v>R02-SS-LT-19  ANBO                     05/10/2018  RGG</v>
      </c>
    </row>
    <row r="57" spans="1:4" ht="29.15" x14ac:dyDescent="0.4">
      <c r="A57" s="154" t="s">
        <v>454</v>
      </c>
      <c r="B57" s="113" t="s">
        <v>442</v>
      </c>
      <c r="C57" s="87">
        <v>43230</v>
      </c>
      <c r="D57" s="153" t="str">
        <f t="shared" si="2"/>
        <v>R02-SS-LT-20  ANBO                     05/10/2018  RGG</v>
      </c>
    </row>
    <row r="58" spans="1:4" ht="29.15" x14ac:dyDescent="0.4">
      <c r="A58" s="154" t="s">
        <v>455</v>
      </c>
      <c r="B58" s="113" t="s">
        <v>442</v>
      </c>
      <c r="C58" s="87">
        <v>43230</v>
      </c>
      <c r="D58" s="153" t="str">
        <f t="shared" si="2"/>
        <v>R02-SS-LT-21  ANBO                     05/10/2018  RGG</v>
      </c>
    </row>
    <row r="59" spans="1:4" ht="29.15" x14ac:dyDescent="0.4">
      <c r="A59" s="154" t="s">
        <v>456</v>
      </c>
      <c r="B59" s="113" t="s">
        <v>442</v>
      </c>
      <c r="C59" s="87">
        <v>43230</v>
      </c>
      <c r="D59" s="153" t="str">
        <f t="shared" si="2"/>
        <v>R02-SS-LT-22  ANBO                     05/10/2018  RGG</v>
      </c>
    </row>
    <row r="60" spans="1:4" ht="29.15" x14ac:dyDescent="0.4">
      <c r="A60" s="154" t="s">
        <v>457</v>
      </c>
      <c r="B60" s="113" t="s">
        <v>442</v>
      </c>
      <c r="C60" s="87">
        <v>43230</v>
      </c>
      <c r="D60" s="153" t="str">
        <f t="shared" si="2"/>
        <v>R02-SS-LT-23  ANBO                     05/10/2018  RGG</v>
      </c>
    </row>
    <row r="61" spans="1:4" ht="29.15" x14ac:dyDescent="0.4">
      <c r="A61" s="154" t="s">
        <v>458</v>
      </c>
      <c r="B61" s="113" t="s">
        <v>442</v>
      </c>
      <c r="C61" s="87">
        <v>43230</v>
      </c>
      <c r="D61" s="153" t="str">
        <f t="shared" si="2"/>
        <v>R02-SS-LT-24  ANBO                     05/10/2018  RGG</v>
      </c>
    </row>
    <row r="62" spans="1:4" ht="29.15" x14ac:dyDescent="0.4">
      <c r="A62" s="154" t="s">
        <v>459</v>
      </c>
      <c r="B62" s="113" t="s">
        <v>442</v>
      </c>
      <c r="C62" s="87">
        <v>43230</v>
      </c>
      <c r="D62" s="153" t="str">
        <f t="shared" si="2"/>
        <v>R02-SS-LT-25  ANBO                     05/10/2018  RGG</v>
      </c>
    </row>
    <row r="63" spans="1:4" ht="29.15" x14ac:dyDescent="0.4">
      <c r="A63" s="154" t="s">
        <v>460</v>
      </c>
      <c r="B63" s="113" t="s">
        <v>442</v>
      </c>
      <c r="C63" s="87">
        <v>43230</v>
      </c>
      <c r="D63" s="153" t="str">
        <f t="shared" si="2"/>
        <v>R02-SS-LT-26  ANBO                     05/10/2018  RGG</v>
      </c>
    </row>
    <row r="64" spans="1:4" ht="29.15" x14ac:dyDescent="0.4">
      <c r="A64" s="154" t="s">
        <v>461</v>
      </c>
      <c r="B64" s="113" t="s">
        <v>442</v>
      </c>
      <c r="C64" s="87">
        <v>43230</v>
      </c>
      <c r="D64" s="153" t="str">
        <f t="shared" si="2"/>
        <v>R02-SS-LT-27  ANBO                     05/10/2018  RGG</v>
      </c>
    </row>
    <row r="65" spans="1:4" ht="29.15" x14ac:dyDescent="0.4">
      <c r="A65" s="154" t="s">
        <v>462</v>
      </c>
      <c r="B65" s="113" t="s">
        <v>442</v>
      </c>
      <c r="C65" s="87">
        <v>43230</v>
      </c>
      <c r="D65" s="153" t="str">
        <f t="shared" si="2"/>
        <v>R02-SS-LT-28  ANBO                     05/10/2018  RGG</v>
      </c>
    </row>
    <row r="66" spans="1:4" ht="29.15" x14ac:dyDescent="0.4">
      <c r="A66" s="154" t="s">
        <v>463</v>
      </c>
      <c r="B66" s="113" t="s">
        <v>442</v>
      </c>
      <c r="C66" s="87">
        <v>43230</v>
      </c>
      <c r="D66" s="153" t="str">
        <f t="shared" si="2"/>
        <v>R02-SS-LT-29  ANBO                     05/10/2018  RGG</v>
      </c>
    </row>
    <row r="67" spans="1:4" ht="29.15" x14ac:dyDescent="0.4">
      <c r="A67" s="154" t="s">
        <v>464</v>
      </c>
      <c r="B67" s="113" t="s">
        <v>442</v>
      </c>
      <c r="C67" s="87">
        <v>43230</v>
      </c>
      <c r="D67" s="153" t="str">
        <f t="shared" si="2"/>
        <v>R02-SS-LT-30  ANBO                     05/10/2018  RGG</v>
      </c>
    </row>
    <row r="68" spans="1:4" ht="29.15" x14ac:dyDescent="0.4">
      <c r="A68" s="154" t="s">
        <v>445</v>
      </c>
      <c r="B68" s="8" t="s">
        <v>443</v>
      </c>
      <c r="C68" s="122" t="s">
        <v>365</v>
      </c>
      <c r="D68" s="153" t="str">
        <f t="shared" si="2"/>
        <v>R06-GI-MY-11  ANBO                     05/17/2018  RGG</v>
      </c>
    </row>
    <row r="69" spans="1:4" ht="29.15" x14ac:dyDescent="0.4">
      <c r="A69" s="154" t="s">
        <v>446</v>
      </c>
      <c r="B69" s="8" t="s">
        <v>443</v>
      </c>
      <c r="C69" s="122" t="s">
        <v>365</v>
      </c>
      <c r="D69" s="153" t="str">
        <f t="shared" si="2"/>
        <v>R06-GI-MY-12  ANBO                     05/17/2018  RGG</v>
      </c>
    </row>
    <row r="70" spans="1:4" ht="29.15" x14ac:dyDescent="0.4">
      <c r="A70" s="154" t="s">
        <v>447</v>
      </c>
      <c r="B70" s="8" t="s">
        <v>443</v>
      </c>
      <c r="C70" s="122" t="s">
        <v>365</v>
      </c>
      <c r="D70" s="153" t="str">
        <f t="shared" si="2"/>
        <v>R06-GI-MY-13  ANBO                     05/17/2018  RGG</v>
      </c>
    </row>
    <row r="71" spans="1:4" ht="29.15" x14ac:dyDescent="0.4">
      <c r="A71" s="154" t="s">
        <v>448</v>
      </c>
      <c r="B71" s="8" t="s">
        <v>443</v>
      </c>
      <c r="C71" s="122" t="s">
        <v>365</v>
      </c>
      <c r="D71" s="153" t="str">
        <f t="shared" si="2"/>
        <v>R06-GI-MY-14  ANBO                     05/17/2018  RGG</v>
      </c>
    </row>
    <row r="72" spans="1:4" ht="29.15" x14ac:dyDescent="0.4">
      <c r="A72" s="154" t="s">
        <v>449</v>
      </c>
      <c r="B72" s="8" t="s">
        <v>443</v>
      </c>
      <c r="C72" s="122" t="s">
        <v>365</v>
      </c>
      <c r="D72" s="153" t="str">
        <f t="shared" si="2"/>
        <v>R06-GI-MY-15  ANBO                     05/17/2018  RGG</v>
      </c>
    </row>
    <row r="73" spans="1:4" ht="29.15" x14ac:dyDescent="0.4">
      <c r="A73" s="154" t="s">
        <v>450</v>
      </c>
      <c r="B73" s="8" t="s">
        <v>443</v>
      </c>
      <c r="C73" s="122" t="s">
        <v>365</v>
      </c>
      <c r="D73" s="153" t="str">
        <f t="shared" si="2"/>
        <v>R06-GI-MY-16  ANBO                     05/17/2018  RGG</v>
      </c>
    </row>
    <row r="74" spans="1:4" ht="29.15" x14ac:dyDescent="0.4">
      <c r="A74" s="154" t="s">
        <v>451</v>
      </c>
      <c r="B74" s="8" t="s">
        <v>443</v>
      </c>
      <c r="C74" s="122" t="s">
        <v>365</v>
      </c>
      <c r="D74" s="153" t="str">
        <f t="shared" si="2"/>
        <v>R06-GI-MY-17  ANBO                     05/17/2018  RGG</v>
      </c>
    </row>
    <row r="75" spans="1:4" ht="29.15" x14ac:dyDescent="0.4">
      <c r="A75" s="154" t="s">
        <v>452</v>
      </c>
      <c r="B75" s="8" t="s">
        <v>443</v>
      </c>
      <c r="C75" s="122" t="s">
        <v>365</v>
      </c>
      <c r="D75" s="153" t="str">
        <f t="shared" si="2"/>
        <v>R06-GI-MY-18  ANBO                     05/17/2018  RGG</v>
      </c>
    </row>
    <row r="76" spans="1:4" ht="29.15" x14ac:dyDescent="0.4">
      <c r="A76" s="154" t="s">
        <v>453</v>
      </c>
      <c r="B76" s="8" t="s">
        <v>443</v>
      </c>
      <c r="C76" s="122" t="s">
        <v>365</v>
      </c>
      <c r="D76" s="153" t="str">
        <f t="shared" si="2"/>
        <v>R06-GI-MY-19  ANBO                     05/17/2018  RGG</v>
      </c>
    </row>
    <row r="77" spans="1:4" ht="29.15" x14ac:dyDescent="0.4">
      <c r="A77" s="154" t="s">
        <v>454</v>
      </c>
      <c r="B77" s="8" t="s">
        <v>443</v>
      </c>
      <c r="C77" s="122" t="s">
        <v>365</v>
      </c>
      <c r="D77" s="153" t="str">
        <f t="shared" si="2"/>
        <v>R06-GI-MY-20  ANBO                     05/17/2018  RGG</v>
      </c>
    </row>
    <row r="78" spans="1:4" ht="29.15" x14ac:dyDescent="0.4">
      <c r="A78" s="154" t="s">
        <v>455</v>
      </c>
      <c r="B78" s="8" t="s">
        <v>443</v>
      </c>
      <c r="C78" s="122" t="s">
        <v>365</v>
      </c>
      <c r="D78" s="153" t="str">
        <f t="shared" si="2"/>
        <v>R06-GI-MY-21  ANBO                     05/17/2018  RGG</v>
      </c>
    </row>
    <row r="79" spans="1:4" ht="29.15" x14ac:dyDescent="0.4">
      <c r="A79" s="154" t="s">
        <v>456</v>
      </c>
      <c r="B79" s="8" t="s">
        <v>443</v>
      </c>
      <c r="C79" s="122" t="s">
        <v>365</v>
      </c>
      <c r="D79" s="153" t="str">
        <f t="shared" si="2"/>
        <v>R06-GI-MY-22  ANBO                     05/17/2018  RGG</v>
      </c>
    </row>
    <row r="80" spans="1:4" ht="29.15" x14ac:dyDescent="0.4">
      <c r="A80" s="154" t="s">
        <v>457</v>
      </c>
      <c r="B80" s="8" t="s">
        <v>443</v>
      </c>
      <c r="C80" s="122" t="s">
        <v>365</v>
      </c>
      <c r="D80" s="153" t="str">
        <f t="shared" si="2"/>
        <v>R06-GI-MY-23  ANBO                     05/17/2018  RGG</v>
      </c>
    </row>
    <row r="81" spans="1:4" ht="29.15" x14ac:dyDescent="0.4">
      <c r="A81" s="154" t="s">
        <v>458</v>
      </c>
      <c r="B81" s="8" t="s">
        <v>443</v>
      </c>
      <c r="C81" s="122" t="s">
        <v>365</v>
      </c>
      <c r="D81" s="153" t="str">
        <f t="shared" si="2"/>
        <v>R06-GI-MY-24  ANBO                     05/17/2018  RGG</v>
      </c>
    </row>
    <row r="82" spans="1:4" ht="29.15" x14ac:dyDescent="0.4">
      <c r="A82" s="154" t="s">
        <v>459</v>
      </c>
      <c r="B82" s="8" t="s">
        <v>443</v>
      </c>
      <c r="C82" s="122" t="s">
        <v>365</v>
      </c>
      <c r="D82" s="153" t="str">
        <f t="shared" si="2"/>
        <v>R06-GI-MY-25  ANBO                     05/17/2018  RGG</v>
      </c>
    </row>
    <row r="83" spans="1:4" ht="29.15" x14ac:dyDescent="0.4">
      <c r="A83" s="154" t="s">
        <v>460</v>
      </c>
      <c r="B83" s="8" t="s">
        <v>443</v>
      </c>
      <c r="C83" s="122" t="s">
        <v>365</v>
      </c>
      <c r="D83" s="153" t="str">
        <f t="shared" si="2"/>
        <v>R06-GI-MY-26  ANBO                     05/17/2018  RGG</v>
      </c>
    </row>
    <row r="84" spans="1:4" ht="29.15" x14ac:dyDescent="0.4">
      <c r="A84" s="154" t="s">
        <v>461</v>
      </c>
      <c r="B84" s="8" t="s">
        <v>443</v>
      </c>
      <c r="C84" s="122" t="s">
        <v>365</v>
      </c>
      <c r="D84" s="153" t="str">
        <f t="shared" si="2"/>
        <v>R06-GI-MY-27  ANBO                     05/17/2018  RGG</v>
      </c>
    </row>
    <row r="85" spans="1:4" ht="29.15" x14ac:dyDescent="0.4">
      <c r="A85" s="154" t="s">
        <v>462</v>
      </c>
      <c r="B85" s="8" t="s">
        <v>443</v>
      </c>
      <c r="C85" s="122" t="s">
        <v>365</v>
      </c>
      <c r="D85" s="153" t="str">
        <f t="shared" si="2"/>
        <v>R06-GI-MY-28  ANBO                     05/17/2018  RGG</v>
      </c>
    </row>
    <row r="86" spans="1:4" ht="29.15" x14ac:dyDescent="0.4">
      <c r="A86" s="154" t="s">
        <v>463</v>
      </c>
      <c r="B86" s="8" t="s">
        <v>443</v>
      </c>
      <c r="C86" s="122" t="s">
        <v>365</v>
      </c>
      <c r="D86" s="153" t="str">
        <f t="shared" si="2"/>
        <v>R06-GI-MY-29  ANBO                     05/17/2018  RGG</v>
      </c>
    </row>
    <row r="87" spans="1:4" ht="29.15" x14ac:dyDescent="0.4">
      <c r="A87" s="154" t="s">
        <v>464</v>
      </c>
      <c r="B87" s="8" t="s">
        <v>443</v>
      </c>
      <c r="C87" s="122" t="s">
        <v>365</v>
      </c>
      <c r="D87" s="153" t="str">
        <f t="shared" si="2"/>
        <v>R06-GI-MY-30  ANBO                     05/17/2018  RGG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S87"/>
  <sheetViews>
    <sheetView topLeftCell="A106" workbookViewId="0">
      <selection activeCell="G12" sqref="G12"/>
    </sheetView>
  </sheetViews>
  <sheetFormatPr defaultRowHeight="14.6" x14ac:dyDescent="0.4"/>
  <cols>
    <col min="2" max="2" width="12.53515625" customWidth="1"/>
    <col min="3" max="3" width="15.15234375" customWidth="1"/>
    <col min="4" max="4" width="16.23046875" customWidth="1"/>
    <col min="7" max="7" width="15" customWidth="1"/>
    <col min="8" max="8" width="17.23046875" customWidth="1"/>
    <col min="20" max="20" width="18" customWidth="1"/>
  </cols>
  <sheetData>
    <row r="1" spans="1:45" s="90" customFormat="1" ht="90" customHeight="1" x14ac:dyDescent="0.4">
      <c r="A1" s="88" t="s">
        <v>339</v>
      </c>
      <c r="B1" s="88" t="s">
        <v>349</v>
      </c>
      <c r="C1" s="88" t="s">
        <v>350</v>
      </c>
      <c r="D1" s="88" t="s">
        <v>373</v>
      </c>
      <c r="E1" s="88" t="s">
        <v>348</v>
      </c>
      <c r="F1" s="88" t="s">
        <v>331</v>
      </c>
      <c r="G1" s="88" t="s">
        <v>338</v>
      </c>
      <c r="H1" s="89" t="s">
        <v>11</v>
      </c>
      <c r="I1" s="88" t="s">
        <v>11</v>
      </c>
      <c r="J1" s="88" t="s">
        <v>332</v>
      </c>
      <c r="K1" s="88" t="s">
        <v>337</v>
      </c>
      <c r="L1" s="88" t="s">
        <v>243</v>
      </c>
      <c r="M1" s="88" t="s">
        <v>242</v>
      </c>
      <c r="N1" s="88" t="s">
        <v>0</v>
      </c>
      <c r="O1" s="88" t="s">
        <v>285</v>
      </c>
      <c r="P1" s="88" t="s">
        <v>330</v>
      </c>
      <c r="Q1" s="88" t="s">
        <v>334</v>
      </c>
      <c r="R1" s="88" t="s">
        <v>1</v>
      </c>
      <c r="S1" s="90" t="s">
        <v>2</v>
      </c>
      <c r="T1" s="90" t="s">
        <v>3</v>
      </c>
      <c r="U1" s="90" t="s">
        <v>4</v>
      </c>
      <c r="V1" s="91" t="s">
        <v>278</v>
      </c>
      <c r="W1" s="91" t="s">
        <v>8</v>
      </c>
      <c r="X1" s="91" t="s">
        <v>9</v>
      </c>
      <c r="Y1" s="88" t="s">
        <v>5</v>
      </c>
      <c r="Z1" s="91" t="s">
        <v>6</v>
      </c>
      <c r="AA1" s="91" t="s">
        <v>7</v>
      </c>
      <c r="AB1" s="90" t="s">
        <v>10</v>
      </c>
      <c r="AC1" s="90" t="s">
        <v>12</v>
      </c>
      <c r="AD1" s="90" t="s">
        <v>13</v>
      </c>
      <c r="AE1" s="88" t="s">
        <v>14</v>
      </c>
      <c r="AF1" s="90" t="s">
        <v>15</v>
      </c>
      <c r="AG1" s="88" t="s">
        <v>16</v>
      </c>
      <c r="AH1" s="88" t="s">
        <v>17</v>
      </c>
      <c r="AI1" s="90" t="s">
        <v>18</v>
      </c>
      <c r="AJ1" s="88" t="s">
        <v>19</v>
      </c>
      <c r="AK1" s="88" t="s">
        <v>20</v>
      </c>
      <c r="AL1" s="88" t="s">
        <v>21</v>
      </c>
      <c r="AM1" s="90" t="s">
        <v>22</v>
      </c>
      <c r="AN1" s="88" t="s">
        <v>23</v>
      </c>
      <c r="AO1" s="88" t="s">
        <v>24</v>
      </c>
      <c r="AP1" s="90" t="s">
        <v>25</v>
      </c>
      <c r="AQ1" s="90" t="s">
        <v>351</v>
      </c>
      <c r="AR1" s="90" t="s">
        <v>358</v>
      </c>
      <c r="AS1" s="90" t="s">
        <v>359</v>
      </c>
    </row>
    <row r="2" spans="1:45" s="28" customFormat="1" ht="72.900000000000006" x14ac:dyDescent="0.4">
      <c r="A2" s="28">
        <v>1</v>
      </c>
      <c r="D2" s="92" t="s">
        <v>444</v>
      </c>
      <c r="E2" s="28" t="s">
        <v>101</v>
      </c>
      <c r="F2" s="74" t="str">
        <f t="shared" ref="F2" si="0">CONCATENATE(G2,"               ","roseanna.gamlen.greene@gmail.com")</f>
        <v>R01-SI-LL               roseanna.gamlen.greene@gmail.com</v>
      </c>
      <c r="G2" s="25" t="s">
        <v>394</v>
      </c>
      <c r="H2" s="85">
        <v>43630</v>
      </c>
      <c r="I2" s="33">
        <v>43630</v>
      </c>
      <c r="J2" s="25" t="s">
        <v>333</v>
      </c>
      <c r="K2" s="26" t="s">
        <v>231</v>
      </c>
      <c r="L2" s="27" t="s">
        <v>50</v>
      </c>
      <c r="M2" s="26" t="s">
        <v>173</v>
      </c>
      <c r="N2" s="26">
        <v>1</v>
      </c>
      <c r="O2" s="26">
        <v>2019</v>
      </c>
      <c r="P2" s="26">
        <v>30</v>
      </c>
      <c r="Q2" s="26">
        <v>30</v>
      </c>
      <c r="R2" s="27" t="s">
        <v>50</v>
      </c>
      <c r="S2" s="28" t="s">
        <v>136</v>
      </c>
      <c r="T2" s="25" t="s">
        <v>137</v>
      </c>
      <c r="U2" s="26" t="s">
        <v>138</v>
      </c>
      <c r="V2" s="29" t="str">
        <f t="shared" ref="V2" si="1">CONCATENATE(W2,",",X2)</f>
        <v>49.485506,-124.272877</v>
      </c>
      <c r="W2" s="94">
        <v>49.485506000000001</v>
      </c>
      <c r="X2" s="95">
        <v>-124.27287699999999</v>
      </c>
      <c r="Y2" s="26" t="s">
        <v>30</v>
      </c>
      <c r="Z2" s="29">
        <v>407808</v>
      </c>
      <c r="AA2" s="29">
        <v>5482208</v>
      </c>
      <c r="AB2" s="32" t="s">
        <v>31</v>
      </c>
      <c r="AC2" s="32" t="s">
        <v>139</v>
      </c>
      <c r="AD2" s="26">
        <v>30</v>
      </c>
      <c r="AE2" s="26" t="s">
        <v>33</v>
      </c>
      <c r="AF2" s="28" t="s">
        <v>140</v>
      </c>
      <c r="AG2" s="26" t="s">
        <v>35</v>
      </c>
      <c r="AH2" s="26" t="s">
        <v>36</v>
      </c>
      <c r="AI2" s="35">
        <v>0.5</v>
      </c>
      <c r="AJ2" s="26">
        <v>21.5</v>
      </c>
      <c r="AK2" s="26">
        <v>21</v>
      </c>
      <c r="AL2" s="26">
        <v>5</v>
      </c>
      <c r="AM2" s="32" t="s">
        <v>126</v>
      </c>
      <c r="AN2" s="32" t="s">
        <v>141</v>
      </c>
      <c r="AO2" s="32" t="s">
        <v>142</v>
      </c>
      <c r="AP2" s="32"/>
      <c r="AQ2" s="28">
        <v>4222</v>
      </c>
    </row>
    <row r="3" spans="1:45" s="28" customFormat="1" ht="87.45" x14ac:dyDescent="0.4">
      <c r="A3" s="28">
        <v>1</v>
      </c>
      <c r="D3" s="92" t="s">
        <v>444</v>
      </c>
      <c r="E3" s="28" t="s">
        <v>101</v>
      </c>
      <c r="F3" s="74" t="s">
        <v>375</v>
      </c>
      <c r="G3" s="25" t="s">
        <v>395</v>
      </c>
      <c r="H3" s="85">
        <v>43644</v>
      </c>
      <c r="I3" s="33">
        <v>43644</v>
      </c>
      <c r="J3" s="25" t="s">
        <v>333</v>
      </c>
      <c r="K3" s="26" t="s">
        <v>231</v>
      </c>
      <c r="L3" s="27" t="s">
        <v>26</v>
      </c>
      <c r="M3" s="26" t="s">
        <v>206</v>
      </c>
      <c r="N3" s="26">
        <v>1</v>
      </c>
      <c r="O3" s="26">
        <v>2019</v>
      </c>
      <c r="P3" s="26">
        <v>30</v>
      </c>
      <c r="Q3" s="26">
        <v>30</v>
      </c>
      <c r="R3" s="27" t="s">
        <v>26</v>
      </c>
      <c r="S3" s="28" t="s">
        <v>26</v>
      </c>
      <c r="T3" s="25" t="s">
        <v>43</v>
      </c>
      <c r="U3" s="26" t="s">
        <v>44</v>
      </c>
      <c r="V3" s="29" t="s">
        <v>377</v>
      </c>
      <c r="W3" s="96">
        <v>50.201889999999999</v>
      </c>
      <c r="X3" s="95">
        <v>-125.567437</v>
      </c>
      <c r="Y3" s="26" t="s">
        <v>30</v>
      </c>
      <c r="Z3" s="29">
        <v>316782</v>
      </c>
      <c r="AA3" s="29">
        <v>5564233</v>
      </c>
      <c r="AB3" s="32" t="s">
        <v>45</v>
      </c>
      <c r="AC3" s="32" t="s">
        <v>32</v>
      </c>
      <c r="AD3" s="26">
        <v>30</v>
      </c>
      <c r="AE3" s="26" t="s">
        <v>33</v>
      </c>
      <c r="AF3" s="28" t="s">
        <v>46</v>
      </c>
      <c r="AG3" s="26" t="s">
        <v>35</v>
      </c>
      <c r="AH3" s="26" t="s">
        <v>36</v>
      </c>
      <c r="AI3" s="35">
        <v>0.47916666666666669</v>
      </c>
      <c r="AJ3" s="26">
        <v>15</v>
      </c>
      <c r="AK3" s="26">
        <v>19</v>
      </c>
      <c r="AL3" s="26" t="s">
        <v>47</v>
      </c>
      <c r="AM3" s="32" t="s">
        <v>39</v>
      </c>
      <c r="AN3" s="32" t="s">
        <v>48</v>
      </c>
      <c r="AO3" s="32" t="s">
        <v>41</v>
      </c>
      <c r="AP3" s="32" t="s">
        <v>49</v>
      </c>
      <c r="AQ3" s="28">
        <v>4222</v>
      </c>
    </row>
    <row r="4" spans="1:45" s="28" customFormat="1" ht="87.45" x14ac:dyDescent="0.4">
      <c r="A4" s="28">
        <v>1</v>
      </c>
      <c r="D4" s="92" t="s">
        <v>444</v>
      </c>
      <c r="E4" s="28" t="s">
        <v>101</v>
      </c>
      <c r="F4" s="74" t="s">
        <v>378</v>
      </c>
      <c r="G4" s="25" t="s">
        <v>396</v>
      </c>
      <c r="H4" s="85">
        <v>43641</v>
      </c>
      <c r="I4" s="33">
        <v>43641</v>
      </c>
      <c r="J4" s="25" t="s">
        <v>333</v>
      </c>
      <c r="K4" s="26" t="s">
        <v>231</v>
      </c>
      <c r="L4" s="27" t="s">
        <v>50</v>
      </c>
      <c r="M4" s="26" t="s">
        <v>173</v>
      </c>
      <c r="N4" s="26">
        <v>1</v>
      </c>
      <c r="O4" s="26">
        <v>2019</v>
      </c>
      <c r="P4" s="26">
        <v>30</v>
      </c>
      <c r="Q4" s="26">
        <v>30</v>
      </c>
      <c r="R4" s="27" t="s">
        <v>50</v>
      </c>
      <c r="S4" s="28" t="s">
        <v>58</v>
      </c>
      <c r="T4" s="25" t="s">
        <v>66</v>
      </c>
      <c r="U4" s="26" t="s">
        <v>67</v>
      </c>
      <c r="V4" s="29" t="s">
        <v>380</v>
      </c>
      <c r="W4" s="94">
        <v>49.048937000000002</v>
      </c>
      <c r="X4" s="95">
        <v>-125.435356</v>
      </c>
      <c r="Y4" s="26" t="s">
        <v>30</v>
      </c>
      <c r="Z4" s="29">
        <v>322054</v>
      </c>
      <c r="AA4" s="29">
        <v>5435753</v>
      </c>
      <c r="AB4" s="32" t="s">
        <v>68</v>
      </c>
      <c r="AC4" s="36" t="s">
        <v>32</v>
      </c>
      <c r="AD4" s="26">
        <v>30</v>
      </c>
      <c r="AE4" s="26" t="s">
        <v>33</v>
      </c>
      <c r="AF4" s="28" t="s">
        <v>69</v>
      </c>
      <c r="AG4" s="26" t="s">
        <v>35</v>
      </c>
      <c r="AH4" s="26" t="s">
        <v>36</v>
      </c>
      <c r="AI4" s="26" t="s">
        <v>70</v>
      </c>
      <c r="AJ4" s="26">
        <v>15</v>
      </c>
      <c r="AK4" s="26">
        <v>19</v>
      </c>
      <c r="AL4" s="26">
        <v>14</v>
      </c>
      <c r="AM4" s="32" t="s">
        <v>71</v>
      </c>
      <c r="AN4" s="32" t="s">
        <v>72</v>
      </c>
      <c r="AO4" s="32" t="s">
        <v>41</v>
      </c>
      <c r="AP4" s="32"/>
      <c r="AQ4" s="28">
        <v>4222</v>
      </c>
    </row>
    <row r="5" spans="1:45" s="42" customFormat="1" ht="87.45" x14ac:dyDescent="0.4">
      <c r="A5" s="42">
        <v>1</v>
      </c>
      <c r="D5" s="92" t="s">
        <v>444</v>
      </c>
      <c r="E5" s="42" t="s">
        <v>101</v>
      </c>
      <c r="F5" s="58" t="s">
        <v>381</v>
      </c>
      <c r="G5" s="38" t="s">
        <v>397</v>
      </c>
      <c r="H5" s="86">
        <v>43629</v>
      </c>
      <c r="I5" s="41">
        <v>43629</v>
      </c>
      <c r="J5" s="38" t="s">
        <v>333</v>
      </c>
      <c r="K5" s="39" t="s">
        <v>232</v>
      </c>
      <c r="L5" s="40" t="s">
        <v>143</v>
      </c>
      <c r="M5" s="39" t="s">
        <v>280</v>
      </c>
      <c r="N5" s="39">
        <v>2</v>
      </c>
      <c r="O5" s="39">
        <v>2019</v>
      </c>
      <c r="P5" s="39">
        <v>30</v>
      </c>
      <c r="Q5" s="39">
        <v>30</v>
      </c>
      <c r="R5" s="40" t="s">
        <v>143</v>
      </c>
      <c r="S5" s="42" t="s">
        <v>164</v>
      </c>
      <c r="T5" s="38" t="s">
        <v>165</v>
      </c>
      <c r="U5" s="39" t="s">
        <v>166</v>
      </c>
      <c r="V5" s="55" t="s">
        <v>383</v>
      </c>
      <c r="W5" s="98">
        <v>49.304482999999998</v>
      </c>
      <c r="X5" s="99">
        <v>-122.699583</v>
      </c>
      <c r="Y5" s="100" t="s">
        <v>30</v>
      </c>
      <c r="Z5" s="101">
        <v>521839</v>
      </c>
      <c r="AA5" s="102">
        <v>5461347.9900000002</v>
      </c>
      <c r="AB5" s="47" t="s">
        <v>147</v>
      </c>
      <c r="AC5" s="103" t="s">
        <v>91</v>
      </c>
      <c r="AD5" s="39">
        <v>30</v>
      </c>
      <c r="AE5" s="39" t="s">
        <v>33</v>
      </c>
      <c r="AF5" s="42" t="s">
        <v>167</v>
      </c>
      <c r="AG5" s="39" t="s">
        <v>35</v>
      </c>
      <c r="AH5" s="39" t="s">
        <v>36</v>
      </c>
      <c r="AI5" s="39" t="s">
        <v>168</v>
      </c>
      <c r="AJ5" s="39">
        <v>26</v>
      </c>
      <c r="AK5" s="39" t="s">
        <v>41</v>
      </c>
      <c r="AL5" s="39">
        <v>11</v>
      </c>
      <c r="AM5" s="47" t="s">
        <v>169</v>
      </c>
      <c r="AN5" s="47" t="s">
        <v>170</v>
      </c>
      <c r="AO5" s="47" t="s">
        <v>41</v>
      </c>
      <c r="AP5" s="47"/>
      <c r="AQ5" s="28">
        <v>4222</v>
      </c>
    </row>
    <row r="8" spans="1:45" ht="43.75" x14ac:dyDescent="0.4">
      <c r="A8" s="154" t="s">
        <v>445</v>
      </c>
      <c r="B8" s="25" t="s">
        <v>394</v>
      </c>
      <c r="C8" s="85">
        <v>43630</v>
      </c>
      <c r="D8" s="153" t="str">
        <f>CONCATENATE(B8,"-",A8,"  ANBO                     ",TEXT(C8,"mm/dd/yyyy"),"  RGG")</f>
        <v>R01-SI-LL-11  ANBO                     06/14/2019  RGG</v>
      </c>
    </row>
    <row r="9" spans="1:45" ht="43.75" x14ac:dyDescent="0.4">
      <c r="A9" s="154" t="s">
        <v>446</v>
      </c>
      <c r="B9" s="25" t="s">
        <v>394</v>
      </c>
      <c r="C9" s="85">
        <v>43630</v>
      </c>
      <c r="D9" s="153" t="str">
        <f t="shared" ref="D9:D72" si="2">CONCATENATE(B9,"-",A9,"  ANBO                     ",TEXT(C9,"mm/dd/yyyy"),"  RGG")</f>
        <v>R01-SI-LL-12  ANBO                     06/14/2019  RGG</v>
      </c>
    </row>
    <row r="10" spans="1:45" ht="43.75" x14ac:dyDescent="0.4">
      <c r="A10" s="154" t="s">
        <v>447</v>
      </c>
      <c r="B10" s="25" t="s">
        <v>394</v>
      </c>
      <c r="C10" s="85">
        <v>43630</v>
      </c>
      <c r="D10" s="153" t="str">
        <f t="shared" si="2"/>
        <v>R01-SI-LL-13  ANBO                     06/14/2019  RGG</v>
      </c>
    </row>
    <row r="11" spans="1:45" ht="43.75" x14ac:dyDescent="0.4">
      <c r="A11" s="154" t="s">
        <v>448</v>
      </c>
      <c r="B11" s="25" t="s">
        <v>394</v>
      </c>
      <c r="C11" s="85">
        <v>43630</v>
      </c>
      <c r="D11" s="153" t="str">
        <f t="shared" si="2"/>
        <v>R01-SI-LL-14  ANBO                     06/14/2019  RGG</v>
      </c>
    </row>
    <row r="12" spans="1:45" ht="43.75" x14ac:dyDescent="0.4">
      <c r="A12" s="154" t="s">
        <v>449</v>
      </c>
      <c r="B12" s="25" t="s">
        <v>394</v>
      </c>
      <c r="C12" s="85">
        <v>43630</v>
      </c>
      <c r="D12" s="153" t="str">
        <f t="shared" si="2"/>
        <v>R01-SI-LL-15  ANBO                     06/14/2019  RGG</v>
      </c>
    </row>
    <row r="13" spans="1:45" ht="43.75" x14ac:dyDescent="0.4">
      <c r="A13" s="154" t="s">
        <v>450</v>
      </c>
      <c r="B13" s="25" t="s">
        <v>394</v>
      </c>
      <c r="C13" s="85">
        <v>43630</v>
      </c>
      <c r="D13" s="153" t="str">
        <f t="shared" si="2"/>
        <v>R01-SI-LL-16  ANBO                     06/14/2019  RGG</v>
      </c>
    </row>
    <row r="14" spans="1:45" ht="43.75" x14ac:dyDescent="0.4">
      <c r="A14" s="154" t="s">
        <v>451</v>
      </c>
      <c r="B14" s="25" t="s">
        <v>394</v>
      </c>
      <c r="C14" s="85">
        <v>43630</v>
      </c>
      <c r="D14" s="153" t="str">
        <f t="shared" si="2"/>
        <v>R01-SI-LL-17  ANBO                     06/14/2019  RGG</v>
      </c>
    </row>
    <row r="15" spans="1:45" ht="43.75" x14ac:dyDescent="0.4">
      <c r="A15" s="154" t="s">
        <v>452</v>
      </c>
      <c r="B15" s="25" t="s">
        <v>394</v>
      </c>
      <c r="C15" s="85">
        <v>43630</v>
      </c>
      <c r="D15" s="153" t="str">
        <f t="shared" si="2"/>
        <v>R01-SI-LL-18  ANBO                     06/14/2019  RGG</v>
      </c>
    </row>
    <row r="16" spans="1:45" ht="43.75" x14ac:dyDescent="0.4">
      <c r="A16" s="154" t="s">
        <v>453</v>
      </c>
      <c r="B16" s="25" t="s">
        <v>394</v>
      </c>
      <c r="C16" s="85">
        <v>43630</v>
      </c>
      <c r="D16" s="153" t="str">
        <f t="shared" si="2"/>
        <v>R01-SI-LL-19  ANBO                     06/14/2019  RGG</v>
      </c>
    </row>
    <row r="17" spans="1:4" ht="43.75" x14ac:dyDescent="0.4">
      <c r="A17" s="154" t="s">
        <v>454</v>
      </c>
      <c r="B17" s="25" t="s">
        <v>394</v>
      </c>
      <c r="C17" s="85">
        <v>43630</v>
      </c>
      <c r="D17" s="153" t="str">
        <f t="shared" si="2"/>
        <v>R01-SI-LL-20  ANBO                     06/14/2019  RGG</v>
      </c>
    </row>
    <row r="18" spans="1:4" ht="43.75" x14ac:dyDescent="0.4">
      <c r="A18" s="154" t="s">
        <v>455</v>
      </c>
      <c r="B18" s="25" t="s">
        <v>394</v>
      </c>
      <c r="C18" s="85">
        <v>43630</v>
      </c>
      <c r="D18" s="153" t="str">
        <f t="shared" si="2"/>
        <v>R01-SI-LL-21  ANBO                     06/14/2019  RGG</v>
      </c>
    </row>
    <row r="19" spans="1:4" ht="43.75" x14ac:dyDescent="0.4">
      <c r="A19" s="154" t="s">
        <v>456</v>
      </c>
      <c r="B19" s="25" t="s">
        <v>394</v>
      </c>
      <c r="C19" s="85">
        <v>43630</v>
      </c>
      <c r="D19" s="153" t="str">
        <f t="shared" si="2"/>
        <v>R01-SI-LL-22  ANBO                     06/14/2019  RGG</v>
      </c>
    </row>
    <row r="20" spans="1:4" ht="43.75" x14ac:dyDescent="0.4">
      <c r="A20" s="154" t="s">
        <v>457</v>
      </c>
      <c r="B20" s="25" t="s">
        <v>394</v>
      </c>
      <c r="C20" s="85">
        <v>43630</v>
      </c>
      <c r="D20" s="153" t="str">
        <f t="shared" si="2"/>
        <v>R01-SI-LL-23  ANBO                     06/14/2019  RGG</v>
      </c>
    </row>
    <row r="21" spans="1:4" ht="43.75" x14ac:dyDescent="0.4">
      <c r="A21" s="154" t="s">
        <v>458</v>
      </c>
      <c r="B21" s="25" t="s">
        <v>394</v>
      </c>
      <c r="C21" s="85">
        <v>43630</v>
      </c>
      <c r="D21" s="153" t="str">
        <f t="shared" si="2"/>
        <v>R01-SI-LL-24  ANBO                     06/14/2019  RGG</v>
      </c>
    </row>
    <row r="22" spans="1:4" ht="43.75" x14ac:dyDescent="0.4">
      <c r="A22" s="154" t="s">
        <v>459</v>
      </c>
      <c r="B22" s="25" t="s">
        <v>394</v>
      </c>
      <c r="C22" s="85">
        <v>43630</v>
      </c>
      <c r="D22" s="153" t="str">
        <f t="shared" si="2"/>
        <v>R01-SI-LL-25  ANBO                     06/14/2019  RGG</v>
      </c>
    </row>
    <row r="23" spans="1:4" ht="43.75" x14ac:dyDescent="0.4">
      <c r="A23" s="154" t="s">
        <v>460</v>
      </c>
      <c r="B23" s="25" t="s">
        <v>394</v>
      </c>
      <c r="C23" s="85">
        <v>43630</v>
      </c>
      <c r="D23" s="153" t="str">
        <f t="shared" si="2"/>
        <v>R01-SI-LL-26  ANBO                     06/14/2019  RGG</v>
      </c>
    </row>
    <row r="24" spans="1:4" ht="43.75" x14ac:dyDescent="0.4">
      <c r="A24" s="154" t="s">
        <v>461</v>
      </c>
      <c r="B24" s="25" t="s">
        <v>394</v>
      </c>
      <c r="C24" s="85">
        <v>43630</v>
      </c>
      <c r="D24" s="153" t="str">
        <f t="shared" si="2"/>
        <v>R01-SI-LL-27  ANBO                     06/14/2019  RGG</v>
      </c>
    </row>
    <row r="25" spans="1:4" ht="43.75" x14ac:dyDescent="0.4">
      <c r="A25" s="154" t="s">
        <v>462</v>
      </c>
      <c r="B25" s="25" t="s">
        <v>394</v>
      </c>
      <c r="C25" s="85">
        <v>43630</v>
      </c>
      <c r="D25" s="153" t="str">
        <f t="shared" si="2"/>
        <v>R01-SI-LL-28  ANBO                     06/14/2019  RGG</v>
      </c>
    </row>
    <row r="26" spans="1:4" ht="43.75" x14ac:dyDescent="0.4">
      <c r="A26" s="154" t="s">
        <v>463</v>
      </c>
      <c r="B26" s="25" t="s">
        <v>394</v>
      </c>
      <c r="C26" s="85">
        <v>43630</v>
      </c>
      <c r="D26" s="153" t="str">
        <f t="shared" si="2"/>
        <v>R01-SI-LL-29  ANBO                     06/14/2019  RGG</v>
      </c>
    </row>
    <row r="27" spans="1:4" ht="43.75" x14ac:dyDescent="0.4">
      <c r="A27" s="154" t="s">
        <v>464</v>
      </c>
      <c r="B27" s="25" t="s">
        <v>394</v>
      </c>
      <c r="C27" s="85">
        <v>43630</v>
      </c>
      <c r="D27" s="153" t="str">
        <f t="shared" si="2"/>
        <v>R01-SI-LL-30  ANBO                     06/14/2019  RGG</v>
      </c>
    </row>
    <row r="28" spans="1:4" ht="43.75" x14ac:dyDescent="0.4">
      <c r="A28" s="154" t="s">
        <v>445</v>
      </c>
      <c r="B28" s="25" t="s">
        <v>395</v>
      </c>
      <c r="C28" s="85">
        <v>43644</v>
      </c>
      <c r="D28" s="153" t="str">
        <f t="shared" si="2"/>
        <v>R01-CR-CE-11  ANBO                     06/28/2019  RGG</v>
      </c>
    </row>
    <row r="29" spans="1:4" ht="43.75" x14ac:dyDescent="0.4">
      <c r="A29" s="154" t="s">
        <v>446</v>
      </c>
      <c r="B29" s="25" t="s">
        <v>395</v>
      </c>
      <c r="C29" s="85">
        <v>43644</v>
      </c>
      <c r="D29" s="153" t="str">
        <f t="shared" si="2"/>
        <v>R01-CR-CE-12  ANBO                     06/28/2019  RGG</v>
      </c>
    </row>
    <row r="30" spans="1:4" ht="43.75" x14ac:dyDescent="0.4">
      <c r="A30" s="154" t="s">
        <v>447</v>
      </c>
      <c r="B30" s="25" t="s">
        <v>395</v>
      </c>
      <c r="C30" s="85">
        <v>43644</v>
      </c>
      <c r="D30" s="153" t="str">
        <f t="shared" si="2"/>
        <v>R01-CR-CE-13  ANBO                     06/28/2019  RGG</v>
      </c>
    </row>
    <row r="31" spans="1:4" ht="43.75" x14ac:dyDescent="0.4">
      <c r="A31" s="154" t="s">
        <v>448</v>
      </c>
      <c r="B31" s="25" t="s">
        <v>395</v>
      </c>
      <c r="C31" s="85">
        <v>43644</v>
      </c>
      <c r="D31" s="153" t="str">
        <f t="shared" si="2"/>
        <v>R01-CR-CE-14  ANBO                     06/28/2019  RGG</v>
      </c>
    </row>
    <row r="32" spans="1:4" ht="43.75" x14ac:dyDescent="0.4">
      <c r="A32" s="154" t="s">
        <v>449</v>
      </c>
      <c r="B32" s="25" t="s">
        <v>395</v>
      </c>
      <c r="C32" s="85">
        <v>43644</v>
      </c>
      <c r="D32" s="153" t="str">
        <f t="shared" si="2"/>
        <v>R01-CR-CE-15  ANBO                     06/28/2019  RGG</v>
      </c>
    </row>
    <row r="33" spans="1:4" ht="43.75" x14ac:dyDescent="0.4">
      <c r="A33" s="154" t="s">
        <v>450</v>
      </c>
      <c r="B33" s="25" t="s">
        <v>395</v>
      </c>
      <c r="C33" s="85">
        <v>43644</v>
      </c>
      <c r="D33" s="153" t="str">
        <f t="shared" si="2"/>
        <v>R01-CR-CE-16  ANBO                     06/28/2019  RGG</v>
      </c>
    </row>
    <row r="34" spans="1:4" ht="43.75" x14ac:dyDescent="0.4">
      <c r="A34" s="154" t="s">
        <v>451</v>
      </c>
      <c r="B34" s="25" t="s">
        <v>395</v>
      </c>
      <c r="C34" s="85">
        <v>43644</v>
      </c>
      <c r="D34" s="153" t="str">
        <f t="shared" si="2"/>
        <v>R01-CR-CE-17  ANBO                     06/28/2019  RGG</v>
      </c>
    </row>
    <row r="35" spans="1:4" ht="43.75" x14ac:dyDescent="0.4">
      <c r="A35" s="154" t="s">
        <v>452</v>
      </c>
      <c r="B35" s="25" t="s">
        <v>395</v>
      </c>
      <c r="C35" s="85">
        <v>43644</v>
      </c>
      <c r="D35" s="153" t="str">
        <f t="shared" si="2"/>
        <v>R01-CR-CE-18  ANBO                     06/28/2019  RGG</v>
      </c>
    </row>
    <row r="36" spans="1:4" ht="43.75" x14ac:dyDescent="0.4">
      <c r="A36" s="154" t="s">
        <v>453</v>
      </c>
      <c r="B36" s="25" t="s">
        <v>395</v>
      </c>
      <c r="C36" s="85">
        <v>43644</v>
      </c>
      <c r="D36" s="153" t="str">
        <f t="shared" si="2"/>
        <v>R01-CR-CE-19  ANBO                     06/28/2019  RGG</v>
      </c>
    </row>
    <row r="37" spans="1:4" ht="43.75" x14ac:dyDescent="0.4">
      <c r="A37" s="154" t="s">
        <v>454</v>
      </c>
      <c r="B37" s="25" t="s">
        <v>395</v>
      </c>
      <c r="C37" s="85">
        <v>43644</v>
      </c>
      <c r="D37" s="153" t="str">
        <f t="shared" si="2"/>
        <v>R01-CR-CE-20  ANBO                     06/28/2019  RGG</v>
      </c>
    </row>
    <row r="38" spans="1:4" ht="43.75" x14ac:dyDescent="0.4">
      <c r="A38" s="154" t="s">
        <v>455</v>
      </c>
      <c r="B38" s="25" t="s">
        <v>395</v>
      </c>
      <c r="C38" s="85">
        <v>43644</v>
      </c>
      <c r="D38" s="153" t="str">
        <f t="shared" si="2"/>
        <v>R01-CR-CE-21  ANBO                     06/28/2019  RGG</v>
      </c>
    </row>
    <row r="39" spans="1:4" ht="43.75" x14ac:dyDescent="0.4">
      <c r="A39" s="154" t="s">
        <v>456</v>
      </c>
      <c r="B39" s="25" t="s">
        <v>395</v>
      </c>
      <c r="C39" s="85">
        <v>43644</v>
      </c>
      <c r="D39" s="153" t="str">
        <f t="shared" si="2"/>
        <v>R01-CR-CE-22  ANBO                     06/28/2019  RGG</v>
      </c>
    </row>
    <row r="40" spans="1:4" ht="43.75" x14ac:dyDescent="0.4">
      <c r="A40" s="154" t="s">
        <v>457</v>
      </c>
      <c r="B40" s="25" t="s">
        <v>395</v>
      </c>
      <c r="C40" s="85">
        <v>43644</v>
      </c>
      <c r="D40" s="153" t="str">
        <f t="shared" si="2"/>
        <v>R01-CR-CE-23  ANBO                     06/28/2019  RGG</v>
      </c>
    </row>
    <row r="41" spans="1:4" ht="43.75" x14ac:dyDescent="0.4">
      <c r="A41" s="154" t="s">
        <v>458</v>
      </c>
      <c r="B41" s="25" t="s">
        <v>395</v>
      </c>
      <c r="C41" s="85">
        <v>43644</v>
      </c>
      <c r="D41" s="153" t="str">
        <f t="shared" si="2"/>
        <v>R01-CR-CE-24  ANBO                     06/28/2019  RGG</v>
      </c>
    </row>
    <row r="42" spans="1:4" ht="43.75" x14ac:dyDescent="0.4">
      <c r="A42" s="154" t="s">
        <v>459</v>
      </c>
      <c r="B42" s="25" t="s">
        <v>395</v>
      </c>
      <c r="C42" s="85">
        <v>43644</v>
      </c>
      <c r="D42" s="153" t="str">
        <f t="shared" si="2"/>
        <v>R01-CR-CE-25  ANBO                     06/28/2019  RGG</v>
      </c>
    </row>
    <row r="43" spans="1:4" ht="43.75" x14ac:dyDescent="0.4">
      <c r="A43" s="154" t="s">
        <v>460</v>
      </c>
      <c r="B43" s="25" t="s">
        <v>395</v>
      </c>
      <c r="C43" s="85">
        <v>43644</v>
      </c>
      <c r="D43" s="153" t="str">
        <f t="shared" si="2"/>
        <v>R01-CR-CE-26  ANBO                     06/28/2019  RGG</v>
      </c>
    </row>
    <row r="44" spans="1:4" ht="43.75" x14ac:dyDescent="0.4">
      <c r="A44" s="154" t="s">
        <v>461</v>
      </c>
      <c r="B44" s="25" t="s">
        <v>395</v>
      </c>
      <c r="C44" s="85">
        <v>43644</v>
      </c>
      <c r="D44" s="153" t="str">
        <f t="shared" si="2"/>
        <v>R01-CR-CE-27  ANBO                     06/28/2019  RGG</v>
      </c>
    </row>
    <row r="45" spans="1:4" ht="43.75" x14ac:dyDescent="0.4">
      <c r="A45" s="154" t="s">
        <v>462</v>
      </c>
      <c r="B45" s="25" t="s">
        <v>395</v>
      </c>
      <c r="C45" s="85">
        <v>43644</v>
      </c>
      <c r="D45" s="153" t="str">
        <f t="shared" si="2"/>
        <v>R01-CR-CE-28  ANBO                     06/28/2019  RGG</v>
      </c>
    </row>
    <row r="46" spans="1:4" ht="43.75" x14ac:dyDescent="0.4">
      <c r="A46" s="154" t="s">
        <v>463</v>
      </c>
      <c r="B46" s="25" t="s">
        <v>395</v>
      </c>
      <c r="C46" s="85">
        <v>43644</v>
      </c>
      <c r="D46" s="153" t="str">
        <f t="shared" si="2"/>
        <v>R01-CR-CE-29  ANBO                     06/28/2019  RGG</v>
      </c>
    </row>
    <row r="47" spans="1:4" ht="43.75" x14ac:dyDescent="0.4">
      <c r="A47" s="154" t="s">
        <v>464</v>
      </c>
      <c r="B47" s="25" t="s">
        <v>395</v>
      </c>
      <c r="C47" s="85">
        <v>43644</v>
      </c>
      <c r="D47" s="153" t="str">
        <f t="shared" si="2"/>
        <v>R01-CR-CE-30  ANBO                     06/28/2019  RGG</v>
      </c>
    </row>
    <row r="48" spans="1:4" ht="43.75" x14ac:dyDescent="0.4">
      <c r="A48" s="154" t="s">
        <v>445</v>
      </c>
      <c r="B48" s="25" t="s">
        <v>396</v>
      </c>
      <c r="C48" s="85">
        <v>43641</v>
      </c>
      <c r="D48" s="153" t="str">
        <f t="shared" si="2"/>
        <v>R01-SI-CA-11  ANBO                     06/25/2019  RGG</v>
      </c>
    </row>
    <row r="49" spans="1:4" ht="43.75" x14ac:dyDescent="0.4">
      <c r="A49" s="154" t="s">
        <v>446</v>
      </c>
      <c r="B49" s="25" t="s">
        <v>396</v>
      </c>
      <c r="C49" s="85">
        <v>43641</v>
      </c>
      <c r="D49" s="153" t="str">
        <f t="shared" si="2"/>
        <v>R01-SI-CA-12  ANBO                     06/25/2019  RGG</v>
      </c>
    </row>
    <row r="50" spans="1:4" ht="43.75" x14ac:dyDescent="0.4">
      <c r="A50" s="154" t="s">
        <v>447</v>
      </c>
      <c r="B50" s="25" t="s">
        <v>396</v>
      </c>
      <c r="C50" s="85">
        <v>43641</v>
      </c>
      <c r="D50" s="153" t="str">
        <f t="shared" si="2"/>
        <v>R01-SI-CA-13  ANBO                     06/25/2019  RGG</v>
      </c>
    </row>
    <row r="51" spans="1:4" ht="43.75" x14ac:dyDescent="0.4">
      <c r="A51" s="154" t="s">
        <v>448</v>
      </c>
      <c r="B51" s="25" t="s">
        <v>396</v>
      </c>
      <c r="C51" s="85">
        <v>43641</v>
      </c>
      <c r="D51" s="153" t="str">
        <f t="shared" si="2"/>
        <v>R01-SI-CA-14  ANBO                     06/25/2019  RGG</v>
      </c>
    </row>
    <row r="52" spans="1:4" ht="43.75" x14ac:dyDescent="0.4">
      <c r="A52" s="154" t="s">
        <v>449</v>
      </c>
      <c r="B52" s="25" t="s">
        <v>396</v>
      </c>
      <c r="C52" s="85">
        <v>43641</v>
      </c>
      <c r="D52" s="153" t="str">
        <f t="shared" si="2"/>
        <v>R01-SI-CA-15  ANBO                     06/25/2019  RGG</v>
      </c>
    </row>
    <row r="53" spans="1:4" ht="43.75" x14ac:dyDescent="0.4">
      <c r="A53" s="154" t="s">
        <v>450</v>
      </c>
      <c r="B53" s="25" t="s">
        <v>396</v>
      </c>
      <c r="C53" s="85">
        <v>43641</v>
      </c>
      <c r="D53" s="153" t="str">
        <f t="shared" si="2"/>
        <v>R01-SI-CA-16  ANBO                     06/25/2019  RGG</v>
      </c>
    </row>
    <row r="54" spans="1:4" ht="43.75" x14ac:dyDescent="0.4">
      <c r="A54" s="154" t="s">
        <v>451</v>
      </c>
      <c r="B54" s="25" t="s">
        <v>396</v>
      </c>
      <c r="C54" s="85">
        <v>43641</v>
      </c>
      <c r="D54" s="153" t="str">
        <f t="shared" si="2"/>
        <v>R01-SI-CA-17  ANBO                     06/25/2019  RGG</v>
      </c>
    </row>
    <row r="55" spans="1:4" ht="43.75" x14ac:dyDescent="0.4">
      <c r="A55" s="154" t="s">
        <v>452</v>
      </c>
      <c r="B55" s="25" t="s">
        <v>396</v>
      </c>
      <c r="C55" s="85">
        <v>43641</v>
      </c>
      <c r="D55" s="153" t="str">
        <f t="shared" si="2"/>
        <v>R01-SI-CA-18  ANBO                     06/25/2019  RGG</v>
      </c>
    </row>
    <row r="56" spans="1:4" ht="43.75" x14ac:dyDescent="0.4">
      <c r="A56" s="154" t="s">
        <v>453</v>
      </c>
      <c r="B56" s="25" t="s">
        <v>396</v>
      </c>
      <c r="C56" s="85">
        <v>43641</v>
      </c>
      <c r="D56" s="153" t="str">
        <f t="shared" si="2"/>
        <v>R01-SI-CA-19  ANBO                     06/25/2019  RGG</v>
      </c>
    </row>
    <row r="57" spans="1:4" ht="43.75" x14ac:dyDescent="0.4">
      <c r="A57" s="154" t="s">
        <v>454</v>
      </c>
      <c r="B57" s="25" t="s">
        <v>396</v>
      </c>
      <c r="C57" s="85">
        <v>43641</v>
      </c>
      <c r="D57" s="153" t="str">
        <f t="shared" si="2"/>
        <v>R01-SI-CA-20  ANBO                     06/25/2019  RGG</v>
      </c>
    </row>
    <row r="58" spans="1:4" ht="43.75" x14ac:dyDescent="0.4">
      <c r="A58" s="154" t="s">
        <v>455</v>
      </c>
      <c r="B58" s="25" t="s">
        <v>396</v>
      </c>
      <c r="C58" s="85">
        <v>43641</v>
      </c>
      <c r="D58" s="153" t="str">
        <f t="shared" si="2"/>
        <v>R01-SI-CA-21  ANBO                     06/25/2019  RGG</v>
      </c>
    </row>
    <row r="59" spans="1:4" ht="43.75" x14ac:dyDescent="0.4">
      <c r="A59" s="154" t="s">
        <v>456</v>
      </c>
      <c r="B59" s="25" t="s">
        <v>396</v>
      </c>
      <c r="C59" s="85">
        <v>43641</v>
      </c>
      <c r="D59" s="153" t="str">
        <f t="shared" si="2"/>
        <v>R01-SI-CA-22  ANBO                     06/25/2019  RGG</v>
      </c>
    </row>
    <row r="60" spans="1:4" ht="43.75" x14ac:dyDescent="0.4">
      <c r="A60" s="154" t="s">
        <v>457</v>
      </c>
      <c r="B60" s="25" t="s">
        <v>396</v>
      </c>
      <c r="C60" s="85">
        <v>43641</v>
      </c>
      <c r="D60" s="153" t="str">
        <f t="shared" si="2"/>
        <v>R01-SI-CA-23  ANBO                     06/25/2019  RGG</v>
      </c>
    </row>
    <row r="61" spans="1:4" ht="43.75" x14ac:dyDescent="0.4">
      <c r="A61" s="154" t="s">
        <v>458</v>
      </c>
      <c r="B61" s="25" t="s">
        <v>396</v>
      </c>
      <c r="C61" s="85">
        <v>43641</v>
      </c>
      <c r="D61" s="153" t="str">
        <f t="shared" si="2"/>
        <v>R01-SI-CA-24  ANBO                     06/25/2019  RGG</v>
      </c>
    </row>
    <row r="62" spans="1:4" ht="43.75" x14ac:dyDescent="0.4">
      <c r="A62" s="154" t="s">
        <v>459</v>
      </c>
      <c r="B62" s="25" t="s">
        <v>396</v>
      </c>
      <c r="C62" s="85">
        <v>43641</v>
      </c>
      <c r="D62" s="153" t="str">
        <f t="shared" si="2"/>
        <v>R01-SI-CA-25  ANBO                     06/25/2019  RGG</v>
      </c>
    </row>
    <row r="63" spans="1:4" ht="43.75" x14ac:dyDescent="0.4">
      <c r="A63" s="154" t="s">
        <v>460</v>
      </c>
      <c r="B63" s="25" t="s">
        <v>396</v>
      </c>
      <c r="C63" s="85">
        <v>43641</v>
      </c>
      <c r="D63" s="153" t="str">
        <f t="shared" si="2"/>
        <v>R01-SI-CA-26  ANBO                     06/25/2019  RGG</v>
      </c>
    </row>
    <row r="64" spans="1:4" ht="43.75" x14ac:dyDescent="0.4">
      <c r="A64" s="154" t="s">
        <v>461</v>
      </c>
      <c r="B64" s="25" t="s">
        <v>396</v>
      </c>
      <c r="C64" s="85">
        <v>43641</v>
      </c>
      <c r="D64" s="153" t="str">
        <f t="shared" si="2"/>
        <v>R01-SI-CA-27  ANBO                     06/25/2019  RGG</v>
      </c>
    </row>
    <row r="65" spans="1:4" ht="43.75" x14ac:dyDescent="0.4">
      <c r="A65" s="154" t="s">
        <v>462</v>
      </c>
      <c r="B65" s="25" t="s">
        <v>396</v>
      </c>
      <c r="C65" s="85">
        <v>43641</v>
      </c>
      <c r="D65" s="153" t="str">
        <f t="shared" si="2"/>
        <v>R01-SI-CA-28  ANBO                     06/25/2019  RGG</v>
      </c>
    </row>
    <row r="66" spans="1:4" ht="43.75" x14ac:dyDescent="0.4">
      <c r="A66" s="154" t="s">
        <v>463</v>
      </c>
      <c r="B66" s="25" t="s">
        <v>396</v>
      </c>
      <c r="C66" s="85">
        <v>43641</v>
      </c>
      <c r="D66" s="153" t="str">
        <f t="shared" si="2"/>
        <v>R01-SI-CA-29  ANBO                     06/25/2019  RGG</v>
      </c>
    </row>
    <row r="67" spans="1:4" ht="43.75" x14ac:dyDescent="0.4">
      <c r="A67" s="154" t="s">
        <v>464</v>
      </c>
      <c r="B67" s="25" t="s">
        <v>396</v>
      </c>
      <c r="C67" s="85">
        <v>43641</v>
      </c>
      <c r="D67" s="153" t="str">
        <f t="shared" si="2"/>
        <v>R01-SI-CA-30  ANBO                     06/25/2019  RGG</v>
      </c>
    </row>
    <row r="68" spans="1:4" ht="43.75" x14ac:dyDescent="0.4">
      <c r="A68" s="154" t="s">
        <v>445</v>
      </c>
      <c r="B68" s="38" t="s">
        <v>397</v>
      </c>
      <c r="C68" s="86">
        <v>43629</v>
      </c>
      <c r="D68" s="153" t="str">
        <f t="shared" si="2"/>
        <v>R02-CW-MI-11  ANBO                     06/13/2019  RGG</v>
      </c>
    </row>
    <row r="69" spans="1:4" ht="43.75" x14ac:dyDescent="0.4">
      <c r="A69" s="154" t="s">
        <v>446</v>
      </c>
      <c r="B69" s="38" t="s">
        <v>397</v>
      </c>
      <c r="C69" s="86">
        <v>43629</v>
      </c>
      <c r="D69" s="153" t="str">
        <f t="shared" si="2"/>
        <v>R02-CW-MI-12  ANBO                     06/13/2019  RGG</v>
      </c>
    </row>
    <row r="70" spans="1:4" ht="43.75" x14ac:dyDescent="0.4">
      <c r="A70" s="154" t="s">
        <v>447</v>
      </c>
      <c r="B70" s="38" t="s">
        <v>397</v>
      </c>
      <c r="C70" s="86">
        <v>43629</v>
      </c>
      <c r="D70" s="153" t="str">
        <f t="shared" si="2"/>
        <v>R02-CW-MI-13  ANBO                     06/13/2019  RGG</v>
      </c>
    </row>
    <row r="71" spans="1:4" ht="43.75" x14ac:dyDescent="0.4">
      <c r="A71" s="154" t="s">
        <v>448</v>
      </c>
      <c r="B71" s="38" t="s">
        <v>397</v>
      </c>
      <c r="C71" s="86">
        <v>43629</v>
      </c>
      <c r="D71" s="153" t="str">
        <f t="shared" si="2"/>
        <v>R02-CW-MI-14  ANBO                     06/13/2019  RGG</v>
      </c>
    </row>
    <row r="72" spans="1:4" ht="43.75" x14ac:dyDescent="0.4">
      <c r="A72" s="154" t="s">
        <v>449</v>
      </c>
      <c r="B72" s="38" t="s">
        <v>397</v>
      </c>
      <c r="C72" s="86">
        <v>43629</v>
      </c>
      <c r="D72" s="153" t="str">
        <f t="shared" si="2"/>
        <v>R02-CW-MI-15  ANBO                     06/13/2019  RGG</v>
      </c>
    </row>
    <row r="73" spans="1:4" ht="43.75" x14ac:dyDescent="0.4">
      <c r="A73" s="154" t="s">
        <v>450</v>
      </c>
      <c r="B73" s="38" t="s">
        <v>397</v>
      </c>
      <c r="C73" s="86">
        <v>43629</v>
      </c>
      <c r="D73" s="153" t="str">
        <f t="shared" ref="D73:D87" si="3">CONCATENATE(B73,"-",A73,"  ANBO                     ",TEXT(C73,"mm/dd/yyyy"),"  RGG")</f>
        <v>R02-CW-MI-16  ANBO                     06/13/2019  RGG</v>
      </c>
    </row>
    <row r="74" spans="1:4" ht="43.75" x14ac:dyDescent="0.4">
      <c r="A74" s="154" t="s">
        <v>451</v>
      </c>
      <c r="B74" s="38" t="s">
        <v>397</v>
      </c>
      <c r="C74" s="86">
        <v>43629</v>
      </c>
      <c r="D74" s="153" t="str">
        <f t="shared" si="3"/>
        <v>R02-CW-MI-17  ANBO                     06/13/2019  RGG</v>
      </c>
    </row>
    <row r="75" spans="1:4" ht="43.75" x14ac:dyDescent="0.4">
      <c r="A75" s="154" t="s">
        <v>452</v>
      </c>
      <c r="B75" s="38" t="s">
        <v>397</v>
      </c>
      <c r="C75" s="86">
        <v>43629</v>
      </c>
      <c r="D75" s="153" t="str">
        <f t="shared" si="3"/>
        <v>R02-CW-MI-18  ANBO                     06/13/2019  RGG</v>
      </c>
    </row>
    <row r="76" spans="1:4" ht="43.75" x14ac:dyDescent="0.4">
      <c r="A76" s="154" t="s">
        <v>453</v>
      </c>
      <c r="B76" s="38" t="s">
        <v>397</v>
      </c>
      <c r="C76" s="86">
        <v>43629</v>
      </c>
      <c r="D76" s="153" t="str">
        <f t="shared" si="3"/>
        <v>R02-CW-MI-19  ANBO                     06/13/2019  RGG</v>
      </c>
    </row>
    <row r="77" spans="1:4" ht="43.75" x14ac:dyDescent="0.4">
      <c r="A77" s="154" t="s">
        <v>454</v>
      </c>
      <c r="B77" s="38" t="s">
        <v>397</v>
      </c>
      <c r="C77" s="86">
        <v>43629</v>
      </c>
      <c r="D77" s="153" t="str">
        <f t="shared" si="3"/>
        <v>R02-CW-MI-20  ANBO                     06/13/2019  RGG</v>
      </c>
    </row>
    <row r="78" spans="1:4" ht="43.75" x14ac:dyDescent="0.4">
      <c r="A78" s="154" t="s">
        <v>455</v>
      </c>
      <c r="B78" s="38" t="s">
        <v>397</v>
      </c>
      <c r="C78" s="86">
        <v>43629</v>
      </c>
      <c r="D78" s="153" t="str">
        <f t="shared" si="3"/>
        <v>R02-CW-MI-21  ANBO                     06/13/2019  RGG</v>
      </c>
    </row>
    <row r="79" spans="1:4" ht="43.75" x14ac:dyDescent="0.4">
      <c r="A79" s="154" t="s">
        <v>456</v>
      </c>
      <c r="B79" s="38" t="s">
        <v>397</v>
      </c>
      <c r="C79" s="86">
        <v>43629</v>
      </c>
      <c r="D79" s="153" t="str">
        <f t="shared" si="3"/>
        <v>R02-CW-MI-22  ANBO                     06/13/2019  RGG</v>
      </c>
    </row>
    <row r="80" spans="1:4" ht="43.75" x14ac:dyDescent="0.4">
      <c r="A80" s="154" t="s">
        <v>457</v>
      </c>
      <c r="B80" s="38" t="s">
        <v>397</v>
      </c>
      <c r="C80" s="86">
        <v>43629</v>
      </c>
      <c r="D80" s="153" t="str">
        <f t="shared" si="3"/>
        <v>R02-CW-MI-23  ANBO                     06/13/2019  RGG</v>
      </c>
    </row>
    <row r="81" spans="1:4" ht="43.75" x14ac:dyDescent="0.4">
      <c r="A81" s="154" t="s">
        <v>458</v>
      </c>
      <c r="B81" s="38" t="s">
        <v>397</v>
      </c>
      <c r="C81" s="86">
        <v>43629</v>
      </c>
      <c r="D81" s="153" t="str">
        <f t="shared" si="3"/>
        <v>R02-CW-MI-24  ANBO                     06/13/2019  RGG</v>
      </c>
    </row>
    <row r="82" spans="1:4" ht="43.75" x14ac:dyDescent="0.4">
      <c r="A82" s="154" t="s">
        <v>459</v>
      </c>
      <c r="B82" s="38" t="s">
        <v>397</v>
      </c>
      <c r="C82" s="86">
        <v>43629</v>
      </c>
      <c r="D82" s="153" t="str">
        <f t="shared" si="3"/>
        <v>R02-CW-MI-25  ANBO                     06/13/2019  RGG</v>
      </c>
    </row>
    <row r="83" spans="1:4" ht="43.75" x14ac:dyDescent="0.4">
      <c r="A83" s="154" t="s">
        <v>460</v>
      </c>
      <c r="B83" s="38" t="s">
        <v>397</v>
      </c>
      <c r="C83" s="86">
        <v>43629</v>
      </c>
      <c r="D83" s="153" t="str">
        <f t="shared" si="3"/>
        <v>R02-CW-MI-26  ANBO                     06/13/2019  RGG</v>
      </c>
    </row>
    <row r="84" spans="1:4" ht="43.75" x14ac:dyDescent="0.4">
      <c r="A84" s="154" t="s">
        <v>461</v>
      </c>
      <c r="B84" s="38" t="s">
        <v>397</v>
      </c>
      <c r="C84" s="86">
        <v>43629</v>
      </c>
      <c r="D84" s="153" t="str">
        <f t="shared" si="3"/>
        <v>R02-CW-MI-27  ANBO                     06/13/2019  RGG</v>
      </c>
    </row>
    <row r="85" spans="1:4" ht="43.75" x14ac:dyDescent="0.4">
      <c r="A85" s="154" t="s">
        <v>462</v>
      </c>
      <c r="B85" s="38" t="s">
        <v>397</v>
      </c>
      <c r="C85" s="86">
        <v>43629</v>
      </c>
      <c r="D85" s="153" t="str">
        <f t="shared" si="3"/>
        <v>R02-CW-MI-28  ANBO                     06/13/2019  RGG</v>
      </c>
    </row>
    <row r="86" spans="1:4" ht="43.75" x14ac:dyDescent="0.4">
      <c r="A86" s="154" t="s">
        <v>463</v>
      </c>
      <c r="B86" s="38" t="s">
        <v>397</v>
      </c>
      <c r="C86" s="86">
        <v>43629</v>
      </c>
      <c r="D86" s="153" t="str">
        <f t="shared" si="3"/>
        <v>R02-CW-MI-29  ANBO                     06/13/2019  RGG</v>
      </c>
    </row>
    <row r="87" spans="1:4" ht="43.75" x14ac:dyDescent="0.4">
      <c r="A87" s="154" t="s">
        <v>464</v>
      </c>
      <c r="B87" s="38" t="s">
        <v>397</v>
      </c>
      <c r="C87" s="86">
        <v>43629</v>
      </c>
      <c r="D87" s="153" t="str">
        <f t="shared" si="3"/>
        <v>R02-CW-MI-30  ANBO                     06/13/2019  RGG</v>
      </c>
    </row>
  </sheetData>
  <pageMargins left="0.7" right="0.7" top="0.75" bottom="0.75" header="0.3" footer="0.3"/>
  <pageSetup scale="1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S88"/>
  <sheetViews>
    <sheetView topLeftCell="A94" workbookViewId="0">
      <selection activeCell="A9" sqref="A9:A28"/>
    </sheetView>
  </sheetViews>
  <sheetFormatPr defaultRowHeight="14.6" x14ac:dyDescent="0.4"/>
  <cols>
    <col min="2" max="2" width="14.84375" customWidth="1"/>
    <col min="3" max="3" width="14.4609375" customWidth="1"/>
    <col min="4" max="4" width="20.69140625" customWidth="1"/>
    <col min="7" max="7" width="13.23046875" customWidth="1"/>
    <col min="8" max="8" width="10.69140625" bestFit="1" customWidth="1"/>
    <col min="9" max="9" width="17.84375" customWidth="1"/>
    <col min="18" max="18" width="20.4609375" customWidth="1"/>
    <col min="19" max="19" width="13.69140625" customWidth="1"/>
    <col min="20" max="20" width="15.15234375" customWidth="1"/>
  </cols>
  <sheetData>
    <row r="1" spans="1:45" s="90" customFormat="1" ht="90" customHeight="1" x14ac:dyDescent="0.4">
      <c r="A1" s="88" t="s">
        <v>339</v>
      </c>
      <c r="B1" s="88" t="s">
        <v>349</v>
      </c>
      <c r="C1" s="88" t="s">
        <v>350</v>
      </c>
      <c r="D1" s="88" t="s">
        <v>373</v>
      </c>
      <c r="E1" s="88" t="s">
        <v>348</v>
      </c>
      <c r="F1" s="88" t="s">
        <v>331</v>
      </c>
      <c r="G1" s="88" t="s">
        <v>338</v>
      </c>
      <c r="H1" s="88" t="s">
        <v>11</v>
      </c>
      <c r="I1" s="89" t="s">
        <v>11</v>
      </c>
      <c r="J1" s="88" t="s">
        <v>332</v>
      </c>
      <c r="K1" s="88" t="s">
        <v>337</v>
      </c>
      <c r="L1" s="88" t="s">
        <v>243</v>
      </c>
      <c r="M1" s="88" t="s">
        <v>242</v>
      </c>
      <c r="N1" s="88" t="s">
        <v>0</v>
      </c>
      <c r="O1" s="88" t="s">
        <v>285</v>
      </c>
      <c r="P1" s="88" t="s">
        <v>330</v>
      </c>
      <c r="Q1" s="88" t="s">
        <v>334</v>
      </c>
      <c r="R1" s="88" t="s">
        <v>1</v>
      </c>
      <c r="S1" s="90" t="s">
        <v>2</v>
      </c>
      <c r="T1" s="90" t="s">
        <v>3</v>
      </c>
      <c r="U1" s="90" t="s">
        <v>4</v>
      </c>
      <c r="V1" s="91" t="s">
        <v>278</v>
      </c>
      <c r="W1" s="91" t="s">
        <v>8</v>
      </c>
      <c r="X1" s="91" t="s">
        <v>9</v>
      </c>
      <c r="Y1" s="88" t="s">
        <v>5</v>
      </c>
      <c r="Z1" s="91" t="s">
        <v>6</v>
      </c>
      <c r="AA1" s="91" t="s">
        <v>7</v>
      </c>
      <c r="AB1" s="90" t="s">
        <v>10</v>
      </c>
      <c r="AC1" s="90" t="s">
        <v>12</v>
      </c>
      <c r="AD1" s="90" t="s">
        <v>13</v>
      </c>
      <c r="AE1" s="88" t="s">
        <v>14</v>
      </c>
      <c r="AF1" s="90" t="s">
        <v>15</v>
      </c>
      <c r="AG1" s="88" t="s">
        <v>16</v>
      </c>
      <c r="AH1" s="88" t="s">
        <v>17</v>
      </c>
      <c r="AI1" s="90" t="s">
        <v>18</v>
      </c>
      <c r="AJ1" s="88" t="s">
        <v>19</v>
      </c>
      <c r="AK1" s="88" t="s">
        <v>20</v>
      </c>
      <c r="AL1" s="88" t="s">
        <v>21</v>
      </c>
      <c r="AM1" s="90" t="s">
        <v>22</v>
      </c>
      <c r="AN1" s="88" t="s">
        <v>23</v>
      </c>
      <c r="AO1" s="88" t="s">
        <v>24</v>
      </c>
      <c r="AP1" s="90" t="s">
        <v>25</v>
      </c>
      <c r="AQ1" s="90" t="s">
        <v>351</v>
      </c>
      <c r="AR1" s="90" t="s">
        <v>358</v>
      </c>
      <c r="AS1" s="90" t="s">
        <v>359</v>
      </c>
    </row>
    <row r="2" spans="1:45" s="42" customFormat="1" ht="33" customHeight="1" x14ac:dyDescent="0.4">
      <c r="A2" s="42">
        <v>1</v>
      </c>
      <c r="D2" s="92" t="s">
        <v>444</v>
      </c>
      <c r="E2" s="42" t="s">
        <v>101</v>
      </c>
      <c r="F2" s="58" t="s">
        <v>384</v>
      </c>
      <c r="G2" s="38" t="s">
        <v>398</v>
      </c>
      <c r="H2" s="166">
        <v>43630</v>
      </c>
      <c r="I2" s="97">
        <v>43630</v>
      </c>
      <c r="J2" s="38" t="s">
        <v>333</v>
      </c>
      <c r="K2" s="39" t="s">
        <v>232</v>
      </c>
      <c r="L2" s="40" t="s">
        <v>143</v>
      </c>
      <c r="M2" s="39" t="s">
        <v>280</v>
      </c>
      <c r="N2" s="39">
        <v>2</v>
      </c>
      <c r="O2" s="39">
        <v>2019</v>
      </c>
      <c r="P2" s="39">
        <v>30</v>
      </c>
      <c r="Q2" s="39">
        <v>30</v>
      </c>
      <c r="R2" s="40" t="s">
        <v>143</v>
      </c>
      <c r="S2" s="42" t="s">
        <v>178</v>
      </c>
      <c r="T2" s="38" t="s">
        <v>179</v>
      </c>
      <c r="U2" s="39" t="s">
        <v>180</v>
      </c>
      <c r="V2" s="55" t="s">
        <v>386</v>
      </c>
      <c r="W2" s="104">
        <v>49.382117999999998</v>
      </c>
      <c r="X2" s="105">
        <v>-121.40021900000001</v>
      </c>
      <c r="Y2" s="100" t="s">
        <v>30</v>
      </c>
      <c r="Z2" s="55">
        <v>616112</v>
      </c>
      <c r="AA2" s="55">
        <v>5471166</v>
      </c>
      <c r="AB2" s="47" t="s">
        <v>181</v>
      </c>
      <c r="AC2" s="103" t="s">
        <v>91</v>
      </c>
      <c r="AD2" s="39">
        <v>30</v>
      </c>
      <c r="AE2" s="39" t="s">
        <v>33</v>
      </c>
      <c r="AF2" s="42" t="s">
        <v>182</v>
      </c>
      <c r="AG2" s="39" t="s">
        <v>35</v>
      </c>
      <c r="AH2" s="39" t="s">
        <v>36</v>
      </c>
      <c r="AI2" s="39" t="s">
        <v>183</v>
      </c>
      <c r="AJ2" s="39">
        <v>21.5</v>
      </c>
      <c r="AK2" s="39">
        <v>19</v>
      </c>
      <c r="AL2" s="39">
        <v>13</v>
      </c>
      <c r="AM2" s="47" t="s">
        <v>184</v>
      </c>
      <c r="AN2" s="47" t="s">
        <v>185</v>
      </c>
      <c r="AO2" s="47" t="s">
        <v>95</v>
      </c>
      <c r="AP2" s="47"/>
      <c r="AQ2" s="28">
        <v>4222</v>
      </c>
    </row>
    <row r="3" spans="1:45" s="42" customFormat="1" ht="29.25" customHeight="1" x14ac:dyDescent="0.4">
      <c r="A3" s="42">
        <v>1</v>
      </c>
      <c r="D3" s="92" t="s">
        <v>444</v>
      </c>
      <c r="E3" s="42" t="s">
        <v>101</v>
      </c>
      <c r="F3" s="58" t="s">
        <v>387</v>
      </c>
      <c r="G3" s="38" t="s">
        <v>399</v>
      </c>
      <c r="H3" s="166">
        <v>43635</v>
      </c>
      <c r="I3" s="97">
        <v>43635</v>
      </c>
      <c r="J3" s="38" t="s">
        <v>333</v>
      </c>
      <c r="K3" s="39" t="s">
        <v>232</v>
      </c>
      <c r="L3" s="40" t="s">
        <v>214</v>
      </c>
      <c r="M3" s="39" t="s">
        <v>233</v>
      </c>
      <c r="N3" s="39">
        <v>2</v>
      </c>
      <c r="O3" s="39">
        <v>2019</v>
      </c>
      <c r="P3" s="39">
        <v>30</v>
      </c>
      <c r="Q3" s="39">
        <v>30</v>
      </c>
      <c r="R3" s="40" t="s">
        <v>214</v>
      </c>
      <c r="S3" s="42" t="s">
        <v>215</v>
      </c>
      <c r="T3" s="38" t="s">
        <v>216</v>
      </c>
      <c r="U3" s="39" t="s">
        <v>217</v>
      </c>
      <c r="V3" s="55" t="s">
        <v>389</v>
      </c>
      <c r="W3" s="104">
        <v>49.920045000000002</v>
      </c>
      <c r="X3" s="105">
        <v>-124.48140600000001</v>
      </c>
      <c r="Y3" s="39" t="s">
        <v>30</v>
      </c>
      <c r="Z3" s="55">
        <v>393658</v>
      </c>
      <c r="AA3" s="55">
        <v>5530793</v>
      </c>
      <c r="AB3" s="47" t="s">
        <v>218</v>
      </c>
      <c r="AC3" s="47" t="s">
        <v>219</v>
      </c>
      <c r="AD3" s="39">
        <v>30</v>
      </c>
      <c r="AE3" s="39" t="s">
        <v>33</v>
      </c>
      <c r="AF3" s="42" t="s">
        <v>46</v>
      </c>
      <c r="AG3" s="39" t="s">
        <v>35</v>
      </c>
      <c r="AH3" s="39" t="s">
        <v>36</v>
      </c>
      <c r="AI3" s="54">
        <v>0.4375</v>
      </c>
      <c r="AJ3" s="39">
        <v>14</v>
      </c>
      <c r="AK3" s="39" t="s">
        <v>41</v>
      </c>
      <c r="AL3" s="39">
        <v>15</v>
      </c>
      <c r="AM3" s="47" t="s">
        <v>71</v>
      </c>
      <c r="AN3" s="47" t="s">
        <v>220</v>
      </c>
      <c r="AO3" s="47" t="s">
        <v>221</v>
      </c>
      <c r="AP3" s="47"/>
      <c r="AQ3" s="28">
        <v>4222</v>
      </c>
    </row>
    <row r="4" spans="1:45" s="1" customFormat="1" ht="21" customHeight="1" x14ac:dyDescent="0.4">
      <c r="A4" s="1">
        <v>1</v>
      </c>
      <c r="D4" s="92" t="s">
        <v>444</v>
      </c>
      <c r="E4" s="1" t="s">
        <v>101</v>
      </c>
      <c r="F4" s="78" t="s">
        <v>390</v>
      </c>
      <c r="G4" s="8" t="s">
        <v>400</v>
      </c>
      <c r="H4" s="167">
        <v>43621</v>
      </c>
      <c r="I4" s="106">
        <v>43621</v>
      </c>
      <c r="J4" s="8" t="s">
        <v>333</v>
      </c>
      <c r="K4" s="3" t="s">
        <v>235</v>
      </c>
      <c r="L4" s="5" t="s">
        <v>238</v>
      </c>
      <c r="M4" s="3" t="s">
        <v>245</v>
      </c>
      <c r="N4" s="3">
        <v>6</v>
      </c>
      <c r="O4" s="3">
        <v>2019</v>
      </c>
      <c r="P4" s="3">
        <v>30</v>
      </c>
      <c r="Q4" s="3">
        <v>30</v>
      </c>
      <c r="R4" s="5" t="s">
        <v>250</v>
      </c>
      <c r="S4" s="3" t="s">
        <v>250</v>
      </c>
      <c r="T4" s="8" t="s">
        <v>237</v>
      </c>
      <c r="U4" s="3" t="s">
        <v>246</v>
      </c>
      <c r="V4" s="2" t="s">
        <v>274</v>
      </c>
      <c r="W4" s="10">
        <v>52.554093999999999</v>
      </c>
      <c r="X4" s="8">
        <v>-131.667113</v>
      </c>
      <c r="AQ4" s="28">
        <v>4222</v>
      </c>
    </row>
    <row r="5" spans="1:45" s="1" customFormat="1" ht="24" customHeight="1" x14ac:dyDescent="0.4">
      <c r="A5" s="1">
        <v>1</v>
      </c>
      <c r="D5" s="92" t="s">
        <v>444</v>
      </c>
      <c r="E5" s="1" t="s">
        <v>101</v>
      </c>
      <c r="F5" s="78" t="s">
        <v>392</v>
      </c>
      <c r="G5" s="8" t="s">
        <v>401</v>
      </c>
      <c r="H5" s="167">
        <v>43272</v>
      </c>
      <c r="I5" s="106">
        <v>43272</v>
      </c>
      <c r="J5" s="8" t="s">
        <v>333</v>
      </c>
      <c r="K5" s="3" t="s">
        <v>235</v>
      </c>
      <c r="L5" s="5" t="s">
        <v>244</v>
      </c>
      <c r="M5" s="3" t="s">
        <v>234</v>
      </c>
      <c r="N5" s="3">
        <v>6</v>
      </c>
      <c r="O5" s="3">
        <v>2018</v>
      </c>
      <c r="P5" s="3">
        <v>60</v>
      </c>
      <c r="Q5" s="3">
        <v>30</v>
      </c>
      <c r="R5" s="5" t="s">
        <v>250</v>
      </c>
      <c r="S5" s="3" t="s">
        <v>250</v>
      </c>
      <c r="T5" s="8" t="s">
        <v>260</v>
      </c>
      <c r="U5" s="3" t="s">
        <v>261</v>
      </c>
      <c r="V5" s="6" t="s">
        <v>272</v>
      </c>
      <c r="W5" s="12">
        <v>53.923406999999997</v>
      </c>
      <c r="X5" s="8">
        <v>-132.10208700000001</v>
      </c>
      <c r="AQ5" s="28">
        <v>4222</v>
      </c>
    </row>
    <row r="9" spans="1:45" ht="29.15" x14ac:dyDescent="0.4">
      <c r="A9" s="154" t="s">
        <v>445</v>
      </c>
      <c r="B9" s="38" t="s">
        <v>398</v>
      </c>
      <c r="C9" s="166">
        <v>43630</v>
      </c>
      <c r="D9" s="153" t="str">
        <f>CONCATENATE(B9,"-",A9,"  ANBO                     ",TEXT(C9,"mm/dd/yyyy"),"  RGG")</f>
        <v>R02-CW-KA-11  ANBO                     06/14/2019  RGG</v>
      </c>
    </row>
    <row r="10" spans="1:45" ht="29.15" x14ac:dyDescent="0.4">
      <c r="A10" s="154" t="s">
        <v>446</v>
      </c>
      <c r="B10" s="38" t="s">
        <v>398</v>
      </c>
      <c r="C10" s="166">
        <v>43630</v>
      </c>
      <c r="D10" s="153" t="str">
        <f t="shared" ref="D10:D73" si="0">CONCATENATE(B10,"-",A10,"  ANBO                     ",TEXT(C10,"mm/dd/yyyy"),"  RGG")</f>
        <v>R02-CW-KA-12  ANBO                     06/14/2019  RGG</v>
      </c>
    </row>
    <row r="11" spans="1:45" ht="29.15" x14ac:dyDescent="0.4">
      <c r="A11" s="154" t="s">
        <v>447</v>
      </c>
      <c r="B11" s="38" t="s">
        <v>398</v>
      </c>
      <c r="C11" s="166">
        <v>43630</v>
      </c>
      <c r="D11" s="153" t="str">
        <f t="shared" si="0"/>
        <v>R02-CW-KA-13  ANBO                     06/14/2019  RGG</v>
      </c>
    </row>
    <row r="12" spans="1:45" ht="29.15" x14ac:dyDescent="0.4">
      <c r="A12" s="154" t="s">
        <v>448</v>
      </c>
      <c r="B12" s="38" t="s">
        <v>398</v>
      </c>
      <c r="C12" s="166">
        <v>43630</v>
      </c>
      <c r="D12" s="153" t="str">
        <f t="shared" si="0"/>
        <v>R02-CW-KA-14  ANBO                     06/14/2019  RGG</v>
      </c>
    </row>
    <row r="13" spans="1:45" ht="29.15" x14ac:dyDescent="0.4">
      <c r="A13" s="154" t="s">
        <v>449</v>
      </c>
      <c r="B13" s="38" t="s">
        <v>398</v>
      </c>
      <c r="C13" s="166">
        <v>43630</v>
      </c>
      <c r="D13" s="153" t="str">
        <f t="shared" si="0"/>
        <v>R02-CW-KA-15  ANBO                     06/14/2019  RGG</v>
      </c>
    </row>
    <row r="14" spans="1:45" ht="29.15" x14ac:dyDescent="0.4">
      <c r="A14" s="154" t="s">
        <v>450</v>
      </c>
      <c r="B14" s="38" t="s">
        <v>398</v>
      </c>
      <c r="C14" s="166">
        <v>43630</v>
      </c>
      <c r="D14" s="153" t="str">
        <f t="shared" si="0"/>
        <v>R02-CW-KA-16  ANBO                     06/14/2019  RGG</v>
      </c>
    </row>
    <row r="15" spans="1:45" ht="29.15" x14ac:dyDescent="0.4">
      <c r="A15" s="154" t="s">
        <v>451</v>
      </c>
      <c r="B15" s="38" t="s">
        <v>398</v>
      </c>
      <c r="C15" s="166">
        <v>43630</v>
      </c>
      <c r="D15" s="153" t="str">
        <f t="shared" si="0"/>
        <v>R02-CW-KA-17  ANBO                     06/14/2019  RGG</v>
      </c>
    </row>
    <row r="16" spans="1:45" ht="29.15" x14ac:dyDescent="0.4">
      <c r="A16" s="154" t="s">
        <v>452</v>
      </c>
      <c r="B16" s="38" t="s">
        <v>398</v>
      </c>
      <c r="C16" s="166">
        <v>43630</v>
      </c>
      <c r="D16" s="153" t="str">
        <f t="shared" si="0"/>
        <v>R02-CW-KA-18  ANBO                     06/14/2019  RGG</v>
      </c>
    </row>
    <row r="17" spans="1:4" ht="29.15" x14ac:dyDescent="0.4">
      <c r="A17" s="154" t="s">
        <v>453</v>
      </c>
      <c r="B17" s="38" t="s">
        <v>398</v>
      </c>
      <c r="C17" s="166">
        <v>43630</v>
      </c>
      <c r="D17" s="153" t="str">
        <f t="shared" si="0"/>
        <v>R02-CW-KA-19  ANBO                     06/14/2019  RGG</v>
      </c>
    </row>
    <row r="18" spans="1:4" ht="29.15" x14ac:dyDescent="0.4">
      <c r="A18" s="154" t="s">
        <v>454</v>
      </c>
      <c r="B18" s="38" t="s">
        <v>398</v>
      </c>
      <c r="C18" s="166">
        <v>43630</v>
      </c>
      <c r="D18" s="153" t="str">
        <f t="shared" si="0"/>
        <v>R02-CW-KA-20  ANBO                     06/14/2019  RGG</v>
      </c>
    </row>
    <row r="19" spans="1:4" ht="29.15" x14ac:dyDescent="0.4">
      <c r="A19" s="154" t="s">
        <v>455</v>
      </c>
      <c r="B19" s="38" t="s">
        <v>398</v>
      </c>
      <c r="C19" s="166">
        <v>43630</v>
      </c>
      <c r="D19" s="153" t="str">
        <f t="shared" si="0"/>
        <v>R02-CW-KA-21  ANBO                     06/14/2019  RGG</v>
      </c>
    </row>
    <row r="20" spans="1:4" ht="29.15" x14ac:dyDescent="0.4">
      <c r="A20" s="154" t="s">
        <v>456</v>
      </c>
      <c r="B20" s="38" t="s">
        <v>398</v>
      </c>
      <c r="C20" s="166">
        <v>43630</v>
      </c>
      <c r="D20" s="153" t="str">
        <f t="shared" si="0"/>
        <v>R02-CW-KA-22  ANBO                     06/14/2019  RGG</v>
      </c>
    </row>
    <row r="21" spans="1:4" ht="29.15" x14ac:dyDescent="0.4">
      <c r="A21" s="154" t="s">
        <v>457</v>
      </c>
      <c r="B21" s="38" t="s">
        <v>398</v>
      </c>
      <c r="C21" s="166">
        <v>43630</v>
      </c>
      <c r="D21" s="153" t="str">
        <f t="shared" si="0"/>
        <v>R02-CW-KA-23  ANBO                     06/14/2019  RGG</v>
      </c>
    </row>
    <row r="22" spans="1:4" ht="29.15" x14ac:dyDescent="0.4">
      <c r="A22" s="154" t="s">
        <v>458</v>
      </c>
      <c r="B22" s="38" t="s">
        <v>398</v>
      </c>
      <c r="C22" s="166">
        <v>43630</v>
      </c>
      <c r="D22" s="153" t="str">
        <f t="shared" si="0"/>
        <v>R02-CW-KA-24  ANBO                     06/14/2019  RGG</v>
      </c>
    </row>
    <row r="23" spans="1:4" ht="29.15" x14ac:dyDescent="0.4">
      <c r="A23" s="154" t="s">
        <v>459</v>
      </c>
      <c r="B23" s="38" t="s">
        <v>398</v>
      </c>
      <c r="C23" s="166">
        <v>43630</v>
      </c>
      <c r="D23" s="153" t="str">
        <f t="shared" si="0"/>
        <v>R02-CW-KA-25  ANBO                     06/14/2019  RGG</v>
      </c>
    </row>
    <row r="24" spans="1:4" ht="29.15" x14ac:dyDescent="0.4">
      <c r="A24" s="154" t="s">
        <v>460</v>
      </c>
      <c r="B24" s="38" t="s">
        <v>398</v>
      </c>
      <c r="C24" s="166">
        <v>43630</v>
      </c>
      <c r="D24" s="153" t="str">
        <f t="shared" si="0"/>
        <v>R02-CW-KA-26  ANBO                     06/14/2019  RGG</v>
      </c>
    </row>
    <row r="25" spans="1:4" ht="29.15" x14ac:dyDescent="0.4">
      <c r="A25" s="154" t="s">
        <v>461</v>
      </c>
      <c r="B25" s="38" t="s">
        <v>398</v>
      </c>
      <c r="C25" s="166">
        <v>43630</v>
      </c>
      <c r="D25" s="153" t="str">
        <f t="shared" si="0"/>
        <v>R02-CW-KA-27  ANBO                     06/14/2019  RGG</v>
      </c>
    </row>
    <row r="26" spans="1:4" ht="29.15" x14ac:dyDescent="0.4">
      <c r="A26" s="154" t="s">
        <v>462</v>
      </c>
      <c r="B26" s="38" t="s">
        <v>398</v>
      </c>
      <c r="C26" s="166">
        <v>43630</v>
      </c>
      <c r="D26" s="153" t="str">
        <f t="shared" si="0"/>
        <v>R02-CW-KA-28  ANBO                     06/14/2019  RGG</v>
      </c>
    </row>
    <row r="27" spans="1:4" ht="29.15" x14ac:dyDescent="0.4">
      <c r="A27" s="154" t="s">
        <v>463</v>
      </c>
      <c r="B27" s="38" t="s">
        <v>398</v>
      </c>
      <c r="C27" s="166">
        <v>43630</v>
      </c>
      <c r="D27" s="153" t="str">
        <f t="shared" si="0"/>
        <v>R02-CW-KA-29  ANBO                     06/14/2019  RGG</v>
      </c>
    </row>
    <row r="28" spans="1:4" ht="29.15" x14ac:dyDescent="0.4">
      <c r="A28" s="154" t="s">
        <v>464</v>
      </c>
      <c r="B28" s="38" t="s">
        <v>398</v>
      </c>
      <c r="C28" s="166">
        <v>43630</v>
      </c>
      <c r="D28" s="153" t="str">
        <f t="shared" si="0"/>
        <v>R02-CW-KA-30  ANBO                     06/14/2019  RGG</v>
      </c>
    </row>
    <row r="29" spans="1:4" ht="29.15" x14ac:dyDescent="0.4">
      <c r="A29" s="154" t="s">
        <v>445</v>
      </c>
      <c r="B29" s="38" t="s">
        <v>399</v>
      </c>
      <c r="C29" s="166">
        <v>43635</v>
      </c>
      <c r="D29" s="153" t="str">
        <f t="shared" si="0"/>
        <v>R02-SC-IN-11  ANBO                     06/19/2019  RGG</v>
      </c>
    </row>
    <row r="30" spans="1:4" ht="29.15" x14ac:dyDescent="0.4">
      <c r="A30" s="154" t="s">
        <v>446</v>
      </c>
      <c r="B30" s="38" t="s">
        <v>399</v>
      </c>
      <c r="C30" s="166">
        <v>43635</v>
      </c>
      <c r="D30" s="153" t="str">
        <f t="shared" si="0"/>
        <v>R02-SC-IN-12  ANBO                     06/19/2019  RGG</v>
      </c>
    </row>
    <row r="31" spans="1:4" ht="29.15" x14ac:dyDescent="0.4">
      <c r="A31" s="154" t="s">
        <v>447</v>
      </c>
      <c r="B31" s="38" t="s">
        <v>399</v>
      </c>
      <c r="C31" s="166">
        <v>43635</v>
      </c>
      <c r="D31" s="153" t="str">
        <f t="shared" si="0"/>
        <v>R02-SC-IN-13  ANBO                     06/19/2019  RGG</v>
      </c>
    </row>
    <row r="32" spans="1:4" ht="29.15" x14ac:dyDescent="0.4">
      <c r="A32" s="154" t="s">
        <v>448</v>
      </c>
      <c r="B32" s="38" t="s">
        <v>399</v>
      </c>
      <c r="C32" s="166">
        <v>43635</v>
      </c>
      <c r="D32" s="153" t="str">
        <f t="shared" si="0"/>
        <v>R02-SC-IN-14  ANBO                     06/19/2019  RGG</v>
      </c>
    </row>
    <row r="33" spans="1:4" ht="29.15" x14ac:dyDescent="0.4">
      <c r="A33" s="154" t="s">
        <v>449</v>
      </c>
      <c r="B33" s="38" t="s">
        <v>399</v>
      </c>
      <c r="C33" s="166">
        <v>43635</v>
      </c>
      <c r="D33" s="153" t="str">
        <f t="shared" si="0"/>
        <v>R02-SC-IN-15  ANBO                     06/19/2019  RGG</v>
      </c>
    </row>
    <row r="34" spans="1:4" ht="29.15" x14ac:dyDescent="0.4">
      <c r="A34" s="154" t="s">
        <v>450</v>
      </c>
      <c r="B34" s="38" t="s">
        <v>399</v>
      </c>
      <c r="C34" s="166">
        <v>43635</v>
      </c>
      <c r="D34" s="153" t="str">
        <f t="shared" si="0"/>
        <v>R02-SC-IN-16  ANBO                     06/19/2019  RGG</v>
      </c>
    </row>
    <row r="35" spans="1:4" ht="29.15" x14ac:dyDescent="0.4">
      <c r="A35" s="154" t="s">
        <v>451</v>
      </c>
      <c r="B35" s="38" t="s">
        <v>399</v>
      </c>
      <c r="C35" s="166">
        <v>43635</v>
      </c>
      <c r="D35" s="153" t="str">
        <f t="shared" si="0"/>
        <v>R02-SC-IN-17  ANBO                     06/19/2019  RGG</v>
      </c>
    </row>
    <row r="36" spans="1:4" ht="29.15" x14ac:dyDescent="0.4">
      <c r="A36" s="154" t="s">
        <v>452</v>
      </c>
      <c r="B36" s="38" t="s">
        <v>399</v>
      </c>
      <c r="C36" s="166">
        <v>43635</v>
      </c>
      <c r="D36" s="153" t="str">
        <f t="shared" si="0"/>
        <v>R02-SC-IN-18  ANBO                     06/19/2019  RGG</v>
      </c>
    </row>
    <row r="37" spans="1:4" ht="29.15" x14ac:dyDescent="0.4">
      <c r="A37" s="154" t="s">
        <v>453</v>
      </c>
      <c r="B37" s="38" t="s">
        <v>399</v>
      </c>
      <c r="C37" s="166">
        <v>43635</v>
      </c>
      <c r="D37" s="153" t="str">
        <f t="shared" si="0"/>
        <v>R02-SC-IN-19  ANBO                     06/19/2019  RGG</v>
      </c>
    </row>
    <row r="38" spans="1:4" ht="29.15" x14ac:dyDescent="0.4">
      <c r="A38" s="154" t="s">
        <v>454</v>
      </c>
      <c r="B38" s="38" t="s">
        <v>399</v>
      </c>
      <c r="C38" s="166">
        <v>43635</v>
      </c>
      <c r="D38" s="153" t="str">
        <f t="shared" si="0"/>
        <v>R02-SC-IN-20  ANBO                     06/19/2019  RGG</v>
      </c>
    </row>
    <row r="39" spans="1:4" ht="29.15" x14ac:dyDescent="0.4">
      <c r="A39" s="154" t="s">
        <v>455</v>
      </c>
      <c r="B39" s="38" t="s">
        <v>399</v>
      </c>
      <c r="C39" s="166">
        <v>43635</v>
      </c>
      <c r="D39" s="153" t="str">
        <f t="shared" si="0"/>
        <v>R02-SC-IN-21  ANBO                     06/19/2019  RGG</v>
      </c>
    </row>
    <row r="40" spans="1:4" ht="29.15" x14ac:dyDescent="0.4">
      <c r="A40" s="154" t="s">
        <v>456</v>
      </c>
      <c r="B40" s="38" t="s">
        <v>399</v>
      </c>
      <c r="C40" s="166">
        <v>43635</v>
      </c>
      <c r="D40" s="153" t="str">
        <f t="shared" si="0"/>
        <v>R02-SC-IN-22  ANBO                     06/19/2019  RGG</v>
      </c>
    </row>
    <row r="41" spans="1:4" ht="29.15" x14ac:dyDescent="0.4">
      <c r="A41" s="154" t="s">
        <v>457</v>
      </c>
      <c r="B41" s="38" t="s">
        <v>399</v>
      </c>
      <c r="C41" s="166">
        <v>43635</v>
      </c>
      <c r="D41" s="153" t="str">
        <f t="shared" si="0"/>
        <v>R02-SC-IN-23  ANBO                     06/19/2019  RGG</v>
      </c>
    </row>
    <row r="42" spans="1:4" ht="29.15" x14ac:dyDescent="0.4">
      <c r="A42" s="154" t="s">
        <v>458</v>
      </c>
      <c r="B42" s="38" t="s">
        <v>399</v>
      </c>
      <c r="C42" s="166">
        <v>43635</v>
      </c>
      <c r="D42" s="153" t="str">
        <f t="shared" si="0"/>
        <v>R02-SC-IN-24  ANBO                     06/19/2019  RGG</v>
      </c>
    </row>
    <row r="43" spans="1:4" ht="29.15" x14ac:dyDescent="0.4">
      <c r="A43" s="154" t="s">
        <v>459</v>
      </c>
      <c r="B43" s="38" t="s">
        <v>399</v>
      </c>
      <c r="C43" s="166">
        <v>43635</v>
      </c>
      <c r="D43" s="153" t="str">
        <f t="shared" si="0"/>
        <v>R02-SC-IN-25  ANBO                     06/19/2019  RGG</v>
      </c>
    </row>
    <row r="44" spans="1:4" ht="29.15" x14ac:dyDescent="0.4">
      <c r="A44" s="154" t="s">
        <v>460</v>
      </c>
      <c r="B44" s="38" t="s">
        <v>399</v>
      </c>
      <c r="C44" s="166">
        <v>43635</v>
      </c>
      <c r="D44" s="153" t="str">
        <f t="shared" si="0"/>
        <v>R02-SC-IN-26  ANBO                     06/19/2019  RGG</v>
      </c>
    </row>
    <row r="45" spans="1:4" ht="29.15" x14ac:dyDescent="0.4">
      <c r="A45" s="154" t="s">
        <v>461</v>
      </c>
      <c r="B45" s="38" t="s">
        <v>399</v>
      </c>
      <c r="C45" s="166">
        <v>43635</v>
      </c>
      <c r="D45" s="153" t="str">
        <f t="shared" si="0"/>
        <v>R02-SC-IN-27  ANBO                     06/19/2019  RGG</v>
      </c>
    </row>
    <row r="46" spans="1:4" ht="29.15" x14ac:dyDescent="0.4">
      <c r="A46" s="154" t="s">
        <v>462</v>
      </c>
      <c r="B46" s="38" t="s">
        <v>399</v>
      </c>
      <c r="C46" s="166">
        <v>43635</v>
      </c>
      <c r="D46" s="153" t="str">
        <f t="shared" si="0"/>
        <v>R02-SC-IN-28  ANBO                     06/19/2019  RGG</v>
      </c>
    </row>
    <row r="47" spans="1:4" ht="29.15" x14ac:dyDescent="0.4">
      <c r="A47" s="154" t="s">
        <v>463</v>
      </c>
      <c r="B47" s="38" t="s">
        <v>399</v>
      </c>
      <c r="C47" s="166">
        <v>43635</v>
      </c>
      <c r="D47" s="153" t="str">
        <f t="shared" si="0"/>
        <v>R02-SC-IN-29  ANBO                     06/19/2019  RGG</v>
      </c>
    </row>
    <row r="48" spans="1:4" ht="29.15" x14ac:dyDescent="0.4">
      <c r="A48" s="154" t="s">
        <v>464</v>
      </c>
      <c r="B48" s="38" t="s">
        <v>399</v>
      </c>
      <c r="C48" s="166">
        <v>43635</v>
      </c>
      <c r="D48" s="153" t="str">
        <f t="shared" si="0"/>
        <v>R02-SC-IN-30  ANBO                     06/19/2019  RGG</v>
      </c>
    </row>
    <row r="49" spans="1:4" ht="29.15" x14ac:dyDescent="0.4">
      <c r="A49" s="154" t="s">
        <v>445</v>
      </c>
      <c r="B49" s="8" t="s">
        <v>400</v>
      </c>
      <c r="C49" s="167">
        <v>43621</v>
      </c>
      <c r="D49" s="153" t="str">
        <f t="shared" si="0"/>
        <v>R06-GH-DL-11  ANBO                     06/05/2019  RGG</v>
      </c>
    </row>
    <row r="50" spans="1:4" ht="29.15" x14ac:dyDescent="0.4">
      <c r="A50" s="154" t="s">
        <v>446</v>
      </c>
      <c r="B50" s="8" t="s">
        <v>400</v>
      </c>
      <c r="C50" s="167">
        <v>43621</v>
      </c>
      <c r="D50" s="153" t="str">
        <f t="shared" si="0"/>
        <v>R06-GH-DL-12  ANBO                     06/05/2019  RGG</v>
      </c>
    </row>
    <row r="51" spans="1:4" ht="29.15" x14ac:dyDescent="0.4">
      <c r="A51" s="154" t="s">
        <v>447</v>
      </c>
      <c r="B51" s="8" t="s">
        <v>400</v>
      </c>
      <c r="C51" s="167">
        <v>43621</v>
      </c>
      <c r="D51" s="153" t="str">
        <f t="shared" si="0"/>
        <v>R06-GH-DL-13  ANBO                     06/05/2019  RGG</v>
      </c>
    </row>
    <row r="52" spans="1:4" ht="29.15" x14ac:dyDescent="0.4">
      <c r="A52" s="154" t="s">
        <v>448</v>
      </c>
      <c r="B52" s="8" t="s">
        <v>400</v>
      </c>
      <c r="C52" s="167">
        <v>43621</v>
      </c>
      <c r="D52" s="153" t="str">
        <f t="shared" si="0"/>
        <v>R06-GH-DL-14  ANBO                     06/05/2019  RGG</v>
      </c>
    </row>
    <row r="53" spans="1:4" ht="29.15" x14ac:dyDescent="0.4">
      <c r="A53" s="154" t="s">
        <v>449</v>
      </c>
      <c r="B53" s="8" t="s">
        <v>400</v>
      </c>
      <c r="C53" s="167">
        <v>43621</v>
      </c>
      <c r="D53" s="153" t="str">
        <f t="shared" si="0"/>
        <v>R06-GH-DL-15  ANBO                     06/05/2019  RGG</v>
      </c>
    </row>
    <row r="54" spans="1:4" ht="29.15" x14ac:dyDescent="0.4">
      <c r="A54" s="154" t="s">
        <v>450</v>
      </c>
      <c r="B54" s="8" t="s">
        <v>400</v>
      </c>
      <c r="C54" s="167">
        <v>43621</v>
      </c>
      <c r="D54" s="153" t="str">
        <f t="shared" si="0"/>
        <v>R06-GH-DL-16  ANBO                     06/05/2019  RGG</v>
      </c>
    </row>
    <row r="55" spans="1:4" ht="29.15" x14ac:dyDescent="0.4">
      <c r="A55" s="154" t="s">
        <v>451</v>
      </c>
      <c r="B55" s="8" t="s">
        <v>400</v>
      </c>
      <c r="C55" s="167">
        <v>43621</v>
      </c>
      <c r="D55" s="153" t="str">
        <f t="shared" si="0"/>
        <v>R06-GH-DL-17  ANBO                     06/05/2019  RGG</v>
      </c>
    </row>
    <row r="56" spans="1:4" ht="29.15" x14ac:dyDescent="0.4">
      <c r="A56" s="154" t="s">
        <v>452</v>
      </c>
      <c r="B56" s="8" t="s">
        <v>400</v>
      </c>
      <c r="C56" s="167">
        <v>43621</v>
      </c>
      <c r="D56" s="153" t="str">
        <f t="shared" si="0"/>
        <v>R06-GH-DL-18  ANBO                     06/05/2019  RGG</v>
      </c>
    </row>
    <row r="57" spans="1:4" ht="29.15" x14ac:dyDescent="0.4">
      <c r="A57" s="154" t="s">
        <v>453</v>
      </c>
      <c r="B57" s="8" t="s">
        <v>400</v>
      </c>
      <c r="C57" s="167">
        <v>43621</v>
      </c>
      <c r="D57" s="153" t="str">
        <f t="shared" si="0"/>
        <v>R06-GH-DL-19  ANBO                     06/05/2019  RGG</v>
      </c>
    </row>
    <row r="58" spans="1:4" ht="29.15" x14ac:dyDescent="0.4">
      <c r="A58" s="154" t="s">
        <v>454</v>
      </c>
      <c r="B58" s="8" t="s">
        <v>400</v>
      </c>
      <c r="C58" s="167">
        <v>43621</v>
      </c>
      <c r="D58" s="153" t="str">
        <f t="shared" si="0"/>
        <v>R06-GH-DL-20  ANBO                     06/05/2019  RGG</v>
      </c>
    </row>
    <row r="59" spans="1:4" ht="29.15" x14ac:dyDescent="0.4">
      <c r="A59" s="154" t="s">
        <v>455</v>
      </c>
      <c r="B59" s="8" t="s">
        <v>400</v>
      </c>
      <c r="C59" s="167">
        <v>43621</v>
      </c>
      <c r="D59" s="153" t="str">
        <f t="shared" si="0"/>
        <v>R06-GH-DL-21  ANBO                     06/05/2019  RGG</v>
      </c>
    </row>
    <row r="60" spans="1:4" ht="29.15" x14ac:dyDescent="0.4">
      <c r="A60" s="154" t="s">
        <v>456</v>
      </c>
      <c r="B60" s="8" t="s">
        <v>400</v>
      </c>
      <c r="C60" s="167">
        <v>43621</v>
      </c>
      <c r="D60" s="153" t="str">
        <f t="shared" si="0"/>
        <v>R06-GH-DL-22  ANBO                     06/05/2019  RGG</v>
      </c>
    </row>
    <row r="61" spans="1:4" ht="29.15" x14ac:dyDescent="0.4">
      <c r="A61" s="154" t="s">
        <v>457</v>
      </c>
      <c r="B61" s="8" t="s">
        <v>400</v>
      </c>
      <c r="C61" s="167">
        <v>43621</v>
      </c>
      <c r="D61" s="153" t="str">
        <f t="shared" si="0"/>
        <v>R06-GH-DL-23  ANBO                     06/05/2019  RGG</v>
      </c>
    </row>
    <row r="62" spans="1:4" ht="29.15" x14ac:dyDescent="0.4">
      <c r="A62" s="154" t="s">
        <v>458</v>
      </c>
      <c r="B62" s="8" t="s">
        <v>400</v>
      </c>
      <c r="C62" s="167">
        <v>43621</v>
      </c>
      <c r="D62" s="153" t="str">
        <f t="shared" si="0"/>
        <v>R06-GH-DL-24  ANBO                     06/05/2019  RGG</v>
      </c>
    </row>
    <row r="63" spans="1:4" ht="29.15" x14ac:dyDescent="0.4">
      <c r="A63" s="154" t="s">
        <v>459</v>
      </c>
      <c r="B63" s="8" t="s">
        <v>400</v>
      </c>
      <c r="C63" s="167">
        <v>43621</v>
      </c>
      <c r="D63" s="153" t="str">
        <f t="shared" si="0"/>
        <v>R06-GH-DL-25  ANBO                     06/05/2019  RGG</v>
      </c>
    </row>
    <row r="64" spans="1:4" ht="29.15" x14ac:dyDescent="0.4">
      <c r="A64" s="154" t="s">
        <v>460</v>
      </c>
      <c r="B64" s="8" t="s">
        <v>400</v>
      </c>
      <c r="C64" s="167">
        <v>43621</v>
      </c>
      <c r="D64" s="153" t="str">
        <f t="shared" si="0"/>
        <v>R06-GH-DL-26  ANBO                     06/05/2019  RGG</v>
      </c>
    </row>
    <row r="65" spans="1:4" ht="29.15" x14ac:dyDescent="0.4">
      <c r="A65" s="154" t="s">
        <v>461</v>
      </c>
      <c r="B65" s="8" t="s">
        <v>400</v>
      </c>
      <c r="C65" s="167">
        <v>43621</v>
      </c>
      <c r="D65" s="153" t="str">
        <f t="shared" si="0"/>
        <v>R06-GH-DL-27  ANBO                     06/05/2019  RGG</v>
      </c>
    </row>
    <row r="66" spans="1:4" ht="29.15" x14ac:dyDescent="0.4">
      <c r="A66" s="154" t="s">
        <v>462</v>
      </c>
      <c r="B66" s="8" t="s">
        <v>400</v>
      </c>
      <c r="C66" s="167">
        <v>43621</v>
      </c>
      <c r="D66" s="153" t="str">
        <f t="shared" si="0"/>
        <v>R06-GH-DL-28  ANBO                     06/05/2019  RGG</v>
      </c>
    </row>
    <row r="67" spans="1:4" ht="29.15" x14ac:dyDescent="0.4">
      <c r="A67" s="154" t="s">
        <v>463</v>
      </c>
      <c r="B67" s="8" t="s">
        <v>400</v>
      </c>
      <c r="C67" s="167">
        <v>43621</v>
      </c>
      <c r="D67" s="153" t="str">
        <f t="shared" si="0"/>
        <v>R06-GH-DL-29  ANBO                     06/05/2019  RGG</v>
      </c>
    </row>
    <row r="68" spans="1:4" ht="29.15" x14ac:dyDescent="0.4">
      <c r="A68" s="154" t="s">
        <v>464</v>
      </c>
      <c r="B68" s="8" t="s">
        <v>400</v>
      </c>
      <c r="C68" s="167">
        <v>43621</v>
      </c>
      <c r="D68" s="153" t="str">
        <f t="shared" si="0"/>
        <v>R06-GH-DL-30  ANBO                     06/05/2019  RGG</v>
      </c>
    </row>
    <row r="69" spans="1:4" ht="29.15" x14ac:dyDescent="0.4">
      <c r="A69" s="154" t="s">
        <v>445</v>
      </c>
      <c r="B69" s="8" t="s">
        <v>401</v>
      </c>
      <c r="C69" s="167">
        <v>43272</v>
      </c>
      <c r="D69" s="153" t="str">
        <f t="shared" si="0"/>
        <v>R06-GI-EV-11  ANBO                     06/21/2018  RGG</v>
      </c>
    </row>
    <row r="70" spans="1:4" ht="29.15" x14ac:dyDescent="0.4">
      <c r="A70" s="154" t="s">
        <v>446</v>
      </c>
      <c r="B70" s="8" t="s">
        <v>401</v>
      </c>
      <c r="C70" s="167">
        <v>43272</v>
      </c>
      <c r="D70" s="153" t="str">
        <f t="shared" si="0"/>
        <v>R06-GI-EV-12  ANBO                     06/21/2018  RGG</v>
      </c>
    </row>
    <row r="71" spans="1:4" ht="29.15" x14ac:dyDescent="0.4">
      <c r="A71" s="154" t="s">
        <v>447</v>
      </c>
      <c r="B71" s="8" t="s">
        <v>401</v>
      </c>
      <c r="C71" s="167">
        <v>43272</v>
      </c>
      <c r="D71" s="153" t="str">
        <f t="shared" si="0"/>
        <v>R06-GI-EV-13  ANBO                     06/21/2018  RGG</v>
      </c>
    </row>
    <row r="72" spans="1:4" ht="29.15" x14ac:dyDescent="0.4">
      <c r="A72" s="154" t="s">
        <v>448</v>
      </c>
      <c r="B72" s="8" t="s">
        <v>401</v>
      </c>
      <c r="C72" s="167">
        <v>43272</v>
      </c>
      <c r="D72" s="153" t="str">
        <f t="shared" si="0"/>
        <v>R06-GI-EV-14  ANBO                     06/21/2018  RGG</v>
      </c>
    </row>
    <row r="73" spans="1:4" ht="29.15" x14ac:dyDescent="0.4">
      <c r="A73" s="154" t="s">
        <v>449</v>
      </c>
      <c r="B73" s="8" t="s">
        <v>401</v>
      </c>
      <c r="C73" s="167">
        <v>43272</v>
      </c>
      <c r="D73" s="153" t="str">
        <f t="shared" si="0"/>
        <v>R06-GI-EV-15  ANBO                     06/21/2018  RGG</v>
      </c>
    </row>
    <row r="74" spans="1:4" ht="29.15" x14ac:dyDescent="0.4">
      <c r="A74" s="154" t="s">
        <v>450</v>
      </c>
      <c r="B74" s="8" t="s">
        <v>401</v>
      </c>
      <c r="C74" s="167">
        <v>43272</v>
      </c>
      <c r="D74" s="153" t="str">
        <f t="shared" ref="D74:D88" si="1">CONCATENATE(B74,"-",A74,"  ANBO                     ",TEXT(C74,"mm/dd/yyyy"),"  RGG")</f>
        <v>R06-GI-EV-16  ANBO                     06/21/2018  RGG</v>
      </c>
    </row>
    <row r="75" spans="1:4" ht="29.15" x14ac:dyDescent="0.4">
      <c r="A75" s="154" t="s">
        <v>451</v>
      </c>
      <c r="B75" s="8" t="s">
        <v>401</v>
      </c>
      <c r="C75" s="167">
        <v>43272</v>
      </c>
      <c r="D75" s="153" t="str">
        <f t="shared" si="1"/>
        <v>R06-GI-EV-17  ANBO                     06/21/2018  RGG</v>
      </c>
    </row>
    <row r="76" spans="1:4" ht="29.15" x14ac:dyDescent="0.4">
      <c r="A76" s="154" t="s">
        <v>452</v>
      </c>
      <c r="B76" s="8" t="s">
        <v>401</v>
      </c>
      <c r="C76" s="167">
        <v>43272</v>
      </c>
      <c r="D76" s="153" t="str">
        <f t="shared" si="1"/>
        <v>R06-GI-EV-18  ANBO                     06/21/2018  RGG</v>
      </c>
    </row>
    <row r="77" spans="1:4" ht="29.15" x14ac:dyDescent="0.4">
      <c r="A77" s="154" t="s">
        <v>453</v>
      </c>
      <c r="B77" s="8" t="s">
        <v>401</v>
      </c>
      <c r="C77" s="167">
        <v>43272</v>
      </c>
      <c r="D77" s="153" t="str">
        <f t="shared" si="1"/>
        <v>R06-GI-EV-19  ANBO                     06/21/2018  RGG</v>
      </c>
    </row>
    <row r="78" spans="1:4" ht="29.15" x14ac:dyDescent="0.4">
      <c r="A78" s="154" t="s">
        <v>454</v>
      </c>
      <c r="B78" s="8" t="s">
        <v>401</v>
      </c>
      <c r="C78" s="167">
        <v>43272</v>
      </c>
      <c r="D78" s="153" t="str">
        <f t="shared" si="1"/>
        <v>R06-GI-EV-20  ANBO                     06/21/2018  RGG</v>
      </c>
    </row>
    <row r="79" spans="1:4" ht="29.15" x14ac:dyDescent="0.4">
      <c r="A79" s="154" t="s">
        <v>455</v>
      </c>
      <c r="B79" s="8" t="s">
        <v>401</v>
      </c>
      <c r="C79" s="167">
        <v>43272</v>
      </c>
      <c r="D79" s="153" t="str">
        <f t="shared" si="1"/>
        <v>R06-GI-EV-21  ANBO                     06/21/2018  RGG</v>
      </c>
    </row>
    <row r="80" spans="1:4" ht="29.15" x14ac:dyDescent="0.4">
      <c r="A80" s="154" t="s">
        <v>456</v>
      </c>
      <c r="B80" s="8" t="s">
        <v>401</v>
      </c>
      <c r="C80" s="167">
        <v>43272</v>
      </c>
      <c r="D80" s="153" t="str">
        <f t="shared" si="1"/>
        <v>R06-GI-EV-22  ANBO                     06/21/2018  RGG</v>
      </c>
    </row>
    <row r="81" spans="1:4" ht="29.15" x14ac:dyDescent="0.4">
      <c r="A81" s="154" t="s">
        <v>457</v>
      </c>
      <c r="B81" s="8" t="s">
        <v>401</v>
      </c>
      <c r="C81" s="167">
        <v>43272</v>
      </c>
      <c r="D81" s="153" t="str">
        <f t="shared" si="1"/>
        <v>R06-GI-EV-23  ANBO                     06/21/2018  RGG</v>
      </c>
    </row>
    <row r="82" spans="1:4" ht="29.15" x14ac:dyDescent="0.4">
      <c r="A82" s="154" t="s">
        <v>458</v>
      </c>
      <c r="B82" s="8" t="s">
        <v>401</v>
      </c>
      <c r="C82" s="167">
        <v>43272</v>
      </c>
      <c r="D82" s="153" t="str">
        <f t="shared" si="1"/>
        <v>R06-GI-EV-24  ANBO                     06/21/2018  RGG</v>
      </c>
    </row>
    <row r="83" spans="1:4" ht="29.15" x14ac:dyDescent="0.4">
      <c r="A83" s="154" t="s">
        <v>459</v>
      </c>
      <c r="B83" s="8" t="s">
        <v>401</v>
      </c>
      <c r="C83" s="167">
        <v>43272</v>
      </c>
      <c r="D83" s="153" t="str">
        <f t="shared" si="1"/>
        <v>R06-GI-EV-25  ANBO                     06/21/2018  RGG</v>
      </c>
    </row>
    <row r="84" spans="1:4" ht="29.15" x14ac:dyDescent="0.4">
      <c r="A84" s="154" t="s">
        <v>460</v>
      </c>
      <c r="B84" s="8" t="s">
        <v>401</v>
      </c>
      <c r="C84" s="167">
        <v>43272</v>
      </c>
      <c r="D84" s="153" t="str">
        <f t="shared" si="1"/>
        <v>R06-GI-EV-26  ANBO                     06/21/2018  RGG</v>
      </c>
    </row>
    <row r="85" spans="1:4" ht="29.15" x14ac:dyDescent="0.4">
      <c r="A85" s="154" t="s">
        <v>461</v>
      </c>
      <c r="B85" s="8" t="s">
        <v>401</v>
      </c>
      <c r="C85" s="167">
        <v>43272</v>
      </c>
      <c r="D85" s="153" t="str">
        <f t="shared" si="1"/>
        <v>R06-GI-EV-27  ANBO                     06/21/2018  RGG</v>
      </c>
    </row>
    <row r="86" spans="1:4" ht="29.15" x14ac:dyDescent="0.4">
      <c r="A86" s="154" t="s">
        <v>462</v>
      </c>
      <c r="B86" s="8" t="s">
        <v>401</v>
      </c>
      <c r="C86" s="167">
        <v>43272</v>
      </c>
      <c r="D86" s="153" t="str">
        <f t="shared" si="1"/>
        <v>R06-GI-EV-28  ANBO                     06/21/2018  RGG</v>
      </c>
    </row>
    <row r="87" spans="1:4" ht="29.15" x14ac:dyDescent="0.4">
      <c r="A87" s="154" t="s">
        <v>463</v>
      </c>
      <c r="B87" s="8" t="s">
        <v>401</v>
      </c>
      <c r="C87" s="167">
        <v>43272</v>
      </c>
      <c r="D87" s="153" t="str">
        <f t="shared" si="1"/>
        <v>R06-GI-EV-29  ANBO                     06/21/2018  RGG</v>
      </c>
    </row>
    <row r="88" spans="1:4" ht="29.15" x14ac:dyDescent="0.4">
      <c r="A88" s="154" t="s">
        <v>464</v>
      </c>
      <c r="B88" s="8" t="s">
        <v>401</v>
      </c>
      <c r="C88" s="167">
        <v>43272</v>
      </c>
      <c r="D88" s="153" t="str">
        <f t="shared" si="1"/>
        <v>R06-GI-EV-30  ANBO                     06/21/2018  RGG</v>
      </c>
    </row>
  </sheetData>
  <pageMargins left="0.7" right="0.7" top="0.75" bottom="0.75" header="0.3" footer="0.3"/>
  <pageSetup scale="1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U90"/>
  <sheetViews>
    <sheetView topLeftCell="A91" workbookViewId="0">
      <selection activeCell="Q2" sqref="Q2"/>
    </sheetView>
  </sheetViews>
  <sheetFormatPr defaultRowHeight="14.6" x14ac:dyDescent="0.4"/>
  <cols>
    <col min="2" max="2" width="14.15234375" customWidth="1"/>
    <col min="3" max="3" width="17.15234375" customWidth="1"/>
    <col min="4" max="4" width="16.23046875" customWidth="1"/>
    <col min="7" max="7" width="9.15234375" style="24"/>
    <col min="10" max="10" width="23" customWidth="1"/>
    <col min="11" max="11" width="19" customWidth="1"/>
    <col min="22" max="22" width="21.23046875" customWidth="1"/>
  </cols>
  <sheetData>
    <row r="1" spans="1:47" s="72" customFormat="1" ht="124.5" customHeight="1" x14ac:dyDescent="0.4">
      <c r="A1" s="71" t="s">
        <v>422</v>
      </c>
      <c r="B1" s="71" t="s">
        <v>349</v>
      </c>
      <c r="C1" s="71" t="s">
        <v>421</v>
      </c>
      <c r="D1" s="71" t="s">
        <v>414</v>
      </c>
      <c r="E1" s="71" t="s">
        <v>419</v>
      </c>
      <c r="F1" s="71" t="s">
        <v>415</v>
      </c>
      <c r="G1" s="71" t="s">
        <v>475</v>
      </c>
      <c r="H1" s="170" t="s">
        <v>418</v>
      </c>
      <c r="I1" s="71" t="s">
        <v>348</v>
      </c>
      <c r="J1" s="71" t="s">
        <v>338</v>
      </c>
      <c r="K1" s="82" t="s">
        <v>420</v>
      </c>
      <c r="L1" s="71" t="s">
        <v>332</v>
      </c>
      <c r="M1" s="71" t="s">
        <v>337</v>
      </c>
      <c r="N1" s="71" t="s">
        <v>243</v>
      </c>
      <c r="O1" s="71" t="s">
        <v>242</v>
      </c>
      <c r="P1" s="71" t="s">
        <v>0</v>
      </c>
      <c r="Q1" s="71" t="s">
        <v>285</v>
      </c>
      <c r="R1" s="71" t="s">
        <v>330</v>
      </c>
      <c r="S1" s="71" t="s">
        <v>334</v>
      </c>
      <c r="T1" s="71" t="s">
        <v>1</v>
      </c>
      <c r="U1" s="72" t="s">
        <v>2</v>
      </c>
      <c r="V1" s="72" t="s">
        <v>3</v>
      </c>
      <c r="W1" s="72" t="s">
        <v>4</v>
      </c>
      <c r="X1" s="73" t="s">
        <v>278</v>
      </c>
      <c r="Y1" s="73" t="s">
        <v>8</v>
      </c>
      <c r="Z1" s="73" t="s">
        <v>9</v>
      </c>
      <c r="AA1" s="71" t="s">
        <v>5</v>
      </c>
      <c r="AB1" s="73" t="s">
        <v>6</v>
      </c>
      <c r="AC1" s="73" t="s">
        <v>7</v>
      </c>
      <c r="AD1" s="72" t="s">
        <v>10</v>
      </c>
      <c r="AE1" s="72" t="s">
        <v>12</v>
      </c>
      <c r="AF1" s="72" t="s">
        <v>13</v>
      </c>
      <c r="AG1" s="71" t="s">
        <v>14</v>
      </c>
      <c r="AH1" s="72" t="s">
        <v>15</v>
      </c>
      <c r="AI1" s="71" t="s">
        <v>16</v>
      </c>
      <c r="AJ1" s="71" t="s">
        <v>17</v>
      </c>
      <c r="AK1" s="72" t="s">
        <v>18</v>
      </c>
      <c r="AL1" s="71" t="s">
        <v>19</v>
      </c>
      <c r="AM1" s="71" t="s">
        <v>20</v>
      </c>
      <c r="AN1" s="71" t="s">
        <v>21</v>
      </c>
      <c r="AO1" s="72" t="s">
        <v>22</v>
      </c>
      <c r="AP1" s="71" t="s">
        <v>23</v>
      </c>
      <c r="AQ1" s="71" t="s">
        <v>24</v>
      </c>
      <c r="AR1" s="72" t="s">
        <v>25</v>
      </c>
      <c r="AS1" s="72" t="s">
        <v>351</v>
      </c>
      <c r="AT1" s="72" t="s">
        <v>358</v>
      </c>
      <c r="AU1" s="72" t="s">
        <v>359</v>
      </c>
    </row>
    <row r="2" spans="1:47" s="28" customFormat="1" ht="50.6" x14ac:dyDescent="0.4">
      <c r="A2" s="1">
        <v>1</v>
      </c>
      <c r="B2" s="1">
        <v>16</v>
      </c>
      <c r="C2" s="168"/>
      <c r="D2" s="1">
        <v>7</v>
      </c>
      <c r="E2" s="1">
        <v>7</v>
      </c>
      <c r="F2" s="1">
        <v>7</v>
      </c>
      <c r="G2" s="176" t="s">
        <v>519</v>
      </c>
      <c r="H2" s="171">
        <v>0</v>
      </c>
      <c r="I2" s="1" t="s">
        <v>101</v>
      </c>
      <c r="J2" s="8" t="s">
        <v>467</v>
      </c>
      <c r="K2" s="122" t="s">
        <v>362</v>
      </c>
      <c r="L2" s="8" t="s">
        <v>333</v>
      </c>
      <c r="M2" s="3" t="s">
        <v>235</v>
      </c>
      <c r="N2" s="5" t="s">
        <v>238</v>
      </c>
      <c r="O2" s="3" t="s">
        <v>245</v>
      </c>
      <c r="P2" s="3">
        <v>6</v>
      </c>
      <c r="Q2" s="3">
        <v>2019</v>
      </c>
      <c r="R2" s="3">
        <v>25</v>
      </c>
      <c r="S2" s="3">
        <v>25</v>
      </c>
      <c r="T2" s="5" t="s">
        <v>250</v>
      </c>
      <c r="U2" s="3" t="s">
        <v>250</v>
      </c>
      <c r="V2" s="8" t="s">
        <v>239</v>
      </c>
      <c r="W2" s="3" t="s">
        <v>247</v>
      </c>
      <c r="X2" s="2" t="s">
        <v>275</v>
      </c>
      <c r="Y2" s="10">
        <v>52.602547000000001</v>
      </c>
      <c r="Z2" s="8">
        <v>-131.69871499999999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28">
        <v>4222</v>
      </c>
      <c r="AT2" s="1"/>
      <c r="AU2" s="1"/>
    </row>
    <row r="3" spans="1:47" s="28" customFormat="1" ht="38.15" x14ac:dyDescent="0.4">
      <c r="A3" s="1">
        <v>1</v>
      </c>
      <c r="B3" s="1">
        <v>18</v>
      </c>
      <c r="C3" s="168"/>
      <c r="D3" s="1">
        <v>7</v>
      </c>
      <c r="E3" s="1">
        <v>7</v>
      </c>
      <c r="F3" s="1">
        <v>7</v>
      </c>
      <c r="G3" s="176" t="s">
        <v>470</v>
      </c>
      <c r="H3" s="171">
        <v>0</v>
      </c>
      <c r="I3" s="1" t="s">
        <v>101</v>
      </c>
      <c r="J3" s="8" t="s">
        <v>468</v>
      </c>
      <c r="K3" s="122" t="s">
        <v>363</v>
      </c>
      <c r="L3" s="8" t="s">
        <v>333</v>
      </c>
      <c r="M3" s="3" t="s">
        <v>235</v>
      </c>
      <c r="N3" s="5" t="s">
        <v>238</v>
      </c>
      <c r="O3" s="3" t="s">
        <v>245</v>
      </c>
      <c r="P3" s="3">
        <v>6</v>
      </c>
      <c r="Q3" s="3">
        <v>2019</v>
      </c>
      <c r="R3" s="3">
        <v>30</v>
      </c>
      <c r="S3" s="3">
        <v>30</v>
      </c>
      <c r="T3" s="5" t="s">
        <v>250</v>
      </c>
      <c r="U3" s="3" t="s">
        <v>250</v>
      </c>
      <c r="V3" s="8" t="s">
        <v>336</v>
      </c>
      <c r="W3" s="3" t="s">
        <v>335</v>
      </c>
      <c r="X3" s="2" t="str">
        <f>CONCATENATE(Y3,",",Z3)</f>
        <v>52.30154,-131.36046</v>
      </c>
      <c r="Y3" s="10">
        <v>52.301540000000003</v>
      </c>
      <c r="Z3" s="8">
        <v>-131.36045999999999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28">
        <v>4222</v>
      </c>
      <c r="AT3" s="1"/>
      <c r="AU3" s="1"/>
    </row>
    <row r="4" spans="1:47" s="28" customFormat="1" ht="50.6" x14ac:dyDescent="0.4">
      <c r="A4" s="1">
        <v>1</v>
      </c>
      <c r="B4" s="1">
        <v>19</v>
      </c>
      <c r="C4" s="168"/>
      <c r="D4" s="1">
        <v>7</v>
      </c>
      <c r="E4" s="1">
        <v>7</v>
      </c>
      <c r="F4" s="1">
        <v>8</v>
      </c>
      <c r="G4" s="176" t="s">
        <v>471</v>
      </c>
      <c r="H4" s="171">
        <v>0</v>
      </c>
      <c r="I4" s="1" t="s">
        <v>101</v>
      </c>
      <c r="J4" s="8" t="s">
        <v>469</v>
      </c>
      <c r="K4" s="122" t="s">
        <v>363</v>
      </c>
      <c r="L4" s="8" t="s">
        <v>333</v>
      </c>
      <c r="M4" s="3" t="s">
        <v>235</v>
      </c>
      <c r="N4" s="5" t="s">
        <v>238</v>
      </c>
      <c r="O4" s="3" t="s">
        <v>245</v>
      </c>
      <c r="P4" s="3">
        <v>6</v>
      </c>
      <c r="Q4" s="3">
        <v>2019</v>
      </c>
      <c r="R4" s="3">
        <v>30</v>
      </c>
      <c r="S4" s="3">
        <v>30</v>
      </c>
      <c r="T4" s="5" t="s">
        <v>250</v>
      </c>
      <c r="U4" s="3" t="s">
        <v>250</v>
      </c>
      <c r="V4" s="8" t="s">
        <v>241</v>
      </c>
      <c r="W4" s="3" t="s">
        <v>138</v>
      </c>
      <c r="X4" s="2" t="s">
        <v>277</v>
      </c>
      <c r="Y4" s="10">
        <v>52.33784</v>
      </c>
      <c r="Z4" s="8">
        <v>-131.369798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28">
        <v>4222</v>
      </c>
      <c r="AT4" s="1"/>
      <c r="AU4" s="1"/>
    </row>
    <row r="11" spans="1:47" ht="43.75" x14ac:dyDescent="0.4">
      <c r="A11" s="154" t="s">
        <v>403</v>
      </c>
      <c r="B11" s="8" t="s">
        <v>467</v>
      </c>
      <c r="C11" s="122" t="s">
        <v>362</v>
      </c>
      <c r="D11" s="153" t="str">
        <f>CONCATENATE(B11,"-",A11,"  ANBO                     ",TEXT(C11,"mm/dd/yyyy"),"  RGG")</f>
        <v>R06-GH-PQ-01  ANBO                     06/06/2019  RGG</v>
      </c>
    </row>
    <row r="12" spans="1:47" ht="43.75" x14ac:dyDescent="0.4">
      <c r="A12" s="154" t="s">
        <v>404</v>
      </c>
      <c r="B12" s="8" t="s">
        <v>467</v>
      </c>
      <c r="C12" s="122" t="s">
        <v>362</v>
      </c>
      <c r="D12" s="153" t="str">
        <f t="shared" ref="D12:D75" si="0">CONCATENATE(B12,"-",A12,"  ANBO                     ",TEXT(C12,"mm/dd/yyyy"),"  RGG")</f>
        <v>R06-GH-PQ-02  ANBO                     06/06/2019  RGG</v>
      </c>
    </row>
    <row r="13" spans="1:47" ht="43.75" x14ac:dyDescent="0.4">
      <c r="A13" s="154" t="s">
        <v>405</v>
      </c>
      <c r="B13" s="8" t="s">
        <v>467</v>
      </c>
      <c r="C13" s="122" t="s">
        <v>362</v>
      </c>
      <c r="D13" s="153" t="str">
        <f t="shared" si="0"/>
        <v>R06-GH-PQ-03  ANBO                     06/06/2019  RGG</v>
      </c>
    </row>
    <row r="14" spans="1:47" ht="43.75" x14ac:dyDescent="0.4">
      <c r="A14" s="154" t="s">
        <v>406</v>
      </c>
      <c r="B14" s="8" t="s">
        <v>467</v>
      </c>
      <c r="C14" s="122" t="s">
        <v>362</v>
      </c>
      <c r="D14" s="153" t="str">
        <f t="shared" si="0"/>
        <v>R06-GH-PQ-04  ANBO                     06/06/2019  RGG</v>
      </c>
    </row>
    <row r="15" spans="1:47" ht="43.75" x14ac:dyDescent="0.4">
      <c r="A15" s="154" t="s">
        <v>407</v>
      </c>
      <c r="B15" s="8" t="s">
        <v>467</v>
      </c>
      <c r="C15" s="122" t="s">
        <v>362</v>
      </c>
      <c r="D15" s="153" t="str">
        <f t="shared" si="0"/>
        <v>R06-GH-PQ-05  ANBO                     06/06/2019  RGG</v>
      </c>
    </row>
    <row r="16" spans="1:47" ht="43.75" x14ac:dyDescent="0.4">
      <c r="A16" s="154" t="s">
        <v>408</v>
      </c>
      <c r="B16" s="8" t="s">
        <v>467</v>
      </c>
      <c r="C16" s="122" t="s">
        <v>362</v>
      </c>
      <c r="D16" s="153" t="str">
        <f t="shared" si="0"/>
        <v>R06-GH-PQ-06  ANBO                     06/06/2019  RGG</v>
      </c>
    </row>
    <row r="17" spans="1:4" ht="43.75" x14ac:dyDescent="0.4">
      <c r="A17" s="154" t="s">
        <v>409</v>
      </c>
      <c r="B17" s="8" t="s">
        <v>467</v>
      </c>
      <c r="C17" s="122" t="s">
        <v>362</v>
      </c>
      <c r="D17" s="153" t="str">
        <f t="shared" si="0"/>
        <v>R06-GH-PQ-07  ANBO                     06/06/2019  RGG</v>
      </c>
    </row>
    <row r="18" spans="1:4" ht="43.75" x14ac:dyDescent="0.4">
      <c r="A18" s="154" t="s">
        <v>410</v>
      </c>
      <c r="B18" s="8" t="s">
        <v>467</v>
      </c>
      <c r="C18" s="122" t="s">
        <v>362</v>
      </c>
      <c r="D18" s="153" t="str">
        <f t="shared" si="0"/>
        <v>R06-GH-PQ-08  ANBO                     06/06/2019  RGG</v>
      </c>
    </row>
    <row r="19" spans="1:4" ht="43.75" x14ac:dyDescent="0.4">
      <c r="A19" s="154" t="s">
        <v>411</v>
      </c>
      <c r="B19" s="8" t="s">
        <v>467</v>
      </c>
      <c r="C19" s="122" t="s">
        <v>362</v>
      </c>
      <c r="D19" s="153" t="str">
        <f t="shared" si="0"/>
        <v>R06-GH-PQ-09  ANBO                     06/06/2019  RGG</v>
      </c>
    </row>
    <row r="20" spans="1:4" ht="43.75" x14ac:dyDescent="0.4">
      <c r="A20" s="154" t="s">
        <v>412</v>
      </c>
      <c r="B20" s="8" t="s">
        <v>467</v>
      </c>
      <c r="C20" s="122" t="s">
        <v>362</v>
      </c>
      <c r="D20" s="153" t="str">
        <f t="shared" si="0"/>
        <v>R06-GH-PQ-10  ANBO                     06/06/2019  RGG</v>
      </c>
    </row>
    <row r="21" spans="1:4" ht="43.75" x14ac:dyDescent="0.4">
      <c r="A21" s="154" t="s">
        <v>445</v>
      </c>
      <c r="B21" s="8" t="s">
        <v>467</v>
      </c>
      <c r="C21" s="122" t="s">
        <v>362</v>
      </c>
      <c r="D21" s="153" t="str">
        <f t="shared" si="0"/>
        <v>R06-GH-PQ-11  ANBO                     06/06/2019  RGG</v>
      </c>
    </row>
    <row r="22" spans="1:4" ht="43.75" x14ac:dyDescent="0.4">
      <c r="A22" s="154" t="s">
        <v>446</v>
      </c>
      <c r="B22" s="8" t="s">
        <v>467</v>
      </c>
      <c r="C22" s="122" t="s">
        <v>362</v>
      </c>
      <c r="D22" s="153" t="str">
        <f t="shared" si="0"/>
        <v>R06-GH-PQ-12  ANBO                     06/06/2019  RGG</v>
      </c>
    </row>
    <row r="23" spans="1:4" ht="43.75" x14ac:dyDescent="0.4">
      <c r="A23" s="154" t="s">
        <v>447</v>
      </c>
      <c r="B23" s="8" t="s">
        <v>467</v>
      </c>
      <c r="C23" s="122" t="s">
        <v>362</v>
      </c>
      <c r="D23" s="153" t="str">
        <f t="shared" si="0"/>
        <v>R06-GH-PQ-13  ANBO                     06/06/2019  RGG</v>
      </c>
    </row>
    <row r="24" spans="1:4" ht="43.75" x14ac:dyDescent="0.4">
      <c r="A24" s="154" t="s">
        <v>448</v>
      </c>
      <c r="B24" s="8" t="s">
        <v>467</v>
      </c>
      <c r="C24" s="122" t="s">
        <v>362</v>
      </c>
      <c r="D24" s="153" t="str">
        <f t="shared" si="0"/>
        <v>R06-GH-PQ-14  ANBO                     06/06/2019  RGG</v>
      </c>
    </row>
    <row r="25" spans="1:4" ht="43.75" x14ac:dyDescent="0.4">
      <c r="A25" s="154" t="s">
        <v>449</v>
      </c>
      <c r="B25" s="8" t="s">
        <v>467</v>
      </c>
      <c r="C25" s="122" t="s">
        <v>362</v>
      </c>
      <c r="D25" s="153" t="str">
        <f t="shared" si="0"/>
        <v>R06-GH-PQ-15  ANBO                     06/06/2019  RGG</v>
      </c>
    </row>
    <row r="26" spans="1:4" ht="43.75" x14ac:dyDescent="0.4">
      <c r="A26" s="154" t="s">
        <v>450</v>
      </c>
      <c r="B26" s="8" t="s">
        <v>467</v>
      </c>
      <c r="C26" s="122" t="s">
        <v>362</v>
      </c>
      <c r="D26" s="153" t="str">
        <f t="shared" si="0"/>
        <v>R06-GH-PQ-16  ANBO                     06/06/2019  RGG</v>
      </c>
    </row>
    <row r="27" spans="1:4" ht="43.75" x14ac:dyDescent="0.4">
      <c r="A27" s="154" t="s">
        <v>451</v>
      </c>
      <c r="B27" s="8" t="s">
        <v>467</v>
      </c>
      <c r="C27" s="122" t="s">
        <v>362</v>
      </c>
      <c r="D27" s="153" t="str">
        <f t="shared" si="0"/>
        <v>R06-GH-PQ-17  ANBO                     06/06/2019  RGG</v>
      </c>
    </row>
    <row r="28" spans="1:4" ht="43.75" x14ac:dyDescent="0.4">
      <c r="A28" s="154" t="s">
        <v>452</v>
      </c>
      <c r="B28" s="8" t="s">
        <v>467</v>
      </c>
      <c r="C28" s="122" t="s">
        <v>362</v>
      </c>
      <c r="D28" s="153" t="str">
        <f t="shared" si="0"/>
        <v>R06-GH-PQ-18  ANBO                     06/06/2019  RGG</v>
      </c>
    </row>
    <row r="29" spans="1:4" ht="43.75" x14ac:dyDescent="0.4">
      <c r="A29" s="154" t="s">
        <v>453</v>
      </c>
      <c r="B29" s="8" t="s">
        <v>467</v>
      </c>
      <c r="C29" s="122" t="s">
        <v>362</v>
      </c>
      <c r="D29" s="153" t="str">
        <f t="shared" si="0"/>
        <v>R06-GH-PQ-19  ANBO                     06/06/2019  RGG</v>
      </c>
    </row>
    <row r="30" spans="1:4" ht="43.75" x14ac:dyDescent="0.4">
      <c r="A30" s="154" t="s">
        <v>454</v>
      </c>
      <c r="B30" s="8" t="s">
        <v>467</v>
      </c>
      <c r="C30" s="122" t="s">
        <v>362</v>
      </c>
      <c r="D30" s="153" t="str">
        <f t="shared" si="0"/>
        <v>R06-GH-PQ-20  ANBO                     06/06/2019  RGG</v>
      </c>
    </row>
    <row r="31" spans="1:4" ht="43.75" x14ac:dyDescent="0.4">
      <c r="A31" s="154" t="s">
        <v>455</v>
      </c>
      <c r="B31" s="8" t="s">
        <v>467</v>
      </c>
      <c r="C31" s="122" t="s">
        <v>362</v>
      </c>
      <c r="D31" s="153" t="str">
        <f t="shared" si="0"/>
        <v>R06-GH-PQ-21  ANBO                     06/06/2019  RGG</v>
      </c>
    </row>
    <row r="32" spans="1:4" ht="43.75" x14ac:dyDescent="0.4">
      <c r="A32" s="154" t="s">
        <v>456</v>
      </c>
      <c r="B32" s="8" t="s">
        <v>467</v>
      </c>
      <c r="C32" s="122" t="s">
        <v>362</v>
      </c>
      <c r="D32" s="153" t="str">
        <f t="shared" si="0"/>
        <v>R06-GH-PQ-22  ANBO                     06/06/2019  RGG</v>
      </c>
    </row>
    <row r="33" spans="1:4" ht="43.75" x14ac:dyDescent="0.4">
      <c r="A33" s="154" t="s">
        <v>457</v>
      </c>
      <c r="B33" s="8" t="s">
        <v>467</v>
      </c>
      <c r="C33" s="122" t="s">
        <v>362</v>
      </c>
      <c r="D33" s="153" t="str">
        <f t="shared" si="0"/>
        <v>R06-GH-PQ-23  ANBO                     06/06/2019  RGG</v>
      </c>
    </row>
    <row r="34" spans="1:4" ht="43.75" x14ac:dyDescent="0.4">
      <c r="A34" s="154" t="s">
        <v>458</v>
      </c>
      <c r="B34" s="8" t="s">
        <v>467</v>
      </c>
      <c r="C34" s="122" t="s">
        <v>362</v>
      </c>
      <c r="D34" s="153" t="str">
        <f t="shared" si="0"/>
        <v>R06-GH-PQ-24  ANBO                     06/06/2019  RGG</v>
      </c>
    </row>
    <row r="35" spans="1:4" ht="43.75" x14ac:dyDescent="0.4">
      <c r="A35" s="154" t="s">
        <v>459</v>
      </c>
      <c r="B35" s="8" t="s">
        <v>467</v>
      </c>
      <c r="C35" s="122" t="s">
        <v>362</v>
      </c>
      <c r="D35" s="153" t="str">
        <f t="shared" si="0"/>
        <v>R06-GH-PQ-25  ANBO                     06/06/2019  RGG</v>
      </c>
    </row>
    <row r="36" spans="1:4" ht="43.75" x14ac:dyDescent="0.4">
      <c r="A36" s="154" t="s">
        <v>460</v>
      </c>
      <c r="B36" s="8" t="s">
        <v>467</v>
      </c>
      <c r="C36" s="122" t="s">
        <v>362</v>
      </c>
      <c r="D36" s="153" t="str">
        <f t="shared" si="0"/>
        <v>R06-GH-PQ-26  ANBO                     06/06/2019  RGG</v>
      </c>
    </row>
    <row r="37" spans="1:4" ht="43.75" x14ac:dyDescent="0.4">
      <c r="A37" s="154" t="s">
        <v>461</v>
      </c>
      <c r="B37" s="8" t="s">
        <v>467</v>
      </c>
      <c r="C37" s="122" t="s">
        <v>362</v>
      </c>
      <c r="D37" s="153" t="str">
        <f t="shared" si="0"/>
        <v>R06-GH-PQ-27  ANBO                     06/06/2019  RGG</v>
      </c>
    </row>
    <row r="38" spans="1:4" ht="43.75" x14ac:dyDescent="0.4">
      <c r="A38" s="154" t="s">
        <v>462</v>
      </c>
      <c r="B38" s="8" t="s">
        <v>467</v>
      </c>
      <c r="C38" s="122" t="s">
        <v>362</v>
      </c>
      <c r="D38" s="153" t="str">
        <f t="shared" si="0"/>
        <v>R06-GH-PQ-28  ANBO                     06/06/2019  RGG</v>
      </c>
    </row>
    <row r="39" spans="1:4" ht="43.75" x14ac:dyDescent="0.4">
      <c r="A39" s="154" t="s">
        <v>463</v>
      </c>
      <c r="B39" s="8" t="s">
        <v>467</v>
      </c>
      <c r="C39" s="122" t="s">
        <v>362</v>
      </c>
      <c r="D39" s="153" t="str">
        <f t="shared" si="0"/>
        <v>R06-GH-PQ-29  ANBO                     06/06/2019  RGG</v>
      </c>
    </row>
    <row r="40" spans="1:4" ht="43.75" x14ac:dyDescent="0.4">
      <c r="A40" s="154" t="s">
        <v>464</v>
      </c>
      <c r="B40" s="8" t="s">
        <v>467</v>
      </c>
      <c r="C40" s="122" t="s">
        <v>362</v>
      </c>
      <c r="D40" s="153" t="str">
        <f t="shared" si="0"/>
        <v>R06-GH-PQ-30  ANBO                     06/06/2019  RGG</v>
      </c>
    </row>
    <row r="41" spans="1:4" ht="43.75" x14ac:dyDescent="0.4">
      <c r="A41" s="154" t="s">
        <v>403</v>
      </c>
      <c r="B41" s="8" t="s">
        <v>468</v>
      </c>
      <c r="C41" s="122" t="s">
        <v>363</v>
      </c>
      <c r="D41" s="153" t="str">
        <f t="shared" si="0"/>
        <v>R06-GH-GW-01  ANBO                     06/08/2019  RGG</v>
      </c>
    </row>
    <row r="42" spans="1:4" ht="43.75" x14ac:dyDescent="0.4">
      <c r="A42" s="154" t="s">
        <v>404</v>
      </c>
      <c r="B42" s="8" t="s">
        <v>468</v>
      </c>
      <c r="C42" s="122" t="s">
        <v>363</v>
      </c>
      <c r="D42" s="153" t="str">
        <f t="shared" si="0"/>
        <v>R06-GH-GW-02  ANBO                     06/08/2019  RGG</v>
      </c>
    </row>
    <row r="43" spans="1:4" ht="43.75" x14ac:dyDescent="0.4">
      <c r="A43" s="154" t="s">
        <v>405</v>
      </c>
      <c r="B43" s="8" t="s">
        <v>468</v>
      </c>
      <c r="C43" s="122" t="s">
        <v>363</v>
      </c>
      <c r="D43" s="153" t="str">
        <f t="shared" si="0"/>
        <v>R06-GH-GW-03  ANBO                     06/08/2019  RGG</v>
      </c>
    </row>
    <row r="44" spans="1:4" ht="43.75" x14ac:dyDescent="0.4">
      <c r="A44" s="154" t="s">
        <v>406</v>
      </c>
      <c r="B44" s="8" t="s">
        <v>468</v>
      </c>
      <c r="C44" s="122" t="s">
        <v>363</v>
      </c>
      <c r="D44" s="153" t="str">
        <f t="shared" si="0"/>
        <v>R06-GH-GW-04  ANBO                     06/08/2019  RGG</v>
      </c>
    </row>
    <row r="45" spans="1:4" ht="43.75" x14ac:dyDescent="0.4">
      <c r="A45" s="154" t="s">
        <v>407</v>
      </c>
      <c r="B45" s="8" t="s">
        <v>468</v>
      </c>
      <c r="C45" s="122" t="s">
        <v>363</v>
      </c>
      <c r="D45" s="153" t="str">
        <f t="shared" si="0"/>
        <v>R06-GH-GW-05  ANBO                     06/08/2019  RGG</v>
      </c>
    </row>
    <row r="46" spans="1:4" ht="43.75" x14ac:dyDescent="0.4">
      <c r="A46" s="154" t="s">
        <v>408</v>
      </c>
      <c r="B46" s="8" t="s">
        <v>468</v>
      </c>
      <c r="C46" s="122" t="s">
        <v>363</v>
      </c>
      <c r="D46" s="153" t="str">
        <f t="shared" si="0"/>
        <v>R06-GH-GW-06  ANBO                     06/08/2019  RGG</v>
      </c>
    </row>
    <row r="47" spans="1:4" ht="43.75" x14ac:dyDescent="0.4">
      <c r="A47" s="154" t="s">
        <v>409</v>
      </c>
      <c r="B47" s="8" t="s">
        <v>468</v>
      </c>
      <c r="C47" s="122" t="s">
        <v>363</v>
      </c>
      <c r="D47" s="153" t="str">
        <f t="shared" si="0"/>
        <v>R06-GH-GW-07  ANBO                     06/08/2019  RGG</v>
      </c>
    </row>
    <row r="48" spans="1:4" ht="43.75" x14ac:dyDescent="0.4">
      <c r="A48" s="154" t="s">
        <v>410</v>
      </c>
      <c r="B48" s="8" t="s">
        <v>468</v>
      </c>
      <c r="C48" s="122" t="s">
        <v>363</v>
      </c>
      <c r="D48" s="153" t="str">
        <f t="shared" si="0"/>
        <v>R06-GH-GW-08  ANBO                     06/08/2019  RGG</v>
      </c>
    </row>
    <row r="49" spans="1:4" ht="43.75" x14ac:dyDescent="0.4">
      <c r="A49" s="154" t="s">
        <v>411</v>
      </c>
      <c r="B49" s="8" t="s">
        <v>468</v>
      </c>
      <c r="C49" s="122" t="s">
        <v>363</v>
      </c>
      <c r="D49" s="153" t="str">
        <f t="shared" si="0"/>
        <v>R06-GH-GW-09  ANBO                     06/08/2019  RGG</v>
      </c>
    </row>
    <row r="50" spans="1:4" ht="43.75" x14ac:dyDescent="0.4">
      <c r="A50" s="154" t="s">
        <v>412</v>
      </c>
      <c r="B50" s="8" t="s">
        <v>468</v>
      </c>
      <c r="C50" s="122" t="s">
        <v>363</v>
      </c>
      <c r="D50" s="153" t="str">
        <f t="shared" si="0"/>
        <v>R06-GH-GW-10  ANBO                     06/08/2019  RGG</v>
      </c>
    </row>
    <row r="51" spans="1:4" ht="43.75" x14ac:dyDescent="0.4">
      <c r="A51" s="154" t="s">
        <v>445</v>
      </c>
      <c r="B51" s="8" t="s">
        <v>468</v>
      </c>
      <c r="C51" s="122" t="s">
        <v>363</v>
      </c>
      <c r="D51" s="153" t="str">
        <f t="shared" si="0"/>
        <v>R06-GH-GW-11  ANBO                     06/08/2019  RGG</v>
      </c>
    </row>
    <row r="52" spans="1:4" ht="43.75" x14ac:dyDescent="0.4">
      <c r="A52" s="154" t="s">
        <v>446</v>
      </c>
      <c r="B52" s="8" t="s">
        <v>468</v>
      </c>
      <c r="C52" s="122" t="s">
        <v>363</v>
      </c>
      <c r="D52" s="153" t="str">
        <f t="shared" si="0"/>
        <v>R06-GH-GW-12  ANBO                     06/08/2019  RGG</v>
      </c>
    </row>
    <row r="53" spans="1:4" ht="43.75" x14ac:dyDescent="0.4">
      <c r="A53" s="154" t="s">
        <v>447</v>
      </c>
      <c r="B53" s="8" t="s">
        <v>468</v>
      </c>
      <c r="C53" s="122" t="s">
        <v>363</v>
      </c>
      <c r="D53" s="153" t="str">
        <f t="shared" si="0"/>
        <v>R06-GH-GW-13  ANBO                     06/08/2019  RGG</v>
      </c>
    </row>
    <row r="54" spans="1:4" ht="43.75" x14ac:dyDescent="0.4">
      <c r="A54" s="154" t="s">
        <v>448</v>
      </c>
      <c r="B54" s="8" t="s">
        <v>468</v>
      </c>
      <c r="C54" s="122" t="s">
        <v>363</v>
      </c>
      <c r="D54" s="153" t="str">
        <f t="shared" si="0"/>
        <v>R06-GH-GW-14  ANBO                     06/08/2019  RGG</v>
      </c>
    </row>
    <row r="55" spans="1:4" ht="43.75" x14ac:dyDescent="0.4">
      <c r="A55" s="154" t="s">
        <v>449</v>
      </c>
      <c r="B55" s="8" t="s">
        <v>468</v>
      </c>
      <c r="C55" s="122" t="s">
        <v>363</v>
      </c>
      <c r="D55" s="153" t="str">
        <f t="shared" si="0"/>
        <v>R06-GH-GW-15  ANBO                     06/08/2019  RGG</v>
      </c>
    </row>
    <row r="56" spans="1:4" ht="43.75" x14ac:dyDescent="0.4">
      <c r="A56" s="154" t="s">
        <v>450</v>
      </c>
      <c r="B56" s="8" t="s">
        <v>468</v>
      </c>
      <c r="C56" s="122" t="s">
        <v>363</v>
      </c>
      <c r="D56" s="153" t="str">
        <f t="shared" si="0"/>
        <v>R06-GH-GW-16  ANBO                     06/08/2019  RGG</v>
      </c>
    </row>
    <row r="57" spans="1:4" ht="43.75" x14ac:dyDescent="0.4">
      <c r="A57" s="154" t="s">
        <v>451</v>
      </c>
      <c r="B57" s="8" t="s">
        <v>468</v>
      </c>
      <c r="C57" s="122" t="s">
        <v>363</v>
      </c>
      <c r="D57" s="153" t="str">
        <f t="shared" si="0"/>
        <v>R06-GH-GW-17  ANBO                     06/08/2019  RGG</v>
      </c>
    </row>
    <row r="58" spans="1:4" ht="43.75" x14ac:dyDescent="0.4">
      <c r="A58" s="154" t="s">
        <v>452</v>
      </c>
      <c r="B58" s="8" t="s">
        <v>468</v>
      </c>
      <c r="C58" s="122" t="s">
        <v>363</v>
      </c>
      <c r="D58" s="153" t="str">
        <f t="shared" si="0"/>
        <v>R06-GH-GW-18  ANBO                     06/08/2019  RGG</v>
      </c>
    </row>
    <row r="59" spans="1:4" ht="43.75" x14ac:dyDescent="0.4">
      <c r="A59" s="154" t="s">
        <v>453</v>
      </c>
      <c r="B59" s="8" t="s">
        <v>468</v>
      </c>
      <c r="C59" s="122" t="s">
        <v>363</v>
      </c>
      <c r="D59" s="153" t="str">
        <f t="shared" si="0"/>
        <v>R06-GH-GW-19  ANBO                     06/08/2019  RGG</v>
      </c>
    </row>
    <row r="60" spans="1:4" ht="43.75" x14ac:dyDescent="0.4">
      <c r="A60" s="154" t="s">
        <v>454</v>
      </c>
      <c r="B60" s="8" t="s">
        <v>468</v>
      </c>
      <c r="C60" s="122" t="s">
        <v>363</v>
      </c>
      <c r="D60" s="153" t="str">
        <f t="shared" si="0"/>
        <v>R06-GH-GW-20  ANBO                     06/08/2019  RGG</v>
      </c>
    </row>
    <row r="61" spans="1:4" ht="43.75" x14ac:dyDescent="0.4">
      <c r="A61" s="154" t="s">
        <v>455</v>
      </c>
      <c r="B61" s="8" t="s">
        <v>468</v>
      </c>
      <c r="C61" s="122" t="s">
        <v>363</v>
      </c>
      <c r="D61" s="153" t="str">
        <f t="shared" si="0"/>
        <v>R06-GH-GW-21  ANBO                     06/08/2019  RGG</v>
      </c>
    </row>
    <row r="62" spans="1:4" ht="43.75" x14ac:dyDescent="0.4">
      <c r="A62" s="154" t="s">
        <v>456</v>
      </c>
      <c r="B62" s="8" t="s">
        <v>468</v>
      </c>
      <c r="C62" s="122" t="s">
        <v>363</v>
      </c>
      <c r="D62" s="153" t="str">
        <f t="shared" si="0"/>
        <v>R06-GH-GW-22  ANBO                     06/08/2019  RGG</v>
      </c>
    </row>
    <row r="63" spans="1:4" ht="43.75" x14ac:dyDescent="0.4">
      <c r="A63" s="154" t="s">
        <v>457</v>
      </c>
      <c r="B63" s="8" t="s">
        <v>468</v>
      </c>
      <c r="C63" s="122" t="s">
        <v>363</v>
      </c>
      <c r="D63" s="153" t="str">
        <f t="shared" si="0"/>
        <v>R06-GH-GW-23  ANBO                     06/08/2019  RGG</v>
      </c>
    </row>
    <row r="64" spans="1:4" ht="43.75" x14ac:dyDescent="0.4">
      <c r="A64" s="154" t="s">
        <v>458</v>
      </c>
      <c r="B64" s="8" t="s">
        <v>468</v>
      </c>
      <c r="C64" s="122" t="s">
        <v>363</v>
      </c>
      <c r="D64" s="153" t="str">
        <f t="shared" si="0"/>
        <v>R06-GH-GW-24  ANBO                     06/08/2019  RGG</v>
      </c>
    </row>
    <row r="65" spans="1:4" ht="43.75" x14ac:dyDescent="0.4">
      <c r="A65" s="154" t="s">
        <v>459</v>
      </c>
      <c r="B65" s="8" t="s">
        <v>468</v>
      </c>
      <c r="C65" s="122" t="s">
        <v>363</v>
      </c>
      <c r="D65" s="153" t="str">
        <f t="shared" si="0"/>
        <v>R06-GH-GW-25  ANBO                     06/08/2019  RGG</v>
      </c>
    </row>
    <row r="66" spans="1:4" ht="43.75" x14ac:dyDescent="0.4">
      <c r="A66" s="154" t="s">
        <v>460</v>
      </c>
      <c r="B66" s="8" t="s">
        <v>468</v>
      </c>
      <c r="C66" s="122" t="s">
        <v>363</v>
      </c>
      <c r="D66" s="153" t="str">
        <f t="shared" si="0"/>
        <v>R06-GH-GW-26  ANBO                     06/08/2019  RGG</v>
      </c>
    </row>
    <row r="67" spans="1:4" ht="43.75" x14ac:dyDescent="0.4">
      <c r="A67" s="154" t="s">
        <v>461</v>
      </c>
      <c r="B67" s="8" t="s">
        <v>468</v>
      </c>
      <c r="C67" s="122" t="s">
        <v>363</v>
      </c>
      <c r="D67" s="153" t="str">
        <f t="shared" si="0"/>
        <v>R06-GH-GW-27  ANBO                     06/08/2019  RGG</v>
      </c>
    </row>
    <row r="68" spans="1:4" ht="43.75" x14ac:dyDescent="0.4">
      <c r="A68" s="154" t="s">
        <v>462</v>
      </c>
      <c r="B68" s="8" t="s">
        <v>468</v>
      </c>
      <c r="C68" s="122" t="s">
        <v>363</v>
      </c>
      <c r="D68" s="153" t="str">
        <f t="shared" si="0"/>
        <v>R06-GH-GW-28  ANBO                     06/08/2019  RGG</v>
      </c>
    </row>
    <row r="69" spans="1:4" ht="43.75" x14ac:dyDescent="0.4">
      <c r="A69" s="154" t="s">
        <v>463</v>
      </c>
      <c r="B69" s="8" t="s">
        <v>468</v>
      </c>
      <c r="C69" s="122" t="s">
        <v>363</v>
      </c>
      <c r="D69" s="153" t="str">
        <f t="shared" si="0"/>
        <v>R06-GH-GW-29  ANBO                     06/08/2019  RGG</v>
      </c>
    </row>
    <row r="70" spans="1:4" ht="43.75" x14ac:dyDescent="0.4">
      <c r="A70" s="154" t="s">
        <v>464</v>
      </c>
      <c r="B70" s="8" t="s">
        <v>468</v>
      </c>
      <c r="C70" s="122" t="s">
        <v>363</v>
      </c>
      <c r="D70" s="153" t="str">
        <f t="shared" si="0"/>
        <v>R06-GH-GW-30  ANBO                     06/08/2019  RGG</v>
      </c>
    </row>
    <row r="71" spans="1:4" ht="43.75" x14ac:dyDescent="0.4">
      <c r="A71" s="154" t="s">
        <v>403</v>
      </c>
      <c r="B71" s="8" t="s">
        <v>469</v>
      </c>
      <c r="C71" s="122" t="s">
        <v>363</v>
      </c>
      <c r="D71" s="153" t="str">
        <f t="shared" si="0"/>
        <v>R06-GH-LL-01  ANBO                     06/08/2019  RGG</v>
      </c>
    </row>
    <row r="72" spans="1:4" ht="43.75" x14ac:dyDescent="0.4">
      <c r="A72" s="154" t="s">
        <v>404</v>
      </c>
      <c r="B72" s="8" t="s">
        <v>469</v>
      </c>
      <c r="C72" s="122" t="s">
        <v>363</v>
      </c>
      <c r="D72" s="153" t="str">
        <f t="shared" si="0"/>
        <v>R06-GH-LL-02  ANBO                     06/08/2019  RGG</v>
      </c>
    </row>
    <row r="73" spans="1:4" ht="43.75" x14ac:dyDescent="0.4">
      <c r="A73" s="154" t="s">
        <v>405</v>
      </c>
      <c r="B73" s="8" t="s">
        <v>469</v>
      </c>
      <c r="C73" s="122" t="s">
        <v>363</v>
      </c>
      <c r="D73" s="153" t="str">
        <f t="shared" si="0"/>
        <v>R06-GH-LL-03  ANBO                     06/08/2019  RGG</v>
      </c>
    </row>
    <row r="74" spans="1:4" ht="43.75" x14ac:dyDescent="0.4">
      <c r="A74" s="154" t="s">
        <v>406</v>
      </c>
      <c r="B74" s="8" t="s">
        <v>469</v>
      </c>
      <c r="C74" s="122" t="s">
        <v>363</v>
      </c>
      <c r="D74" s="153" t="str">
        <f t="shared" si="0"/>
        <v>R06-GH-LL-04  ANBO                     06/08/2019  RGG</v>
      </c>
    </row>
    <row r="75" spans="1:4" ht="43.75" x14ac:dyDescent="0.4">
      <c r="A75" s="154" t="s">
        <v>407</v>
      </c>
      <c r="B75" s="8" t="s">
        <v>469</v>
      </c>
      <c r="C75" s="122" t="s">
        <v>363</v>
      </c>
      <c r="D75" s="153" t="str">
        <f t="shared" si="0"/>
        <v>R06-GH-LL-05  ANBO                     06/08/2019  RGG</v>
      </c>
    </row>
    <row r="76" spans="1:4" ht="43.75" x14ac:dyDescent="0.4">
      <c r="A76" s="154" t="s">
        <v>408</v>
      </c>
      <c r="B76" s="8" t="s">
        <v>469</v>
      </c>
      <c r="C76" s="122" t="s">
        <v>363</v>
      </c>
      <c r="D76" s="153" t="str">
        <f t="shared" ref="D76:D90" si="1">CONCATENATE(B76,"-",A76,"  ANBO                     ",TEXT(C76,"mm/dd/yyyy"),"  RGG")</f>
        <v>R06-GH-LL-06  ANBO                     06/08/2019  RGG</v>
      </c>
    </row>
    <row r="77" spans="1:4" ht="43.75" x14ac:dyDescent="0.4">
      <c r="A77" s="154" t="s">
        <v>409</v>
      </c>
      <c r="B77" s="8" t="s">
        <v>469</v>
      </c>
      <c r="C77" s="122" t="s">
        <v>363</v>
      </c>
      <c r="D77" s="153" t="str">
        <f t="shared" si="1"/>
        <v>R06-GH-LL-07  ANBO                     06/08/2019  RGG</v>
      </c>
    </row>
    <row r="78" spans="1:4" ht="43.75" x14ac:dyDescent="0.4">
      <c r="A78" s="154" t="s">
        <v>410</v>
      </c>
      <c r="B78" s="8" t="s">
        <v>469</v>
      </c>
      <c r="C78" s="122" t="s">
        <v>363</v>
      </c>
      <c r="D78" s="153" t="str">
        <f t="shared" si="1"/>
        <v>R06-GH-LL-08  ANBO                     06/08/2019  RGG</v>
      </c>
    </row>
    <row r="79" spans="1:4" ht="43.75" x14ac:dyDescent="0.4">
      <c r="A79" s="154" t="s">
        <v>411</v>
      </c>
      <c r="B79" s="8" t="s">
        <v>469</v>
      </c>
      <c r="C79" s="122" t="s">
        <v>363</v>
      </c>
      <c r="D79" s="153" t="str">
        <f t="shared" si="1"/>
        <v>R06-GH-LL-09  ANBO                     06/08/2019  RGG</v>
      </c>
    </row>
    <row r="80" spans="1:4" ht="43.75" x14ac:dyDescent="0.4">
      <c r="A80" s="154" t="s">
        <v>412</v>
      </c>
      <c r="B80" s="8" t="s">
        <v>469</v>
      </c>
      <c r="C80" s="122" t="s">
        <v>363</v>
      </c>
      <c r="D80" s="153" t="str">
        <f t="shared" si="1"/>
        <v>R06-GH-LL-10  ANBO                     06/08/2019  RGG</v>
      </c>
    </row>
    <row r="81" spans="1:4" ht="43.75" x14ac:dyDescent="0.4">
      <c r="A81" s="154" t="s">
        <v>445</v>
      </c>
      <c r="B81" s="8" t="s">
        <v>469</v>
      </c>
      <c r="C81" s="122" t="s">
        <v>363</v>
      </c>
      <c r="D81" s="153" t="str">
        <f t="shared" si="1"/>
        <v>R06-GH-LL-11  ANBO                     06/08/2019  RGG</v>
      </c>
    </row>
    <row r="82" spans="1:4" ht="43.75" x14ac:dyDescent="0.4">
      <c r="A82" s="154" t="s">
        <v>446</v>
      </c>
      <c r="B82" s="8" t="s">
        <v>469</v>
      </c>
      <c r="C82" s="122" t="s">
        <v>363</v>
      </c>
      <c r="D82" s="153" t="str">
        <f t="shared" si="1"/>
        <v>R06-GH-LL-12  ANBO                     06/08/2019  RGG</v>
      </c>
    </row>
    <row r="83" spans="1:4" ht="43.75" x14ac:dyDescent="0.4">
      <c r="A83" s="154" t="s">
        <v>447</v>
      </c>
      <c r="B83" s="8" t="s">
        <v>469</v>
      </c>
      <c r="C83" s="122" t="s">
        <v>363</v>
      </c>
      <c r="D83" s="153" t="str">
        <f t="shared" si="1"/>
        <v>R06-GH-LL-13  ANBO                     06/08/2019  RGG</v>
      </c>
    </row>
    <row r="84" spans="1:4" ht="43.75" x14ac:dyDescent="0.4">
      <c r="A84" s="154" t="s">
        <v>448</v>
      </c>
      <c r="B84" s="8" t="s">
        <v>469</v>
      </c>
      <c r="C84" s="122" t="s">
        <v>363</v>
      </c>
      <c r="D84" s="153" t="str">
        <f t="shared" si="1"/>
        <v>R06-GH-LL-14  ANBO                     06/08/2019  RGG</v>
      </c>
    </row>
    <row r="85" spans="1:4" ht="43.75" x14ac:dyDescent="0.4">
      <c r="A85" s="154" t="s">
        <v>449</v>
      </c>
      <c r="B85" s="8" t="s">
        <v>469</v>
      </c>
      <c r="C85" s="122" t="s">
        <v>363</v>
      </c>
      <c r="D85" s="153" t="str">
        <f t="shared" si="1"/>
        <v>R06-GH-LL-15  ANBO                     06/08/2019  RGG</v>
      </c>
    </row>
    <row r="86" spans="1:4" ht="43.75" x14ac:dyDescent="0.4">
      <c r="A86" s="154" t="s">
        <v>450</v>
      </c>
      <c r="B86" s="8" t="s">
        <v>469</v>
      </c>
      <c r="C86" s="122" t="s">
        <v>363</v>
      </c>
      <c r="D86" s="153" t="str">
        <f t="shared" si="1"/>
        <v>R06-GH-LL-16  ANBO                     06/08/2019  RGG</v>
      </c>
    </row>
    <row r="87" spans="1:4" ht="43.75" x14ac:dyDescent="0.4">
      <c r="A87" s="154" t="s">
        <v>451</v>
      </c>
      <c r="B87" s="8" t="s">
        <v>469</v>
      </c>
      <c r="C87" s="122" t="s">
        <v>363</v>
      </c>
      <c r="D87" s="153" t="str">
        <f t="shared" si="1"/>
        <v>R06-GH-LL-17  ANBO                     06/08/2019  RGG</v>
      </c>
    </row>
    <row r="88" spans="1:4" ht="43.75" x14ac:dyDescent="0.4">
      <c r="A88" s="154" t="s">
        <v>452</v>
      </c>
      <c r="B88" s="8" t="s">
        <v>469</v>
      </c>
      <c r="C88" s="122" t="s">
        <v>363</v>
      </c>
      <c r="D88" s="153" t="str">
        <f t="shared" si="1"/>
        <v>R06-GH-LL-18  ANBO                     06/08/2019  RGG</v>
      </c>
    </row>
    <row r="89" spans="1:4" ht="43.75" x14ac:dyDescent="0.4">
      <c r="A89" s="154" t="s">
        <v>453</v>
      </c>
      <c r="B89" s="8" t="s">
        <v>469</v>
      </c>
      <c r="C89" s="122" t="s">
        <v>363</v>
      </c>
      <c r="D89" s="153" t="str">
        <f t="shared" si="1"/>
        <v>R06-GH-LL-19  ANBO                     06/08/2019  RGG</v>
      </c>
    </row>
    <row r="90" spans="1:4" ht="43.75" x14ac:dyDescent="0.4">
      <c r="A90" s="154" t="s">
        <v>454</v>
      </c>
      <c r="B90" s="8" t="s">
        <v>469</v>
      </c>
      <c r="C90" s="122" t="s">
        <v>363</v>
      </c>
      <c r="D90" s="153" t="str">
        <f t="shared" si="1"/>
        <v>R06-GH-LL-20  ANBO                     06/08/2019  RGG</v>
      </c>
    </row>
  </sheetData>
  <pageMargins left="0.7" right="0.7" top="0.75" bottom="0.75" header="0.3" footer="0.3"/>
  <pageSetup scale="1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INFORMATION</vt:lpstr>
      <vt:lpstr>Tadpole samples in vials</vt:lpstr>
      <vt:lpstr>batch 1</vt:lpstr>
      <vt:lpstr>batch 2 to purnima feb 4</vt:lpstr>
      <vt:lpstr>batch 3 to purnima march 13th</vt:lpstr>
      <vt:lpstr>batch 4 to purnima march 13th</vt:lpstr>
      <vt:lpstr>batch 5 given to padm marc 17t </vt:lpstr>
      <vt:lpstr>batch 6 given to padm mar 17th </vt:lpstr>
      <vt:lpstr>batch 7 prepped given June 22nd</vt:lpstr>
      <vt:lpstr>batch 8 given Padmini June 22nd</vt:lpstr>
      <vt:lpstr>batch 9 given Padmini June 22nd</vt:lpstr>
      <vt:lpstr>batch 10 padmini July 9th</vt:lpstr>
      <vt:lpstr>batch 11 padmini July 9th</vt:lpstr>
      <vt:lpstr>batch 12 padmini July 9th</vt:lpstr>
      <vt:lpstr>batch 13 prepped July 9th</vt:lpstr>
      <vt:lpstr>batch 14 printed</vt:lpstr>
      <vt:lpstr>batch 15 printed</vt:lpstr>
      <vt:lpstr>batch 16</vt:lpstr>
      <vt:lpstr>batch 17</vt:lpstr>
      <vt:lpstr>Field description</vt:lpstr>
      <vt:lpstr>other sample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Roseanna</dc:creator>
  <cp:lastModifiedBy>Roseanna</cp:lastModifiedBy>
  <cp:lastPrinted>2020-03-17T23:20:51Z</cp:lastPrinted>
  <dcterms:created xsi:type="dcterms:W3CDTF">2019-11-23T18:13:25Z</dcterms:created>
  <dcterms:modified xsi:type="dcterms:W3CDTF">2023-02-20T00:22:00Z</dcterms:modified>
</cp:coreProperties>
</file>