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A1E1283C-C279-45C0-9058-2AA947C476B4}" xr6:coauthVersionLast="47" xr6:coauthVersionMax="47" xr10:uidLastSave="{00000000-0000-0000-0000-000000000000}"/>
  <bookViews>
    <workbookView xWindow="-110" yWindow="-110" windowWidth="19420" windowHeight="10300" xr2:uid="{47981922-77C5-4EC3-A76E-98D6CE997DC2}"/>
  </bookViews>
  <sheets>
    <sheet name="Sheet1" sheetId="14" r:id="rId1"/>
    <sheet name="Max-Min" sheetId="9" r:id="rId2"/>
    <sheet name="IF-IFS" sheetId="8" r:id="rId3"/>
    <sheet name="Len" sheetId="2" r:id="rId4"/>
    <sheet name="LeftRight" sheetId="4" r:id="rId5"/>
    <sheet name="DateToText" sheetId="3" r:id="rId6"/>
    <sheet name="TRIM" sheetId="6" r:id="rId7"/>
    <sheet name="Concatenate" sheetId="1" r:id="rId8"/>
    <sheet name="Substitute" sheetId="7" r:id="rId9"/>
    <sheet name="SUM-SumIF" sheetId="12" r:id="rId10"/>
    <sheet name="Count-CountIF" sheetId="5" r:id="rId11"/>
    <sheet name="Days-NetworkDays"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 i="8" l="1" a="1"/>
  <c r="L7" i="8" s="1"/>
  <c r="L8" i="8" a="1"/>
  <c r="L8" i="8" s="1"/>
  <c r="L9" i="8" a="1"/>
  <c r="L9" i="8" s="1"/>
  <c r="L6" i="8" a="1"/>
  <c r="L6" i="8" s="1"/>
  <c r="L2" i="8" a="1"/>
  <c r="L2" i="8" s="1"/>
  <c r="L3" i="8" a="1"/>
  <c r="L3" i="8" s="1"/>
  <c r="L4" i="8" a="1"/>
  <c r="L4" i="8" s="1"/>
  <c r="L5" i="8" a="1"/>
  <c r="L5" i="8"/>
  <c r="L10" i="8" a="1"/>
  <c r="L10" i="8"/>
  <c r="K3" i="8"/>
  <c r="K4" i="8"/>
  <c r="K5" i="8"/>
  <c r="K6" i="8"/>
  <c r="K7" i="8"/>
  <c r="K8" i="8"/>
  <c r="K9" i="8"/>
  <c r="K10" i="8"/>
  <c r="K2" i="8"/>
  <c r="J3" i="8"/>
  <c r="J4" i="8"/>
  <c r="J5" i="8"/>
  <c r="J6" i="8"/>
  <c r="J7" i="8"/>
  <c r="J8" i="8"/>
  <c r="J9" i="8"/>
  <c r="J10" i="8"/>
  <c r="J2" i="8"/>
  <c r="F2" i="14"/>
  <c r="F1" i="14"/>
  <c r="G23" i="9"/>
  <c r="G22" i="9"/>
  <c r="G21" i="9"/>
  <c r="K3" i="13"/>
  <c r="K4" i="13"/>
  <c r="K5" i="13"/>
  <c r="K6" i="13"/>
  <c r="K7" i="13"/>
  <c r="K8" i="13"/>
  <c r="K9" i="13"/>
  <c r="K10" i="13"/>
  <c r="J3" i="13"/>
  <c r="J4" i="13"/>
  <c r="J5" i="13"/>
  <c r="J6" i="13"/>
  <c r="J7" i="13"/>
  <c r="J8" i="13"/>
  <c r="J9" i="13"/>
  <c r="J10" i="13"/>
  <c r="K2" i="13"/>
  <c r="J2" i="13"/>
  <c r="K2" i="5"/>
  <c r="J2" i="12"/>
  <c r="M2" i="12"/>
  <c r="L2" i="12"/>
  <c r="N2" i="12" s="1"/>
  <c r="K2" i="12"/>
  <c r="J3" i="7"/>
  <c r="J4" i="7"/>
  <c r="J5" i="7"/>
  <c r="J6" i="7"/>
  <c r="J7" i="7"/>
  <c r="J8" i="7"/>
  <c r="J9" i="7"/>
  <c r="J10" i="7"/>
  <c r="J2" i="7"/>
  <c r="L3" i="7"/>
  <c r="L4" i="7"/>
  <c r="L5" i="7"/>
  <c r="L6" i="7"/>
  <c r="L7" i="7"/>
  <c r="L8" i="7"/>
  <c r="L9" i="7"/>
  <c r="L10" i="7"/>
  <c r="L2" i="7"/>
  <c r="L3" i="1"/>
  <c r="L4" i="1"/>
  <c r="L5" i="1"/>
  <c r="L6" i="1"/>
  <c r="L7" i="1"/>
  <c r="L8" i="1"/>
  <c r="L9" i="1"/>
  <c r="L10" i="1"/>
  <c r="L2" i="1"/>
  <c r="K3" i="1"/>
  <c r="K4" i="1"/>
  <c r="K5" i="1"/>
  <c r="K6" i="1"/>
  <c r="K7" i="1"/>
  <c r="K8" i="1"/>
  <c r="K9" i="1"/>
  <c r="K10" i="1"/>
  <c r="K11" i="1"/>
  <c r="K12" i="1"/>
  <c r="K2" i="1"/>
  <c r="J3" i="6"/>
  <c r="J4" i="6"/>
  <c r="J5" i="6"/>
  <c r="J6" i="6"/>
  <c r="J7" i="6"/>
  <c r="J8" i="6"/>
  <c r="J9" i="6"/>
  <c r="J10" i="6"/>
  <c r="J2" i="6"/>
  <c r="K2" i="3"/>
  <c r="J3" i="3"/>
  <c r="J4" i="3"/>
  <c r="J5" i="3"/>
  <c r="J6" i="3"/>
  <c r="J7" i="3"/>
  <c r="J8" i="3"/>
  <c r="J9" i="3"/>
  <c r="J10" i="3"/>
  <c r="J2" i="3"/>
  <c r="M3" i="4"/>
  <c r="M4" i="4"/>
  <c r="M5" i="4"/>
  <c r="M6" i="4"/>
  <c r="M7" i="4"/>
  <c r="M8" i="4"/>
  <c r="M9" i="4"/>
  <c r="M10" i="4"/>
  <c r="M2" i="4"/>
  <c r="K14" i="4"/>
  <c r="L3" i="4"/>
  <c r="L4" i="4"/>
  <c r="L5" i="4"/>
  <c r="L6" i="4"/>
  <c r="L7" i="4"/>
  <c r="L8" i="4"/>
  <c r="L9" i="4"/>
  <c r="L10" i="4"/>
  <c r="L2" i="4"/>
  <c r="K3" i="4"/>
  <c r="K4" i="4"/>
  <c r="K5" i="4"/>
  <c r="K6" i="4"/>
  <c r="K7" i="4"/>
  <c r="K8" i="4"/>
  <c r="K9" i="4"/>
  <c r="K10" i="4"/>
  <c r="K2" i="4"/>
  <c r="J3" i="2"/>
  <c r="J4" i="2"/>
  <c r="J5" i="2"/>
  <c r="J6" i="2"/>
  <c r="J7" i="2"/>
  <c r="J8" i="2"/>
  <c r="J9" i="2"/>
  <c r="J10" i="2"/>
  <c r="J2" i="2"/>
  <c r="L18" i="8"/>
  <c r="J2" i="9"/>
  <c r="H11" i="1"/>
  <c r="H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<sst xmlns="http://schemas.openxmlformats.org/spreadsheetml/2006/main" count="632" uniqueCount="123">
  <si>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</si>
  <si>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</si>
  <si>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</si>
  <si>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</si>
  <si>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</si>
  <si>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</si>
  <si>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</si>
  <si>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</si>
  <si>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</si>
  <si>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</si>
  <si>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</si>
  <si>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</si>
  <si>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</si>
  <si>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</si>
  <si>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</si>
  <si>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</si>
  <si>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</si>
  <si>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</si>
  <si>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</si>
  <si>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</si>
  <si>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</si>
  <si>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</si>
  <si>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</si>
  <si>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</si>
  <si>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</si>
  <si>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</si>
  <si>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</si>
  <si>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</si>
  <si>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</si>
  <si>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</si>
  <si>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</si>
  <si>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</si>
  <si>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</si>
  <si>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</si>
  <si>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</si>
  <si>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</si>
  <si>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</si>
  <si>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</si>
  <si>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</si>
  <si>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</si>
  <si>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</si>
  <si>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</si>
  <si>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</si>
  <si>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</si>
  <si>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</si>
  <si>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</si>
  <si>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</si>
  <si>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</si>
  <si>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</si>
  <si>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</si>
  <si>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</si>
  <si>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</si>
  <si>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</si>
  <si>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</si>
  <si>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</si>
  <si>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</si>
  <si>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</si>
  <si>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</si>
  <si>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</si>
  <si>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</si>
  <si>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</si>
  <si>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</si>
  <si>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</si>
  <si>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</si>
  <si>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</si>
  <si>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</si>
  <si>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</si>
  <si>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</si>
  <si>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</si>
  <si>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</si>
  <si>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</si>
  <si>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</si>
  <si>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</si>
  <si>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</si>
  <si>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</si>
  <si>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</si>
  <si>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</si>
  <si>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</si>
  <si>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</si>
  <si>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</si>
  <si>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Min</t>
  </si>
  <si>
    <t>IF</t>
  </si>
  <si>
    <t>IFS</t>
  </si>
  <si>
    <t>DAYS</t>
  </si>
  <si>
    <t>NETWORKDAYS</t>
  </si>
  <si>
    <t>Left</t>
  </si>
  <si>
    <t>Right</t>
  </si>
  <si>
    <t>Max ifs</t>
  </si>
  <si>
    <t xml:space="preserve">Job Title </t>
  </si>
  <si>
    <t xml:space="preserve">The MAXIFS function has Three arguments or parameters. 1. MAX Range: This is the data range from where MAXIFS will Find the largest number. 2. Criteria Range 1: In this parameter, we need to select the cells from which we need to specify the first criteria. This is the first criteria range and you can add several criteria like this one. 3. Criteria 1: This is where you specify the condition based on which </t>
  </si>
  <si>
    <t>MINA VS MIN: The first Takes text and other data types into consideration while the other ignores other data types.</t>
  </si>
  <si>
    <t>IFNA</t>
  </si>
  <si>
    <t>IFERROR</t>
  </si>
  <si>
    <t>Full  Name</t>
  </si>
  <si>
    <t>Creating Emails</t>
  </si>
  <si>
    <t>female</t>
  </si>
  <si>
    <t>male</t>
  </si>
  <si>
    <t>total</t>
  </si>
  <si>
    <t>maximum age</t>
  </si>
  <si>
    <t>maximum age (MAX A)</t>
  </si>
  <si>
    <t>maximum IF</t>
  </si>
  <si>
    <t>weight</t>
  </si>
  <si>
    <t>grade</t>
  </si>
  <si>
    <t>class</t>
  </si>
  <si>
    <t>level</t>
  </si>
  <si>
    <t>b</t>
  </si>
  <si>
    <t>a</t>
  </si>
  <si>
    <t>Business</t>
  </si>
  <si>
    <t>Technical</t>
  </si>
  <si>
    <t xml:space="preserve">maximum weight: </t>
  </si>
  <si>
    <t>Less than</t>
  </si>
  <si>
    <t>Greater than</t>
  </si>
  <si>
    <t>Greater than or equal to</t>
  </si>
  <si>
    <t>Less than or equal to</t>
  </si>
  <si>
    <t>not equal to</t>
  </si>
  <si>
    <t>not equal to in content and type</t>
  </si>
  <si>
    <t xml:space="preserve"> equal to in content and type</t>
  </si>
  <si>
    <t>&lt;</t>
  </si>
  <si>
    <t>&gt;</t>
  </si>
  <si>
    <t>&gt;=</t>
  </si>
  <si>
    <t>&lt;=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</si>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</sst>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9" fontId="0" fillId="0" borderId="0" xfId="0" applyNumberFormat="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A3D37-EA44-4463-AAFA-AAF3C9C7160B}">
  <dimension ref="A1:F7"/>
  <sheetViews>
    <sheetView tabSelected="1" workbookViewId="0">
      <selection activeCell="M12" sqref="M12"/>
    </sheetView>
  </sheetViews>
  <sheetFormatPr defaultRowHeight="14.5" x14ac:dyDescent="0.35"/>
  <cols>
    <col min="5" max="5" width="16.26953125" bestFit="1" customWidth="1"/>
  </cols>
  <sheetData>
    <row r="1" spans="1:6" x14ac:dyDescent="0.35">
      <c r="A1" t="s">
        <v>101</v>
      </c>
      <c r="B1" t="s">
        <v>102</v>
      </c>
      <c r="C1" t="s">
        <v>103</v>
      </c>
      <c r="D1" t="s">
        <v>104</v>
      </c>
      <c r="E1" t="s">
        <v>109</v>
      </c>
      <c r="F1">
        <f>_xlfn.MAXIFS(A2:A7,D2:D7,"&gt;300")</f>
        <v>50</v>
      </c>
    </row>
    <row r="2" spans="1:6" x14ac:dyDescent="0.35">
      <c r="A2">
        <v>10</v>
      </c>
      <c r="B2" t="s">
        <v>105</v>
      </c>
      <c r="C2" t="s">
        <v>107</v>
      </c>
      <c r="D2">
        <v>100</v>
      </c>
      <c r="F2">
        <f>_xlfn.MAXIFS(A2:A7,D2:D7,"&gt;100")</f>
        <v>100</v>
      </c>
    </row>
    <row r="3" spans="1:6" x14ac:dyDescent="0.35">
      <c r="A3">
        <v>1</v>
      </c>
      <c r="B3" t="s">
        <v>106</v>
      </c>
      <c r="C3" t="s">
        <v>108</v>
      </c>
      <c r="D3">
        <v>100</v>
      </c>
    </row>
    <row r="4" spans="1:6" x14ac:dyDescent="0.35">
      <c r="A4">
        <v>100</v>
      </c>
      <c r="B4" t="s">
        <v>106</v>
      </c>
      <c r="C4" t="s">
        <v>107</v>
      </c>
      <c r="D4">
        <v>200</v>
      </c>
    </row>
    <row r="5" spans="1:6" x14ac:dyDescent="0.35">
      <c r="A5">
        <v>1</v>
      </c>
      <c r="B5" t="s">
        <v>105</v>
      </c>
      <c r="C5" t="s">
        <v>108</v>
      </c>
      <c r="D5">
        <v>300</v>
      </c>
    </row>
    <row r="6" spans="1:6" x14ac:dyDescent="0.35">
      <c r="A6">
        <v>1</v>
      </c>
      <c r="B6" t="s">
        <v>106</v>
      </c>
      <c r="C6" t="s">
        <v>108</v>
      </c>
      <c r="D6">
        <v>100</v>
      </c>
    </row>
    <row r="7" spans="1:6" x14ac:dyDescent="0.35">
      <c r="A7">
        <v>50</v>
      </c>
      <c r="B7" t="s">
        <v>105</v>
      </c>
      <c r="C7" t="s">
        <v>107</v>
      </c>
      <c r="D7">
        <v>400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23"/>
  <sheetViews>
    <sheetView topLeftCell="A13" workbookViewId="0">
      <selection activeCell="G24" sqref="G24"/>
    </sheetView>
  </sheetViews>
  <sheetFormatPr defaultColWidth="13.7265625" defaultRowHeight="14.5" x14ac:dyDescent="0.35"/>
  <cols>
    <col min="1" max="1" width="10.7265625" bestFit="1" customWidth="1"/>
    <col min="4" max="4" width="7.7265625" customWidth="1"/>
    <col min="6" max="6" width="53.26953125" customWidth="1"/>
    <col min="7" max="7" width="21" customWidth="1"/>
  </cols>
  <sheetData>
    <row r="1" spans="1:11" x14ac:dyDescent="0.35">
      <c r="A1" t="s">
        <v>20</v>
      </c>
      <c r="B1" t="s">
        <v>0</v>
      </c>
      <c r="C1" t="s">
        <v>1</v>
      </c>
      <c r="D1" t="s">
        <v>23</v>
      </c>
      <c r="E1" t="s">
        <v>24</v>
      </c>
      <c r="F1" t="s">
        <v>21</v>
      </c>
      <c r="G1" t="s">
        <v>22</v>
      </c>
      <c r="H1" t="s">
        <v>36</v>
      </c>
      <c r="I1" t="s">
        <v>37</v>
      </c>
      <c r="J1" t="s">
        <v>87</v>
      </c>
      <c r="K1" t="s">
        <v>80</v>
      </c>
    </row>
    <row r="2" spans="1:11" x14ac:dyDescent="0.35">
      <c r="A2">
        <v>1001</v>
      </c>
      <c r="B2" t="s">
        <v>2</v>
      </c>
      <c r="C2" t="s">
        <v>3</v>
      </c>
      <c r="D2">
        <v>30</v>
      </c>
      <c r="E2" t="s">
        <v>26</v>
      </c>
      <c r="F2" t="s">
        <v>25</v>
      </c>
      <c r="G2">
        <v>45000</v>
      </c>
      <c r="H2" s="1">
        <v>37197</v>
      </c>
      <c r="I2" s="1">
        <v>42253</v>
      </c>
      <c r="J2">
        <f>_xlfn.MAXIFS(G2:G10,E2:E10,F13,F2:F10,G13)</f>
        <v>36000</v>
      </c>
      <c r="K2" s="1"/>
    </row>
    <row r="3" spans="1:11" x14ac:dyDescent="0.35">
      <c r="A3">
        <v>1002</v>
      </c>
      <c r="B3" t="s">
        <v>4</v>
      </c>
      <c r="C3" t="s">
        <v>5</v>
      </c>
      <c r="D3">
        <v>30</v>
      </c>
      <c r="E3" t="s">
        <v>28</v>
      </c>
      <c r="F3" t="s">
        <v>27</v>
      </c>
      <c r="G3">
        <v>36000</v>
      </c>
      <c r="H3" s="1">
        <v>36436</v>
      </c>
      <c r="I3" s="1">
        <v>42287</v>
      </c>
    </row>
    <row r="4" spans="1:11" x14ac:dyDescent="0.35">
      <c r="A4">
        <v>1003</v>
      </c>
      <c r="B4" t="s">
        <v>6</v>
      </c>
      <c r="C4" t="s">
        <v>7</v>
      </c>
      <c r="D4">
        <v>29</v>
      </c>
      <c r="E4" t="s">
        <v>26</v>
      </c>
      <c r="F4" t="s">
        <v>25</v>
      </c>
      <c r="G4">
        <v>63000</v>
      </c>
      <c r="H4" s="1">
        <v>36711</v>
      </c>
      <c r="I4" s="1">
        <v>42986</v>
      </c>
    </row>
    <row r="5" spans="1:11" x14ac:dyDescent="0.35">
      <c r="A5">
        <v>1004</v>
      </c>
      <c r="B5" t="s">
        <v>13</v>
      </c>
      <c r="C5" t="s">
        <v>12</v>
      </c>
      <c r="D5">
        <v>31</v>
      </c>
      <c r="E5" t="s">
        <v>28</v>
      </c>
      <c r="F5" t="s">
        <v>29</v>
      </c>
      <c r="G5">
        <v>47000</v>
      </c>
      <c r="H5" s="1">
        <v>36530</v>
      </c>
      <c r="I5" s="1">
        <v>42341</v>
      </c>
    </row>
    <row r="6" spans="1:11" x14ac:dyDescent="0.35">
      <c r="A6">
        <v>1005</v>
      </c>
      <c r="B6" t="s">
        <v>14</v>
      </c>
      <c r="C6" t="s">
        <v>15</v>
      </c>
      <c r="D6">
        <v>32</v>
      </c>
      <c r="E6" t="s">
        <v>26</v>
      </c>
      <c r="F6" t="s">
        <v>30</v>
      </c>
      <c r="G6">
        <v>50000</v>
      </c>
      <c r="H6" s="1">
        <v>37017</v>
      </c>
      <c r="I6" s="1">
        <v>42977</v>
      </c>
    </row>
    <row r="7" spans="1:11" x14ac:dyDescent="0.35">
      <c r="A7">
        <v>1006</v>
      </c>
      <c r="B7" t="s">
        <v>8</v>
      </c>
      <c r="C7" t="s">
        <v>9</v>
      </c>
      <c r="D7">
        <v>35</v>
      </c>
      <c r="E7" t="s">
        <v>26</v>
      </c>
      <c r="F7" t="s">
        <v>31</v>
      </c>
      <c r="G7">
        <v>65000</v>
      </c>
      <c r="H7" s="1">
        <v>35040</v>
      </c>
      <c r="I7" s="1">
        <v>41528</v>
      </c>
    </row>
    <row r="8" spans="1:11" x14ac:dyDescent="0.35">
      <c r="A8">
        <v>1007</v>
      </c>
      <c r="B8" t="s">
        <v>33</v>
      </c>
      <c r="C8" t="s">
        <v>34</v>
      </c>
      <c r="D8">
        <v>32</v>
      </c>
      <c r="E8" t="s">
        <v>28</v>
      </c>
      <c r="F8" t="s">
        <v>32</v>
      </c>
      <c r="G8">
        <v>41000</v>
      </c>
      <c r="H8" s="1">
        <v>37933</v>
      </c>
      <c r="I8" s="1">
        <v>41551</v>
      </c>
    </row>
    <row r="9" spans="1:11" x14ac:dyDescent="0.35">
      <c r="A9">
        <v>1008</v>
      </c>
      <c r="B9" t="s">
        <v>16</v>
      </c>
      <c r="C9" t="s">
        <v>17</v>
      </c>
      <c r="D9">
        <v>38</v>
      </c>
      <c r="E9" t="s">
        <v>26</v>
      </c>
      <c r="F9" t="s">
        <v>25</v>
      </c>
      <c r="G9">
        <v>48000</v>
      </c>
      <c r="H9" s="1">
        <v>37416</v>
      </c>
      <c r="I9" s="1">
        <v>42116</v>
      </c>
    </row>
    <row r="10" spans="1:11" x14ac:dyDescent="0.35">
      <c r="A10">
        <v>1009</v>
      </c>
      <c r="B10" t="s">
        <v>10</v>
      </c>
      <c r="C10" t="s">
        <v>11</v>
      </c>
      <c r="D10">
        <v>31</v>
      </c>
      <c r="E10" t="s">
        <v>26</v>
      </c>
      <c r="F10" t="s">
        <v>29</v>
      </c>
      <c r="G10">
        <v>42000</v>
      </c>
      <c r="H10" s="1">
        <v>37843</v>
      </c>
      <c r="I10" s="1">
        <v>40800</v>
      </c>
    </row>
    <row r="12" spans="1:11" x14ac:dyDescent="0.35">
      <c r="F12" t="s">
        <v>24</v>
      </c>
      <c r="G12" t="s">
        <v>88</v>
      </c>
    </row>
    <row r="13" spans="1:11" x14ac:dyDescent="0.35">
      <c r="F13" t="s">
        <v>28</v>
      </c>
      <c r="G13" t="s">
        <v>27</v>
      </c>
    </row>
    <row r="16" spans="1:11" ht="101.5" x14ac:dyDescent="0.35">
      <c r="F16" s="3" t="s">
        <v>89</v>
      </c>
      <c r="G16" s="4" t="s">
        <v>90</v>
      </c>
    </row>
    <row r="21" spans="6:7" x14ac:dyDescent="0.35">
      <c r="F21" t="s">
        <v>98</v>
      </c>
      <c r="G21">
        <f>MAX(D1:D10)</f>
        <v>38</v>
      </c>
    </row>
    <row r="22" spans="6:7" x14ac:dyDescent="0.35">
      <c r="F22" t="s">
        <v>99</v>
      </c>
      <c r="G22">
        <f>MAXA(D1:D10)</f>
        <v>38</v>
      </c>
    </row>
    <row r="23" spans="6:7" x14ac:dyDescent="0.35">
      <c r="F23" t="s">
        <v>100</v>
      </c>
      <c r="G23">
        <f>_xlfn.MAXIFS(G2:G10,D2:D10,"&gt;37")</f>
        <v>48000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M20"/>
  <sheetViews>
    <sheetView topLeftCell="C1" workbookViewId="0">
      <selection activeCell="M2" sqref="M2"/>
    </sheetView>
  </sheetViews>
  <sheetFormatPr defaultColWidth="13.7265625" defaultRowHeight="14.5" x14ac:dyDescent="0.35"/>
  <cols>
    <col min="1" max="1" width="10.7265625" bestFit="1" customWidth="1"/>
    <col min="2" max="2" width="51.7265625" bestFit="1" customWidth="1"/>
    <col min="4" max="4" width="7.7265625" customWidth="1"/>
    <col min="10" max="10" width="28.7265625" bestFit="1" customWidth="1"/>
    <col min="11" max="11" width="18.81640625" customWidth="1"/>
    <col min="12" max="12" width="14.6328125" bestFit="1" customWidth="1"/>
  </cols>
  <sheetData>
    <row r="1" spans="1:13" x14ac:dyDescent="0.35">
      <c r="A1" t="s">
        <v>20</v>
      </c>
      <c r="B1" t="s">
        <v>0</v>
      </c>
      <c r="C1" t="s">
        <v>1</v>
      </c>
      <c r="D1" t="s">
        <v>23</v>
      </c>
      <c r="E1" t="s">
        <v>24</v>
      </c>
      <c r="F1" t="s">
        <v>21</v>
      </c>
      <c r="G1" t="s">
        <v>22</v>
      </c>
      <c r="H1" t="s">
        <v>36</v>
      </c>
      <c r="I1" t="s">
        <v>37</v>
      </c>
      <c r="J1" t="s">
        <v>81</v>
      </c>
      <c r="K1" t="s">
        <v>81</v>
      </c>
      <c r="L1" t="s">
        <v>82</v>
      </c>
    </row>
    <row r="2" spans="1:13" x14ac:dyDescent="0.35">
      <c r="A2">
        <v>1001</v>
      </c>
      <c r="B2" t="s">
        <v>2</v>
      </c>
      <c r="C2" t="s">
        <v>3</v>
      </c>
      <c r="D2">
        <v>30</v>
      </c>
      <c r="E2" t="s">
        <v>26</v>
      </c>
      <c r="F2" t="s">
        <v>25</v>
      </c>
      <c r="G2">
        <v>45000</v>
      </c>
      <c r="H2" s="1">
        <v>37197</v>
      </c>
      <c r="I2" s="1">
        <v>42253</v>
      </c>
      <c r="J2" t="str">
        <f>IF(D2&gt;=30,"Age is greater than or equal to 30","age is less than 30")</f>
        <v>Age is greater than or equal to 30</v>
      </c>
      <c r="K2" t="str">
        <f>IF(G2&gt;=45000,"good pay","bad pay")</f>
        <v>good pay</v>
      </c>
      <c r="L2" t="str" cm="1">
        <f t="array" ref="L2">_xlfn.IFS(A2&lt;1005,"old employee",D2&lt;32,"female",G8&gt;=41000,"young employe")</f>
        <v>old employee</v>
      </c>
    </row>
    <row r="3" spans="1:13" x14ac:dyDescent="0.35">
      <c r="A3">
        <v>1002</v>
      </c>
      <c r="B3" t="s">
        <v>4</v>
      </c>
      <c r="C3" t="s">
        <v>5</v>
      </c>
      <c r="D3">
        <v>30</v>
      </c>
      <c r="E3" t="s">
        <v>28</v>
      </c>
      <c r="F3" t="s">
        <v>27</v>
      </c>
      <c r="G3">
        <v>36000</v>
      </c>
      <c r="H3" s="1">
        <v>36436</v>
      </c>
      <c r="I3" s="1">
        <v>42287</v>
      </c>
      <c r="J3" t="str">
        <f t="shared" ref="J3:J10" si="0">IF(D3&gt;=30,"Age is greater than or equal to 30","age is less than 30")</f>
        <v>Age is greater than or equal to 30</v>
      </c>
      <c r="K3" t="str">
        <f t="shared" ref="K3:K10" si="1">IF(G3&gt;=45000,"good pay","bad pay")</f>
        <v>bad pay</v>
      </c>
      <c r="L3" t="str" cm="1">
        <f t="array" ref="L3">_xlfn.IFS(A3&lt;1005,"old employee",D3&lt;32,"female")</f>
        <v>old employee</v>
      </c>
    </row>
    <row r="4" spans="1:13" x14ac:dyDescent="0.35">
      <c r="A4">
        <v>1003</v>
      </c>
      <c r="B4" t="s">
        <v>6</v>
      </c>
      <c r="C4" t="s">
        <v>7</v>
      </c>
      <c r="D4">
        <v>29</v>
      </c>
      <c r="E4" t="s">
        <v>26</v>
      </c>
      <c r="F4" t="s">
        <v>25</v>
      </c>
      <c r="G4">
        <v>63000</v>
      </c>
      <c r="H4" s="1">
        <v>36711</v>
      </c>
      <c r="I4" s="1">
        <v>42986</v>
      </c>
      <c r="J4" t="str">
        <f t="shared" si="0"/>
        <v>age is less than 30</v>
      </c>
      <c r="K4" t="str">
        <f t="shared" si="1"/>
        <v>good pay</v>
      </c>
      <c r="L4" t="str" cm="1">
        <f t="array" ref="L4">_xlfn.IFS(A4&lt;1005,"old employee",D4&lt;32,"female")</f>
        <v>old employee</v>
      </c>
    </row>
    <row r="5" spans="1:13" x14ac:dyDescent="0.35">
      <c r="A5">
        <v>1004</v>
      </c>
      <c r="B5" t="s">
        <v>13</v>
      </c>
      <c r="C5" t="s">
        <v>12</v>
      </c>
      <c r="D5">
        <v>31</v>
      </c>
      <c r="E5" t="s">
        <v>28</v>
      </c>
      <c r="F5" t="s">
        <v>29</v>
      </c>
      <c r="G5">
        <v>47000</v>
      </c>
      <c r="H5" s="1">
        <v>36530</v>
      </c>
      <c r="I5" s="1">
        <v>42341</v>
      </c>
      <c r="J5" t="str">
        <f t="shared" si="0"/>
        <v>Age is greater than or equal to 30</v>
      </c>
      <c r="K5" t="str">
        <f t="shared" si="1"/>
        <v>good pay</v>
      </c>
      <c r="L5" t="str" cm="1">
        <f t="array" ref="L5">_xlfn.IFS(A5&lt;1005,"old employee",D5&lt;32,"female")</f>
        <v>old employee</v>
      </c>
    </row>
    <row r="6" spans="1:13" x14ac:dyDescent="0.35">
      <c r="A6">
        <v>1005</v>
      </c>
      <c r="B6" t="s">
        <v>14</v>
      </c>
      <c r="C6" t="s">
        <v>15</v>
      </c>
      <c r="D6">
        <v>32</v>
      </c>
      <c r="E6" t="s">
        <v>26</v>
      </c>
      <c r="F6" t="s">
        <v>30</v>
      </c>
      <c r="G6">
        <v>50000</v>
      </c>
      <c r="H6" s="1">
        <v>37017</v>
      </c>
      <c r="I6" s="1">
        <v>42977</v>
      </c>
      <c r="J6" t="str">
        <f t="shared" si="0"/>
        <v>Age is greater than or equal to 30</v>
      </c>
      <c r="K6" t="str">
        <f t="shared" si="1"/>
        <v>good pay</v>
      </c>
      <c r="L6" t="str" cm="1">
        <f t="array" ref="L6">_xlfn.IFS(G2&gt;=41000,"young employee",A2&gt;1005,"old employee",D2&lt;32,"female")</f>
        <v>young employee</v>
      </c>
    </row>
    <row r="7" spans="1:13" x14ac:dyDescent="0.35">
      <c r="A7">
        <v>1006</v>
      </c>
      <c r="B7" t="s">
        <v>8</v>
      </c>
      <c r="C7" t="s">
        <v>9</v>
      </c>
      <c r="D7">
        <v>35</v>
      </c>
      <c r="E7" t="s">
        <v>26</v>
      </c>
      <c r="F7" t="s">
        <v>31</v>
      </c>
      <c r="G7">
        <v>65000</v>
      </c>
      <c r="H7" s="1">
        <v>35040</v>
      </c>
      <c r="I7" s="1">
        <v>41528</v>
      </c>
      <c r="J7" t="str">
        <f t="shared" si="0"/>
        <v>Age is greater than or equal to 30</v>
      </c>
      <c r="K7" t="str">
        <f t="shared" si="1"/>
        <v>good pay</v>
      </c>
      <c r="L7" t="str" cm="1">
        <f t="array" ref="L7">_xlfn.IFS(G3&gt;=41000,"young employee",A3&gt;1005,"old employee",D3&lt;32,"female")</f>
        <v>female</v>
      </c>
    </row>
    <row r="8" spans="1:13" x14ac:dyDescent="0.35">
      <c r="A8">
        <v>1007</v>
      </c>
      <c r="B8" t="s">
        <v>33</v>
      </c>
      <c r="C8" t="s">
        <v>34</v>
      </c>
      <c r="D8">
        <v>32</v>
      </c>
      <c r="E8" t="s">
        <v>28</v>
      </c>
      <c r="F8" t="s">
        <v>32</v>
      </c>
      <c r="G8">
        <v>41000</v>
      </c>
      <c r="H8" s="1">
        <v>37933</v>
      </c>
      <c r="I8" s="1">
        <v>41551</v>
      </c>
      <c r="J8" t="str">
        <f t="shared" si="0"/>
        <v>Age is greater than or equal to 30</v>
      </c>
      <c r="K8" t="str">
        <f t="shared" si="1"/>
        <v>bad pay</v>
      </c>
      <c r="L8" t="str" cm="1">
        <f t="array" ref="L8">_xlfn.IFS(G4&gt;=41000,"young employee",A4&gt;1005,"old employee",D4&lt;32,"female")</f>
        <v>young employee</v>
      </c>
    </row>
    <row r="9" spans="1:13" x14ac:dyDescent="0.35">
      <c r="A9">
        <v>1008</v>
      </c>
      <c r="B9" t="s">
        <v>16</v>
      </c>
      <c r="C9" t="s">
        <v>17</v>
      </c>
      <c r="D9">
        <v>38</v>
      </c>
      <c r="E9" t="s">
        <v>26</v>
      </c>
      <c r="F9" t="s">
        <v>25</v>
      </c>
      <c r="G9">
        <v>48000</v>
      </c>
      <c r="H9" s="1">
        <v>37416</v>
      </c>
      <c r="I9" s="1">
        <v>42116</v>
      </c>
      <c r="J9" t="str">
        <f t="shared" si="0"/>
        <v>Age is greater than or equal to 30</v>
      </c>
      <c r="K9" t="str">
        <f t="shared" si="1"/>
        <v>good pay</v>
      </c>
      <c r="L9" t="str" cm="1">
        <f t="array" ref="L9">_xlfn.IFS(G5&gt;=41000,"young employee",A5&gt;1005,"old employee",D5&lt;32,"female")</f>
        <v>young employee</v>
      </c>
    </row>
    <row r="10" spans="1:13" x14ac:dyDescent="0.35">
      <c r="A10">
        <v>1009</v>
      </c>
      <c r="B10" t="s">
        <v>10</v>
      </c>
      <c r="C10" t="s">
        <v>11</v>
      </c>
      <c r="D10">
        <v>31</v>
      </c>
      <c r="E10" t="s">
        <v>26</v>
      </c>
      <c r="F10" t="s">
        <v>29</v>
      </c>
      <c r="G10">
        <v>42000</v>
      </c>
      <c r="H10" s="1">
        <v>37843</v>
      </c>
      <c r="I10" s="1">
        <v>40800</v>
      </c>
      <c r="J10" t="str">
        <f t="shared" si="0"/>
        <v>Age is greater than or equal to 30</v>
      </c>
      <c r="K10" t="str">
        <f t="shared" si="1"/>
        <v>bad pay</v>
      </c>
      <c r="L10" t="str" cm="1">
        <f t="array" ref="L10">_xlfn.IFS(A10&lt;1005,"old employee",D10&lt;32,"female")</f>
        <v>female</v>
      </c>
    </row>
    <row r="14" spans="1:13" x14ac:dyDescent="0.35">
      <c r="B14" t="s">
        <v>110</v>
      </c>
      <c r="C14" t="s">
        <v>117</v>
      </c>
    </row>
    <row r="15" spans="1:13" x14ac:dyDescent="0.35">
      <c r="B15" t="s">
        <v>111</v>
      </c>
      <c r="C15" t="s">
        <v>118</v>
      </c>
      <c r="H15" t="s">
        <v>91</v>
      </c>
    </row>
    <row r="16" spans="1:13" x14ac:dyDescent="0.35">
      <c r="B16" t="s">
        <v>112</v>
      </c>
      <c r="C16" t="s">
        <v>119</v>
      </c>
      <c r="H16" t="s">
        <v>92</v>
      </c>
      <c r="L16" t="s">
        <v>26</v>
      </c>
      <c r="M16" t="s">
        <v>29</v>
      </c>
    </row>
    <row r="17" spans="2:12" x14ac:dyDescent="0.35">
      <c r="B17" t="s">
        <v>113</v>
      </c>
      <c r="C17" t="s">
        <v>120</v>
      </c>
    </row>
    <row r="18" spans="2:12" x14ac:dyDescent="0.35">
      <c r="B18" t="s">
        <v>114</v>
      </c>
      <c r="C18" t="s">
        <v>122</v>
      </c>
      <c r="L18">
        <f>_xlfn.MAXIFS(D2:D10,E2:E10,L16,F2:F10,M16)</f>
        <v>31</v>
      </c>
    </row>
    <row r="19" spans="2:12" x14ac:dyDescent="0.35">
      <c r="B19" t="s">
        <v>115</v>
      </c>
      <c r="C19" t="s">
        <v>121</v>
      </c>
    </row>
    <row r="20" spans="2:12" x14ac:dyDescent="0.35">
      <c r="B20"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workbookViewId="0">
      <selection activeCell="J2" sqref="J2"/>
    </sheetView>
  </sheetViews>
  <sheetFormatPr defaultColWidth="10.81640625" defaultRowHeight="14.5" x14ac:dyDescent="0.35"/>
  <cols>
    <col min="1" max="1" width="10.7265625" bestFit="1" customWidth="1"/>
  </cols>
  <sheetData>
    <row r="1" spans="1:12" x14ac:dyDescent="0.35">
      <c r="A1" t="s">
        <v>20</v>
      </c>
      <c r="B1" t="s">
        <v>0</v>
      </c>
      <c r="C1" t="s">
        <v>1</v>
      </c>
      <c r="D1" t="s">
        <v>23</v>
      </c>
      <c r="E1" t="s">
        <v>24</v>
      </c>
      <c r="F1" t="s">
        <v>21</v>
      </c>
      <c r="G1" t="s">
        <v>22</v>
      </c>
      <c r="H1" t="s">
        <v>36</v>
      </c>
      <c r="I1" t="s">
        <v>37</v>
      </c>
      <c r="J1" t="s">
        <v>19</v>
      </c>
      <c r="L1" t="s">
        <v>35</v>
      </c>
    </row>
    <row r="2" spans="1:12" x14ac:dyDescent="0.35">
      <c r="A2">
        <v>1001</v>
      </c>
      <c r="B2" t="s">
        <v>2</v>
      </c>
      <c r="C2" t="s">
        <v>3</v>
      </c>
      <c r="D2">
        <v>30</v>
      </c>
      <c r="E2" t="s">
        <v>26</v>
      </c>
      <c r="F2" t="s">
        <v>25</v>
      </c>
      <c r="G2">
        <v>45000</v>
      </c>
      <c r="H2" s="1">
        <v>37197</v>
      </c>
      <c r="I2" s="1">
        <v>42253</v>
      </c>
      <c r="J2" t="str">
        <f>IF(LEN(F2)&gt;8,"WRONG","RIGHT")</f>
        <v>RIGHT</v>
      </c>
    </row>
    <row r="3" spans="1:12" x14ac:dyDescent="0.35">
      <c r="A3">
        <v>1002</v>
      </c>
      <c r="B3" t="s">
        <v>4</v>
      </c>
      <c r="C3" t="s">
        <v>5</v>
      </c>
      <c r="D3">
        <v>30</v>
      </c>
      <c r="E3" t="s">
        <v>28</v>
      </c>
      <c r="F3" t="s">
        <v>27</v>
      </c>
      <c r="G3">
        <v>36000</v>
      </c>
      <c r="H3" s="1">
        <v>36436</v>
      </c>
      <c r="I3" s="1">
        <v>42287</v>
      </c>
      <c r="J3" t="str">
        <f t="shared" ref="J3:J10" si="0">IF(LEN(F3)&gt;8,"WRONG","RIGHT")</f>
        <v>WRONG</v>
      </c>
    </row>
    <row r="4" spans="1:12" x14ac:dyDescent="0.35">
      <c r="A4">
        <v>1003</v>
      </c>
      <c r="B4" t="s">
        <v>6</v>
      </c>
      <c r="C4" t="s">
        <v>7</v>
      </c>
      <c r="D4">
        <v>29</v>
      </c>
      <c r="E4" t="s">
        <v>26</v>
      </c>
      <c r="F4" t="s">
        <v>25</v>
      </c>
      <c r="G4">
        <v>63000</v>
      </c>
      <c r="H4" s="1">
        <v>36711</v>
      </c>
      <c r="I4" s="1">
        <v>42986</v>
      </c>
      <c r="J4" t="str">
        <f t="shared" si="0"/>
        <v>RIGHT</v>
      </c>
    </row>
    <row r="5" spans="1:12" x14ac:dyDescent="0.35">
      <c r="A5">
        <v>1004</v>
      </c>
      <c r="B5" t="s">
        <v>13</v>
      </c>
      <c r="C5" t="s">
        <v>12</v>
      </c>
      <c r="D5">
        <v>31</v>
      </c>
      <c r="E5" t="s">
        <v>28</v>
      </c>
      <c r="F5" t="s">
        <v>29</v>
      </c>
      <c r="G5">
        <v>47000</v>
      </c>
      <c r="H5" s="1">
        <v>36530</v>
      </c>
      <c r="I5" s="1">
        <v>42341</v>
      </c>
      <c r="J5" t="str">
        <f t="shared" si="0"/>
        <v>WRONG</v>
      </c>
    </row>
    <row r="6" spans="1:12" x14ac:dyDescent="0.35">
      <c r="A6">
        <v>1005</v>
      </c>
      <c r="B6" t="s">
        <v>14</v>
      </c>
      <c r="C6" t="s">
        <v>15</v>
      </c>
      <c r="D6">
        <v>32</v>
      </c>
      <c r="E6" t="s">
        <v>26</v>
      </c>
      <c r="F6" t="s">
        <v>30</v>
      </c>
      <c r="G6">
        <v>50000</v>
      </c>
      <c r="H6" s="1">
        <v>37017</v>
      </c>
      <c r="I6" s="1">
        <v>42977</v>
      </c>
      <c r="J6" t="str">
        <f t="shared" si="0"/>
        <v>RIGHT</v>
      </c>
    </row>
    <row r="7" spans="1:12" x14ac:dyDescent="0.35">
      <c r="A7">
        <v>1006</v>
      </c>
      <c r="B7" t="s">
        <v>8</v>
      </c>
      <c r="C7" t="s">
        <v>9</v>
      </c>
      <c r="D7">
        <v>35</v>
      </c>
      <c r="E7" t="s">
        <v>26</v>
      </c>
      <c r="F7" t="s">
        <v>31</v>
      </c>
      <c r="G7">
        <v>65000</v>
      </c>
      <c r="H7" s="1">
        <v>35040</v>
      </c>
      <c r="I7" s="1">
        <v>41528</v>
      </c>
      <c r="J7" t="str">
        <f t="shared" si="0"/>
        <v>WRONG</v>
      </c>
    </row>
    <row r="8" spans="1:12" x14ac:dyDescent="0.35">
      <c r="A8">
        <v>1007</v>
      </c>
      <c r="B8" t="s">
        <v>33</v>
      </c>
      <c r="C8" t="s">
        <v>34</v>
      </c>
      <c r="D8">
        <v>32</v>
      </c>
      <c r="E8" t="s">
        <v>28</v>
      </c>
      <c r="F8" t="s">
        <v>32</v>
      </c>
      <c r="G8">
        <v>41000</v>
      </c>
      <c r="H8" s="1">
        <v>37933</v>
      </c>
      <c r="I8" s="1">
        <v>41551</v>
      </c>
      <c r="J8" t="str">
        <f t="shared" si="0"/>
        <v>WRONG</v>
      </c>
    </row>
    <row r="9" spans="1:12" x14ac:dyDescent="0.35">
      <c r="A9">
        <v>1008</v>
      </c>
      <c r="B9" t="s">
        <v>16</v>
      </c>
      <c r="C9" t="s">
        <v>17</v>
      </c>
      <c r="D9">
        <v>38</v>
      </c>
      <c r="E9" t="s">
        <v>26</v>
      </c>
      <c r="F9" t="s">
        <v>25</v>
      </c>
      <c r="G9">
        <v>48000</v>
      </c>
      <c r="H9" s="1">
        <v>37416</v>
      </c>
      <c r="I9" s="1">
        <v>42116</v>
      </c>
      <c r="J9" t="str">
        <f t="shared" si="0"/>
        <v>RIGHT</v>
      </c>
    </row>
    <row r="10" spans="1:12" x14ac:dyDescent="0.35">
      <c r="A10">
        <v>1009</v>
      </c>
      <c r="B10" t="s">
        <v>10</v>
      </c>
      <c r="C10" t="s">
        <v>11</v>
      </c>
      <c r="D10">
        <v>31</v>
      </c>
      <c r="E10" t="s">
        <v>26</v>
      </c>
      <c r="F10" t="s">
        <v>29</v>
      </c>
      <c r="G10">
        <v>42000</v>
      </c>
      <c r="H10" s="1">
        <v>37843</v>
      </c>
      <c r="I10" s="1">
        <v>40800</v>
      </c>
      <c r="J10" t="str">
        <f t="shared" si="0"/>
        <v>WRONG</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4"/>
  <sheetViews>
    <sheetView workbookViewId="0">
      <selection activeCell="N1" sqref="N1"/>
    </sheetView>
  </sheetViews>
  <sheetFormatPr defaultColWidth="14.54296875" defaultRowHeight="14.5" x14ac:dyDescent="0.35"/>
  <cols>
    <col min="4" max="4" width="8" customWidth="1"/>
    <col min="10" max="10" width="45.26953125" customWidth="1"/>
  </cols>
  <sheetData>
    <row r="1" spans="1:13" x14ac:dyDescent="0.35">
      <c r="A1" t="s">
        <v>20</v>
      </c>
      <c r="B1" t="s">
        <v>0</v>
      </c>
      <c r="C1" t="s">
        <v>1</v>
      </c>
      <c r="D1" t="s">
        <v>23</v>
      </c>
      <c r="E1" t="s">
        <v>24</v>
      </c>
      <c r="F1" t="s">
        <v>21</v>
      </c>
      <c r="G1" t="s">
        <v>22</v>
      </c>
      <c r="H1" t="s">
        <v>36</v>
      </c>
      <c r="I1" t="s">
        <v>37</v>
      </c>
      <c r="J1" t="s">
        <v>38</v>
      </c>
      <c r="K1" t="s">
        <v>85</v>
      </c>
      <c r="L1" t="s">
        <v>86</v>
      </c>
      <c r="M1" t="s">
        <v>86</v>
      </c>
    </row>
    <row r="2" spans="1:13" x14ac:dyDescent="0.35">
      <c r="A2">
        <v>1001</v>
      </c>
      <c r="B2" t="s">
        <v>2</v>
      </c>
      <c r="C2" t="s">
        <v>3</v>
      </c>
      <c r="D2">
        <v>30</v>
      </c>
      <c r="E2" t="s">
        <v>26</v>
      </c>
      <c r="F2" t="s">
        <v>25</v>
      </c>
      <c r="G2">
        <v>45000</v>
      </c>
      <c r="H2" s="2" t="s">
        <v>48</v>
      </c>
      <c r="I2" s="2" t="s">
        <v>56</v>
      </c>
      <c r="J2" s="1" t="s">
        <v>39</v>
      </c>
      <c r="K2" t="str">
        <f>LEFT(F2,4)</f>
        <v>Sale</v>
      </c>
      <c r="L2" t="str">
        <f>RIGHT(F2,5)</f>
        <v>esman</v>
      </c>
      <c r="M2" t="str">
        <f>RIGHT(I2,4)</f>
        <v>2015</v>
      </c>
    </row>
    <row r="3" spans="1:13" x14ac:dyDescent="0.35">
      <c r="A3">
        <v>1002</v>
      </c>
      <c r="B3" t="s">
        <v>4</v>
      </c>
      <c r="C3" t="s">
        <v>5</v>
      </c>
      <c r="D3">
        <v>30</v>
      </c>
      <c r="E3" t="s">
        <v>28</v>
      </c>
      <c r="F3" t="s">
        <v>27</v>
      </c>
      <c r="G3">
        <v>36000</v>
      </c>
      <c r="H3" s="2" t="s">
        <v>49</v>
      </c>
      <c r="I3" s="2" t="s">
        <v>57</v>
      </c>
      <c r="J3" s="1" t="s">
        <v>40</v>
      </c>
      <c r="K3" t="str">
        <f t="shared" ref="K3:K10" si="0">LEFT(F3,4)</f>
        <v>Rece</v>
      </c>
      <c r="L3" t="str">
        <f t="shared" ref="L3:L10" si="1">RIGHT(F3,5)</f>
        <v>onist</v>
      </c>
      <c r="M3" t="str">
        <f t="shared" ref="M3:M10" si="2">RIGHT(I3,4)</f>
        <v>2015</v>
      </c>
    </row>
    <row r="4" spans="1:13" x14ac:dyDescent="0.35">
      <c r="A4">
        <v>1003</v>
      </c>
      <c r="B4" t="s">
        <v>6</v>
      </c>
      <c r="C4" t="s">
        <v>7</v>
      </c>
      <c r="D4">
        <v>29</v>
      </c>
      <c r="E4" t="s">
        <v>26</v>
      </c>
      <c r="F4" t="s">
        <v>25</v>
      </c>
      <c r="G4">
        <v>63000</v>
      </c>
      <c r="H4" s="2" t="s">
        <v>50</v>
      </c>
      <c r="I4" s="2" t="s">
        <v>58</v>
      </c>
      <c r="J4" s="1" t="s">
        <v>41</v>
      </c>
      <c r="K4" t="str">
        <f t="shared" si="0"/>
        <v>Sale</v>
      </c>
      <c r="L4" t="str">
        <f t="shared" si="1"/>
        <v>esman</v>
      </c>
      <c r="M4" t="str">
        <f t="shared" si="2"/>
        <v>2017</v>
      </c>
    </row>
    <row r="5" spans="1:13" x14ac:dyDescent="0.35">
      <c r="A5">
        <v>1004</v>
      </c>
      <c r="B5" t="s">
        <v>13</v>
      </c>
      <c r="C5" t="s">
        <v>12</v>
      </c>
      <c r="D5">
        <v>31</v>
      </c>
      <c r="E5" t="s">
        <v>28</v>
      </c>
      <c r="F5" t="s">
        <v>29</v>
      </c>
      <c r="G5">
        <v>47000</v>
      </c>
      <c r="H5" s="2" t="s">
        <v>51</v>
      </c>
      <c r="I5" s="2" t="s">
        <v>59</v>
      </c>
      <c r="J5" s="1" t="s">
        <v>42</v>
      </c>
      <c r="K5" t="str">
        <f t="shared" si="0"/>
        <v>Acco</v>
      </c>
      <c r="L5" t="str">
        <f t="shared" si="1"/>
        <v>ntant</v>
      </c>
      <c r="M5" t="str">
        <f t="shared" si="2"/>
        <v>2015</v>
      </c>
    </row>
    <row r="6" spans="1:13" x14ac:dyDescent="0.35">
      <c r="A6">
        <v>1005</v>
      </c>
      <c r="B6" t="s">
        <v>14</v>
      </c>
      <c r="C6" t="s">
        <v>15</v>
      </c>
      <c r="D6">
        <v>32</v>
      </c>
      <c r="E6" t="s">
        <v>26</v>
      </c>
      <c r="F6" t="s">
        <v>30</v>
      </c>
      <c r="G6">
        <v>50000</v>
      </c>
      <c r="H6" s="2" t="s">
        <v>52</v>
      </c>
      <c r="I6" s="2" t="s">
        <v>60</v>
      </c>
      <c r="J6" s="1" t="s">
        <v>43</v>
      </c>
      <c r="K6" t="str">
        <f t="shared" si="0"/>
        <v>HR</v>
      </c>
      <c r="L6" t="str">
        <f t="shared" si="1"/>
        <v>HR</v>
      </c>
      <c r="M6" t="str">
        <f t="shared" si="2"/>
        <v>2017</v>
      </c>
    </row>
    <row r="7" spans="1:13" x14ac:dyDescent="0.35">
      <c r="A7">
        <v>1006</v>
      </c>
      <c r="B7" t="s">
        <v>8</v>
      </c>
      <c r="C7" t="s">
        <v>9</v>
      </c>
      <c r="D7">
        <v>35</v>
      </c>
      <c r="E7" t="s">
        <v>26</v>
      </c>
      <c r="F7" t="s">
        <v>31</v>
      </c>
      <c r="G7">
        <v>65000</v>
      </c>
      <c r="H7" s="2" t="s">
        <v>52</v>
      </c>
      <c r="I7" s="2" t="s">
        <v>61</v>
      </c>
      <c r="J7" s="1" t="s">
        <v>44</v>
      </c>
      <c r="K7" t="str">
        <f t="shared" si="0"/>
        <v>Regi</v>
      </c>
      <c r="L7" t="str">
        <f t="shared" si="1"/>
        <v>nager</v>
      </c>
      <c r="M7" t="str">
        <f t="shared" si="2"/>
        <v>2013</v>
      </c>
    </row>
    <row r="8" spans="1:13" x14ac:dyDescent="0.35">
      <c r="A8">
        <v>1007</v>
      </c>
      <c r="B8" t="s">
        <v>33</v>
      </c>
      <c r="C8" t="s">
        <v>34</v>
      </c>
      <c r="D8">
        <v>32</v>
      </c>
      <c r="E8" t="s">
        <v>28</v>
      </c>
      <c r="F8" t="s">
        <v>32</v>
      </c>
      <c r="G8">
        <v>41000</v>
      </c>
      <c r="H8" s="2" t="s">
        <v>53</v>
      </c>
      <c r="I8" s="2" t="s">
        <v>61</v>
      </c>
      <c r="J8" s="1" t="s">
        <v>45</v>
      </c>
      <c r="K8" t="str">
        <f t="shared" si="0"/>
        <v>Supp</v>
      </c>
      <c r="L8" t="str">
        <f t="shared" si="1"/>
        <v>tions</v>
      </c>
      <c r="M8" t="str">
        <f t="shared" si="2"/>
        <v>2013</v>
      </c>
    </row>
    <row r="9" spans="1:13" x14ac:dyDescent="0.35">
      <c r="A9">
        <v>1008</v>
      </c>
      <c r="B9" t="s">
        <v>16</v>
      </c>
      <c r="C9" t="s">
        <v>17</v>
      </c>
      <c r="D9">
        <v>38</v>
      </c>
      <c r="E9" t="s">
        <v>26</v>
      </c>
      <c r="F9" t="s">
        <v>25</v>
      </c>
      <c r="G9">
        <v>48000</v>
      </c>
      <c r="H9" s="2" t="s">
        <v>54</v>
      </c>
      <c r="I9" s="2" t="s">
        <v>62</v>
      </c>
      <c r="J9" s="1" t="s">
        <v>46</v>
      </c>
      <c r="K9" t="str">
        <f t="shared" si="0"/>
        <v>Sale</v>
      </c>
      <c r="L9" t="str">
        <f t="shared" si="1"/>
        <v>esman</v>
      </c>
      <c r="M9" t="str">
        <f t="shared" si="2"/>
        <v>2015</v>
      </c>
    </row>
    <row r="10" spans="1:13" x14ac:dyDescent="0.35">
      <c r="A10">
        <v>1009</v>
      </c>
      <c r="B10" t="s">
        <v>10</v>
      </c>
      <c r="C10" t="s">
        <v>11</v>
      </c>
      <c r="D10">
        <v>31</v>
      </c>
      <c r="E10" t="s">
        <v>26</v>
      </c>
      <c r="F10" t="s">
        <v>29</v>
      </c>
      <c r="G10">
        <v>42000</v>
      </c>
      <c r="H10" s="2" t="s">
        <v>55</v>
      </c>
      <c r="I10" s="2" t="s">
        <v>62</v>
      </c>
      <c r="J10" s="1" t="s">
        <v>47</v>
      </c>
      <c r="K10" t="str">
        <f t="shared" si="0"/>
        <v>Acco</v>
      </c>
      <c r="L10" t="str">
        <f t="shared" si="1"/>
        <v>ntant</v>
      </c>
      <c r="M10" t="str">
        <f t="shared" si="2"/>
        <v>2015</v>
      </c>
    </row>
    <row r="14" spans="1:13" x14ac:dyDescent="0.35">
      <c r="K14" t="e">
        <f>RANDBETWEEN</f>
        <v>#NAME?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workbookViewId="0">
      <selection activeCell="K3" sqref="K3"/>
    </sheetView>
  </sheetViews>
  <sheetFormatPr defaultColWidth="13.7265625" defaultRowHeight="14.5" x14ac:dyDescent="0.35"/>
  <cols>
    <col min="1" max="1" width="10.7265625" bestFit="1" customWidth="1"/>
    <col min="4" max="4" width="7.7265625" customWidth="1"/>
    <col min="11" max="11" width="18.54296875" customWidth="1"/>
  </cols>
  <sheetData>
    <row r="1" spans="1:11" x14ac:dyDescent="0.35">
      <c r="A1" t="s">
        <v>20</v>
      </c>
      <c r="B1" t="s">
        <v>0</v>
      </c>
      <c r="C1" t="s">
        <v>1</v>
      </c>
      <c r="D1" t="s">
        <v>23</v>
      </c>
      <c r="E1" t="s">
        <v>24</v>
      </c>
      <c r="F1" t="s">
        <v>21</v>
      </c>
      <c r="G1" t="s">
        <v>22</v>
      </c>
      <c r="H1" t="s">
        <v>36</v>
      </c>
      <c r="I1" t="s">
        <v>37</v>
      </c>
      <c r="J1" t="s">
        <v>70</v>
      </c>
    </row>
    <row r="2" spans="1:11" x14ac:dyDescent="0.35">
      <c r="A2">
        <v>1001</v>
      </c>
      <c r="B2" t="s">
        <v>2</v>
      </c>
      <c r="C2" t="s">
        <v>3</v>
      </c>
      <c r="D2">
        <v>30</v>
      </c>
      <c r="E2" t="s">
        <v>26</v>
      </c>
      <c r="F2" t="s">
        <v>25</v>
      </c>
      <c r="G2">
        <v>45000</v>
      </c>
      <c r="H2" s="1">
        <v>37197</v>
      </c>
      <c r="I2" s="1">
        <v>42253</v>
      </c>
      <c r="J2" t="str">
        <f>TEXT(I2,"DD-MM-YYYY")</f>
        <v>06-09-2015</v>
      </c>
      <c r="K2" t="str">
        <f>RIGHT(J2,4)</f>
        <v>2015</v>
      </c>
    </row>
    <row r="3" spans="1:11" x14ac:dyDescent="0.35">
      <c r="A3">
        <v>1002</v>
      </c>
      <c r="B3" t="s">
        <v>4</v>
      </c>
      <c r="C3" t="s">
        <v>5</v>
      </c>
      <c r="D3">
        <v>30</v>
      </c>
      <c r="E3" t="s">
        <v>28</v>
      </c>
      <c r="F3" t="s">
        <v>27</v>
      </c>
      <c r="G3">
        <v>36000</v>
      </c>
      <c r="H3" s="1">
        <v>36436</v>
      </c>
      <c r="I3" s="1">
        <v>42287</v>
      </c>
      <c r="J3" t="str">
        <f t="shared" ref="J3:J10" si="0">TEXT(I3,"DD-MM-YYYY")</f>
        <v>10-10-2015</v>
      </c>
    </row>
    <row r="4" spans="1:11" x14ac:dyDescent="0.35">
      <c r="A4">
        <v>1003</v>
      </c>
      <c r="B4" t="s">
        <v>6</v>
      </c>
      <c r="C4" t="s">
        <v>7</v>
      </c>
      <c r="D4">
        <v>29</v>
      </c>
      <c r="E4" t="s">
        <v>26</v>
      </c>
      <c r="F4" t="s">
        <v>25</v>
      </c>
      <c r="G4">
        <v>63000</v>
      </c>
      <c r="H4" s="1">
        <v>36711</v>
      </c>
      <c r="I4" s="1">
        <v>42986</v>
      </c>
      <c r="J4" t="str">
        <f t="shared" si="0"/>
        <v>08-09-2017</v>
      </c>
    </row>
    <row r="5" spans="1:11" x14ac:dyDescent="0.35">
      <c r="A5">
        <v>1004</v>
      </c>
      <c r="B5" t="s">
        <v>13</v>
      </c>
      <c r="C5" t="s">
        <v>12</v>
      </c>
      <c r="D5">
        <v>31</v>
      </c>
      <c r="E5" t="s">
        <v>28</v>
      </c>
      <c r="F5" t="s">
        <v>29</v>
      </c>
      <c r="G5">
        <v>47000</v>
      </c>
      <c r="H5" s="1">
        <v>36530</v>
      </c>
      <c r="I5" s="1">
        <v>42341</v>
      </c>
      <c r="J5" t="str">
        <f t="shared" si="0"/>
        <v>03-12-2015</v>
      </c>
    </row>
    <row r="6" spans="1:11" x14ac:dyDescent="0.35">
      <c r="A6">
        <v>1005</v>
      </c>
      <c r="B6" t="s">
        <v>14</v>
      </c>
      <c r="C6" t="s">
        <v>15</v>
      </c>
      <c r="D6">
        <v>32</v>
      </c>
      <c r="E6" t="s">
        <v>26</v>
      </c>
      <c r="F6" t="s">
        <v>30</v>
      </c>
      <c r="G6">
        <v>50000</v>
      </c>
      <c r="H6" s="1">
        <v>37017</v>
      </c>
      <c r="I6" s="1">
        <v>42977</v>
      </c>
      <c r="J6" t="str">
        <f t="shared" si="0"/>
        <v>30-08-2017</v>
      </c>
    </row>
    <row r="7" spans="1:11" x14ac:dyDescent="0.35">
      <c r="A7">
        <v>1006</v>
      </c>
      <c r="B7" t="s">
        <v>8</v>
      </c>
      <c r="C7" t="s">
        <v>9</v>
      </c>
      <c r="D7">
        <v>35</v>
      </c>
      <c r="E7" t="s">
        <v>26</v>
      </c>
      <c r="F7" t="s">
        <v>31</v>
      </c>
      <c r="G7">
        <v>65000</v>
      </c>
      <c r="H7" s="1">
        <v>35040</v>
      </c>
      <c r="I7" s="1">
        <v>41528</v>
      </c>
      <c r="J7" t="str">
        <f t="shared" si="0"/>
        <v>11-09-2013</v>
      </c>
    </row>
    <row r="8" spans="1:11" x14ac:dyDescent="0.35">
      <c r="A8">
        <v>1007</v>
      </c>
      <c r="B8" t="s">
        <v>33</v>
      </c>
      <c r="C8" t="s">
        <v>34</v>
      </c>
      <c r="D8">
        <v>32</v>
      </c>
      <c r="E8" t="s">
        <v>28</v>
      </c>
      <c r="F8" t="s">
        <v>32</v>
      </c>
      <c r="G8">
        <v>41000</v>
      </c>
      <c r="H8" s="1">
        <v>37933</v>
      </c>
      <c r="I8" s="1">
        <v>41551</v>
      </c>
      <c r="J8" t="str">
        <f t="shared" si="0"/>
        <v>04-10-2013</v>
      </c>
    </row>
    <row r="9" spans="1:11" x14ac:dyDescent="0.35">
      <c r="A9">
        <v>1008</v>
      </c>
      <c r="B9" t="s">
        <v>16</v>
      </c>
      <c r="C9" t="s">
        <v>17</v>
      </c>
      <c r="D9">
        <v>38</v>
      </c>
      <c r="E9" t="s">
        <v>26</v>
      </c>
      <c r="F9" t="s">
        <v>25</v>
      </c>
      <c r="G9">
        <v>48000</v>
      </c>
      <c r="H9" s="1">
        <v>37416</v>
      </c>
      <c r="I9" s="1">
        <v>42116</v>
      </c>
      <c r="J9" t="str">
        <f t="shared" si="0"/>
        <v>22-04-2015</v>
      </c>
    </row>
    <row r="10" spans="1:11" x14ac:dyDescent="0.35">
      <c r="A10">
        <v>1009</v>
      </c>
      <c r="B10" t="s">
        <v>10</v>
      </c>
      <c r="C10" t="s">
        <v>11</v>
      </c>
      <c r="D10">
        <v>31</v>
      </c>
      <c r="E10" t="s">
        <v>26</v>
      </c>
      <c r="F10" t="s">
        <v>29</v>
      </c>
      <c r="G10">
        <v>42000</v>
      </c>
      <c r="H10" s="1">
        <v>37843</v>
      </c>
      <c r="I10" s="1">
        <v>40800</v>
      </c>
      <c r="J10" t="str">
        <f t="shared" si="0"/>
        <v>14-09-2011</v>
      </c>
    </row>
    <row r="12" spans="1:11" x14ac:dyDescent="0.35">
      <c r="H12" s="1"/>
    </row>
    <row r="13" spans="1:11" x14ac:dyDescent="0.35">
      <c r="H1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K10"/>
  <sheetViews>
    <sheetView workbookViewId="0">
      <selection activeCell="K4" sqref="K4"/>
    </sheetView>
  </sheetViews>
  <sheetFormatPr defaultColWidth="13.7265625" defaultRowHeight="14.5" x14ac:dyDescent="0.35"/>
  <cols>
    <col min="1" max="1" width="10.7265625" bestFit="1" customWidth="1"/>
    <col min="4" max="4" width="7.7265625" customWidth="1"/>
  </cols>
  <sheetData>
    <row r="1" spans="1:11" x14ac:dyDescent="0.35">
      <c r="A1" t="s">
        <v>20</v>
      </c>
      <c r="B1" t="s">
        <v>0</v>
      </c>
      <c r="C1" t="s">
        <v>1</v>
      </c>
      <c r="D1" t="s">
        <v>23</v>
      </c>
      <c r="E1" t="s">
        <v>24</v>
      </c>
      <c r="F1" t="s">
        <v>21</v>
      </c>
      <c r="G1" t="s">
        <v>22</v>
      </c>
      <c r="H1" t="s">
        <v>36</v>
      </c>
      <c r="I1" t="s">
        <v>37</v>
      </c>
      <c r="J1" t="s">
        <v>68</v>
      </c>
      <c r="K1" t="s">
        <v>69</v>
      </c>
    </row>
    <row r="2" spans="1:11" x14ac:dyDescent="0.35">
      <c r="A2">
        <v>1001</v>
      </c>
      <c r="B2" s="2" t="s">
        <v>2</v>
      </c>
      <c r="C2" s="2" t="s">
        <v>3</v>
      </c>
      <c r="D2">
        <v>30</v>
      </c>
      <c r="E2" t="s">
        <v>26</v>
      </c>
      <c r="F2" t="s">
        <v>25</v>
      </c>
      <c r="G2">
        <v>45000</v>
      </c>
      <c r="H2" s="1">
        <v>37197</v>
      </c>
      <c r="I2" s="1">
        <v>42253</v>
      </c>
      <c r="J2" t="str">
        <f>TRIM(C2:C10)</f>
        <v>Halpert</v>
      </c>
    </row>
    <row r="3" spans="1:11" x14ac:dyDescent="0.35">
      <c r="A3">
        <v>1002</v>
      </c>
      <c r="B3" s="2" t="s">
        <v>4</v>
      </c>
      <c r="C3" s="2" t="s">
        <v>5</v>
      </c>
      <c r="D3">
        <v>30</v>
      </c>
      <c r="E3" t="s">
        <v>28</v>
      </c>
      <c r="F3" t="s">
        <v>27</v>
      </c>
      <c r="G3">
        <v>36000</v>
      </c>
      <c r="H3" s="1">
        <v>36436</v>
      </c>
      <c r="I3" s="1">
        <v>42287</v>
      </c>
      <c r="J3" t="str">
        <f t="shared" ref="J3:J10" si="0">TRIM(C3:C11)</f>
        <v>Beasley</v>
      </c>
    </row>
    <row r="4" spans="1:11" x14ac:dyDescent="0.35">
      <c r="A4">
        <v>1003</v>
      </c>
      <c r="B4" s="2" t="s">
        <v>6</v>
      </c>
      <c r="C4" s="2" t="s">
        <v>67</v>
      </c>
      <c r="D4">
        <v>29</v>
      </c>
      <c r="E4" t="s">
        <v>26</v>
      </c>
      <c r="F4" t="s">
        <v>25</v>
      </c>
      <c r="G4">
        <v>63000</v>
      </c>
      <c r="H4" s="1">
        <v>36711</v>
      </c>
      <c r="I4" s="1">
        <v>42986</v>
      </c>
      <c r="J4" t="str">
        <f t="shared" si="0"/>
        <v>Schrute</v>
      </c>
    </row>
    <row r="5" spans="1:11" x14ac:dyDescent="0.35">
      <c r="A5">
        <v>1004</v>
      </c>
      <c r="B5" s="2" t="s">
        <v>13</v>
      </c>
      <c r="C5" s="2" t="s">
        <v>12</v>
      </c>
      <c r="D5">
        <v>31</v>
      </c>
      <c r="E5" t="s">
        <v>28</v>
      </c>
      <c r="F5" t="s">
        <v>29</v>
      </c>
      <c r="G5">
        <v>47000</v>
      </c>
      <c r="H5" s="1">
        <v>36530</v>
      </c>
      <c r="I5" s="1">
        <v>42341</v>
      </c>
      <c r="J5" t="str">
        <f t="shared" si="0"/>
        <v>Martin</v>
      </c>
    </row>
    <row r="6" spans="1:11" x14ac:dyDescent="0.35">
      <c r="A6">
        <v>1005</v>
      </c>
      <c r="B6" s="2" t="s">
        <v>14</v>
      </c>
      <c r="C6" s="2" t="s">
        <v>66</v>
      </c>
      <c r="D6">
        <v>32</v>
      </c>
      <c r="E6" t="s">
        <v>26</v>
      </c>
      <c r="F6" t="s">
        <v>30</v>
      </c>
      <c r="G6">
        <v>50000</v>
      </c>
      <c r="H6" s="1">
        <v>37017</v>
      </c>
      <c r="I6" s="1">
        <v>42977</v>
      </c>
      <c r="J6" t="str">
        <f t="shared" si="0"/>
        <v>Flenderson</v>
      </c>
    </row>
    <row r="7" spans="1:11" x14ac:dyDescent="0.35">
      <c r="A7">
        <v>1006</v>
      </c>
      <c r="B7" s="2" t="s">
        <v>8</v>
      </c>
      <c r="C7" s="2" t="s">
        <v>65</v>
      </c>
      <c r="D7">
        <v>35</v>
      </c>
      <c r="E7" t="s">
        <v>26</v>
      </c>
      <c r="F7" t="s">
        <v>31</v>
      </c>
      <c r="G7">
        <v>65000</v>
      </c>
      <c r="H7" s="1">
        <v>35040</v>
      </c>
      <c r="I7" s="1">
        <v>41528</v>
      </c>
      <c r="J7" t="str">
        <f t="shared" si="0"/>
        <v>Scott</v>
      </c>
    </row>
    <row r="8" spans="1:11" x14ac:dyDescent="0.35">
      <c r="A8">
        <v>1007</v>
      </c>
      <c r="B8" s="2" t="s">
        <v>33</v>
      </c>
      <c r="C8" s="2" t="s">
        <v>34</v>
      </c>
      <c r="D8">
        <v>32</v>
      </c>
      <c r="E8" t="s">
        <v>28</v>
      </c>
      <c r="F8" t="s">
        <v>32</v>
      </c>
      <c r="G8">
        <v>41000</v>
      </c>
      <c r="H8" s="1">
        <v>37933</v>
      </c>
      <c r="I8" s="1">
        <v>41551</v>
      </c>
      <c r="J8" t="str">
        <f t="shared" si="0"/>
        <v>Palmer</v>
      </c>
    </row>
    <row r="9" spans="1:11" x14ac:dyDescent="0.35">
      <c r="A9">
        <v>1008</v>
      </c>
      <c r="B9" s="2" t="s">
        <v>16</v>
      </c>
      <c r="C9" s="2" t="s">
        <v>64</v>
      </c>
      <c r="D9">
        <v>38</v>
      </c>
      <c r="E9" t="s">
        <v>26</v>
      </c>
      <c r="F9" t="s">
        <v>25</v>
      </c>
      <c r="G9">
        <v>48000</v>
      </c>
      <c r="H9" s="1">
        <v>37416</v>
      </c>
      <c r="I9" s="1">
        <v>42116</v>
      </c>
      <c r="J9" t="str">
        <f t="shared" si="0"/>
        <v>Hudson</v>
      </c>
    </row>
    <row r="10" spans="1:11" x14ac:dyDescent="0.35">
      <c r="A10">
        <v>1009</v>
      </c>
      <c r="B10" s="2" t="s">
        <v>10</v>
      </c>
      <c r="C10" s="2" t="s">
        <v>63</v>
      </c>
      <c r="D10">
        <v>31</v>
      </c>
      <c r="E10" t="s">
        <v>26</v>
      </c>
      <c r="F10" t="s">
        <v>29</v>
      </c>
      <c r="G10">
        <v>42000</v>
      </c>
      <c r="H10" s="1">
        <v>37843</v>
      </c>
      <c r="I10" s="1">
        <v>40800</v>
      </c>
      <c r="J10" t="str">
        <f t="shared" si="0"/>
        <v>Malone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L12"/>
  <sheetViews>
    <sheetView workbookViewId="0">
      <selection activeCell="L2" sqref="L2"/>
    </sheetView>
  </sheetViews>
  <sheetFormatPr defaultRowHeight="14.5" x14ac:dyDescent="0.35"/>
  <cols>
    <col min="2" max="2" width="10.453125" customWidth="1"/>
    <col min="3" max="5" width="10.7265625" customWidth="1"/>
    <col min="6" max="6" width="16.54296875" customWidth="1"/>
    <col min="8" max="8" width="14.26953125" customWidth="1"/>
    <col min="9" max="9" width="14.7265625" customWidth="1"/>
    <col min="10" max="10" width="22" bestFit="1" customWidth="1"/>
    <col min="11" max="11" width="26.26953125" customWidth="1"/>
    <col min="12" max="12" width="29.54296875" customWidth="1"/>
  </cols>
  <sheetData>
    <row r="1" spans="1:12" x14ac:dyDescent="0.35">
      <c r="A1" t="s">
        <v>20</v>
      </c>
      <c r="B1" t="s">
        <v>0</v>
      </c>
      <c r="C1" t="s">
        <v>1</v>
      </c>
      <c r="D1" t="s">
        <v>23</v>
      </c>
      <c r="E1" t="s">
        <v>24</v>
      </c>
      <c r="F1" t="s">
        <v>21</v>
      </c>
      <c r="G1" t="s">
        <v>22</v>
      </c>
      <c r="H1" t="s">
        <v>36</v>
      </c>
      <c r="I1" t="s">
        <v>37</v>
      </c>
      <c r="J1" t="s">
        <v>18</v>
      </c>
      <c r="K1" t="s">
        <v>93</v>
      </c>
      <c r="L1" t="s">
        <v>94</v>
      </c>
    </row>
    <row r="2" spans="1:12" x14ac:dyDescent="0.35">
      <c r="A2">
        <v>1001</v>
      </c>
      <c r="B2" t="s">
        <v>2</v>
      </c>
      <c r="C2" t="s">
        <v>3</v>
      </c>
      <c r="D2">
        <v>30</v>
      </c>
      <c r="E2" t="s">
        <v>26</v>
      </c>
      <c r="F2" t="s">
        <v>25</v>
      </c>
      <c r="G2">
        <v>45000</v>
      </c>
      <c r="H2" s="1">
        <v>37197</v>
      </c>
      <c r="I2" s="1">
        <v>42253</v>
      </c>
      <c r="K2" t="str">
        <f>CONCATENATE(B2," ",C2)</f>
        <v>Jim Halpert</v>
      </c>
      <c r="L2" t="str">
        <f>CONCATENATE(B2,"_",C2,"@gmail.com")</f>
        <v>Jim_Halpert@gmail.com</v>
      </c>
    </row>
    <row r="3" spans="1:12" x14ac:dyDescent="0.35">
      <c r="A3">
        <v>1002</v>
      </c>
      <c r="B3" t="s">
        <v>4</v>
      </c>
      <c r="C3" t="s">
        <v>5</v>
      </c>
      <c r="D3">
        <v>30</v>
      </c>
      <c r="E3" t="s">
        <v>28</v>
      </c>
      <c r="F3" t="s">
        <v>27</v>
      </c>
      <c r="G3">
        <v>36000</v>
      </c>
      <c r="H3" s="1">
        <v>36436</v>
      </c>
      <c r="I3" s="1">
        <v>42287</v>
      </c>
      <c r="K3" t="str">
        <f t="shared" ref="K3:K12" si="0">CONCATENATE(B3," ",C3)</f>
        <v>Pam Beasley</v>
      </c>
      <c r="L3" t="str">
        <f t="shared" ref="L3:L10" si="1">CONCATENATE(B3,"_",C3,"@gmail.com")</f>
        <v>Pam_Beasley@gmail.com</v>
      </c>
    </row>
    <row r="4" spans="1:12" x14ac:dyDescent="0.35">
      <c r="A4">
        <v>1003</v>
      </c>
      <c r="B4" t="s">
        <v>6</v>
      </c>
      <c r="C4" t="s">
        <v>7</v>
      </c>
      <c r="D4">
        <v>29</v>
      </c>
      <c r="E4" t="s">
        <v>26</v>
      </c>
      <c r="F4" t="s">
        <v>25</v>
      </c>
      <c r="G4">
        <v>63000</v>
      </c>
      <c r="H4" s="1">
        <v>36711</v>
      </c>
      <c r="I4" s="1">
        <v>42986</v>
      </c>
      <c r="K4" t="str">
        <f t="shared" si="0"/>
        <v>Dwight Schrute</v>
      </c>
      <c r="L4" t="str">
        <f t="shared" si="1"/>
        <v>Dwight_Schrute@gmail.com</v>
      </c>
    </row>
    <row r="5" spans="1:12" x14ac:dyDescent="0.35">
      <c r="A5">
        <v>1004</v>
      </c>
      <c r="B5" t="s">
        <v>13</v>
      </c>
      <c r="C5" t="s">
        <v>12</v>
      </c>
      <c r="D5">
        <v>31</v>
      </c>
      <c r="E5" t="s">
        <v>28</v>
      </c>
      <c r="F5" t="s">
        <v>29</v>
      </c>
      <c r="G5">
        <v>47000</v>
      </c>
      <c r="H5" s="1">
        <v>36530</v>
      </c>
      <c r="I5" s="1">
        <v>42341</v>
      </c>
      <c r="K5" t="str">
        <f t="shared" si="0"/>
        <v>Angela Martin</v>
      </c>
      <c r="L5" t="str">
        <f t="shared" si="1"/>
        <v>Angela_Martin@gmail.com</v>
      </c>
    </row>
    <row r="6" spans="1:12" x14ac:dyDescent="0.35">
      <c r="A6">
        <v>1005</v>
      </c>
      <c r="B6" t="s">
        <v>14</v>
      </c>
      <c r="C6" t="s">
        <v>15</v>
      </c>
      <c r="D6">
        <v>32</v>
      </c>
      <c r="E6" t="s">
        <v>26</v>
      </c>
      <c r="F6" t="s">
        <v>30</v>
      </c>
      <c r="G6">
        <v>50000</v>
      </c>
      <c r="H6" s="1">
        <v>37017</v>
      </c>
      <c r="I6" s="1">
        <v>42977</v>
      </c>
      <c r="K6" t="str">
        <f t="shared" si="0"/>
        <v>Toby Flenderson</v>
      </c>
      <c r="L6" t="str">
        <f t="shared" si="1"/>
        <v>Toby_Flenderson@gmail.com</v>
      </c>
    </row>
    <row r="7" spans="1:12" x14ac:dyDescent="0.35">
      <c r="A7">
        <v>1006</v>
      </c>
      <c r="B7" t="s">
        <v>8</v>
      </c>
      <c r="C7" t="s">
        <v>9</v>
      </c>
      <c r="D7">
        <v>35</v>
      </c>
      <c r="E7" t="s">
        <v>26</v>
      </c>
      <c r="F7" t="s">
        <v>31</v>
      </c>
      <c r="G7">
        <v>65000</v>
      </c>
      <c r="H7" s="1">
        <v>35040</v>
      </c>
      <c r="I7" s="1">
        <v>41528</v>
      </c>
      <c r="K7" t="str">
        <f t="shared" si="0"/>
        <v>Michael Scott</v>
      </c>
      <c r="L7" t="str">
        <f t="shared" si="1"/>
        <v>Michael_Scott@gmail.com</v>
      </c>
    </row>
    <row r="8" spans="1:12" x14ac:dyDescent="0.35">
      <c r="A8">
        <v>1007</v>
      </c>
      <c r="B8" t="s">
        <v>33</v>
      </c>
      <c r="C8" t="s">
        <v>34</v>
      </c>
      <c r="D8">
        <v>32</v>
      </c>
      <c r="E8" t="s">
        <v>28</v>
      </c>
      <c r="F8" t="s">
        <v>32</v>
      </c>
      <c r="G8">
        <v>41000</v>
      </c>
      <c r="H8" s="1">
        <v>37933</v>
      </c>
      <c r="I8" s="1">
        <v>41551</v>
      </c>
      <c r="K8" t="str">
        <f t="shared" si="0"/>
        <v>Meredith Palmer</v>
      </c>
      <c r="L8" t="str">
        <f t="shared" si="1"/>
        <v>Meredith_Palmer@gmail.com</v>
      </c>
    </row>
    <row r="9" spans="1:12" x14ac:dyDescent="0.35">
      <c r="A9">
        <v>1008</v>
      </c>
      <c r="B9" t="s">
        <v>16</v>
      </c>
      <c r="C9" t="s">
        <v>17</v>
      </c>
      <c r="D9">
        <v>38</v>
      </c>
      <c r="E9" t="s">
        <v>26</v>
      </c>
      <c r="F9" t="s">
        <v>25</v>
      </c>
      <c r="G9">
        <v>48000</v>
      </c>
      <c r="H9" s="1">
        <v>37416</v>
      </c>
      <c r="I9" s="1">
        <v>42116</v>
      </c>
      <c r="K9" t="str">
        <f t="shared" si="0"/>
        <v>Stanley Hudson</v>
      </c>
      <c r="L9" t="str">
        <f t="shared" si="1"/>
        <v>Stanley_Hudson@gmail.com</v>
      </c>
    </row>
    <row r="10" spans="1:12" x14ac:dyDescent="0.35">
      <c r="A10">
        <v>1009</v>
      </c>
      <c r="B10" t="s">
        <v>10</v>
      </c>
      <c r="C10" t="s">
        <v>11</v>
      </c>
      <c r="D10">
        <v>31</v>
      </c>
      <c r="E10" t="s">
        <v>26</v>
      </c>
      <c r="F10" t="s">
        <v>29</v>
      </c>
      <c r="G10">
        <v>42000</v>
      </c>
      <c r="H10" s="1">
        <v>37843</v>
      </c>
      <c r="I10" s="1">
        <v>40800</v>
      </c>
      <c r="K10" t="str">
        <f t="shared" si="0"/>
        <v>Kevin Malone</v>
      </c>
      <c r="L10" t="str">
        <f t="shared" si="1"/>
        <v>Kevin_Malone@gmail.com</v>
      </c>
    </row>
    <row r="11" spans="1:12" x14ac:dyDescent="0.35">
      <c r="H11" t="str">
        <f t="shared" ref="H11:H12" si="2">CONCATENATE(B11," ",C11)</f>
        <v xml:space="preserve"> </v>
      </c>
      <c r="K11" t="str">
        <f t="shared" si="0"/>
        <v xml:space="preserve"> </v>
      </c>
    </row>
    <row r="12" spans="1:12" x14ac:dyDescent="0.35">
      <c r="H12" t="str">
        <f t="shared" si="2"/>
        <v xml:space="preserve"> </v>
      </c>
      <c r="K12" t="str">
        <f t="shared" si="0"/>
        <v xml:space="preserv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workbookViewId="0">
      <selection activeCell="J2" sqref="J2:J10"/>
    </sheetView>
  </sheetViews>
  <sheetFormatPr defaultColWidth="13.7265625" defaultRowHeight="14.5" x14ac:dyDescent="0.35"/>
  <cols>
    <col min="1" max="1" width="10.7265625" bestFit="1" customWidth="1"/>
    <col min="4" max="4" width="7.7265625" customWidth="1"/>
  </cols>
  <sheetData>
    <row r="1" spans="1:12" x14ac:dyDescent="0.35">
      <c r="A1" t="s">
        <v>20</v>
      </c>
      <c r="B1" t="s">
        <v>0</v>
      </c>
      <c r="C1" t="s">
        <v>1</v>
      </c>
      <c r="D1" t="s">
        <v>23</v>
      </c>
      <c r="E1" t="s">
        <v>24</v>
      </c>
      <c r="F1" t="s">
        <v>21</v>
      </c>
      <c r="G1" t="s">
        <v>22</v>
      </c>
      <c r="H1" t="s">
        <v>36</v>
      </c>
      <c r="I1" t="s">
        <v>37</v>
      </c>
      <c r="J1" t="s">
        <v>71</v>
      </c>
      <c r="K1" t="s">
        <v>72</v>
      </c>
      <c r="L1" t="s">
        <v>73</v>
      </c>
    </row>
    <row r="2" spans="1:12" x14ac:dyDescent="0.35">
      <c r="A2">
        <v>1001</v>
      </c>
      <c r="B2" t="s">
        <v>2</v>
      </c>
      <c r="C2" t="s">
        <v>3</v>
      </c>
      <c r="D2">
        <v>30</v>
      </c>
      <c r="E2" t="s">
        <v>26</v>
      </c>
      <c r="F2" t="s">
        <v>25</v>
      </c>
      <c r="G2">
        <v>45000</v>
      </c>
      <c r="H2" s="2" t="s">
        <v>48</v>
      </c>
      <c r="I2" s="2" t="s">
        <v>56</v>
      </c>
      <c r="J2" t="str">
        <f>SUBSTITUTE(H2:H10,"/","-",1)</f>
        <v>11-2/2001</v>
      </c>
      <c r="L2" t="str">
        <f>SUBSTITUTE(A2:A10,"0","2")</f>
        <v>1221</v>
      </c>
    </row>
    <row r="3" spans="1:12" x14ac:dyDescent="0.35">
      <c r="A3">
        <v>1002</v>
      </c>
      <c r="B3" t="s">
        <v>4</v>
      </c>
      <c r="C3" t="s">
        <v>5</v>
      </c>
      <c r="D3">
        <v>30</v>
      </c>
      <c r="E3" t="s">
        <v>28</v>
      </c>
      <c r="F3" t="s">
        <v>27</v>
      </c>
      <c r="G3">
        <v>36000</v>
      </c>
      <c r="H3" s="2" t="s">
        <v>49</v>
      </c>
      <c r="I3" s="2" t="s">
        <v>57</v>
      </c>
      <c r="J3" t="str">
        <f t="shared" ref="J3:J10" si="0">SUBSTITUTE(H3:H11,"/","-",1)</f>
        <v>10-3/1999</v>
      </c>
      <c r="L3" t="str">
        <f t="shared" ref="L3:L10" si="1">SUBSTITUTE(A3:A11,"0","2")</f>
        <v>1222</v>
      </c>
    </row>
    <row r="4" spans="1:12" x14ac:dyDescent="0.35">
      <c r="A4">
        <v>1003</v>
      </c>
      <c r="B4" t="s">
        <v>6</v>
      </c>
      <c r="C4" t="s">
        <v>7</v>
      </c>
      <c r="D4">
        <v>29</v>
      </c>
      <c r="E4" t="s">
        <v>26</v>
      </c>
      <c r="F4" t="s">
        <v>25</v>
      </c>
      <c r="G4">
        <v>63000</v>
      </c>
      <c r="H4" s="2" t="s">
        <v>50</v>
      </c>
      <c r="I4" s="2" t="s">
        <v>58</v>
      </c>
      <c r="J4" t="str">
        <f t="shared" si="0"/>
        <v>7-4/2000</v>
      </c>
      <c r="L4" t="str">
        <f t="shared" si="1"/>
        <v>1223</v>
      </c>
    </row>
    <row r="5" spans="1:12" x14ac:dyDescent="0.35">
      <c r="A5">
        <v>1004</v>
      </c>
      <c r="B5" t="s">
        <v>13</v>
      </c>
      <c r="C5" t="s">
        <v>12</v>
      </c>
      <c r="D5">
        <v>31</v>
      </c>
      <c r="E5" t="s">
        <v>28</v>
      </c>
      <c r="F5" t="s">
        <v>29</v>
      </c>
      <c r="G5">
        <v>47000</v>
      </c>
      <c r="H5" s="2" t="s">
        <v>51</v>
      </c>
      <c r="I5" s="2" t="s">
        <v>59</v>
      </c>
      <c r="J5" t="str">
        <f t="shared" si="0"/>
        <v>1-5/2000</v>
      </c>
      <c r="L5" t="str">
        <f t="shared" si="1"/>
        <v>1224</v>
      </c>
    </row>
    <row r="6" spans="1:12" x14ac:dyDescent="0.35">
      <c r="A6">
        <v>1005</v>
      </c>
      <c r="B6" t="s">
        <v>14</v>
      </c>
      <c r="C6" t="s">
        <v>15</v>
      </c>
      <c r="D6">
        <v>32</v>
      </c>
      <c r="E6" t="s">
        <v>26</v>
      </c>
      <c r="F6" t="s">
        <v>30</v>
      </c>
      <c r="G6">
        <v>50000</v>
      </c>
      <c r="H6" s="2" t="s">
        <v>52</v>
      </c>
      <c r="I6" s="2" t="s">
        <v>60</v>
      </c>
      <c r="J6" t="str">
        <f t="shared" si="0"/>
        <v>5-6/2001</v>
      </c>
      <c r="L6" t="str">
        <f t="shared" si="1"/>
        <v>1225</v>
      </c>
    </row>
    <row r="7" spans="1:12" x14ac:dyDescent="0.35">
      <c r="A7">
        <v>1006</v>
      </c>
      <c r="B7" t="s">
        <v>8</v>
      </c>
      <c r="C7" t="s">
        <v>9</v>
      </c>
      <c r="D7">
        <v>35</v>
      </c>
      <c r="E7" t="s">
        <v>26</v>
      </c>
      <c r="F7" t="s">
        <v>31</v>
      </c>
      <c r="G7">
        <v>65000</v>
      </c>
      <c r="H7" s="2" t="s">
        <v>52</v>
      </c>
      <c r="I7" s="2" t="s">
        <v>61</v>
      </c>
      <c r="J7" t="str">
        <f t="shared" si="0"/>
        <v>5-6/2001</v>
      </c>
      <c r="L7" t="str">
        <f t="shared" si="1"/>
        <v>1226</v>
      </c>
    </row>
    <row r="8" spans="1:12" x14ac:dyDescent="0.35">
      <c r="A8">
        <v>1007</v>
      </c>
      <c r="B8" t="s">
        <v>33</v>
      </c>
      <c r="C8" t="s">
        <v>34</v>
      </c>
      <c r="D8">
        <v>32</v>
      </c>
      <c r="E8" t="s">
        <v>28</v>
      </c>
      <c r="F8" t="s">
        <v>32</v>
      </c>
      <c r="G8">
        <v>41000</v>
      </c>
      <c r="H8" s="2" t="s">
        <v>53</v>
      </c>
      <c r="I8" s="2" t="s">
        <v>61</v>
      </c>
      <c r="J8" t="str">
        <f t="shared" si="0"/>
        <v>11-8/2003</v>
      </c>
      <c r="L8" t="str">
        <f t="shared" si="1"/>
        <v>1227</v>
      </c>
    </row>
    <row r="9" spans="1:12" x14ac:dyDescent="0.35">
      <c r="A9">
        <v>1008</v>
      </c>
      <c r="B9" t="s">
        <v>16</v>
      </c>
      <c r="C9" t="s">
        <v>17</v>
      </c>
      <c r="D9">
        <v>38</v>
      </c>
      <c r="E9" t="s">
        <v>26</v>
      </c>
      <c r="F9" t="s">
        <v>25</v>
      </c>
      <c r="G9">
        <v>48000</v>
      </c>
      <c r="H9" s="2" t="s">
        <v>54</v>
      </c>
      <c r="I9" s="2" t="s">
        <v>62</v>
      </c>
      <c r="J9" t="str">
        <f t="shared" si="0"/>
        <v>6-9/2002</v>
      </c>
      <c r="L9" t="str">
        <f t="shared" si="1"/>
        <v>1228</v>
      </c>
    </row>
    <row r="10" spans="1:12" x14ac:dyDescent="0.35">
      <c r="A10">
        <v>1009</v>
      </c>
      <c r="B10" t="s">
        <v>10</v>
      </c>
      <c r="C10" t="s">
        <v>11</v>
      </c>
      <c r="D10">
        <v>31</v>
      </c>
      <c r="E10" t="s">
        <v>26</v>
      </c>
      <c r="F10" t="s">
        <v>29</v>
      </c>
      <c r="G10">
        <v>42000</v>
      </c>
      <c r="H10" s="2" t="s">
        <v>55</v>
      </c>
      <c r="I10" s="2" t="s">
        <v>62</v>
      </c>
      <c r="J10" t="str">
        <f t="shared" si="0"/>
        <v>8-10/2003</v>
      </c>
      <c r="L10" t="str">
        <f t="shared" si="1"/>
        <v>1229</v>
      </c>
    </row>
    <row r="12" spans="1:12" x14ac:dyDescent="0.35">
      <c r="H12" s="2"/>
      <c r="I12" s="2"/>
    </row>
    <row r="13" spans="1:12" x14ac:dyDescent="0.35">
      <c r="H13" s="2"/>
      <c r="I13" s="2"/>
    </row>
    <row r="14" spans="1:12" x14ac:dyDescent="0.35">
      <c r="H14" s="2"/>
      <c r="I14" s="2"/>
    </row>
    <row r="15" spans="1:12" x14ac:dyDescent="0.35">
      <c r="H15" s="2"/>
      <c r="I15" s="2"/>
    </row>
    <row r="16" spans="1:12" x14ac:dyDescent="0.35">
      <c r="H16" s="2"/>
      <c r="I16" s="2"/>
    </row>
    <row r="17" spans="8:9" x14ac:dyDescent="0.35">
      <c r="H17" s="2"/>
      <c r="I17" s="2"/>
    </row>
    <row r="18" spans="8:9" x14ac:dyDescent="0.35">
      <c r="H18" s="2"/>
      <c r="I18" s="2"/>
    </row>
    <row r="19" spans="8:9" x14ac:dyDescent="0.35">
      <c r="H19" s="2"/>
      <c r="I19" s="2"/>
    </row>
    <row r="20" spans="8:9" x14ac:dyDescent="0.35">
      <c r="H20" s="2"/>
      <c r="I20" s="2"/>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N10"/>
  <sheetViews>
    <sheetView workbookViewId="0">
      <selection activeCell="N13" sqref="N13"/>
    </sheetView>
  </sheetViews>
  <sheetFormatPr defaultColWidth="13" defaultRowHeight="14.5" x14ac:dyDescent="0.35"/>
  <sheetData>
    <row r="1" spans="1:14" x14ac:dyDescent="0.35">
      <c r="A1" t="s">
        <v>20</v>
      </c>
      <c r="B1" t="s">
        <v>0</v>
      </c>
      <c r="C1" t="s">
        <v>1</v>
      </c>
      <c r="D1" t="s">
        <v>23</v>
      </c>
      <c r="E1" t="s">
        <v>24</v>
      </c>
      <c r="F1" t="s">
        <v>21</v>
      </c>
      <c r="G1" t="s">
        <v>22</v>
      </c>
      <c r="H1" t="s">
        <v>36</v>
      </c>
      <c r="I1" t="s">
        <v>37</v>
      </c>
      <c r="J1" t="s">
        <v>74</v>
      </c>
      <c r="K1" t="s">
        <v>75</v>
      </c>
      <c r="L1" t="s">
        <v>76</v>
      </c>
    </row>
    <row r="2" spans="1:14" x14ac:dyDescent="0.35">
      <c r="A2">
        <v>1001</v>
      </c>
      <c r="B2" t="s">
        <v>2</v>
      </c>
      <c r="C2" t="s">
        <v>3</v>
      </c>
      <c r="D2">
        <v>30</v>
      </c>
      <c r="E2" t="s">
        <v>26</v>
      </c>
      <c r="F2" t="s">
        <v>25</v>
      </c>
      <c r="G2">
        <v>45000</v>
      </c>
      <c r="H2" s="1">
        <v>37197</v>
      </c>
      <c r="I2" s="1">
        <v>42253</v>
      </c>
      <c r="J2">
        <f>SUM(G2:G10)</f>
        <v>437000</v>
      </c>
      <c r="K2">
        <f>SUMIF(G2:G10,"&gt;50000")</f>
        <v>128000</v>
      </c>
      <c r="L2">
        <f>SUMIFS(G2:G10,E2:E10,L7)</f>
        <v>124000</v>
      </c>
      <c r="M2">
        <f>SUMIFS(G2:G10,E2:E10,M7)</f>
        <v>313000</v>
      </c>
      <c r="N2">
        <f>SUM(L2:M2)</f>
        <v>437000</v>
      </c>
    </row>
    <row r="3" spans="1:14" x14ac:dyDescent="0.35">
      <c r="A3">
        <v>1002</v>
      </c>
      <c r="B3" t="s">
        <v>4</v>
      </c>
      <c r="C3" t="s">
        <v>5</v>
      </c>
      <c r="D3">
        <v>30</v>
      </c>
      <c r="E3" t="s">
        <v>28</v>
      </c>
      <c r="F3" t="s">
        <v>27</v>
      </c>
      <c r="G3">
        <v>36000</v>
      </c>
      <c r="H3" s="1">
        <v>36436</v>
      </c>
      <c r="I3" s="1">
        <v>42287</v>
      </c>
    </row>
    <row r="4" spans="1:14" x14ac:dyDescent="0.35">
      <c r="A4">
        <v>1003</v>
      </c>
      <c r="B4" t="s">
        <v>6</v>
      </c>
      <c r="C4" t="s">
        <v>7</v>
      </c>
      <c r="D4">
        <v>29</v>
      </c>
      <c r="E4" t="s">
        <v>26</v>
      </c>
      <c r="F4" t="s">
        <v>25</v>
      </c>
      <c r="G4">
        <v>63000</v>
      </c>
      <c r="H4" s="1">
        <v>36711</v>
      </c>
      <c r="I4" s="1">
        <v>42986</v>
      </c>
    </row>
    <row r="5" spans="1:14" x14ac:dyDescent="0.35">
      <c r="A5">
        <v>1004</v>
      </c>
      <c r="B5" t="s">
        <v>13</v>
      </c>
      <c r="C5" t="s">
        <v>12</v>
      </c>
      <c r="D5">
        <v>31</v>
      </c>
      <c r="E5" t="s">
        <v>28</v>
      </c>
      <c r="F5" t="s">
        <v>29</v>
      </c>
      <c r="G5">
        <v>47000</v>
      </c>
      <c r="H5" s="1">
        <v>36530</v>
      </c>
      <c r="I5" s="1">
        <v>42341</v>
      </c>
    </row>
    <row r="6" spans="1:14" x14ac:dyDescent="0.35">
      <c r="A6">
        <v>1005</v>
      </c>
      <c r="B6" t="s">
        <v>14</v>
      </c>
      <c r="C6" t="s">
        <v>15</v>
      </c>
      <c r="D6">
        <v>32</v>
      </c>
      <c r="E6" t="s">
        <v>26</v>
      </c>
      <c r="F6" t="s">
        <v>30</v>
      </c>
      <c r="G6">
        <v>50000</v>
      </c>
      <c r="H6" s="1">
        <v>37017</v>
      </c>
      <c r="I6" s="1">
        <v>42977</v>
      </c>
    </row>
    <row r="7" spans="1:14" x14ac:dyDescent="0.35">
      <c r="A7">
        <v>1006</v>
      </c>
      <c r="B7" t="s">
        <v>8</v>
      </c>
      <c r="C7" t="s">
        <v>9</v>
      </c>
      <c r="D7">
        <v>35</v>
      </c>
      <c r="E7" t="s">
        <v>26</v>
      </c>
      <c r="F7" t="s">
        <v>31</v>
      </c>
      <c r="G7">
        <v>65000</v>
      </c>
      <c r="H7" s="1">
        <v>35040</v>
      </c>
      <c r="I7" s="1">
        <v>41528</v>
      </c>
      <c r="L7" t="s">
        <v>95</v>
      </c>
      <c r="M7" t="s">
        <v>96</v>
      </c>
      <c r="N7" t="s">
        <v>97</v>
      </c>
    </row>
    <row r="8" spans="1:14" x14ac:dyDescent="0.35">
      <c r="A8">
        <v>1007</v>
      </c>
      <c r="B8" t="s">
        <v>33</v>
      </c>
      <c r="C8" t="s">
        <v>34</v>
      </c>
      <c r="D8">
        <v>32</v>
      </c>
      <c r="E8" t="s">
        <v>28</v>
      </c>
      <c r="F8" t="s">
        <v>32</v>
      </c>
      <c r="G8">
        <v>41000</v>
      </c>
      <c r="H8" s="1">
        <v>37933</v>
      </c>
      <c r="I8" s="1">
        <v>41551</v>
      </c>
    </row>
    <row r="9" spans="1:14" x14ac:dyDescent="0.35">
      <c r="A9">
        <v>1008</v>
      </c>
      <c r="B9" t="s">
        <v>16</v>
      </c>
      <c r="C9" t="s">
        <v>17</v>
      </c>
      <c r="D9">
        <v>38</v>
      </c>
      <c r="E9" t="s">
        <v>26</v>
      </c>
      <c r="F9" t="s">
        <v>25</v>
      </c>
      <c r="G9">
        <v>48000</v>
      </c>
      <c r="H9" s="1">
        <v>37416</v>
      </c>
      <c r="I9" s="1">
        <v>42116</v>
      </c>
    </row>
    <row r="10" spans="1:14"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workbookViewId="0">
      <selection activeCell="J15" sqref="J15"/>
    </sheetView>
  </sheetViews>
  <sheetFormatPr defaultColWidth="13.7265625" defaultRowHeight="14.5" x14ac:dyDescent="0.35"/>
  <cols>
    <col min="1" max="1" width="10.7265625" bestFit="1" customWidth="1"/>
    <col min="4" max="4" width="7.7265625" customWidth="1"/>
  </cols>
  <sheetData>
    <row r="1" spans="1:12" x14ac:dyDescent="0.35">
      <c r="A1" t="s">
        <v>20</v>
      </c>
      <c r="B1" t="s">
        <v>0</v>
      </c>
      <c r="C1" t="s">
        <v>1</v>
      </c>
      <c r="D1" t="s">
        <v>23</v>
      </c>
      <c r="E1" t="s">
        <v>24</v>
      </c>
      <c r="F1" t="s">
        <v>21</v>
      </c>
      <c r="G1" t="s">
        <v>22</v>
      </c>
      <c r="H1" t="s">
        <v>36</v>
      </c>
      <c r="I1" t="s">
        <v>37</v>
      </c>
      <c r="J1" t="s">
        <v>77</v>
      </c>
      <c r="K1" t="s">
        <v>78</v>
      </c>
      <c r="L1" t="s">
        <v>79</v>
      </c>
    </row>
    <row r="2" spans="1:12" x14ac:dyDescent="0.35">
      <c r="A2">
        <v>1001</v>
      </c>
      <c r="B2" t="s">
        <v>2</v>
      </c>
      <c r="C2" t="s">
        <v>3</v>
      </c>
      <c r="D2">
        <v>30</v>
      </c>
      <c r="E2" t="s">
        <v>26</v>
      </c>
      <c r="F2" t="s">
        <v>25</v>
      </c>
      <c r="G2">
        <v>45000</v>
      </c>
      <c r="H2" s="1">
        <v>37197</v>
      </c>
      <c r="I2" s="1">
        <v>42253</v>
      </c>
      <c r="K2">
        <f>COUNTIF(D2:D10,"&gt;30")</f>
        <v>6</v>
      </c>
    </row>
    <row r="3" spans="1:12" x14ac:dyDescent="0.35">
      <c r="A3">
        <v>1002</v>
      </c>
      <c r="B3" t="s">
        <v>4</v>
      </c>
      <c r="C3" t="s">
        <v>5</v>
      </c>
      <c r="D3">
        <v>30</v>
      </c>
      <c r="E3" t="s">
        <v>28</v>
      </c>
      <c r="F3" t="s">
        <v>27</v>
      </c>
      <c r="G3">
        <v>36000</v>
      </c>
      <c r="H3" s="1">
        <v>36436</v>
      </c>
      <c r="I3" s="1">
        <v>42287</v>
      </c>
    </row>
    <row r="4" spans="1:12" x14ac:dyDescent="0.35">
      <c r="A4">
        <v>1003</v>
      </c>
      <c r="B4" t="s">
        <v>6</v>
      </c>
      <c r="C4" t="s">
        <v>7</v>
      </c>
      <c r="D4">
        <v>29</v>
      </c>
      <c r="E4" t="s">
        <v>26</v>
      </c>
      <c r="F4" t="s">
        <v>25</v>
      </c>
      <c r="G4">
        <v>63000</v>
      </c>
      <c r="H4" s="1">
        <v>36711</v>
      </c>
      <c r="I4" s="1">
        <v>42986</v>
      </c>
    </row>
    <row r="5" spans="1:12" x14ac:dyDescent="0.35">
      <c r="A5">
        <v>1004</v>
      </c>
      <c r="B5" t="s">
        <v>13</v>
      </c>
      <c r="C5" t="s">
        <v>12</v>
      </c>
      <c r="D5">
        <v>31</v>
      </c>
      <c r="E5" t="s">
        <v>28</v>
      </c>
      <c r="F5" t="s">
        <v>29</v>
      </c>
      <c r="G5">
        <v>47000</v>
      </c>
      <c r="H5" s="1">
        <v>36530</v>
      </c>
      <c r="I5" s="1">
        <v>42341</v>
      </c>
    </row>
    <row r="6" spans="1:12" x14ac:dyDescent="0.35">
      <c r="A6">
        <v>1005</v>
      </c>
      <c r="B6" t="s">
        <v>14</v>
      </c>
      <c r="C6" t="s">
        <v>15</v>
      </c>
      <c r="D6">
        <v>32</v>
      </c>
      <c r="E6" t="s">
        <v>26</v>
      </c>
      <c r="F6" t="s">
        <v>30</v>
      </c>
      <c r="G6">
        <v>50000</v>
      </c>
      <c r="H6" s="1">
        <v>37017</v>
      </c>
      <c r="I6" s="1">
        <v>42977</v>
      </c>
    </row>
    <row r="7" spans="1:12" x14ac:dyDescent="0.35">
      <c r="A7">
        <v>1006</v>
      </c>
      <c r="B7" t="s">
        <v>8</v>
      </c>
      <c r="C7" t="s">
        <v>9</v>
      </c>
      <c r="D7">
        <v>35</v>
      </c>
      <c r="E7" t="s">
        <v>26</v>
      </c>
      <c r="F7" t="s">
        <v>31</v>
      </c>
      <c r="G7">
        <v>65000</v>
      </c>
      <c r="H7" s="1">
        <v>35040</v>
      </c>
      <c r="I7" s="1">
        <v>41528</v>
      </c>
    </row>
    <row r="8" spans="1:12" x14ac:dyDescent="0.35">
      <c r="A8">
        <v>1007</v>
      </c>
      <c r="B8" t="s">
        <v>33</v>
      </c>
      <c r="C8" t="s">
        <v>34</v>
      </c>
      <c r="D8">
        <v>32</v>
      </c>
      <c r="E8" t="s">
        <v>28</v>
      </c>
      <c r="F8" t="s">
        <v>32</v>
      </c>
      <c r="G8">
        <v>41000</v>
      </c>
      <c r="H8" s="1">
        <v>37933</v>
      </c>
      <c r="I8" s="1">
        <v>41551</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I8" sqref="I8"/>
    </sheetView>
  </sheetViews>
  <sheetFormatPr defaultRowHeight="14.5" x14ac:dyDescent="0.35"/>
  <cols>
    <col min="8" max="8" width="14.453125" customWidth="1"/>
    <col min="9" max="9" width="13.26953125" customWidth="1"/>
    <col min="10" max="10" width="11.453125" customWidth="1"/>
    <col min="11" max="11" width="15.81640625" customWidth="1"/>
  </cols>
  <sheetData>
    <row r="1" spans="1:11" x14ac:dyDescent="0.35">
      <c r="A1" t="s">
        <v>20</v>
      </c>
      <c r="B1" t="s">
        <v>0</v>
      </c>
      <c r="C1" t="s">
        <v>1</v>
      </c>
      <c r="D1" t="s">
        <v>23</v>
      </c>
      <c r="E1" t="s">
        <v>24</v>
      </c>
      <c r="F1" t="s">
        <v>21</v>
      </c>
      <c r="G1" t="s">
        <v>22</v>
      </c>
      <c r="H1" t="s">
        <v>36</v>
      </c>
      <c r="I1" t="s">
        <v>37</v>
      </c>
      <c r="J1" t="s">
        <v>83</v>
      </c>
      <c r="K1" t="s">
        <v>84</v>
      </c>
    </row>
    <row r="2" spans="1:11" x14ac:dyDescent="0.35">
      <c r="A2">
        <v>1001</v>
      </c>
      <c r="B2" t="s">
        <v>2</v>
      </c>
      <c r="C2" t="s">
        <v>3</v>
      </c>
      <c r="D2">
        <v>30</v>
      </c>
      <c r="E2" t="s">
        <v>26</v>
      </c>
      <c r="F2" t="s">
        <v>25</v>
      </c>
      <c r="G2">
        <v>45000</v>
      </c>
      <c r="H2" s="1" t="s">
        <v>48</v>
      </c>
      <c r="I2" s="1" t="s">
        <v>56</v>
      </c>
      <c r="J2">
        <f>_xlfn.DAYS(I2,H2)</f>
        <v>5056</v>
      </c>
      <c r="K2">
        <f>NETWORKDAYS(H2,I2)</f>
        <v>3611</v>
      </c>
    </row>
    <row r="3" spans="1:11" x14ac:dyDescent="0.35">
      <c r="A3">
        <v>1002</v>
      </c>
      <c r="B3" t="s">
        <v>4</v>
      </c>
      <c r="C3" t="s">
        <v>5</v>
      </c>
      <c r="D3">
        <v>30</v>
      </c>
      <c r="E3" t="s">
        <v>28</v>
      </c>
      <c r="F3" t="s">
        <v>27</v>
      </c>
      <c r="G3">
        <v>36000</v>
      </c>
      <c r="H3" s="1" t="s">
        <v>49</v>
      </c>
      <c r="I3" s="1" t="s">
        <v>57</v>
      </c>
      <c r="J3">
        <f t="shared" ref="J3:J10" si="0">_xlfn.DAYS(I3,H3)</f>
        <v>5851</v>
      </c>
      <c r="K3">
        <f t="shared" ref="K3:K10" si="1">NETWORKDAYS(H3,I3)</f>
        <v>4180</v>
      </c>
    </row>
    <row r="4" spans="1:11" x14ac:dyDescent="0.35">
      <c r="A4">
        <v>1003</v>
      </c>
      <c r="B4" t="s">
        <v>6</v>
      </c>
      <c r="C4" t="s">
        <v>7</v>
      </c>
      <c r="D4">
        <v>29</v>
      </c>
      <c r="E4" t="s">
        <v>26</v>
      </c>
      <c r="F4" t="s">
        <v>25</v>
      </c>
      <c r="G4">
        <v>63000</v>
      </c>
      <c r="H4" s="1" t="s">
        <v>50</v>
      </c>
      <c r="I4" s="1" t="s">
        <v>58</v>
      </c>
      <c r="J4">
        <f t="shared" si="0"/>
        <v>6275</v>
      </c>
      <c r="K4">
        <f t="shared" si="1"/>
        <v>4484</v>
      </c>
    </row>
    <row r="5" spans="1:11" x14ac:dyDescent="0.35">
      <c r="A5">
        <v>1004</v>
      </c>
      <c r="B5" t="s">
        <v>13</v>
      </c>
      <c r="C5" t="s">
        <v>12</v>
      </c>
      <c r="D5">
        <v>31</v>
      </c>
      <c r="E5" t="s">
        <v>28</v>
      </c>
      <c r="F5" t="s">
        <v>29</v>
      </c>
      <c r="G5">
        <v>47000</v>
      </c>
      <c r="H5" s="1" t="s">
        <v>51</v>
      </c>
      <c r="I5" s="1" t="s">
        <v>59</v>
      </c>
      <c r="J5">
        <f t="shared" si="0"/>
        <v>5811</v>
      </c>
      <c r="K5">
        <f t="shared" si="1"/>
        <v>4152</v>
      </c>
    </row>
    <row r="6" spans="1:11" x14ac:dyDescent="0.35">
      <c r="A6">
        <v>1005</v>
      </c>
      <c r="B6" t="s">
        <v>14</v>
      </c>
      <c r="C6" t="s">
        <v>15</v>
      </c>
      <c r="D6">
        <v>32</v>
      </c>
      <c r="E6" t="s">
        <v>26</v>
      </c>
      <c r="F6" t="s">
        <v>30</v>
      </c>
      <c r="G6">
        <v>50000</v>
      </c>
      <c r="H6" s="1" t="s">
        <v>52</v>
      </c>
      <c r="I6" s="1" t="s">
        <v>60</v>
      </c>
      <c r="J6">
        <f t="shared" si="0"/>
        <v>5960</v>
      </c>
      <c r="K6">
        <f t="shared" si="1"/>
        <v>4258</v>
      </c>
    </row>
    <row r="7" spans="1:11" x14ac:dyDescent="0.35">
      <c r="A7">
        <v>1006</v>
      </c>
      <c r="B7" t="s">
        <v>8</v>
      </c>
      <c r="C7" t="s">
        <v>9</v>
      </c>
      <c r="D7">
        <v>35</v>
      </c>
      <c r="E7" t="s">
        <v>26</v>
      </c>
      <c r="F7" t="s">
        <v>31</v>
      </c>
      <c r="G7">
        <v>65000</v>
      </c>
      <c r="H7" s="1" t="s">
        <v>52</v>
      </c>
      <c r="I7" s="1" t="s">
        <v>61</v>
      </c>
      <c r="J7">
        <f t="shared" si="0"/>
        <v>4511</v>
      </c>
      <c r="K7">
        <f t="shared" si="1"/>
        <v>3223</v>
      </c>
    </row>
    <row r="8" spans="1:11" x14ac:dyDescent="0.35">
      <c r="A8">
        <v>1007</v>
      </c>
      <c r="B8" t="s">
        <v>33</v>
      </c>
      <c r="C8" t="s">
        <v>34</v>
      </c>
      <c r="D8">
        <v>32</v>
      </c>
      <c r="E8" t="s">
        <v>28</v>
      </c>
      <c r="F8" t="s">
        <v>32</v>
      </c>
      <c r="G8">
        <v>41000</v>
      </c>
      <c r="H8" s="1" t="s">
        <v>53</v>
      </c>
      <c r="I8" s="1" t="s">
        <v>61</v>
      </c>
      <c r="J8">
        <f t="shared" si="0"/>
        <v>3595</v>
      </c>
      <c r="K8">
        <f t="shared" si="1"/>
        <v>2568</v>
      </c>
    </row>
    <row r="9" spans="1:11" x14ac:dyDescent="0.35">
      <c r="A9">
        <v>1008</v>
      </c>
      <c r="B9" t="s">
        <v>16</v>
      </c>
      <c r="C9" t="s">
        <v>17</v>
      </c>
      <c r="D9">
        <v>38</v>
      </c>
      <c r="E9" t="s">
        <v>26</v>
      </c>
      <c r="F9" t="s">
        <v>25</v>
      </c>
      <c r="G9">
        <v>48000</v>
      </c>
      <c r="H9" s="1" t="s">
        <v>54</v>
      </c>
      <c r="I9" s="1" t="s">
        <v>62</v>
      </c>
      <c r="J9">
        <f t="shared" si="0"/>
        <v>4700</v>
      </c>
      <c r="K9">
        <f t="shared" si="1"/>
        <v>3358</v>
      </c>
    </row>
    <row r="10" spans="1:11" x14ac:dyDescent="0.35">
      <c r="A10">
        <v>1009</v>
      </c>
      <c r="B10" t="s">
        <v>10</v>
      </c>
      <c r="C10" t="s">
        <v>11</v>
      </c>
      <c r="D10">
        <v>31</v>
      </c>
      <c r="E10" t="s">
        <v>26</v>
      </c>
      <c r="F10" t="s">
        <v>29</v>
      </c>
      <c r="G10">
        <v>42000</v>
      </c>
      <c r="H10" s="1" t="s">
        <v>55</v>
      </c>
      <c r="I10" s="1" t="s">
        <v>62</v>
      </c>
      <c r="J10">
        <f t="shared" si="0"/>
        <v>4273</v>
      </c>
      <c r="K10">
        <f t="shared" si="1"/>
        <v>3053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Max-Min</vt:lpstr>
      <vt:lpstr>IF-IFS</vt:lpstr>
      <vt:lpstr>Len</vt:lpstr>
      <vt:lpstr>LeftRight</vt:lpstr>
      <vt:lpstr>DateToText</vt:lpstr>
      <vt:lpstr>TRIM</vt:lpstr>
      <vt:lpstr>Concatenate</vt:lpstr>
      <vt:lpstr>Substitute</vt:lpstr>
      <vt:lpstr>SUM-SumIF</vt:lpstr>
      <vt:lpstr>Count-CountIF</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NNEKA OKEKE</cp:lastModifiedBy>
  <dcterms:created xsi:type="dcterms:W3CDTF">2021-12-16T14:18:34Z</dcterms:created>
  <dcterms:modified xsi:type="dcterms:W3CDTF">2024-03-27T13:01:57Z</dcterms:modified>
</cp:coreProperties>
</file>